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denis.david\Downloads\SpreadsheetNutre\SpreadsheetNutre\"/>
    </mc:Choice>
  </mc:AlternateContent>
  <xr:revisionPtr revIDLastSave="0" documentId="13_ncr:1_{933ABC0C-7BD6-4AC1-B1CE-279C9C97661A}" xr6:coauthVersionLast="47" xr6:coauthVersionMax="47" xr10:uidLastSave="{00000000-0000-0000-0000-000000000000}"/>
  <bookViews>
    <workbookView xWindow="-110" yWindow="-110" windowWidth="19420" windowHeight="10560" activeTab="2" xr2:uid="{00000000-000D-0000-FFFF-FFFF00000000}"/>
  </bookViews>
  <sheets>
    <sheet name="Sales" sheetId="1" r:id="rId1"/>
    <sheet name="Purchases" sheetId="2" r:id="rId2"/>
    <sheet name="Other info" sheetId="3" r:id="rId3"/>
    <sheet name="Cover sheet" sheetId="4" r:id="rId4"/>
    <sheet name="Summary" sheetId="5" r:id="rId5"/>
    <sheet name="D300---&gt;&gt;&gt;" sheetId="6" r:id="rId6"/>
    <sheet name="D300 draft figures" sheetId="7" r:id="rId7"/>
    <sheet name="D390---&gt;&gt;&gt;" sheetId="8" r:id="rId8"/>
    <sheet name="D390 workings" sheetId="9" r:id="rId9"/>
    <sheet name="D390 for XML" sheetId="10" r:id="rId10"/>
    <sheet name="D394---&gt;&gt;&gt;" sheetId="11" r:id="rId11"/>
    <sheet name="Mapping tranzactii" sheetId="12" r:id="rId12"/>
    <sheet name="Validation" sheetId="13" state="hidden" r:id="rId13"/>
    <sheet name="Tranzactii" sheetId="14" r:id="rId14"/>
    <sheet name="Facturi storno si anulate" sheetId="15" r:id="rId15"/>
    <sheet name="Bonuri fiscale" sheetId="16" r:id="rId16"/>
    <sheet name="Sectiunea 2.1&amp;2.2" sheetId="17" r:id="rId17"/>
    <sheet name="Sectiunea 2.3,2.4" sheetId="18" r:id="rId18"/>
    <sheet name="Sectiunea 5" sheetId="19" r:id="rId19"/>
    <sheet name="Sectiunea 6" sheetId="20" r:id="rId20"/>
    <sheet name=" Sectiunea 7 " sheetId="21" r:id="rId21"/>
    <sheet name="Sectiunea G. Manual input" sheetId="22" r:id="rId22"/>
    <sheet name="Sectiunea I 1. Manual input" sheetId="23" r:id="rId23"/>
  </sheets>
  <definedNames>
    <definedName name="_xlnm._FilterDatabase" localSheetId="6" hidden="1">'D300 draft figures'!$A$7:$G$71</definedName>
    <definedName name="_xlnm._FilterDatabase" localSheetId="9" hidden="1">'D390 for XML'!$A$3:$F$10000</definedName>
    <definedName name="_xlnm._FilterDatabase" localSheetId="8" hidden="1">'D390 workings'!$A$3:$I$10000</definedName>
    <definedName name="_xlnm._FilterDatabase" localSheetId="11" hidden="1">'Mapping tranzactii'!$A$9:$L$9</definedName>
    <definedName name="_xlnm._FilterDatabase" localSheetId="16" hidden="1">'Sectiunea 2.1&amp;2.2'!$A$1:$C$1</definedName>
    <definedName name="_xlnm._FilterDatabase" localSheetId="13" hidden="1">Tranzactii!$A$5:$H$5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6" i="7" l="1"/>
  <c r="B48" i="7"/>
  <c r="B39" i="7"/>
  <c r="C13" i="7"/>
  <c r="B20" i="7"/>
  <c r="B13" i="7"/>
  <c r="C16" i="7"/>
  <c r="B16" i="7"/>
  <c r="B14" i="7" l="1"/>
  <c r="C33" i="7"/>
  <c r="K92" i="14"/>
  <c r="H92" i="14"/>
  <c r="F92" i="14"/>
  <c r="G92" i="14" s="1"/>
  <c r="B92" i="14"/>
  <c r="K91" i="14"/>
  <c r="H91" i="14"/>
  <c r="F91" i="14"/>
  <c r="G91" i="14" s="1"/>
  <c r="B91" i="14"/>
  <c r="K90" i="14"/>
  <c r="H90" i="14"/>
  <c r="F90" i="14"/>
  <c r="G90" i="14" s="1"/>
  <c r="B90" i="14"/>
  <c r="K89" i="14"/>
  <c r="H89" i="14"/>
  <c r="G89" i="14"/>
  <c r="F89" i="14"/>
  <c r="B89" i="14"/>
  <c r="K88" i="14"/>
  <c r="H88" i="14"/>
  <c r="G88" i="14"/>
  <c r="F88" i="14"/>
  <c r="B88" i="14"/>
  <c r="K87" i="14"/>
  <c r="H87" i="14"/>
  <c r="G87" i="14"/>
  <c r="F87" i="14"/>
  <c r="B87" i="14"/>
  <c r="K86" i="14"/>
  <c r="H86" i="14"/>
  <c r="G86" i="14"/>
  <c r="F86" i="14"/>
  <c r="B86" i="14"/>
  <c r="K85" i="14"/>
  <c r="H85" i="14"/>
  <c r="F85" i="14"/>
  <c r="G85" i="14" s="1"/>
  <c r="B85" i="14"/>
  <c r="K84" i="14"/>
  <c r="H84" i="14"/>
  <c r="F84" i="14"/>
  <c r="G84" i="14" s="1"/>
  <c r="B84" i="14"/>
  <c r="K83" i="14"/>
  <c r="H83" i="14"/>
  <c r="G83" i="14"/>
  <c r="F83" i="14"/>
  <c r="B83" i="14"/>
  <c r="K82" i="14"/>
  <c r="H82" i="14"/>
  <c r="G82" i="14"/>
  <c r="F82" i="14"/>
  <c r="B82" i="14"/>
  <c r="K81" i="14"/>
  <c r="H81" i="14"/>
  <c r="G81" i="14"/>
  <c r="F81" i="14"/>
  <c r="B81" i="14"/>
  <c r="K80" i="14"/>
  <c r="H80" i="14"/>
  <c r="F80" i="14"/>
  <c r="G80" i="14" s="1"/>
  <c r="B80" i="14"/>
  <c r="K79" i="14"/>
  <c r="H79" i="14"/>
  <c r="G79" i="14"/>
  <c r="F79" i="14"/>
  <c r="B79" i="14"/>
  <c r="K78" i="14"/>
  <c r="H78" i="14"/>
  <c r="F78" i="14"/>
  <c r="G78" i="14" s="1"/>
  <c r="B78" i="14"/>
  <c r="K77" i="14"/>
  <c r="H77" i="14"/>
  <c r="G77" i="14"/>
  <c r="F77" i="14"/>
  <c r="B77" i="14"/>
  <c r="K76" i="14"/>
  <c r="H76" i="14"/>
  <c r="F76" i="14"/>
  <c r="G76" i="14" s="1"/>
  <c r="B76" i="14"/>
  <c r="K75" i="14"/>
  <c r="H75" i="14"/>
  <c r="G75" i="14"/>
  <c r="F75" i="14"/>
  <c r="B75" i="14"/>
  <c r="K74" i="14"/>
  <c r="H74" i="14"/>
  <c r="F74" i="14"/>
  <c r="G74" i="14" s="1"/>
  <c r="B74" i="14"/>
  <c r="K73" i="14"/>
  <c r="H73" i="14"/>
  <c r="G73" i="14"/>
  <c r="F73" i="14"/>
  <c r="B73" i="14"/>
  <c r="K72" i="14"/>
  <c r="H72" i="14"/>
  <c r="G72" i="14"/>
  <c r="F72" i="14"/>
  <c r="B72" i="14"/>
  <c r="K71" i="14"/>
  <c r="H71" i="14"/>
  <c r="G71" i="14"/>
  <c r="F71" i="14"/>
  <c r="B71" i="14"/>
  <c r="K70" i="14"/>
  <c r="H70" i="14"/>
  <c r="F70" i="14"/>
  <c r="G70" i="14" s="1"/>
  <c r="B70" i="14"/>
  <c r="K69" i="14"/>
  <c r="H69" i="14"/>
  <c r="G69" i="14"/>
  <c r="F69" i="14"/>
  <c r="B69" i="14"/>
  <c r="K68" i="14"/>
  <c r="H68" i="14"/>
  <c r="F68" i="14"/>
  <c r="G68" i="14" s="1"/>
  <c r="B68" i="14"/>
  <c r="K67" i="14"/>
  <c r="H67" i="14"/>
  <c r="G67" i="14"/>
  <c r="F67" i="14"/>
  <c r="B67" i="14"/>
  <c r="K66" i="14"/>
  <c r="H66" i="14"/>
  <c r="F66" i="14"/>
  <c r="G66" i="14" s="1"/>
  <c r="B66" i="14"/>
  <c r="K65" i="14"/>
  <c r="H65" i="14"/>
  <c r="G65" i="14"/>
  <c r="F65" i="14"/>
  <c r="B65" i="14"/>
  <c r="K64" i="14"/>
  <c r="H64" i="14"/>
  <c r="F64" i="14"/>
  <c r="G64" i="14" s="1"/>
  <c r="B64" i="14"/>
  <c r="K63" i="14"/>
  <c r="H63" i="14"/>
  <c r="G63" i="14"/>
  <c r="F63" i="14"/>
  <c r="B63" i="14"/>
  <c r="K62" i="14"/>
  <c r="H62" i="14"/>
  <c r="F62" i="14"/>
  <c r="G62" i="14" s="1"/>
  <c r="B62" i="14"/>
  <c r="K61" i="14"/>
  <c r="H61" i="14"/>
  <c r="G61" i="14"/>
  <c r="F61" i="14"/>
  <c r="B61" i="14"/>
  <c r="K60" i="14"/>
  <c r="H60" i="14"/>
  <c r="F60" i="14"/>
  <c r="G60" i="14" s="1"/>
  <c r="B60" i="14"/>
  <c r="K59" i="14"/>
  <c r="H59" i="14"/>
  <c r="G59" i="14"/>
  <c r="F59" i="14"/>
  <c r="B59" i="14"/>
  <c r="K58" i="14"/>
  <c r="H58" i="14"/>
  <c r="F58" i="14"/>
  <c r="G58" i="14" s="1"/>
  <c r="B58" i="14"/>
  <c r="K57" i="14"/>
  <c r="H57" i="14"/>
  <c r="G57" i="14"/>
  <c r="F57" i="14"/>
  <c r="B57" i="14"/>
  <c r="K56" i="14"/>
  <c r="H56" i="14"/>
  <c r="F56" i="14"/>
  <c r="G56" i="14" s="1"/>
  <c r="B56" i="14"/>
  <c r="K55" i="14"/>
  <c r="H55" i="14"/>
  <c r="G55" i="14"/>
  <c r="F55" i="14"/>
  <c r="B55" i="14"/>
  <c r="K54" i="14"/>
  <c r="H54" i="14"/>
  <c r="F54" i="14"/>
  <c r="G54" i="14" s="1"/>
  <c r="B54" i="14"/>
  <c r="K53" i="14"/>
  <c r="H53" i="14"/>
  <c r="G53" i="14"/>
  <c r="F53" i="14"/>
  <c r="B53" i="14"/>
  <c r="K52" i="14"/>
  <c r="H52" i="14"/>
  <c r="F52" i="14"/>
  <c r="G52" i="14" s="1"/>
  <c r="B52" i="14"/>
  <c r="K51" i="14"/>
  <c r="H51" i="14"/>
  <c r="G51" i="14"/>
  <c r="F51" i="14"/>
  <c r="B51" i="14"/>
  <c r="K50" i="14"/>
  <c r="H50" i="14"/>
  <c r="F50" i="14"/>
  <c r="G50" i="14" s="1"/>
  <c r="B50" i="14"/>
  <c r="K49" i="14"/>
  <c r="H49" i="14"/>
  <c r="G49" i="14"/>
  <c r="F49" i="14"/>
  <c r="B49" i="14"/>
  <c r="K48" i="14"/>
  <c r="H48" i="14"/>
  <c r="F48" i="14"/>
  <c r="G48" i="14" s="1"/>
  <c r="B48" i="14"/>
  <c r="K47" i="14"/>
  <c r="H47" i="14"/>
  <c r="G47" i="14"/>
  <c r="F47" i="14"/>
  <c r="B47" i="14"/>
  <c r="K46" i="14"/>
  <c r="H46" i="14"/>
  <c r="F46" i="14"/>
  <c r="G46" i="14" s="1"/>
  <c r="B46" i="14"/>
  <c r="K45" i="14"/>
  <c r="H45" i="14"/>
  <c r="G45" i="14"/>
  <c r="F45" i="14"/>
  <c r="B45" i="14"/>
  <c r="K44" i="14"/>
  <c r="H44" i="14"/>
  <c r="F44" i="14"/>
  <c r="G44" i="14" s="1"/>
  <c r="B44" i="14"/>
  <c r="K43" i="14"/>
  <c r="H43" i="14"/>
  <c r="G43" i="14"/>
  <c r="F43" i="14"/>
  <c r="B43" i="14"/>
  <c r="K42" i="14"/>
  <c r="H42" i="14"/>
  <c r="F42" i="14"/>
  <c r="G42" i="14" s="1"/>
  <c r="B42" i="14"/>
  <c r="K41" i="14"/>
  <c r="H41" i="14"/>
  <c r="G41" i="14"/>
  <c r="F41" i="14"/>
  <c r="B41" i="14"/>
  <c r="K40" i="14"/>
  <c r="H40" i="14"/>
  <c r="F40" i="14"/>
  <c r="G40" i="14" s="1"/>
  <c r="B40" i="14"/>
  <c r="K39" i="14"/>
  <c r="H39" i="14"/>
  <c r="G39" i="14"/>
  <c r="F39" i="14"/>
  <c r="B39" i="14"/>
  <c r="K38" i="14"/>
  <c r="H38" i="14"/>
  <c r="G38" i="14"/>
  <c r="F38" i="14"/>
  <c r="B38" i="14"/>
  <c r="K37" i="14"/>
  <c r="H37" i="14"/>
  <c r="G37" i="14"/>
  <c r="F37" i="14"/>
  <c r="B37" i="14"/>
  <c r="K36" i="14"/>
  <c r="H36" i="14"/>
  <c r="F36" i="14"/>
  <c r="G36" i="14" s="1"/>
  <c r="B36" i="14"/>
  <c r="K35" i="14"/>
  <c r="H35" i="14"/>
  <c r="G35" i="14"/>
  <c r="F35" i="14"/>
  <c r="B35" i="14"/>
  <c r="K34" i="14"/>
  <c r="H34" i="14"/>
  <c r="F34" i="14"/>
  <c r="G34" i="14" s="1"/>
  <c r="B34" i="14"/>
  <c r="K33" i="14"/>
  <c r="H33" i="14"/>
  <c r="G33" i="14"/>
  <c r="F33" i="14"/>
  <c r="B33" i="14"/>
  <c r="K32" i="14"/>
  <c r="H32" i="14"/>
  <c r="F32" i="14"/>
  <c r="G32" i="14" s="1"/>
  <c r="B32" i="14"/>
  <c r="K31" i="14"/>
  <c r="H31" i="14"/>
  <c r="G31" i="14"/>
  <c r="F31" i="14"/>
  <c r="B31" i="14"/>
  <c r="K30" i="14"/>
  <c r="H30" i="14"/>
  <c r="G30" i="14"/>
  <c r="F30" i="14"/>
  <c r="B30" i="14"/>
  <c r="K29" i="14"/>
  <c r="H29" i="14"/>
  <c r="G29" i="14"/>
  <c r="F29" i="14"/>
  <c r="B29" i="14"/>
  <c r="K28" i="14"/>
  <c r="H28" i="14"/>
  <c r="F28" i="14"/>
  <c r="G28" i="14" s="1"/>
  <c r="B28" i="14"/>
  <c r="K27" i="14"/>
  <c r="H27" i="14"/>
  <c r="G27" i="14"/>
  <c r="F27" i="14"/>
  <c r="B27" i="14"/>
  <c r="K26" i="14"/>
  <c r="H26" i="14"/>
  <c r="F26" i="14"/>
  <c r="G26" i="14" s="1"/>
  <c r="B26" i="14"/>
  <c r="K25" i="14"/>
  <c r="H25" i="14"/>
  <c r="G25" i="14"/>
  <c r="F25" i="14"/>
  <c r="B25" i="14"/>
  <c r="K24" i="14"/>
  <c r="H24" i="14"/>
  <c r="F24" i="14"/>
  <c r="G24" i="14" s="1"/>
  <c r="B24" i="14"/>
  <c r="K23" i="14"/>
  <c r="H23" i="14"/>
  <c r="G23" i="14"/>
  <c r="F23" i="14"/>
  <c r="B23" i="14"/>
  <c r="K22" i="14"/>
  <c r="H22" i="14"/>
  <c r="G22" i="14"/>
  <c r="F22" i="14"/>
  <c r="B22" i="14"/>
  <c r="K21" i="14"/>
  <c r="H21" i="14"/>
  <c r="G21" i="14"/>
  <c r="F21" i="14"/>
  <c r="B21" i="14"/>
  <c r="K20" i="14"/>
  <c r="H20" i="14"/>
  <c r="F20" i="14"/>
  <c r="G20" i="14" s="1"/>
  <c r="B20" i="14"/>
  <c r="K19" i="14"/>
  <c r="H19" i="14"/>
  <c r="G19" i="14"/>
  <c r="F19" i="14"/>
  <c r="B19" i="14"/>
  <c r="K18" i="14"/>
  <c r="H18" i="14"/>
  <c r="F18" i="14"/>
  <c r="G18" i="14" s="1"/>
  <c r="B18" i="14"/>
  <c r="K17" i="14"/>
  <c r="H17" i="14"/>
  <c r="G17" i="14"/>
  <c r="F17" i="14"/>
  <c r="B17" i="14"/>
  <c r="K16" i="14"/>
  <c r="H16" i="14"/>
  <c r="F16" i="14"/>
  <c r="G16" i="14" s="1"/>
  <c r="B16" i="14"/>
  <c r="K15" i="14"/>
  <c r="H15" i="14"/>
  <c r="G15" i="14"/>
  <c r="F15" i="14"/>
  <c r="B15" i="14"/>
  <c r="K14" i="14"/>
  <c r="H14" i="14"/>
  <c r="G14" i="14"/>
  <c r="F14" i="14"/>
  <c r="B14" i="14"/>
  <c r="K13" i="14"/>
  <c r="H13" i="14"/>
  <c r="G13" i="14"/>
  <c r="F13" i="14"/>
  <c r="B13" i="14"/>
  <c r="K12" i="14"/>
  <c r="H12" i="14"/>
  <c r="F12" i="14"/>
  <c r="G12" i="14" s="1"/>
  <c r="B12" i="14"/>
  <c r="K11" i="14"/>
  <c r="H11" i="14"/>
  <c r="F11" i="14"/>
  <c r="G11" i="14" s="1"/>
  <c r="B11" i="14"/>
  <c r="K10" i="14"/>
  <c r="H10" i="14"/>
  <c r="F10" i="14"/>
  <c r="G10" i="14" s="1"/>
  <c r="B10" i="14"/>
  <c r="K9" i="14"/>
  <c r="H9" i="14"/>
  <c r="G9" i="14"/>
  <c r="F9" i="14"/>
  <c r="B9" i="14"/>
  <c r="K8" i="14"/>
  <c r="H8" i="14"/>
  <c r="F8" i="14"/>
  <c r="G8" i="14" s="1"/>
  <c r="B8" i="14"/>
  <c r="K7" i="14"/>
  <c r="H7" i="14"/>
  <c r="G7" i="14"/>
  <c r="F7" i="14"/>
  <c r="B7" i="14"/>
  <c r="K6" i="14"/>
  <c r="K233" i="12" s="1"/>
  <c r="H6" i="14"/>
  <c r="F6" i="14"/>
  <c r="G6" i="14" s="1"/>
  <c r="B6" i="14"/>
  <c r="K234" i="12"/>
  <c r="K228" i="12"/>
  <c r="K226" i="12"/>
  <c r="K220" i="12"/>
  <c r="K218" i="12"/>
  <c r="K212" i="12"/>
  <c r="K210" i="12"/>
  <c r="K204" i="12"/>
  <c r="K202" i="12"/>
  <c r="K196" i="12"/>
  <c r="K194" i="12"/>
  <c r="K188" i="12"/>
  <c r="K186" i="12"/>
  <c r="K180" i="12"/>
  <c r="K178" i="12"/>
  <c r="K172" i="12"/>
  <c r="K170" i="12"/>
  <c r="K164" i="12"/>
  <c r="K162" i="12"/>
  <c r="K156" i="12"/>
  <c r="K154" i="12"/>
  <c r="K148" i="12"/>
  <c r="K146" i="12"/>
  <c r="K140" i="12"/>
  <c r="K138" i="12"/>
  <c r="K132" i="12"/>
  <c r="K130" i="12"/>
  <c r="K124" i="12"/>
  <c r="K122" i="12"/>
  <c r="K116" i="12"/>
  <c r="K114" i="12"/>
  <c r="K108" i="12"/>
  <c r="K106" i="12"/>
  <c r="K100" i="12"/>
  <c r="K98" i="12"/>
  <c r="K92" i="12"/>
  <c r="K90" i="12"/>
  <c r="K84" i="12"/>
  <c r="K82" i="12"/>
  <c r="K76" i="12"/>
  <c r="K74" i="12"/>
  <c r="K68" i="12"/>
  <c r="K66" i="12"/>
  <c r="K60" i="12"/>
  <c r="K58" i="12"/>
  <c r="K52" i="12"/>
  <c r="K50" i="12"/>
  <c r="K44" i="12"/>
  <c r="K42" i="12"/>
  <c r="K36" i="12"/>
  <c r="K34" i="12"/>
  <c r="R31" i="12"/>
  <c r="R30" i="12"/>
  <c r="K30" i="12"/>
  <c r="R29" i="12"/>
  <c r="K29" i="12"/>
  <c r="R28" i="12"/>
  <c r="R27" i="12"/>
  <c r="R26" i="12"/>
  <c r="K26" i="12"/>
  <c r="R25" i="12"/>
  <c r="K25" i="12"/>
  <c r="R24" i="12"/>
  <c r="R23" i="12"/>
  <c r="R22" i="12"/>
  <c r="K22" i="12"/>
  <c r="R21" i="12"/>
  <c r="K21" i="12"/>
  <c r="R20" i="12"/>
  <c r="R19" i="12"/>
  <c r="R18" i="12"/>
  <c r="K18" i="12"/>
  <c r="R17" i="12"/>
  <c r="K17" i="12"/>
  <c r="R16" i="12"/>
  <c r="R15" i="12"/>
  <c r="R14" i="12"/>
  <c r="K14" i="12"/>
  <c r="R13" i="12"/>
  <c r="K13" i="12"/>
  <c r="R12" i="12"/>
  <c r="R11" i="12"/>
  <c r="R10" i="12"/>
  <c r="K10" i="12"/>
  <c r="F7" i="10"/>
  <c r="F6" i="10"/>
  <c r="F5" i="10"/>
  <c r="F4" i="10"/>
  <c r="I11" i="9"/>
  <c r="E11" i="9"/>
  <c r="I10" i="9"/>
  <c r="E10" i="9"/>
  <c r="I9" i="9"/>
  <c r="E9" i="9"/>
  <c r="I8" i="9"/>
  <c r="E8" i="9"/>
  <c r="I7" i="9"/>
  <c r="E7" i="9"/>
  <c r="I6" i="9"/>
  <c r="E6" i="9"/>
  <c r="I5" i="9"/>
  <c r="E5" i="9"/>
  <c r="I4" i="9"/>
  <c r="E4" i="9"/>
  <c r="C71" i="7"/>
  <c r="B71" i="7"/>
  <c r="B64" i="7"/>
  <c r="G63" i="7"/>
  <c r="G62" i="7"/>
  <c r="G60" i="7"/>
  <c r="G59" i="7"/>
  <c r="G55" i="7"/>
  <c r="G54" i="7"/>
  <c r="G53" i="7"/>
  <c r="G51" i="7"/>
  <c r="G49" i="7"/>
  <c r="G48" i="7"/>
  <c r="G47" i="7"/>
  <c r="G46" i="7"/>
  <c r="C45" i="7"/>
  <c r="B45" i="7"/>
  <c r="G45" i="7" s="1"/>
  <c r="B43" i="7"/>
  <c r="G41" i="7"/>
  <c r="B41" i="7"/>
  <c r="C41" i="7" s="1"/>
  <c r="B40" i="7"/>
  <c r="C39" i="7"/>
  <c r="G39" i="7"/>
  <c r="C36" i="7"/>
  <c r="G31" i="7"/>
  <c r="G30" i="7"/>
  <c r="G29" i="7"/>
  <c r="C29" i="7"/>
  <c r="B29" i="7"/>
  <c r="G28" i="7"/>
  <c r="B27" i="7"/>
  <c r="G27" i="7" s="1"/>
  <c r="G26" i="7"/>
  <c r="G25" i="7"/>
  <c r="C25" i="7"/>
  <c r="B24" i="7"/>
  <c r="B44" i="7" s="1"/>
  <c r="C23" i="7"/>
  <c r="B21" i="7"/>
  <c r="C20" i="7"/>
  <c r="G20" i="7" s="1"/>
  <c r="C19" i="7"/>
  <c r="G19" i="7" s="1"/>
  <c r="B19" i="7"/>
  <c r="B18" i="7"/>
  <c r="C17" i="7"/>
  <c r="C37" i="7" s="1"/>
  <c r="B17" i="7"/>
  <c r="B37" i="7" s="1"/>
  <c r="G16" i="7"/>
  <c r="B36" i="7"/>
  <c r="B15" i="7"/>
  <c r="B34" i="7"/>
  <c r="G12" i="7"/>
  <c r="B11" i="7"/>
  <c r="G11" i="7" s="1"/>
  <c r="B10" i="7"/>
  <c r="B9" i="7"/>
  <c r="G9" i="7" s="1"/>
  <c r="B8" i="7"/>
  <c r="G8" i="7" s="1"/>
  <c r="C67" i="4"/>
  <c r="F39" i="4"/>
  <c r="D38" i="4"/>
  <c r="F38" i="4" s="1"/>
  <c r="D12" i="4"/>
  <c r="D8" i="4"/>
  <c r="C66" i="4" s="1"/>
  <c r="D7" i="4"/>
  <c r="D6" i="4"/>
  <c r="C14" i="7" l="1"/>
  <c r="C34" i="7" s="1"/>
  <c r="G13" i="7"/>
  <c r="G34" i="7"/>
  <c r="G17" i="7"/>
  <c r="G23" i="7"/>
  <c r="C43" i="7"/>
  <c r="G37" i="7"/>
  <c r="B42" i="7"/>
  <c r="G14" i="7"/>
  <c r="B35" i="7"/>
  <c r="C15" i="7"/>
  <c r="G36" i="7"/>
  <c r="K227" i="12"/>
  <c r="K219" i="12"/>
  <c r="K211" i="12"/>
  <c r="K203" i="12"/>
  <c r="K195" i="12"/>
  <c r="K187" i="12"/>
  <c r="K179" i="12"/>
  <c r="K171" i="12"/>
  <c r="K163" i="12"/>
  <c r="K155" i="12"/>
  <c r="K147" i="12"/>
  <c r="K139" i="12"/>
  <c r="K131" i="12"/>
  <c r="K123" i="12"/>
  <c r="K115" i="12"/>
  <c r="K107" i="12"/>
  <c r="K99" i="12"/>
  <c r="K91" i="12"/>
  <c r="K83" i="12"/>
  <c r="K75" i="12"/>
  <c r="K67" i="12"/>
  <c r="K59" i="12"/>
  <c r="K51" i="12"/>
  <c r="K43" i="12"/>
  <c r="K35" i="12"/>
  <c r="K229" i="12"/>
  <c r="K221" i="12"/>
  <c r="K213" i="12"/>
  <c r="K205" i="12"/>
  <c r="K197" i="12"/>
  <c r="K189" i="12"/>
  <c r="K181" i="12"/>
  <c r="K173" i="12"/>
  <c r="K165" i="12"/>
  <c r="K157" i="12"/>
  <c r="K149" i="12"/>
  <c r="K141" i="12"/>
  <c r="K133" i="12"/>
  <c r="K125" i="12"/>
  <c r="K117" i="12"/>
  <c r="K109" i="12"/>
  <c r="K101" i="12"/>
  <c r="K93" i="12"/>
  <c r="K85" i="12"/>
  <c r="K77" i="12"/>
  <c r="K69" i="12"/>
  <c r="K61" i="12"/>
  <c r="K53" i="12"/>
  <c r="K45" i="12"/>
  <c r="K37" i="12"/>
  <c r="K231" i="12"/>
  <c r="K223" i="12"/>
  <c r="K215" i="12"/>
  <c r="K207" i="12"/>
  <c r="K199" i="12"/>
  <c r="K191" i="12"/>
  <c r="K183" i="12"/>
  <c r="K175" i="12"/>
  <c r="K167" i="12"/>
  <c r="K159" i="12"/>
  <c r="K151" i="12"/>
  <c r="K143" i="12"/>
  <c r="K135" i="12"/>
  <c r="K127" i="12"/>
  <c r="K119" i="12"/>
  <c r="K111" i="12"/>
  <c r="K103" i="12"/>
  <c r="K95" i="12"/>
  <c r="K87" i="12"/>
  <c r="K79" i="12"/>
  <c r="K71" i="12"/>
  <c r="K63" i="12"/>
  <c r="K55" i="12"/>
  <c r="K47" i="12"/>
  <c r="K39" i="12"/>
  <c r="K230" i="12"/>
  <c r="K222" i="12"/>
  <c r="K214" i="12"/>
  <c r="K206" i="12"/>
  <c r="K198" i="12"/>
  <c r="K190" i="12"/>
  <c r="K182" i="12"/>
  <c r="K174" i="12"/>
  <c r="K166" i="12"/>
  <c r="K158" i="12"/>
  <c r="K150" i="12"/>
  <c r="K142" i="12"/>
  <c r="K134" i="12"/>
  <c r="K126" i="12"/>
  <c r="K118" i="12"/>
  <c r="K110" i="12"/>
  <c r="K102" i="12"/>
  <c r="K94" i="12"/>
  <c r="K86" i="12"/>
  <c r="K78" i="12"/>
  <c r="K70" i="12"/>
  <c r="K62" i="12"/>
  <c r="K54" i="12"/>
  <c r="K46" i="12"/>
  <c r="K38" i="12"/>
  <c r="K31" i="12"/>
  <c r="K27" i="12"/>
  <c r="K23" i="12"/>
  <c r="K19" i="12"/>
  <c r="K15" i="12"/>
  <c r="K11" i="12"/>
  <c r="G10" i="7"/>
  <c r="B32" i="7"/>
  <c r="C40" i="7"/>
  <c r="G40" i="7" s="1"/>
  <c r="C18" i="7"/>
  <c r="C38" i="7" s="1"/>
  <c r="C21" i="7"/>
  <c r="G21" i="7" s="1"/>
  <c r="C24" i="7"/>
  <c r="B38" i="7"/>
  <c r="G24" i="7"/>
  <c r="B33" i="7"/>
  <c r="G33" i="7" s="1"/>
  <c r="G43" i="7"/>
  <c r="K12" i="12"/>
  <c r="K16" i="12"/>
  <c r="K20" i="12"/>
  <c r="K24" i="12"/>
  <c r="K28" i="12"/>
  <c r="K32" i="12"/>
  <c r="K40" i="12"/>
  <c r="K48" i="12"/>
  <c r="K56" i="12"/>
  <c r="K64" i="12"/>
  <c r="K72" i="12"/>
  <c r="K80" i="12"/>
  <c r="K88" i="12"/>
  <c r="K96" i="12"/>
  <c r="K104" i="12"/>
  <c r="K112" i="12"/>
  <c r="K120" i="12"/>
  <c r="K128" i="12"/>
  <c r="K136" i="12"/>
  <c r="K144" i="12"/>
  <c r="K152" i="12"/>
  <c r="K160" i="12"/>
  <c r="K168" i="12"/>
  <c r="K176" i="12"/>
  <c r="K184" i="12"/>
  <c r="K192" i="12"/>
  <c r="K200" i="12"/>
  <c r="K208" i="12"/>
  <c r="K216" i="12"/>
  <c r="K224" i="12"/>
  <c r="K232" i="12"/>
  <c r="B22" i="7"/>
  <c r="K33" i="12"/>
  <c r="K41" i="12"/>
  <c r="K49" i="12"/>
  <c r="K57" i="12"/>
  <c r="K65" i="12"/>
  <c r="K73" i="12"/>
  <c r="K81" i="12"/>
  <c r="K89" i="12"/>
  <c r="K97" i="12"/>
  <c r="K105" i="12"/>
  <c r="K113" i="12"/>
  <c r="K121" i="12"/>
  <c r="K129" i="12"/>
  <c r="K137" i="12"/>
  <c r="K145" i="12"/>
  <c r="K153" i="12"/>
  <c r="K161" i="12"/>
  <c r="K169" i="12"/>
  <c r="K177" i="12"/>
  <c r="K185" i="12"/>
  <c r="K193" i="12"/>
  <c r="K201" i="12"/>
  <c r="K209" i="12"/>
  <c r="K217" i="12"/>
  <c r="K225" i="12"/>
  <c r="G18" i="7" l="1"/>
  <c r="B50" i="7"/>
  <c r="G38" i="7"/>
  <c r="C35" i="7"/>
  <c r="C44" i="7"/>
  <c r="G44" i="7" s="1"/>
  <c r="C22" i="7"/>
  <c r="C32" i="7" s="1"/>
  <c r="G15" i="7"/>
  <c r="D35" i="4" l="1"/>
  <c r="F35" i="4" s="1"/>
  <c r="G32" i="7"/>
  <c r="G35" i="7"/>
  <c r="B52" i="7"/>
  <c r="B56" i="7" s="1"/>
  <c r="B58" i="7" s="1"/>
  <c r="B61" i="7" s="1"/>
  <c r="C42" i="7"/>
  <c r="G42" i="7" s="1"/>
  <c r="G22" i="7"/>
  <c r="B65" i="7" l="1"/>
  <c r="B66" i="7"/>
  <c r="C50" i="7"/>
  <c r="C52" i="7" s="1"/>
  <c r="G50" i="7" l="1"/>
  <c r="C56" i="7" l="1"/>
  <c r="G52" i="7"/>
  <c r="C57" i="7" l="1"/>
  <c r="G56" i="7"/>
  <c r="D34" i="4"/>
  <c r="F34" i="4" s="1"/>
  <c r="C58" i="7"/>
  <c r="C64" i="7" l="1"/>
  <c r="D37" i="4"/>
  <c r="F37" i="4" s="1"/>
  <c r="G57" i="7"/>
  <c r="C61" i="7"/>
  <c r="G58" i="7"/>
  <c r="D36" i="4"/>
  <c r="F36" i="4" l="1"/>
  <c r="D55" i="4"/>
  <c r="C65" i="7"/>
  <c r="G65" i="7" s="1"/>
  <c r="G61" i="7"/>
  <c r="G64" i="7"/>
  <c r="C66" i="7"/>
  <c r="G66" i="7" s="1"/>
  <c r="C52" i="3" l="1"/>
  <c r="C61" i="4"/>
  <c r="F55" i="4"/>
</calcChain>
</file>

<file path=xl/sharedStrings.xml><?xml version="1.0" encoding="utf-8"?>
<sst xmlns="http://schemas.openxmlformats.org/spreadsheetml/2006/main" count="4283" uniqueCount="669">
  <si>
    <t>CurrNo</t>
  </si>
  <si>
    <t>Tx</t>
  </si>
  <si>
    <t>Document No.</t>
  </si>
  <si>
    <t xml:space="preserve"> Doc. Date</t>
  </si>
  <si>
    <t>Business PartnerName</t>
  </si>
  <si>
    <t>VAT Registration No.</t>
  </si>
  <si>
    <t xml:space="preserve">  Total doc.incl.VAT</t>
  </si>
  <si>
    <t xml:space="preserve"> 19% tax base amount</t>
  </si>
  <si>
    <t xml:space="preserve">      19% tax amount</t>
  </si>
  <si>
    <t xml:space="preserve">  9% tax base amount</t>
  </si>
  <si>
    <t xml:space="preserve">       9% tax amount</t>
  </si>
  <si>
    <t xml:space="preserve">   Inversal tax base</t>
  </si>
  <si>
    <t>Outside RO deductabl</t>
  </si>
  <si>
    <t>Declarat anterior</t>
  </si>
  <si>
    <t>DH</t>
  </si>
  <si>
    <t>2023/1</t>
  </si>
  <si>
    <t xml:space="preserve"> 10-03-2023</t>
  </si>
  <si>
    <t>TIVION TECHNOLOGIES</t>
  </si>
  <si>
    <t>PT513721983</t>
  </si>
  <si>
    <t>Yes</t>
  </si>
  <si>
    <t>E2</t>
  </si>
  <si>
    <t xml:space="preserve"> 02-03-2023</t>
  </si>
  <si>
    <t>INACHEM SOLUTION</t>
  </si>
  <si>
    <t>BG117615771</t>
  </si>
  <si>
    <t>FELDSAATEN FREUDENB</t>
  </si>
  <si>
    <t>DE120136173</t>
  </si>
  <si>
    <t xml:space="preserve"> 21-03-2023</t>
  </si>
  <si>
    <t>LL-RESOURCES GmbH</t>
  </si>
  <si>
    <t>ATU66469412</t>
  </si>
  <si>
    <t xml:space="preserve"> 29-03-2023</t>
  </si>
  <si>
    <t xml:space="preserve"> 31-03-2023</t>
  </si>
  <si>
    <t>FT</t>
  </si>
  <si>
    <t>AGRII ROMANIA S.R.L</t>
  </si>
  <si>
    <t>RO1827872</t>
  </si>
  <si>
    <t xml:space="preserve"> 16-03-2023</t>
  </si>
  <si>
    <t>MAISADOUR SEMENCES</t>
  </si>
  <si>
    <t>RO21416219</t>
  </si>
  <si>
    <t xml:space="preserve"> 25-03-2023</t>
  </si>
  <si>
    <t>SOCIETATEA AGRICOLA</t>
  </si>
  <si>
    <t>RO14191350</t>
  </si>
  <si>
    <t xml:space="preserve"> 30-03-2023</t>
  </si>
  <si>
    <t>H7</t>
  </si>
  <si>
    <t>AGROMEC BALACIU</t>
  </si>
  <si>
    <t>RO2069440</t>
  </si>
  <si>
    <t>KW</t>
  </si>
  <si>
    <t xml:space="preserve"> 24-03-2023</t>
  </si>
  <si>
    <t>AGRICOLA GAINA S.R.</t>
  </si>
  <si>
    <t>RO15722132</t>
  </si>
  <si>
    <t>SERVICII CCM</t>
  </si>
  <si>
    <t>PRIO AGROTRANS SRL</t>
  </si>
  <si>
    <t>RO26057884</t>
  </si>
  <si>
    <t>MK</t>
  </si>
  <si>
    <t>REFACTURARE PIES</t>
  </si>
  <si>
    <t xml:space="preserve"> 26-03-2023</t>
  </si>
  <si>
    <t>ML</t>
  </si>
  <si>
    <t>DESEU FIER</t>
  </si>
  <si>
    <t xml:space="preserve"> 09-03-2023</t>
  </si>
  <si>
    <t>NICULAE GHE.ION INT</t>
  </si>
  <si>
    <t>RO31525191</t>
  </si>
  <si>
    <t xml:space="preserve">        19% tax base</t>
  </si>
  <si>
    <t xml:space="preserve">         9% tax base</t>
  </si>
  <si>
    <t xml:space="preserve"> Exempt int+imp base</t>
  </si>
  <si>
    <t xml:space="preserve"> Intra-comm.tax base</t>
  </si>
  <si>
    <t>Intra-com.tax amount</t>
  </si>
  <si>
    <t>Rev.tax base-art 150</t>
  </si>
  <si>
    <t>Rev.tax amnt-art 150</t>
  </si>
  <si>
    <t>Rev.tax base-art 160</t>
  </si>
  <si>
    <t>Aplica TVA la incasare VAT cash-in system</t>
  </si>
  <si>
    <t>8C</t>
  </si>
  <si>
    <t>ADI ECOO 2009 S.R.L.</t>
  </si>
  <si>
    <t>RO28213025</t>
  </si>
  <si>
    <t>DEPOZITUL DE SOFT S</t>
  </si>
  <si>
    <t>RO40923293</t>
  </si>
  <si>
    <t>CERTUM LEGAL SERVIC</t>
  </si>
  <si>
    <t>RO34625969</t>
  </si>
  <si>
    <t>CERTUM -SOCIETATE P</t>
  </si>
  <si>
    <t>RO41471790</t>
  </si>
  <si>
    <t>N0</t>
  </si>
  <si>
    <t xml:space="preserve"> 03-03-2023</t>
  </si>
  <si>
    <t>REWE (ROMANIA)</t>
  </si>
  <si>
    <t>RO13348610</t>
  </si>
  <si>
    <t xml:space="preserve"> 06-03-2023</t>
  </si>
  <si>
    <t>LIDL DISCOUNT SRL</t>
  </si>
  <si>
    <t>RO22891860</t>
  </si>
  <si>
    <t>4507-20230221</t>
  </si>
  <si>
    <t xml:space="preserve"> 21-02-2023</t>
  </si>
  <si>
    <t>No</t>
  </si>
  <si>
    <t xml:space="preserve"> 23-02-2023</t>
  </si>
  <si>
    <t>KAUFLAND ROMANIA SCS</t>
  </si>
  <si>
    <t>RO15991149</t>
  </si>
  <si>
    <t xml:space="preserve"> 28-02-2023</t>
  </si>
  <si>
    <t>METRO CASH &amp; CARRY</t>
  </si>
  <si>
    <t>RO8119423</t>
  </si>
  <si>
    <t xml:space="preserve"> 08-03-2023</t>
  </si>
  <si>
    <t xml:space="preserve"> 14-03-2023</t>
  </si>
  <si>
    <t>SC BIOVETPET SRL</t>
  </si>
  <si>
    <t>RO28294399</t>
  </si>
  <si>
    <t xml:space="preserve"> 15-03-2023</t>
  </si>
  <si>
    <t xml:space="preserve"> 28-03-2023</t>
  </si>
  <si>
    <t>V0</t>
  </si>
  <si>
    <t xml:space="preserve"> 01-03-2023</t>
  </si>
  <si>
    <t>ORANGE ROMANIA COMM</t>
  </si>
  <si>
    <t>RO427320</t>
  </si>
  <si>
    <t>AGROTERRA MED S.R.L.</t>
  </si>
  <si>
    <t>RO34536195</t>
  </si>
  <si>
    <t>VODAFONE ROMANIA, S</t>
  </si>
  <si>
    <t>RO8971726</t>
  </si>
  <si>
    <t xml:space="preserve"> 07-03-2023</t>
  </si>
  <si>
    <t>ORANGE ROMANIA S.A.</t>
  </si>
  <si>
    <t>RO9010105</t>
  </si>
  <si>
    <t>UP ROMANIA S.R.L.</t>
  </si>
  <si>
    <t>RO14774435</t>
  </si>
  <si>
    <t>FAN COURIER EXPRESS</t>
  </si>
  <si>
    <t>RO13838336</t>
  </si>
  <si>
    <t xml:space="preserve"> 22-03-2023</t>
  </si>
  <si>
    <t>MEDICOVER, SRL</t>
  </si>
  <si>
    <t>RO15446991</t>
  </si>
  <si>
    <t>ENEL ENERGIE S.A.</t>
  </si>
  <si>
    <t>RO22000460</t>
  </si>
  <si>
    <t>LEXINGTON CORPORATE</t>
  </si>
  <si>
    <t>RO31121436</t>
  </si>
  <si>
    <t>AUTORITATEA NATIONA</t>
  </si>
  <si>
    <t>RO34334188</t>
  </si>
  <si>
    <t>V1</t>
  </si>
  <si>
    <t>GLOBAL ARCHIVE MANA</t>
  </si>
  <si>
    <t>RO19834651</t>
  </si>
  <si>
    <t>ELNET SECURITY SRL</t>
  </si>
  <si>
    <t>RO31133899</t>
  </si>
  <si>
    <t>MUNAX S.R.L.</t>
  </si>
  <si>
    <t>RO15380528</t>
  </si>
  <si>
    <t>TITAN MACHINERY SRL</t>
  </si>
  <si>
    <t>RO29352595</t>
  </si>
  <si>
    <t>IPSO SRL</t>
  </si>
  <si>
    <t>RO5368365</t>
  </si>
  <si>
    <t>AAA FACILITY MANAGE</t>
  </si>
  <si>
    <t>RO33518603</t>
  </si>
  <si>
    <t>UTILITATI SI GOSPOD</t>
  </si>
  <si>
    <t>RO37147680</t>
  </si>
  <si>
    <t>AD AUTO TOTAL SRL</t>
  </si>
  <si>
    <t>RO6844726</t>
  </si>
  <si>
    <t>SUN IT SURVEILLANCE</t>
  </si>
  <si>
    <t>RO35508541</t>
  </si>
  <si>
    <t>SOARE IT PRODUCTION</t>
  </si>
  <si>
    <t>RO40599783</t>
  </si>
  <si>
    <t>ALD AUTOMOTIVE, S.R</t>
  </si>
  <si>
    <t>RO17043227</t>
  </si>
  <si>
    <t>NIVING COM SRL</t>
  </si>
  <si>
    <t>RO2857740</t>
  </si>
  <si>
    <t>TEHNOLAND SRL</t>
  </si>
  <si>
    <t>RO12534894</t>
  </si>
  <si>
    <t>KEYS OUTLET GROUP S</t>
  </si>
  <si>
    <t>RO44527720</t>
  </si>
  <si>
    <t xml:space="preserve"> 24-02-2023</t>
  </si>
  <si>
    <t>SMART GSM WORLD SRL</t>
  </si>
  <si>
    <t>RO33933502</t>
  </si>
  <si>
    <t>ROEL SRL</t>
  </si>
  <si>
    <t>RO1596786</t>
  </si>
  <si>
    <t>ADIDANA SRL</t>
  </si>
  <si>
    <t>RO4319593</t>
  </si>
  <si>
    <t>LA FANTANA SRL</t>
  </si>
  <si>
    <t>RO35534516</t>
  </si>
  <si>
    <t>LAMPERO GRUP SRL</t>
  </si>
  <si>
    <t>RO16281620</t>
  </si>
  <si>
    <t xml:space="preserve"> 13-03-2023</t>
  </si>
  <si>
    <t>VIS VIRIDIS CONSULT</t>
  </si>
  <si>
    <t>RO31019372</t>
  </si>
  <si>
    <t>VISTIM S.R.L.</t>
  </si>
  <si>
    <t>RO14119126</t>
  </si>
  <si>
    <t>CREANGA COM SRL</t>
  </si>
  <si>
    <t>RO3790630</t>
  </si>
  <si>
    <t>MEWI IMPORT EXPORT</t>
  </si>
  <si>
    <t>RO6280007</t>
  </si>
  <si>
    <t xml:space="preserve"> 17-03-2023</t>
  </si>
  <si>
    <t xml:space="preserve"> 20-03-2023</t>
  </si>
  <si>
    <t>FRUMOASA OFFICES, S</t>
  </si>
  <si>
    <t>RO27384493</t>
  </si>
  <si>
    <t>NMV&amp;PA PROFESIONAL</t>
  </si>
  <si>
    <t>RO39066582</t>
  </si>
  <si>
    <t xml:space="preserve"> 23-03-2023</t>
  </si>
  <si>
    <t>SC INTERNEBA SRL</t>
  </si>
  <si>
    <t>RO12855630</t>
  </si>
  <si>
    <t>DEDEMAN, S.R.L.</t>
  </si>
  <si>
    <t>RO2816464</t>
  </si>
  <si>
    <t xml:space="preserve"> 27-03-2023</t>
  </si>
  <si>
    <t>RIGK - SOCIETATE PE</t>
  </si>
  <si>
    <t>RO23404865</t>
  </si>
  <si>
    <t>LINDE GAZ ROMANIA,</t>
  </si>
  <si>
    <t>RO8721959</t>
  </si>
  <si>
    <t>AGROZOOTEHNICA FACA</t>
  </si>
  <si>
    <t>RO2081346</t>
  </si>
  <si>
    <t>W7</t>
  </si>
  <si>
    <t>SAATEN UNION ROMANI</t>
  </si>
  <si>
    <t>RO2836623</t>
  </si>
  <si>
    <t>OFFICE FRUIT SRL</t>
  </si>
  <si>
    <t>RO29913213</t>
  </si>
  <si>
    <t>AGRICOVER DISTRIBUT</t>
  </si>
  <si>
    <t>RO13443360</t>
  </si>
  <si>
    <t>IT C CONSULTING S.R</t>
  </si>
  <si>
    <t>RO17620201</t>
  </si>
  <si>
    <t xml:space="preserve"> 11-03-2023</t>
  </si>
  <si>
    <t>AGRO VAS S.R.L.</t>
  </si>
  <si>
    <t>RO17394708</t>
  </si>
  <si>
    <t>Statement</t>
  </si>
  <si>
    <t>Denumire camp</t>
  </si>
  <si>
    <t>Camp de completat</t>
  </si>
  <si>
    <t>Comment</t>
  </si>
  <si>
    <t>Toate declaratiile</t>
  </si>
  <si>
    <t>Anul (aaaa)</t>
  </si>
  <si>
    <t xml:space="preserve">A se completa din lista derulanta - linia aferenta, coloana Camp de completat 1 (celula in verde) </t>
  </si>
  <si>
    <t>Luna</t>
  </si>
  <si>
    <t>A.1.Denumire</t>
  </si>
  <si>
    <t>DANUBIA FARMING SRL</t>
  </si>
  <si>
    <t>Se va completa manual (celula in rosu)</t>
  </si>
  <si>
    <t>A.2.Cod de identificare fiscala</t>
  </si>
  <si>
    <t>DOMICILIUL FISCAL
 ( judeţ/sector, localitate, strada, nr., bloc, scara, etaj, apartament, cod poştal)</t>
  </si>
  <si>
    <t>Bucuresti, Sector 1, Str. Frumoasa, Nr.30, Lot 46, Biroul 1</t>
  </si>
  <si>
    <t>A.13.Telefon</t>
  </si>
  <si>
    <t>A.14.fAX</t>
  </si>
  <si>
    <t>A.15. E-mail</t>
  </si>
  <si>
    <t>Cod CAEN</t>
  </si>
  <si>
    <t>0111</t>
  </si>
  <si>
    <t>Flag</t>
  </si>
  <si>
    <t>D300</t>
  </si>
  <si>
    <t>Nr.de evidenţă a plăţii</t>
  </si>
  <si>
    <t>10301010323250423000030</t>
  </si>
  <si>
    <t>Se preia automat din cod</t>
  </si>
  <si>
    <t>Se aplica metoda simplificata pentru operatiuni interne</t>
  </si>
  <si>
    <t>A se completa din lista derulanta - linia aferenta, coloana Camp de completat 1 (celula in verde) - DA este bifat, NU este fara bifa</t>
  </si>
  <si>
    <t>Camp comun pentru toate declaratiile (preluat din tabelul de sus)</t>
  </si>
  <si>
    <t>x</t>
  </si>
  <si>
    <t xml:space="preserve">Declaraţie depusă după anularea
rezervei verificării ulterioare
</t>
  </si>
  <si>
    <t>D</t>
  </si>
  <si>
    <t>Declarație depusă potrivit art.90 alin.(4) din Legea
nr.207/2015 privind Codul de procedură fiscala</t>
  </si>
  <si>
    <t>N</t>
  </si>
  <si>
    <t>Temeiul legal (Lege 207/2015 privind Codul de procedura fiscala )</t>
  </si>
  <si>
    <t>Cod de identificare fiscală a succesorului</t>
  </si>
  <si>
    <t>A.16.Banca</t>
  </si>
  <si>
    <t>A.17.Cont bancar (IBAN)</t>
  </si>
  <si>
    <t>'0111</t>
  </si>
  <si>
    <t>Pro-rata de deducere %</t>
  </si>
  <si>
    <t>- livrare de cereale şi plante tehnice</t>
  </si>
  <si>
    <t>- livrare de telefoane mobile</t>
  </si>
  <si>
    <t xml:space="preserve">- livrare de dispozitive cu circuite integrate înainte de integrarea lor în produse destinate utilizatorului final                                                                                                                                                                                                                                                    </t>
  </si>
  <si>
    <t>- livrare de console de jocuri, tablete PC şi laptopuri</t>
  </si>
  <si>
    <t>Solicitati rambursarea soldului sumei negative de TVA ?</t>
  </si>
  <si>
    <t>Număr total facturi emise</t>
  </si>
  <si>
    <t>Total bază de impozitare</t>
  </si>
  <si>
    <t>Total TVA aferentă</t>
  </si>
  <si>
    <t>Număr total facturi primite</t>
  </si>
  <si>
    <t>Total an precedent</t>
  </si>
  <si>
    <t>An curent (inclusiv perioada de raportare)</t>
  </si>
  <si>
    <t>Suma de control</t>
  </si>
  <si>
    <t>Se preia automat din D300 Amounts</t>
  </si>
  <si>
    <t>TIP</t>
  </si>
  <si>
    <t>L</t>
  </si>
  <si>
    <t>A se completa din lista derulanta - linia aferenta, coloana Camp de completat 1 (celula in verde) - L/T/S/A</t>
  </si>
  <si>
    <t>Prenume declarant</t>
  </si>
  <si>
    <t>Raluca</t>
  </si>
  <si>
    <t>Nume declarant</t>
  </si>
  <si>
    <t>Tutu</t>
  </si>
  <si>
    <t>Functie declarant</t>
  </si>
  <si>
    <t>Imputernicit</t>
  </si>
  <si>
    <t>DA</t>
  </si>
  <si>
    <t>Decont consolidat de TVA, depus de reprezentantul grupului fiscal unic, constituit potrivit art.269 alin.(9) din Legea
nr.227/2015 privind Codul fiscal, cu modificările și completările ulterioare</t>
  </si>
  <si>
    <t>NU</t>
  </si>
  <si>
    <t>D394</t>
  </si>
  <si>
    <t>Tip platitor</t>
  </si>
  <si>
    <t>A se selecta din lista derulanta - celula in verde</t>
  </si>
  <si>
    <t>Anul</t>
  </si>
  <si>
    <t>sistemul normal de TVA</t>
  </si>
  <si>
    <t>L-Lunar</t>
  </si>
  <si>
    <t>sistemul de TVA la incasare</t>
  </si>
  <si>
    <t>T</t>
  </si>
  <si>
    <t>T-Trimestrial</t>
  </si>
  <si>
    <t>Au fost efectuate operatiuni in perioada de raportare?</t>
  </si>
  <si>
    <t>S</t>
  </si>
  <si>
    <t>S-Semestrial</t>
  </si>
  <si>
    <t>Au fost efectuate operatiuni cu persoane afiliate in perioada de raportare?</t>
  </si>
  <si>
    <t>A</t>
  </si>
  <si>
    <t>A-anual</t>
  </si>
  <si>
    <t>COD DE ÎNREGISTRARE ÎN SCOPURI DE TVA</t>
  </si>
  <si>
    <t>CAEN</t>
  </si>
  <si>
    <t>DENUMIRE / NUME SI PRENUME</t>
  </si>
  <si>
    <t>TELEFON</t>
  </si>
  <si>
    <t>FAX</t>
  </si>
  <si>
    <t>E-MAIL</t>
  </si>
  <si>
    <t>COD DE IDENTIFICARE FISCALA/ CNP</t>
  </si>
  <si>
    <t>1. sunt de acord ca, pentru anul fiscal pentru care se face raportarea, in sensul prevederilor art. 11 alin (3) lit. d) din Legea nr. 207/2015 privind Codul de procedura
fiscala, datele inscrise in prezenta declaratie referitoare la tranzactiile derulate cu fiecare persoana impozabila (client/furnizor) inregistrata in scopuri de TVA sa fie
consultate de catre aceasta prin intermediul aplicatiei informatice pusa la dispozitie de ANAF.</t>
  </si>
  <si>
    <t>2. sunt de acord cu schimbarea optiunii , astfel ca pentru anul fiscal pentru care se face raportarea, in sensul prevederilor art. 11 alin (3) lit. d) din Legea nr. 207/2015
privind Codul de procedura fiscala, datele inscrise in prezenta declaratie referitoare la tranzactiile derulate cu fiecare persoana impozabila (client/furnizor)
inregistrata in scopuri de TVA sa fie consultate de catre aceasta prin intermediul aplicatiei informatice pusa la dispozitie de ANAF.</t>
  </si>
  <si>
    <t>D390</t>
  </si>
  <si>
    <t>COD DE IDENTIFICARE FISCALĂ</t>
  </si>
  <si>
    <t>DENUMIRE / NUME, PRENUME</t>
  </si>
  <si>
    <t>DOMICILIUL FISCAL</t>
  </si>
  <si>
    <t>COD</t>
  </si>
  <si>
    <t>ANUL</t>
  </si>
  <si>
    <t>LUNA</t>
  </si>
  <si>
    <t>Denumire</t>
  </si>
  <si>
    <t>Adresa</t>
  </si>
  <si>
    <t>CUI</t>
  </si>
  <si>
    <t>Nr. Reg. Com.</t>
  </si>
  <si>
    <t>J08/1139/2017</t>
  </si>
  <si>
    <t>Administratia de care apartine</t>
  </si>
  <si>
    <t>Trezoreria operativă Agnita</t>
  </si>
  <si>
    <t>Frecventa depunere declaratie/plata</t>
  </si>
  <si>
    <t>Monthly</t>
  </si>
  <si>
    <t>Perioada de raportare</t>
  </si>
  <si>
    <t>Sumar</t>
  </si>
  <si>
    <t xml:space="preserve">  D300</t>
  </si>
  <si>
    <t xml:space="preserve">  D390</t>
  </si>
  <si>
    <t xml:space="preserve">  D394</t>
  </si>
  <si>
    <t xml:space="preserve">  Jurnal vanzari</t>
  </si>
  <si>
    <t xml:space="preserve">  Jurnal cumparari</t>
  </si>
  <si>
    <t>Pozitia curenta din punct de vedere TVA</t>
  </si>
  <si>
    <t>RON</t>
  </si>
  <si>
    <t>Euro(@4.9474)</t>
  </si>
  <si>
    <t>Input TVA perioada curenta</t>
  </si>
  <si>
    <t>Output TVA perioada curenta</t>
  </si>
  <si>
    <t>TVA de plata perioada curenta</t>
  </si>
  <si>
    <t>TVA de recuperat perioada curenta</t>
  </si>
  <si>
    <t>TVA in curs de decontare pentru achizitii</t>
  </si>
  <si>
    <t>TVA in curs de decontare pentru livrari</t>
  </si>
  <si>
    <t>Pozitia reportata</t>
  </si>
  <si>
    <t>Solicitat la rambursare</t>
  </si>
  <si>
    <t>TVA de rambursat nesolicitat</t>
  </si>
  <si>
    <t>Perioada</t>
  </si>
  <si>
    <t>N/a</t>
  </si>
  <si>
    <t>Suma</t>
  </si>
  <si>
    <t>TVA de rambursat solicitat si in curs de auditare</t>
  </si>
  <si>
    <t>Pozitia balantei de TVA</t>
  </si>
  <si>
    <t>Pozitia TVA in exercitiul curent</t>
  </si>
  <si>
    <t>ORDIN DE PLATA</t>
  </si>
  <si>
    <t>Perioada de plata: Martie 2023</t>
  </si>
  <si>
    <t>Moneda: RON</t>
  </si>
  <si>
    <t>Detalii plata: Decont TVA - Martie 2023</t>
  </si>
  <si>
    <t>Data scadenta: 25-Aprilie 2023</t>
  </si>
  <si>
    <t>Beneficiar: BUGETUL DE STAT</t>
  </si>
  <si>
    <t>Cont IBAN: RO42TREZ57820A100101XTVA</t>
  </si>
  <si>
    <t>SWIFT / BIC: TREZROBU</t>
  </si>
  <si>
    <t>Deschis la:Trezoreria operativă Agnita</t>
  </si>
  <si>
    <t>Nota: Orice taxe bancare legate de plata trebuie sa fie acoperite de catre platitor</t>
  </si>
  <si>
    <t>Data Verificare</t>
  </si>
  <si>
    <t>Switch to next sheet for D300 Workings draft</t>
  </si>
  <si>
    <t xml:space="preserve">D300 draft figures </t>
  </si>
  <si>
    <t>1</t>
  </si>
  <si>
    <t>2</t>
  </si>
  <si>
    <t>Row</t>
  </si>
  <si>
    <t>Taxable basis</t>
  </si>
  <si>
    <t>VAT amount</t>
  </si>
  <si>
    <t>Comments</t>
  </si>
  <si>
    <t>Journal Source</t>
  </si>
  <si>
    <t>Flag Suma Control</t>
  </si>
  <si>
    <t>Suma Control</t>
  </si>
  <si>
    <t>SALES</t>
  </si>
  <si>
    <t>no VAT</t>
  </si>
  <si>
    <t>Livrari intracomunitare de bunuri, scutite conform art. 294 alin.(2)lit.a) si d) din Codul fiscal</t>
  </si>
  <si>
    <t>Regularizari livrari intracomunitare scutite conform art. 294 alin.(2)lit.a) si d) din Codul fiscal</t>
  </si>
  <si>
    <t>3</t>
  </si>
  <si>
    <t>Livrari de bunuri sau prestari de servicii pentru care locul livrarii/ locul prestarii este in afara Romaniei (in UE sau in afara UE), precum si livrari intracomunitare de bunuri, scutite conformart. 294 alin.(2) lit.b) si c) din Codul fiscal, din care:</t>
  </si>
  <si>
    <t>3.1</t>
  </si>
  <si>
    <t>Prestari de servicii intracomunitare care nu beneficiaza de scutire in statul membru in care taxa este datorata</t>
  </si>
  <si>
    <t>4</t>
  </si>
  <si>
    <t>Regularizari privind prestarile de servicii intracomunitare care nu beneficiaza de scutire in statul membru in care taxa este datorata</t>
  </si>
  <si>
    <t>5</t>
  </si>
  <si>
    <t>Purchases</t>
  </si>
  <si>
    <t>Add all</t>
  </si>
  <si>
    <t>Achizitii intracomunitare de bunuri pentru care cumparatorul este obligat la plata TVA (taxare inversa), din care:</t>
  </si>
  <si>
    <t>5.1</t>
  </si>
  <si>
    <t>Achizitii intracomunitare pentru care cumparatorul este obligat la plata TVA (taxare inversa), iar furnizorul este inregistrat in scopuri de TVA in statul membru din care a avut loc livrarea intracomunitara</t>
  </si>
  <si>
    <t>6</t>
  </si>
  <si>
    <t>Regularizari privind achizitiile intracomunitare de bunuri pentru care cumparatorul este obligat la plata TVA (taxare inversa)</t>
  </si>
  <si>
    <t>7</t>
  </si>
  <si>
    <t>Achizitii de bunuri, altele decat cele de la rd. 5 si 6 si achizitii de servicii pentru care beneficiarul din Romania este obligat la plata TVA (taxare inversa), din care:</t>
  </si>
  <si>
    <t>7.1</t>
  </si>
  <si>
    <t>Achizitii de servicii intracomunitare pentru care beneficiarul este obligat la plata TVA (taxare inversa)</t>
  </si>
  <si>
    <t>8</t>
  </si>
  <si>
    <t>Regularizari privind achizitii de servicii intracomunitare pentru care beneficiarul este obligat la plata TVA (taxare inversa)</t>
  </si>
  <si>
    <t>9</t>
  </si>
  <si>
    <t>Livrari de bunuri si prestari de servicii taxabile cu cota 19%</t>
  </si>
  <si>
    <t>10</t>
  </si>
  <si>
    <t>Livrari de bunuri si prestari de servicii taxabile cu cota 9%</t>
  </si>
  <si>
    <t>11</t>
  </si>
  <si>
    <t>Livrari de bunuri si prestari de servicii taxabile cu cota 5%</t>
  </si>
  <si>
    <t>12</t>
  </si>
  <si>
    <t>Total</t>
  </si>
  <si>
    <t>Achizitii de bunuri si servicii supuse masurilor de simplificare pentru care beneficiarul este obligat la plata TVA (taxare inversa), din care</t>
  </si>
  <si>
    <t>12.1</t>
  </si>
  <si>
    <t>Achizitii de bunuri si servicii, taxabile cu cota 19%</t>
  </si>
  <si>
    <t>12.2</t>
  </si>
  <si>
    <t>Achizitii de bunuri, taxabile cu cota 9%</t>
  </si>
  <si>
    <t>12.3</t>
  </si>
  <si>
    <t>Achizitii de bunuri, taxabile cu cota 5%</t>
  </si>
  <si>
    <t>13</t>
  </si>
  <si>
    <t>Livrari de bunuri si prestari de servicii supuse masurilor de simplificare (taxare inversa)</t>
  </si>
  <si>
    <t>14</t>
  </si>
  <si>
    <t>Livrari de bunuri si prestari de servicii scutite cu drept de deducere, altele decat cele de la rd. 1-3</t>
  </si>
  <si>
    <t>15</t>
  </si>
  <si>
    <t>Livrari de bunuri si prestari de servicii scutite fara drept de deducere</t>
  </si>
  <si>
    <t>16</t>
  </si>
  <si>
    <t>Regularizari taxa colectata</t>
  </si>
  <si>
    <t>17</t>
  </si>
  <si>
    <t>Prestari de servicii intracomunitare conform art.278 alin.(8)din Codul fiscal pentru care locul prestarii este în Romania</t>
  </si>
  <si>
    <t>18</t>
  </si>
  <si>
    <t>Regularizari privind prestari de servicii intracomunitare conform art.278 alin.(8) din Codul fiscal pentru care locul prestarii este in Romania</t>
  </si>
  <si>
    <t>19</t>
  </si>
  <si>
    <t>TOTAL TAXA COLECTATA (suma de la rd. 1 pana la rd. 18, cu exceptia celor de la rd. 3.1, 5.1 , 7.1, 12.1, 12.2 , 12.3)</t>
  </si>
  <si>
    <t>20</t>
  </si>
  <si>
    <t>20.1</t>
  </si>
  <si>
    <t>Achizitii intracomunitare pentru care cumparatorul este obligat la plata TVA (taxare inversa), iar furnizorul este inregistrat in scopuri de TVA in statul membru din care a avut loc livrarea</t>
  </si>
  <si>
    <t>21</t>
  </si>
  <si>
    <t>22</t>
  </si>
  <si>
    <t>Achizitii de bunuri, altele decat cele de la rd.20 şi 21 si achizitii de servicii pentru care beneficiarul din Romania este obligatla plata TVA (taxare inversa), din care:</t>
  </si>
  <si>
    <t>22.1</t>
  </si>
  <si>
    <t>23</t>
  </si>
  <si>
    <t>24</t>
  </si>
  <si>
    <t>Achizitii de bunuri si servicii taxabile cu cota de 19%, altele decat cele de la rd. 27</t>
  </si>
  <si>
    <t>25</t>
  </si>
  <si>
    <t>Achizitii de bunuri si servicii taxabile cu cota de 9%</t>
  </si>
  <si>
    <t>26</t>
  </si>
  <si>
    <t>Achizitii de bunuri si servicii taxabile cu cota de 5%</t>
  </si>
  <si>
    <t>27</t>
  </si>
  <si>
    <t>Achizitii de bunuri si servicii supuse masurilor de simplificare pentru care beneficiarul este obligat la plata TVA (taxare inversa), din care:</t>
  </si>
  <si>
    <t>27.1</t>
  </si>
  <si>
    <t>27.2</t>
  </si>
  <si>
    <t>27.3</t>
  </si>
  <si>
    <t>28</t>
  </si>
  <si>
    <t>No basis</t>
  </si>
  <si>
    <t>Compensatia in cota forfetara pentru achizitii de produse si servicii agricole de la furnizori care aplica regimul special pentru agricultori</t>
  </si>
  <si>
    <t>29</t>
  </si>
  <si>
    <t>Regularizari privind compensatia in cota forfetara</t>
  </si>
  <si>
    <t>30</t>
  </si>
  <si>
    <t>Achizitii de bunuri si servicii scutite de taxa sau neimpozabile, din care:</t>
  </si>
  <si>
    <t>30.1</t>
  </si>
  <si>
    <t>Achizitii de servicii intracomunitare scutite de taxa</t>
  </si>
  <si>
    <t>31</t>
  </si>
  <si>
    <t>TOTAL TAXA DEDUCTIBILA (suma de la rd. 20 pana la rd. 29, cu exceptia celor de la rd. 20.1, 22.1, 27.1, 27.2, 27.3)</t>
  </si>
  <si>
    <t>31.1</t>
  </si>
  <si>
    <t>Se pune 0</t>
  </si>
  <si>
    <t>32</t>
  </si>
  <si>
    <t>SUB-TOTAL TAXA DEDUSA CONFORM ART. 297 SI ART. 298SAU ART. 300 SI ART. 298DIN CODUL FISCAL SI COMPENSATIE IN COTA FORFETARA</t>
  </si>
  <si>
    <t>33</t>
  </si>
  <si>
    <t>TVA efectiv restituita cumparatorilor straini, inclusiv comisionul unitatilor autorizate</t>
  </si>
  <si>
    <t>34</t>
  </si>
  <si>
    <t>Regularizari taxa dedusa</t>
  </si>
  <si>
    <t>35</t>
  </si>
  <si>
    <t>Ajustari conform pro-rata / ajustari de taxa</t>
  </si>
  <si>
    <t>36</t>
  </si>
  <si>
    <t>TOTAL TAXA DEDUSA (rd. 32 + rd. 33 + rd. 34 + rd. 35)</t>
  </si>
  <si>
    <t>37</t>
  </si>
  <si>
    <t>Suma negativa a TVA in perioada de raportare (rd. 36 - rd. 19)</t>
  </si>
  <si>
    <t>38</t>
  </si>
  <si>
    <t>Taxa de plata in perioada de raportare (rd. 19 - rd. 36)</t>
  </si>
  <si>
    <t>39</t>
  </si>
  <si>
    <t>Soldul TVA de plata din decontul perioadei fiscale precedente (rd. 45 din decontul perioadei fiscale precedente) neachitate pana la data depunerii decontului de TVA</t>
  </si>
  <si>
    <t>40</t>
  </si>
  <si>
    <t>Diferente de TVA de plata stabilite de organele de inspectie fiscala prin decizie comunicata si neachitate pana la data depunerii decontului de TVA</t>
  </si>
  <si>
    <t>41</t>
  </si>
  <si>
    <t>TVA de plata cumulat (rd. 38 + rd. 39 + rd. 40)</t>
  </si>
  <si>
    <t>42</t>
  </si>
  <si>
    <t>Soldul sumei negative a TVA reportate din perioada precedenta pentru care nu s-a solicitat rambursare (rd. 46 din decontul perioadei fiscale precedente)</t>
  </si>
  <si>
    <t>43</t>
  </si>
  <si>
    <t>Diferente negative de TVA stabilite de organele de inspectie fiscala prin decizie comunicata pana la data depunerii decontului de TVA</t>
  </si>
  <si>
    <t>44</t>
  </si>
  <si>
    <t>Suma negativa a TVA cumulate (rd. 37 + rd. 42 + rd. 43)</t>
  </si>
  <si>
    <t>45</t>
  </si>
  <si>
    <t>Sold TVA de plata la sfarsitul perioadei de raportare (rd. 41 - rd. 44)</t>
  </si>
  <si>
    <t>46</t>
  </si>
  <si>
    <t>Soldul sumei negative de TVA la sfarsitul perioadei de raportare (rd. 44 - rd. 41)</t>
  </si>
  <si>
    <t>Livrari de bunuri si prestari de servicii realizate a caror TVA aferenta a ramas neexigibila, existenta in sold la sfarsitul perioadei de raportare, ca urmare a aplicarii sistemului TVA la incasare, din care</t>
  </si>
  <si>
    <t>A1</t>
  </si>
  <si>
    <t>Livrari de bunuri si prestari de servicii realizate in ultimele 6 luni/2 trimestre calendaristice</t>
  </si>
  <si>
    <t>B</t>
  </si>
  <si>
    <t>Achizitii de bunuri si servicii realizate pentru care nu s-a exercitat dreptul de deducere a TVA aferenta, existenta in sold la sfarsitul perioadei de raportare, ca urmare a aplicarii art. 297 alin (2) si (3) din Codul fiscal, din care:</t>
  </si>
  <si>
    <t>B.1</t>
  </si>
  <si>
    <t>Achizitii de bunuri si servicii realizate in ultimele 6 luni/2 trimestre calendaristice</t>
  </si>
  <si>
    <t>Informații privind valoarea totală, fără TVA, a operațiunilor prevăzute la art. 2781 alin. (1) lit. b) din Codul fiscal, respectiv a vânzărilor intracomunitare de bunuri la distanță și a prestărilor de servicii de telecomunicaţii, de radiodifuziune şi televiziune, precum și servicii furnizate pe cale electronică, către persoane neimpozabile din alte state membre UE</t>
  </si>
  <si>
    <t>Switch to next sheet for D390 Workings draft</t>
  </si>
  <si>
    <t>D390 workings</t>
  </si>
  <si>
    <t>ŢARA</t>
  </si>
  <si>
    <t>COD OPERATOR INTRACOMUNITAR</t>
  </si>
  <si>
    <t>DENUMIRE</t>
  </si>
  <si>
    <t>BAZA IMPOZABILĂ</t>
  </si>
  <si>
    <t>CIF</t>
  </si>
  <si>
    <t>Country Code</t>
  </si>
  <si>
    <t>Cheie extragere - filtreaza 1</t>
  </si>
  <si>
    <t>Bulgaria</t>
  </si>
  <si>
    <t>117615771</t>
  </si>
  <si>
    <t>BG</t>
  </si>
  <si>
    <t>Germania</t>
  </si>
  <si>
    <t>120136173</t>
  </si>
  <si>
    <t>DE</t>
  </si>
  <si>
    <t>Austria</t>
  </si>
  <si>
    <t>U66469412</t>
  </si>
  <si>
    <t>AT</t>
  </si>
  <si>
    <t>Portugalia</t>
  </si>
  <si>
    <t>513721983</t>
  </si>
  <si>
    <t>PT</t>
  </si>
  <si>
    <t>D390 for XML</t>
  </si>
  <si>
    <t>III.B</t>
  </si>
  <si>
    <t>Switch to next sheet for D394 Workings draft</t>
  </si>
  <si>
    <t>Mapping tranzactii</t>
  </si>
  <si>
    <t>Cod tara</t>
  </si>
  <si>
    <t>Serie cui</t>
  </si>
  <si>
    <t>Numar document</t>
  </si>
  <si>
    <t>Clasa tranzactie</t>
  </si>
  <si>
    <t>Tip tranzactie</t>
  </si>
  <si>
    <t>Cota TVA</t>
  </si>
  <si>
    <t>Total document</t>
  </si>
  <si>
    <t>Tip jurnal</t>
  </si>
  <si>
    <t>Nume partener</t>
  </si>
  <si>
    <t>Check</t>
  </si>
  <si>
    <t>Cod si denumire NC produs(TIP V)</t>
  </si>
  <si>
    <t>Not applicable for D394</t>
  </si>
  <si>
    <t>Jurnal vanzari</t>
  </si>
  <si>
    <t>N/A, valid only for V trans.</t>
  </si>
  <si>
    <t>ATU</t>
  </si>
  <si>
    <t>66469412</t>
  </si>
  <si>
    <t>RO</t>
  </si>
  <si>
    <t>1827872</t>
  </si>
  <si>
    <t>not app for 394</t>
  </si>
  <si>
    <t>21416219</t>
  </si>
  <si>
    <t>14191350</t>
  </si>
  <si>
    <t>2069440</t>
  </si>
  <si>
    <t>15722132</t>
  </si>
  <si>
    <t>26057884</t>
  </si>
  <si>
    <t>31525191</t>
  </si>
  <si>
    <t>28213025</t>
  </si>
  <si>
    <t>0</t>
  </si>
  <si>
    <t>Jurnal cumparari</t>
  </si>
  <si>
    <t>N/A</t>
  </si>
  <si>
    <t>40923293</t>
  </si>
  <si>
    <t>34625969</t>
  </si>
  <si>
    <t>41471790</t>
  </si>
  <si>
    <t>C</t>
  </si>
  <si>
    <t>13348610</t>
  </si>
  <si>
    <t>22891860</t>
  </si>
  <si>
    <t>15991149</t>
  </si>
  <si>
    <t>8119423</t>
  </si>
  <si>
    <t>28294399</t>
  </si>
  <si>
    <t>427320</t>
  </si>
  <si>
    <t>34536195</t>
  </si>
  <si>
    <t>8971726</t>
  </si>
  <si>
    <t>9010105</t>
  </si>
  <si>
    <t>14774435</t>
  </si>
  <si>
    <t>13838336</t>
  </si>
  <si>
    <t>15446991</t>
  </si>
  <si>
    <t>22000460</t>
  </si>
  <si>
    <t>31121436</t>
  </si>
  <si>
    <t>34334188</t>
  </si>
  <si>
    <t>19834651</t>
  </si>
  <si>
    <t>31133899</t>
  </si>
  <si>
    <t>15380528</t>
  </si>
  <si>
    <t>29352595</t>
  </si>
  <si>
    <t>5368365</t>
  </si>
  <si>
    <t>33518603</t>
  </si>
  <si>
    <t>37147680</t>
  </si>
  <si>
    <t>6844726</t>
  </si>
  <si>
    <t>35508541</t>
  </si>
  <si>
    <t>40599783</t>
  </si>
  <si>
    <t>17043227</t>
  </si>
  <si>
    <t>2857740</t>
  </si>
  <si>
    <t>12534894</t>
  </si>
  <si>
    <t>44527720</t>
  </si>
  <si>
    <t>33933502</t>
  </si>
  <si>
    <t>1596786</t>
  </si>
  <si>
    <t>4319593</t>
  </si>
  <si>
    <t>35534516</t>
  </si>
  <si>
    <t>16281620</t>
  </si>
  <si>
    <t>31019372</t>
  </si>
  <si>
    <t>14119126</t>
  </si>
  <si>
    <t>3790630</t>
  </si>
  <si>
    <t>6280007</t>
  </si>
  <si>
    <t>27384493</t>
  </si>
  <si>
    <t>39066582</t>
  </si>
  <si>
    <t>12855630</t>
  </si>
  <si>
    <t>2816464</t>
  </si>
  <si>
    <t>23404865</t>
  </si>
  <si>
    <t>8721959</t>
  </si>
  <si>
    <t>2081346</t>
  </si>
  <si>
    <t>2836623</t>
  </si>
  <si>
    <t>29913213</t>
  </si>
  <si>
    <t>13443360</t>
  </si>
  <si>
    <t>17620201</t>
  </si>
  <si>
    <t>17394708</t>
  </si>
  <si>
    <t>Tranzactii</t>
  </si>
  <si>
    <t>Cui partener</t>
  </si>
  <si>
    <t>Tip partener</t>
  </si>
  <si>
    <t>Baza TVA</t>
  </si>
  <si>
    <t>TVA</t>
  </si>
  <si>
    <t>Nr Facturi</t>
  </si>
  <si>
    <t>Neexigibile - nu se vor raporta</t>
  </si>
  <si>
    <t>Facturi storno/anulate</t>
  </si>
  <si>
    <t>Tip</t>
  </si>
  <si>
    <t>Serie</t>
  </si>
  <si>
    <t>Numar</t>
  </si>
  <si>
    <t>Anulata</t>
  </si>
  <si>
    <t>Please input the cancelled invoice number</t>
  </si>
  <si>
    <t>Nr. bon fiscal</t>
  </si>
  <si>
    <t>Baza 5%</t>
  </si>
  <si>
    <t>TVA 5%</t>
  </si>
  <si>
    <t>Baza 9%</t>
  </si>
  <si>
    <t>TVA 9%</t>
  </si>
  <si>
    <t>Baza 19%</t>
  </si>
  <si>
    <t>TVA 19%</t>
  </si>
  <si>
    <t>Baza 20%</t>
  </si>
  <si>
    <t>TVA 20%</t>
  </si>
  <si>
    <t>Serie Emise</t>
  </si>
  <si>
    <t>Inceput Emise</t>
  </si>
  <si>
    <t>Final Emise</t>
  </si>
  <si>
    <t>Tip Emise</t>
  </si>
  <si>
    <t>Serie Alocate</t>
  </si>
  <si>
    <t>Inceput Alocate</t>
  </si>
  <si>
    <t>Final Alocate</t>
  </si>
  <si>
    <t>Tip Alocate</t>
  </si>
  <si>
    <t>Sectiunea 2.3</t>
  </si>
  <si>
    <t>Denumire beneficiar</t>
  </si>
  <si>
    <t>CUI beneficiar</t>
  </si>
  <si>
    <t>Seria</t>
  </si>
  <si>
    <t>De la</t>
  </si>
  <si>
    <t>La</t>
  </si>
  <si>
    <t>Sectiunea 2.4</t>
  </si>
  <si>
    <t>Denumire tert</t>
  </si>
  <si>
    <t>CUI tert</t>
  </si>
  <si>
    <t>Sectiunea 5</t>
  </si>
  <si>
    <t>Sectiune 5.2</t>
  </si>
  <si>
    <t>5.2 TVA deductibila aferenta facturilor achitate in perioada de raportare indiferent de data in care acestea au fost primite de la persoane impozabile care aplica sistemul normal de TVA, defalcata pe fiecare cota de TVA</t>
  </si>
  <si>
    <t>Cota</t>
  </si>
  <si>
    <t>Valoare TVA</t>
  </si>
  <si>
    <t>cota 24%</t>
  </si>
  <si>
    <t>cota 20%</t>
  </si>
  <si>
    <t>cota 19%</t>
  </si>
  <si>
    <t>cota 9%</t>
  </si>
  <si>
    <t>cota 5%</t>
  </si>
  <si>
    <t>Sectiune 5.3</t>
  </si>
  <si>
    <t>5.3 TVA deductibila aferenta facturilor achitate in perioada de raportare indiferent de data in care acestea au fost primite de la persoane impozabile care aplica sistemul de TVA la incasare, defalcata pe fiecare cota de TVA</t>
  </si>
  <si>
    <t>Sectiunea 6</t>
  </si>
  <si>
    <t>Sectiunea 6.1</t>
  </si>
  <si>
    <t>6.1 Persoanele impozabile care aplica regimul special pt agentiile de turism, vor completa:</t>
  </si>
  <si>
    <t>Incasarile agentiei</t>
  </si>
  <si>
    <t>Costurile agentiei de turism</t>
  </si>
  <si>
    <t>Marja de profit</t>
  </si>
  <si>
    <t>Sectiunea 6.2</t>
  </si>
  <si>
    <t>6.2 Persoanele impozabile care aplica regimul special pt bunurile second-hand, opere de arta, obiecte de colectie si antichitati , vor completa:</t>
  </si>
  <si>
    <t>Pret de vanzare</t>
  </si>
  <si>
    <t>Pret de cumparare</t>
  </si>
  <si>
    <t>Sectiunea 7</t>
  </si>
  <si>
    <t>7. In situatia in care ati desfasurat, in perioada de raportare, activitati dintre cele inscrise in lista veti selecta activitatea corespunzatoare si veti inscrie valoarea livrarilor/prestarilor, precum si TVA aferenta</t>
  </si>
  <si>
    <t>Activitate</t>
  </si>
  <si>
    <t>Tip operatiune</t>
  </si>
  <si>
    <t>Valoarea livrarilor/prestarilor</t>
  </si>
  <si>
    <t>Sectiunea G</t>
  </si>
  <si>
    <t>Total Nr. Bonuri Fiscale</t>
  </si>
  <si>
    <t>Total incasari in perioada de raportare prin intermediul AMEF ( aparate de marcatelectronice fiscale ) inclusiv incasarile prin intermediul bonurilor fiscale care indeplinesc conditiile unei facturi simplificate indiferent daca au/nu au inscris codul de inregistrare in scopuri de TVA al beneficiarului (i1)</t>
  </si>
  <si>
    <t>Total incasari in perioada de raportare efectuate din activitati exceptate de la obligatia utilizarii AMEF***) (i2) conform prevederilor legale in vigoare )</t>
  </si>
  <si>
    <t>Incasari in perioada de raportare prin intermediul AMEF ( aparate de marcat electronice fiscale ) inclusiv incasarile prin intermediul bonurilor fiscale care indeplinesc conditiile unei facturi simplificate indiferent daca au/nu au inscris codul de inregistrare in scopuri de TVA al beneficiarului (i1)</t>
  </si>
  <si>
    <t>Total baza impozabila</t>
  </si>
  <si>
    <t>Cota 20%</t>
  </si>
  <si>
    <t>Cota 19%</t>
  </si>
  <si>
    <t>Cota 9%</t>
  </si>
  <si>
    <t>Cota 5%</t>
  </si>
  <si>
    <t>Incasari in perioada de raportare efectuate din activitati exceptate de la obligatia utilizarii AMEF***) (i2) conform prevederilor legale in vigoare )</t>
  </si>
  <si>
    <t>Sectiunea I</t>
  </si>
  <si>
    <t>1.1 Livrari de bunuri/prestari de servicii pentru care s-au emis facturi simplificate care au inscris codul de inregistrare in scopuri de TVA al beneficiarului %</t>
  </si>
  <si>
    <t>Baza impozabila</t>
  </si>
  <si>
    <t>Cota 24%</t>
  </si>
  <si>
    <t>1.2 Livrari de bunuri/prestari de servicii pentru care s-au emis facturi simplificate fara a avea inscris codul de inregistrare in scopuri de TVA al beneficiarului %</t>
  </si>
  <si>
    <t>1.3 Achizitii de bunuri si servicii pentru care s-au primit facturi simplificate de la persoane impozabile care aplica sistemul normal de TVA si care au inscris codul de inregistrare in scopuri de TVA al beneficiarului</t>
  </si>
  <si>
    <t>1.4 Achizitii de bunuri si servicii pentru care s-au primit facturi simplificate de la persoane impozabile care aplica sistemul de TVA la incasare si care au inscris codul de inregistrare in scopuri de TVA al beneficiarului</t>
  </si>
  <si>
    <t>1.5 Achizitii de bunuri si servicii pentru care s-au primit bonuri fiscale care indeplinesc conditiile unei facturi simplificate si care au inscris codul de inregistrare in scopuri de TVA al beneficiarului</t>
  </si>
  <si>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</sst>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_(* \(#,##0\);_(* &quot;-&quot;_);_(@_)"/>
    <numFmt numFmtId="164" formatCode="0_);\(0\)"/>
    <numFmt numFmtId="165" formatCode="mmmm\ yyyy"/>
  </numFmts>
  <fonts count="14" x14ac:knownFonts="1">
    <font>
      <sz val="11"/>
      <color theme="1"/>
      <name val="Calibri"/>
      <family val="2"/>
      <scheme val="minor"/>
    </font>
    <font>
      <sz val="11"/>
      <color theme="1"/>
      <name val="Calibri"/>
      <family val="2"/>
      <scheme val="minor"/>
    </font>
    <font>
      <b/>
      <sz val="9"/>
      <color theme="0"/>
      <name val="Calibri"/>
      <family val="2"/>
      <scheme val="minor"/>
    </font>
    <font>
      <sz val="9"/>
      <color theme="1"/>
      <name val="Calibri"/>
      <family val="2"/>
      <scheme val="minor"/>
    </font>
    <font>
      <b/>
      <sz val="9"/>
      <color theme="1"/>
      <name val="Calibri"/>
      <family val="2"/>
      <scheme val="minor"/>
    </font>
    <font>
      <b/>
      <sz val="10"/>
      <color rgb="FF000000"/>
      <name val="Georgia"/>
      <family val="1"/>
    </font>
    <font>
      <b/>
      <u/>
      <sz val="10"/>
      <color rgb="FF000000"/>
      <name val="Georgia"/>
      <family val="1"/>
    </font>
    <font>
      <b/>
      <u/>
      <sz val="10"/>
      <color rgb="FFFFFFFF"/>
      <name val="Georgia"/>
      <family val="1"/>
    </font>
    <font>
      <b/>
      <i/>
      <sz val="10"/>
      <color rgb="FFFFFFFF"/>
      <name val="Georgia"/>
      <family val="1"/>
    </font>
    <font>
      <i/>
      <sz val="10"/>
      <color rgb="FF000000"/>
      <name val="Georgia"/>
      <family val="1"/>
    </font>
    <font>
      <b/>
      <sz val="30"/>
      <name val="Calibri"/>
      <family val="2"/>
    </font>
    <font>
      <b/>
      <u/>
      <sz val="15"/>
      <name val="Calibri"/>
      <family val="2"/>
    </font>
    <font>
      <b/>
      <sz val="11"/>
      <color rgb="FFFFFFFF"/>
      <name val="Calibri"/>
      <family val="2"/>
    </font>
    <font>
      <b/>
      <sz val="10"/>
      <name val="Calibri"/>
      <family val="2"/>
    </font>
  </fonts>
  <fills count="13">
    <fill>
      <patternFill patternType="none"/>
    </fill>
    <fill>
      <patternFill patternType="gray125"/>
    </fill>
    <fill>
      <patternFill patternType="solid">
        <fgColor theme="1"/>
        <bgColor indexed="64"/>
      </patternFill>
    </fill>
    <fill>
      <patternFill patternType="solid">
        <fgColor rgb="FF92D050"/>
        <bgColor indexed="64"/>
      </patternFill>
    </fill>
    <fill>
      <patternFill patternType="solid">
        <fgColor rgb="FFFF0000"/>
        <bgColor indexed="64"/>
      </patternFill>
    </fill>
    <fill>
      <patternFill patternType="solid">
        <fgColor rgb="FFFFFFFF"/>
        <bgColor rgb="FFFFFFFF"/>
      </patternFill>
    </fill>
    <fill>
      <patternFill patternType="solid">
        <fgColor rgb="FFEDEDED"/>
        <bgColor rgb="FFEDEDED"/>
      </patternFill>
    </fill>
    <fill>
      <patternFill patternType="solid">
        <fgColor rgb="FF182A54"/>
        <bgColor rgb="FF182A54"/>
      </patternFill>
    </fill>
    <fill>
      <patternFill patternType="solid">
        <fgColor rgb="FF808080"/>
        <bgColor rgb="FF808080"/>
      </patternFill>
    </fill>
    <fill>
      <patternFill patternType="solid">
        <fgColor rgb="FFD9E1F2"/>
        <bgColor rgb="FFD9E1F2"/>
      </patternFill>
    </fill>
    <fill>
      <patternFill patternType="solid">
        <fgColor rgb="FFE2EFDA"/>
        <bgColor rgb="FFE2EFDA"/>
      </patternFill>
    </fill>
    <fill>
      <patternFill patternType="solid">
        <fgColor rgb="FFFFF2CC"/>
        <bgColor rgb="FFFFF2CC"/>
      </patternFill>
    </fill>
    <fill>
      <patternFill patternType="solid"/>
    </fill>
  </fills>
  <borders count="16">
    <border>
      <left/>
      <right/>
      <top/>
      <bottom/>
      <diagonal/>
    </border>
    <border>
      <left/>
      <right/>
      <top/>
      <bottom style="double">
        <color indexed="64"/>
      </bottom>
      <diagonal/>
    </border>
    <border>
      <left/>
      <right/>
      <top style="dotted">
        <color auto="1"/>
      </top>
      <bottom/>
      <diagonal/>
    </border>
    <border>
      <left style="dotted">
        <color auto="1"/>
      </left>
      <right/>
      <top style="dotted">
        <color auto="1"/>
      </top>
      <bottom/>
      <diagonal/>
    </border>
    <border>
      <left/>
      <right style="dotted">
        <color auto="1"/>
      </right>
      <top style="dotted">
        <color auto="1"/>
      </top>
      <bottom/>
      <diagonal/>
    </border>
    <border>
      <left/>
      <right/>
      <top/>
      <bottom style="dotted">
        <color auto="1"/>
      </bottom>
      <diagonal/>
    </border>
    <border>
      <left/>
      <right style="dotted">
        <color auto="1"/>
      </right>
      <top/>
      <bottom style="dotted">
        <color auto="1"/>
      </bottom>
      <diagonal/>
    </border>
    <border>
      <left style="dotted">
        <color auto="1"/>
      </left>
      <right/>
      <top/>
      <bottom/>
      <diagonal/>
    </border>
    <border>
      <left style="dotted">
        <color auto="1"/>
      </left>
      <right/>
      <top/>
      <bottom style="dotted">
        <color auto="1"/>
      </bottom>
      <diagonal/>
    </border>
    <border>
      <left/>
      <right style="dotted">
        <color auto="1"/>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diagonal/>
    </border>
  </borders>
  <cellStyleXfs count="3">
    <xf numFmtId="0" fontId="0" fillId="0" borderId="0"/>
    <xf numFmtId="0" fontId="1" fillId="0" borderId="0"/>
    <xf numFmtId="0" fontId="1" fillId="0" borderId="0"/>
  </cellStyleXfs>
  <cellXfs count="68">
    <xf numFmtId="0" fontId="0" fillId="0" borderId="0" xfId="0"/>
    <xf numFmtId="4" fontId="0" fillId="0" borderId="0" xfId="0" applyNumberFormat="1"/>
    <xf numFmtId="0" fontId="2" fillId="2" borderId="1" xfId="1" applyFont="1" applyFill="1" applyBorder="1" applyAlignment="1">
      <alignment horizontal="center"/>
    </xf>
    <xf numFmtId="0" fontId="3" fillId="0" borderId="0" xfId="1" applyFont="1"/>
    <xf numFmtId="0" fontId="3" fillId="0" borderId="0" xfId="1" applyFont="1" applyAlignment="1">
      <alignment wrapText="1"/>
    </xf>
    <xf numFmtId="0" fontId="3" fillId="3" borderId="0" xfId="1" applyFont="1" applyFill="1" applyAlignment="1">
      <alignment horizontal="left"/>
    </xf>
    <xf numFmtId="0" fontId="3" fillId="4" borderId="0" xfId="1" applyFont="1" applyFill="1"/>
    <xf numFmtId="0" fontId="0" fillId="0" borderId="0" xfId="0" applyAlignment="1">
      <alignment wrapText="1"/>
    </xf>
    <xf numFmtId="0" fontId="4" fillId="0" borderId="0" xfId="1" applyFont="1"/>
    <xf numFmtId="164" fontId="3" fillId="3" borderId="0" xfId="2" quotePrefix="1" applyNumberFormat="1" applyFont="1" applyFill="1" applyAlignment="1">
      <alignment horizontal="right"/>
    </xf>
    <xf numFmtId="0" fontId="3" fillId="3" borderId="0" xfId="1" applyFont="1" applyFill="1" applyAlignment="1">
      <alignment horizontal="right"/>
    </xf>
    <xf numFmtId="0" fontId="3" fillId="0" borderId="0" xfId="1" quotePrefix="1" applyFont="1"/>
    <xf numFmtId="0" fontId="3" fillId="0" borderId="0" xfId="1" quotePrefix="1" applyFont="1" applyAlignment="1">
      <alignment wrapText="1"/>
    </xf>
    <xf numFmtId="41" fontId="3" fillId="3" borderId="0" xfId="1" applyNumberFormat="1" applyFont="1" applyFill="1" applyAlignment="1">
      <alignment horizontal="right"/>
    </xf>
    <xf numFmtId="0" fontId="3" fillId="4" borderId="0" xfId="1" applyFont="1" applyFill="1" applyAlignment="1">
      <alignment horizontal="left"/>
    </xf>
    <xf numFmtId="0" fontId="3" fillId="0" borderId="0" xfId="0" applyFont="1"/>
    <xf numFmtId="0" fontId="0" fillId="3" borderId="0" xfId="0" applyFill="1" applyAlignment="1">
      <alignment horizontal="right"/>
    </xf>
    <xf numFmtId="0" fontId="0" fillId="4" borderId="0" xfId="0" applyFill="1"/>
    <xf numFmtId="0" fontId="3" fillId="0" borderId="0" xfId="0" applyFont="1" applyAlignment="1">
      <alignment wrapText="1"/>
    </xf>
    <xf numFmtId="0" fontId="3" fillId="3" borderId="0" xfId="0" applyFont="1" applyFill="1" applyAlignment="1">
      <alignment horizontal="right"/>
    </xf>
    <xf numFmtId="0" fontId="3" fillId="4" borderId="0" xfId="1" quotePrefix="1" applyFont="1" applyFill="1"/>
    <xf numFmtId="0" fontId="0" fillId="5" borderId="0" xfId="0" applyFill="1"/>
    <xf numFmtId="0" fontId="0" fillId="6" borderId="0" xfId="0" applyFill="1"/>
    <xf numFmtId="0" fontId="8" fillId="7" borderId="0" xfId="0" applyFont="1" applyFill="1"/>
    <xf numFmtId="0" fontId="6" fillId="5" borderId="0" xfId="0" applyFont="1" applyFill="1"/>
    <xf numFmtId="0" fontId="0" fillId="5" borderId="3" xfId="0" applyFill="1" applyBorder="1"/>
    <xf numFmtId="0" fontId="0" fillId="5" borderId="2" xfId="0" applyFill="1" applyBorder="1"/>
    <xf numFmtId="0" fontId="0" fillId="5" borderId="4" xfId="0" applyFill="1" applyBorder="1"/>
    <xf numFmtId="0" fontId="0" fillId="5" borderId="7" xfId="0" applyFill="1" applyBorder="1"/>
    <xf numFmtId="0" fontId="6" fillId="9" borderId="0" xfId="0" applyFont="1" applyFill="1"/>
    <xf numFmtId="0" fontId="0" fillId="9" borderId="0" xfId="0" applyFill="1"/>
    <xf numFmtId="0" fontId="0" fillId="5" borderId="9" xfId="0" applyFill="1" applyBorder="1"/>
    <xf numFmtId="37" fontId="0" fillId="9" borderId="0" xfId="0" applyNumberFormat="1" applyFill="1"/>
    <xf numFmtId="0" fontId="6" fillId="10" borderId="0" xfId="0" applyFont="1" applyFill="1"/>
    <xf numFmtId="0" fontId="0" fillId="10" borderId="0" xfId="0" applyFill="1"/>
    <xf numFmtId="0" fontId="7" fillId="8" borderId="0" xfId="0" applyFont="1" applyFill="1"/>
    <xf numFmtId="0" fontId="6" fillId="11" borderId="0" xfId="0" applyFont="1" applyFill="1"/>
    <xf numFmtId="0" fontId="0" fillId="11" borderId="0" xfId="0" applyFill="1"/>
    <xf numFmtId="37" fontId="0" fillId="11" borderId="0" xfId="0" applyNumberFormat="1" applyFill="1"/>
    <xf numFmtId="0" fontId="5" fillId="5" borderId="0" xfId="0" applyFont="1" applyFill="1"/>
    <xf numFmtId="0" fontId="0" fillId="5" borderId="8" xfId="0" applyFill="1" applyBorder="1"/>
    <xf numFmtId="0" fontId="0" fillId="5" borderId="5" xfId="0" applyFill="1" applyBorder="1"/>
    <xf numFmtId="0" fontId="0" fillId="5" borderId="6" xfId="0" applyFill="1" applyBorder="1"/>
    <xf numFmtId="0" fontId="10" fillId="0" borderId="0" xfId="0" applyFont="1"/>
    <xf numFmtId="0" fontId="11" fillId="0" borderId="0" xfId="0" applyFont="1"/>
    <xf numFmtId="0" fontId="12" fillId="12" borderId="0" xfId="0" applyFont="1" applyFill="1" applyAlignment="1">
      <alignment horizontal="center" vertical="center"/>
    </xf>
    <xf numFmtId="0" fontId="12" fillId="12" borderId="0" xfId="0" applyFont="1" applyFill="1"/>
    <xf numFmtId="37" fontId="0" fillId="0" borderId="0" xfId="0" applyNumberFormat="1"/>
    <xf numFmtId="0" fontId="13" fillId="0" borderId="0" xfId="0" applyFont="1"/>
    <xf numFmtId="0" fontId="0" fillId="0" borderId="13" xfId="0" applyBorder="1"/>
    <xf numFmtId="0" fontId="0" fillId="0" borderId="12" xfId="0" applyBorder="1"/>
    <xf numFmtId="0" fontId="0" fillId="0" borderId="10" xfId="0" applyBorder="1"/>
    <xf numFmtId="0" fontId="0" fillId="0" borderId="11" xfId="0" applyBorder="1"/>
    <xf numFmtId="0" fontId="13" fillId="0" borderId="10" xfId="0" applyFont="1" applyBorder="1"/>
    <xf numFmtId="0" fontId="13" fillId="0" borderId="10" xfId="0" applyFont="1" applyBorder="1" applyAlignment="1">
      <alignment wrapText="1"/>
    </xf>
    <xf numFmtId="0" fontId="0" fillId="0" borderId="15" xfId="0" applyBorder="1"/>
    <xf numFmtId="0" fontId="9" fillId="6" borderId="0" xfId="0" applyFont="1" applyFill="1" applyAlignment="1">
      <alignment horizontal="right" wrapText="1"/>
    </xf>
    <xf numFmtId="0" fontId="0" fillId="0" borderId="0" xfId="0"/>
    <xf numFmtId="165" fontId="9" fillId="6" borderId="0" xfId="0" applyNumberFormat="1" applyFont="1" applyFill="1" applyAlignment="1">
      <alignment horizontal="right" wrapText="1"/>
    </xf>
    <xf numFmtId="0" fontId="7" fillId="8" borderId="0" xfId="0" applyFont="1" applyFill="1" applyAlignment="1">
      <alignment horizontal="center" wrapText="1"/>
    </xf>
    <xf numFmtId="0" fontId="5" fillId="6" borderId="0" xfId="0" applyFont="1" applyFill="1"/>
    <xf numFmtId="0" fontId="5" fillId="6" borderId="0" xfId="0" applyFont="1" applyFill="1" applyAlignment="1">
      <alignment horizontal="left" wrapText="1"/>
    </xf>
    <xf numFmtId="0" fontId="8" fillId="7" borderId="0" xfId="0" applyFont="1" applyFill="1" applyAlignment="1">
      <alignment horizontal="left" vertical="center" wrapText="1"/>
    </xf>
    <xf numFmtId="0" fontId="13" fillId="0" borderId="0" xfId="0" applyFont="1" applyAlignment="1">
      <alignment wrapText="1"/>
    </xf>
    <xf numFmtId="0" fontId="0" fillId="0" borderId="14" xfId="0" applyBorder="1"/>
    <xf numFmtId="0" fontId="0" fillId="0" borderId="10" xfId="0" applyBorder="1"/>
    <xf numFmtId="0" fontId="0" fillId="0" borderId="13" xfId="0" applyBorder="1"/>
    <xf numFmtId="0" fontId="0" fillId="0" borderId="12" xfId="0" applyBorder="1"/>
  </cellXfs>
  <cellStyles count="3">
    <cellStyle name="Normal" xfId="0" builtinId="0"/>
    <cellStyle name="Normal 2 18" xfId="1" xr:uid="{00000000-0005-0000-0000-000001000000}"/>
    <cellStyle name="Normal 2 18 2" xfId="2" xr:uid="{00000000-0005-0000-0000-000002000000}"/>
  </cellStyles>
  <dxfs count="1">
    <dxf>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R23"/>
  <sheetViews>
    <sheetView topLeftCell="A4" zoomScale="80" zoomScaleNormal="80" workbookViewId="0">
      <selection activeCell="G23" sqref="G23"/>
    </sheetView>
  </sheetViews>
  <sheetFormatPr defaultRowHeight="14.5" x14ac:dyDescent="0.35"/>
  <cols>
    <col min="4" max="4" width="12.453125" customWidth="1"/>
    <col min="5" max="5" width="22.7265625" customWidth="1"/>
    <col min="6" max="6" width="13.7265625" customWidth="1"/>
    <col min="7" max="7" width="12.453125" customWidth="1"/>
    <col min="8" max="8" width="11.54296875" customWidth="1"/>
    <col min="9" max="9" width="12.26953125" customWidth="1"/>
    <col min="10" max="11" width="11.81640625" customWidth="1"/>
    <col min="12" max="12" width="10.81640625" customWidth="1"/>
    <col min="260" max="260" width="12.453125" customWidth="1"/>
    <col min="261" max="261" width="22.7265625" customWidth="1"/>
    <col min="262" max="262" width="13.7265625" customWidth="1"/>
    <col min="263" max="263" width="12.453125" customWidth="1"/>
    <col min="264" max="264" width="11.54296875" customWidth="1"/>
    <col min="265" max="265" width="12.26953125" customWidth="1"/>
    <col min="266" max="267" width="11.81640625" customWidth="1"/>
    <col min="268" max="268" width="10.81640625" customWidth="1"/>
    <col min="516" max="516" width="12.453125" customWidth="1"/>
    <col min="517" max="517" width="22.7265625" customWidth="1"/>
    <col min="518" max="518" width="13.7265625" customWidth="1"/>
    <col min="519" max="519" width="12.453125" customWidth="1"/>
    <col min="520" max="520" width="11.54296875" customWidth="1"/>
    <col min="521" max="521" width="12.26953125" customWidth="1"/>
    <col min="522" max="523" width="11.81640625" customWidth="1"/>
    <col min="524" max="524" width="10.81640625" customWidth="1"/>
    <col min="772" max="772" width="12.453125" customWidth="1"/>
    <col min="773" max="773" width="22.7265625" customWidth="1"/>
    <col min="774" max="774" width="13.7265625" customWidth="1"/>
    <col min="775" max="775" width="12.453125" customWidth="1"/>
    <col min="776" max="776" width="11.54296875" customWidth="1"/>
    <col min="777" max="777" width="12.26953125" customWidth="1"/>
    <col min="778" max="779" width="11.81640625" customWidth="1"/>
    <col min="780" max="780" width="10.81640625" customWidth="1"/>
    <col min="1028" max="1028" width="12.453125" customWidth="1"/>
    <col min="1029" max="1029" width="22.7265625" customWidth="1"/>
    <col min="1030" max="1030" width="13.7265625" customWidth="1"/>
    <col min="1031" max="1031" width="12.453125" customWidth="1"/>
    <col min="1032" max="1032" width="11.54296875" customWidth="1"/>
    <col min="1033" max="1033" width="12.26953125" customWidth="1"/>
    <col min="1034" max="1035" width="11.81640625" customWidth="1"/>
    <col min="1036" max="1036" width="10.81640625" customWidth="1"/>
    <col min="1284" max="1284" width="12.453125" customWidth="1"/>
    <col min="1285" max="1285" width="22.7265625" customWidth="1"/>
    <col min="1286" max="1286" width="13.7265625" customWidth="1"/>
    <col min="1287" max="1287" width="12.453125" customWidth="1"/>
    <col min="1288" max="1288" width="11.54296875" customWidth="1"/>
    <col min="1289" max="1289" width="12.26953125" customWidth="1"/>
    <col min="1290" max="1291" width="11.81640625" customWidth="1"/>
    <col min="1292" max="1292" width="10.81640625" customWidth="1"/>
    <col min="1540" max="1540" width="12.453125" customWidth="1"/>
    <col min="1541" max="1541" width="22.7265625" customWidth="1"/>
    <col min="1542" max="1542" width="13.7265625" customWidth="1"/>
    <col min="1543" max="1543" width="12.453125" customWidth="1"/>
    <col min="1544" max="1544" width="11.54296875" customWidth="1"/>
    <col min="1545" max="1545" width="12.26953125" customWidth="1"/>
    <col min="1546" max="1547" width="11.81640625" customWidth="1"/>
    <col min="1548" max="1548" width="10.81640625" customWidth="1"/>
    <col min="1796" max="1796" width="12.453125" customWidth="1"/>
    <col min="1797" max="1797" width="22.7265625" customWidth="1"/>
    <col min="1798" max="1798" width="13.7265625" customWidth="1"/>
    <col min="1799" max="1799" width="12.453125" customWidth="1"/>
    <col min="1800" max="1800" width="11.54296875" customWidth="1"/>
    <col min="1801" max="1801" width="12.26953125" customWidth="1"/>
    <col min="1802" max="1803" width="11.81640625" customWidth="1"/>
    <col min="1804" max="1804" width="10.81640625" customWidth="1"/>
    <col min="2052" max="2052" width="12.453125" customWidth="1"/>
    <col min="2053" max="2053" width="22.7265625" customWidth="1"/>
    <col min="2054" max="2054" width="13.7265625" customWidth="1"/>
    <col min="2055" max="2055" width="12.453125" customWidth="1"/>
    <col min="2056" max="2056" width="11.54296875" customWidth="1"/>
    <col min="2057" max="2057" width="12.26953125" customWidth="1"/>
    <col min="2058" max="2059" width="11.81640625" customWidth="1"/>
    <col min="2060" max="2060" width="10.81640625" customWidth="1"/>
    <col min="2308" max="2308" width="12.453125" customWidth="1"/>
    <col min="2309" max="2309" width="22.7265625" customWidth="1"/>
    <col min="2310" max="2310" width="13.7265625" customWidth="1"/>
    <col min="2311" max="2311" width="12.453125" customWidth="1"/>
    <col min="2312" max="2312" width="11.54296875" customWidth="1"/>
    <col min="2313" max="2313" width="12.26953125" customWidth="1"/>
    <col min="2314" max="2315" width="11.81640625" customWidth="1"/>
    <col min="2316" max="2316" width="10.81640625" customWidth="1"/>
    <col min="2564" max="2564" width="12.453125" customWidth="1"/>
    <col min="2565" max="2565" width="22.7265625" customWidth="1"/>
    <col min="2566" max="2566" width="13.7265625" customWidth="1"/>
    <col min="2567" max="2567" width="12.453125" customWidth="1"/>
    <col min="2568" max="2568" width="11.54296875" customWidth="1"/>
    <col min="2569" max="2569" width="12.26953125" customWidth="1"/>
    <col min="2570" max="2571" width="11.81640625" customWidth="1"/>
    <col min="2572" max="2572" width="10.81640625" customWidth="1"/>
    <col min="2820" max="2820" width="12.453125" customWidth="1"/>
    <col min="2821" max="2821" width="22.7265625" customWidth="1"/>
    <col min="2822" max="2822" width="13.7265625" customWidth="1"/>
    <col min="2823" max="2823" width="12.453125" customWidth="1"/>
    <col min="2824" max="2824" width="11.54296875" customWidth="1"/>
    <col min="2825" max="2825" width="12.26953125" customWidth="1"/>
    <col min="2826" max="2827" width="11.81640625" customWidth="1"/>
    <col min="2828" max="2828" width="10.81640625" customWidth="1"/>
    <col min="3076" max="3076" width="12.453125" customWidth="1"/>
    <col min="3077" max="3077" width="22.7265625" customWidth="1"/>
    <col min="3078" max="3078" width="13.7265625" customWidth="1"/>
    <col min="3079" max="3079" width="12.453125" customWidth="1"/>
    <col min="3080" max="3080" width="11.54296875" customWidth="1"/>
    <col min="3081" max="3081" width="12.26953125" customWidth="1"/>
    <col min="3082" max="3083" width="11.81640625" customWidth="1"/>
    <col min="3084" max="3084" width="10.81640625" customWidth="1"/>
    <col min="3332" max="3332" width="12.453125" customWidth="1"/>
    <col min="3333" max="3333" width="22.7265625" customWidth="1"/>
    <col min="3334" max="3334" width="13.7265625" customWidth="1"/>
    <col min="3335" max="3335" width="12.453125" customWidth="1"/>
    <col min="3336" max="3336" width="11.54296875" customWidth="1"/>
    <col min="3337" max="3337" width="12.26953125" customWidth="1"/>
    <col min="3338" max="3339" width="11.81640625" customWidth="1"/>
    <col min="3340" max="3340" width="10.81640625" customWidth="1"/>
    <col min="3588" max="3588" width="12.453125" customWidth="1"/>
    <col min="3589" max="3589" width="22.7265625" customWidth="1"/>
    <col min="3590" max="3590" width="13.7265625" customWidth="1"/>
    <col min="3591" max="3591" width="12.453125" customWidth="1"/>
    <col min="3592" max="3592" width="11.54296875" customWidth="1"/>
    <col min="3593" max="3593" width="12.26953125" customWidth="1"/>
    <col min="3594" max="3595" width="11.81640625" customWidth="1"/>
    <col min="3596" max="3596" width="10.81640625" customWidth="1"/>
    <col min="3844" max="3844" width="12.453125" customWidth="1"/>
    <col min="3845" max="3845" width="22.7265625" customWidth="1"/>
    <col min="3846" max="3846" width="13.7265625" customWidth="1"/>
    <col min="3847" max="3847" width="12.453125" customWidth="1"/>
    <col min="3848" max="3848" width="11.54296875" customWidth="1"/>
    <col min="3849" max="3849" width="12.26953125" customWidth="1"/>
    <col min="3850" max="3851" width="11.81640625" customWidth="1"/>
    <col min="3852" max="3852" width="10.81640625" customWidth="1"/>
    <col min="4100" max="4100" width="12.453125" customWidth="1"/>
    <col min="4101" max="4101" width="22.7265625" customWidth="1"/>
    <col min="4102" max="4102" width="13.7265625" customWidth="1"/>
    <col min="4103" max="4103" width="12.453125" customWidth="1"/>
    <col min="4104" max="4104" width="11.54296875" customWidth="1"/>
    <col min="4105" max="4105" width="12.26953125" customWidth="1"/>
    <col min="4106" max="4107" width="11.81640625" customWidth="1"/>
    <col min="4108" max="4108" width="10.81640625" customWidth="1"/>
    <col min="4356" max="4356" width="12.453125" customWidth="1"/>
    <col min="4357" max="4357" width="22.7265625" customWidth="1"/>
    <col min="4358" max="4358" width="13.7265625" customWidth="1"/>
    <col min="4359" max="4359" width="12.453125" customWidth="1"/>
    <col min="4360" max="4360" width="11.54296875" customWidth="1"/>
    <col min="4361" max="4361" width="12.26953125" customWidth="1"/>
    <col min="4362" max="4363" width="11.81640625" customWidth="1"/>
    <col min="4364" max="4364" width="10.81640625" customWidth="1"/>
    <col min="4612" max="4612" width="12.453125" customWidth="1"/>
    <col min="4613" max="4613" width="22.7265625" customWidth="1"/>
    <col min="4614" max="4614" width="13.7265625" customWidth="1"/>
    <col min="4615" max="4615" width="12.453125" customWidth="1"/>
    <col min="4616" max="4616" width="11.54296875" customWidth="1"/>
    <col min="4617" max="4617" width="12.26953125" customWidth="1"/>
    <col min="4618" max="4619" width="11.81640625" customWidth="1"/>
    <col min="4620" max="4620" width="10.81640625" customWidth="1"/>
    <col min="4868" max="4868" width="12.453125" customWidth="1"/>
    <col min="4869" max="4869" width="22.7265625" customWidth="1"/>
    <col min="4870" max="4870" width="13.7265625" customWidth="1"/>
    <col min="4871" max="4871" width="12.453125" customWidth="1"/>
    <col min="4872" max="4872" width="11.54296875" customWidth="1"/>
    <col min="4873" max="4873" width="12.26953125" customWidth="1"/>
    <col min="4874" max="4875" width="11.81640625" customWidth="1"/>
    <col min="4876" max="4876" width="10.81640625" customWidth="1"/>
    <col min="5124" max="5124" width="12.453125" customWidth="1"/>
    <col min="5125" max="5125" width="22.7265625" customWidth="1"/>
    <col min="5126" max="5126" width="13.7265625" customWidth="1"/>
    <col min="5127" max="5127" width="12.453125" customWidth="1"/>
    <col min="5128" max="5128" width="11.54296875" customWidth="1"/>
    <col min="5129" max="5129" width="12.26953125" customWidth="1"/>
    <col min="5130" max="5131" width="11.81640625" customWidth="1"/>
    <col min="5132" max="5132" width="10.81640625" customWidth="1"/>
    <col min="5380" max="5380" width="12.453125" customWidth="1"/>
    <col min="5381" max="5381" width="22.7265625" customWidth="1"/>
    <col min="5382" max="5382" width="13.7265625" customWidth="1"/>
    <col min="5383" max="5383" width="12.453125" customWidth="1"/>
    <col min="5384" max="5384" width="11.54296875" customWidth="1"/>
    <col min="5385" max="5385" width="12.26953125" customWidth="1"/>
    <col min="5386" max="5387" width="11.81640625" customWidth="1"/>
    <col min="5388" max="5388" width="10.81640625" customWidth="1"/>
    <col min="5636" max="5636" width="12.453125" customWidth="1"/>
    <col min="5637" max="5637" width="22.7265625" customWidth="1"/>
    <col min="5638" max="5638" width="13.7265625" customWidth="1"/>
    <col min="5639" max="5639" width="12.453125" customWidth="1"/>
    <col min="5640" max="5640" width="11.54296875" customWidth="1"/>
    <col min="5641" max="5641" width="12.26953125" customWidth="1"/>
    <col min="5642" max="5643" width="11.81640625" customWidth="1"/>
    <col min="5644" max="5644" width="10.81640625" customWidth="1"/>
    <col min="5892" max="5892" width="12.453125" customWidth="1"/>
    <col min="5893" max="5893" width="22.7265625" customWidth="1"/>
    <col min="5894" max="5894" width="13.7265625" customWidth="1"/>
    <col min="5895" max="5895" width="12.453125" customWidth="1"/>
    <col min="5896" max="5896" width="11.54296875" customWidth="1"/>
    <col min="5897" max="5897" width="12.26953125" customWidth="1"/>
    <col min="5898" max="5899" width="11.81640625" customWidth="1"/>
    <col min="5900" max="5900" width="10.81640625" customWidth="1"/>
    <col min="6148" max="6148" width="12.453125" customWidth="1"/>
    <col min="6149" max="6149" width="22.7265625" customWidth="1"/>
    <col min="6150" max="6150" width="13.7265625" customWidth="1"/>
    <col min="6151" max="6151" width="12.453125" customWidth="1"/>
    <col min="6152" max="6152" width="11.54296875" customWidth="1"/>
    <col min="6153" max="6153" width="12.26953125" customWidth="1"/>
    <col min="6154" max="6155" width="11.81640625" customWidth="1"/>
    <col min="6156" max="6156" width="10.81640625" customWidth="1"/>
    <col min="6404" max="6404" width="12.453125" customWidth="1"/>
    <col min="6405" max="6405" width="22.7265625" customWidth="1"/>
    <col min="6406" max="6406" width="13.7265625" customWidth="1"/>
    <col min="6407" max="6407" width="12.453125" customWidth="1"/>
    <col min="6408" max="6408" width="11.54296875" customWidth="1"/>
    <col min="6409" max="6409" width="12.26953125" customWidth="1"/>
    <col min="6410" max="6411" width="11.81640625" customWidth="1"/>
    <col min="6412" max="6412" width="10.81640625" customWidth="1"/>
    <col min="6660" max="6660" width="12.453125" customWidth="1"/>
    <col min="6661" max="6661" width="22.7265625" customWidth="1"/>
    <col min="6662" max="6662" width="13.7265625" customWidth="1"/>
    <col min="6663" max="6663" width="12.453125" customWidth="1"/>
    <col min="6664" max="6664" width="11.54296875" customWidth="1"/>
    <col min="6665" max="6665" width="12.26953125" customWidth="1"/>
    <col min="6666" max="6667" width="11.81640625" customWidth="1"/>
    <col min="6668" max="6668" width="10.81640625" customWidth="1"/>
    <col min="6916" max="6916" width="12.453125" customWidth="1"/>
    <col min="6917" max="6917" width="22.7265625" customWidth="1"/>
    <col min="6918" max="6918" width="13.7265625" customWidth="1"/>
    <col min="6919" max="6919" width="12.453125" customWidth="1"/>
    <col min="6920" max="6920" width="11.54296875" customWidth="1"/>
    <col min="6921" max="6921" width="12.26953125" customWidth="1"/>
    <col min="6922" max="6923" width="11.81640625" customWidth="1"/>
    <col min="6924" max="6924" width="10.81640625" customWidth="1"/>
    <col min="7172" max="7172" width="12.453125" customWidth="1"/>
    <col min="7173" max="7173" width="22.7265625" customWidth="1"/>
    <col min="7174" max="7174" width="13.7265625" customWidth="1"/>
    <col min="7175" max="7175" width="12.453125" customWidth="1"/>
    <col min="7176" max="7176" width="11.54296875" customWidth="1"/>
    <col min="7177" max="7177" width="12.26953125" customWidth="1"/>
    <col min="7178" max="7179" width="11.81640625" customWidth="1"/>
    <col min="7180" max="7180" width="10.81640625" customWidth="1"/>
    <col min="7428" max="7428" width="12.453125" customWidth="1"/>
    <col min="7429" max="7429" width="22.7265625" customWidth="1"/>
    <col min="7430" max="7430" width="13.7265625" customWidth="1"/>
    <col min="7431" max="7431" width="12.453125" customWidth="1"/>
    <col min="7432" max="7432" width="11.54296875" customWidth="1"/>
    <col min="7433" max="7433" width="12.26953125" customWidth="1"/>
    <col min="7434" max="7435" width="11.81640625" customWidth="1"/>
    <col min="7436" max="7436" width="10.81640625" customWidth="1"/>
    <col min="7684" max="7684" width="12.453125" customWidth="1"/>
    <col min="7685" max="7685" width="22.7265625" customWidth="1"/>
    <col min="7686" max="7686" width="13.7265625" customWidth="1"/>
    <col min="7687" max="7687" width="12.453125" customWidth="1"/>
    <col min="7688" max="7688" width="11.54296875" customWidth="1"/>
    <col min="7689" max="7689" width="12.26953125" customWidth="1"/>
    <col min="7690" max="7691" width="11.81640625" customWidth="1"/>
    <col min="7692" max="7692" width="10.81640625" customWidth="1"/>
    <col min="7940" max="7940" width="12.453125" customWidth="1"/>
    <col min="7941" max="7941" width="22.7265625" customWidth="1"/>
    <col min="7942" max="7942" width="13.7265625" customWidth="1"/>
    <col min="7943" max="7943" width="12.453125" customWidth="1"/>
    <col min="7944" max="7944" width="11.54296875" customWidth="1"/>
    <col min="7945" max="7945" width="12.26953125" customWidth="1"/>
    <col min="7946" max="7947" width="11.81640625" customWidth="1"/>
    <col min="7948" max="7948" width="10.81640625" customWidth="1"/>
    <col min="8196" max="8196" width="12.453125" customWidth="1"/>
    <col min="8197" max="8197" width="22.7265625" customWidth="1"/>
    <col min="8198" max="8198" width="13.7265625" customWidth="1"/>
    <col min="8199" max="8199" width="12.453125" customWidth="1"/>
    <col min="8200" max="8200" width="11.54296875" customWidth="1"/>
    <col min="8201" max="8201" width="12.26953125" customWidth="1"/>
    <col min="8202" max="8203" width="11.81640625" customWidth="1"/>
    <col min="8204" max="8204" width="10.81640625" customWidth="1"/>
    <col min="8452" max="8452" width="12.453125" customWidth="1"/>
    <col min="8453" max="8453" width="22.7265625" customWidth="1"/>
    <col min="8454" max="8454" width="13.7265625" customWidth="1"/>
    <col min="8455" max="8455" width="12.453125" customWidth="1"/>
    <col min="8456" max="8456" width="11.54296875" customWidth="1"/>
    <col min="8457" max="8457" width="12.26953125" customWidth="1"/>
    <col min="8458" max="8459" width="11.81640625" customWidth="1"/>
    <col min="8460" max="8460" width="10.81640625" customWidth="1"/>
    <col min="8708" max="8708" width="12.453125" customWidth="1"/>
    <col min="8709" max="8709" width="22.7265625" customWidth="1"/>
    <col min="8710" max="8710" width="13.7265625" customWidth="1"/>
    <col min="8711" max="8711" width="12.453125" customWidth="1"/>
    <col min="8712" max="8712" width="11.54296875" customWidth="1"/>
    <col min="8713" max="8713" width="12.26953125" customWidth="1"/>
    <col min="8714" max="8715" width="11.81640625" customWidth="1"/>
    <col min="8716" max="8716" width="10.81640625" customWidth="1"/>
    <col min="8964" max="8964" width="12.453125" customWidth="1"/>
    <col min="8965" max="8965" width="22.7265625" customWidth="1"/>
    <col min="8966" max="8966" width="13.7265625" customWidth="1"/>
    <col min="8967" max="8967" width="12.453125" customWidth="1"/>
    <col min="8968" max="8968" width="11.54296875" customWidth="1"/>
    <col min="8969" max="8969" width="12.26953125" customWidth="1"/>
    <col min="8970" max="8971" width="11.81640625" customWidth="1"/>
    <col min="8972" max="8972" width="10.81640625" customWidth="1"/>
    <col min="9220" max="9220" width="12.453125" customWidth="1"/>
    <col min="9221" max="9221" width="22.7265625" customWidth="1"/>
    <col min="9222" max="9222" width="13.7265625" customWidth="1"/>
    <col min="9223" max="9223" width="12.453125" customWidth="1"/>
    <col min="9224" max="9224" width="11.54296875" customWidth="1"/>
    <col min="9225" max="9225" width="12.26953125" customWidth="1"/>
    <col min="9226" max="9227" width="11.81640625" customWidth="1"/>
    <col min="9228" max="9228" width="10.81640625" customWidth="1"/>
    <col min="9476" max="9476" width="12.453125" customWidth="1"/>
    <col min="9477" max="9477" width="22.7265625" customWidth="1"/>
    <col min="9478" max="9478" width="13.7265625" customWidth="1"/>
    <col min="9479" max="9479" width="12.453125" customWidth="1"/>
    <col min="9480" max="9480" width="11.54296875" customWidth="1"/>
    <col min="9481" max="9481" width="12.26953125" customWidth="1"/>
    <col min="9482" max="9483" width="11.81640625" customWidth="1"/>
    <col min="9484" max="9484" width="10.81640625" customWidth="1"/>
    <col min="9732" max="9732" width="12.453125" customWidth="1"/>
    <col min="9733" max="9733" width="22.7265625" customWidth="1"/>
    <col min="9734" max="9734" width="13.7265625" customWidth="1"/>
    <col min="9735" max="9735" width="12.453125" customWidth="1"/>
    <col min="9736" max="9736" width="11.54296875" customWidth="1"/>
    <col min="9737" max="9737" width="12.26953125" customWidth="1"/>
    <col min="9738" max="9739" width="11.81640625" customWidth="1"/>
    <col min="9740" max="9740" width="10.81640625" customWidth="1"/>
    <col min="9988" max="9988" width="12.453125" customWidth="1"/>
    <col min="9989" max="9989" width="22.7265625" customWidth="1"/>
    <col min="9990" max="9990" width="13.7265625" customWidth="1"/>
    <col min="9991" max="9991" width="12.453125" customWidth="1"/>
    <col min="9992" max="9992" width="11.54296875" customWidth="1"/>
    <col min="9993" max="9993" width="12.26953125" customWidth="1"/>
    <col min="9994" max="9995" width="11.81640625" customWidth="1"/>
    <col min="9996" max="9996" width="10.81640625" customWidth="1"/>
    <col min="10244" max="10244" width="12.453125" customWidth="1"/>
    <col min="10245" max="10245" width="22.7265625" customWidth="1"/>
    <col min="10246" max="10246" width="13.7265625" customWidth="1"/>
    <col min="10247" max="10247" width="12.453125" customWidth="1"/>
    <col min="10248" max="10248" width="11.54296875" customWidth="1"/>
    <col min="10249" max="10249" width="12.26953125" customWidth="1"/>
    <col min="10250" max="10251" width="11.81640625" customWidth="1"/>
    <col min="10252" max="10252" width="10.81640625" customWidth="1"/>
    <col min="10500" max="10500" width="12.453125" customWidth="1"/>
    <col min="10501" max="10501" width="22.7265625" customWidth="1"/>
    <col min="10502" max="10502" width="13.7265625" customWidth="1"/>
    <col min="10503" max="10503" width="12.453125" customWidth="1"/>
    <col min="10504" max="10504" width="11.54296875" customWidth="1"/>
    <col min="10505" max="10505" width="12.26953125" customWidth="1"/>
    <col min="10506" max="10507" width="11.81640625" customWidth="1"/>
    <col min="10508" max="10508" width="10.81640625" customWidth="1"/>
    <col min="10756" max="10756" width="12.453125" customWidth="1"/>
    <col min="10757" max="10757" width="22.7265625" customWidth="1"/>
    <col min="10758" max="10758" width="13.7265625" customWidth="1"/>
    <col min="10759" max="10759" width="12.453125" customWidth="1"/>
    <col min="10760" max="10760" width="11.54296875" customWidth="1"/>
    <col min="10761" max="10761" width="12.26953125" customWidth="1"/>
    <col min="10762" max="10763" width="11.81640625" customWidth="1"/>
    <col min="10764" max="10764" width="10.81640625" customWidth="1"/>
    <col min="11012" max="11012" width="12.453125" customWidth="1"/>
    <col min="11013" max="11013" width="22.7265625" customWidth="1"/>
    <col min="11014" max="11014" width="13.7265625" customWidth="1"/>
    <col min="11015" max="11015" width="12.453125" customWidth="1"/>
    <col min="11016" max="11016" width="11.54296875" customWidth="1"/>
    <col min="11017" max="11017" width="12.26953125" customWidth="1"/>
    <col min="11018" max="11019" width="11.81640625" customWidth="1"/>
    <col min="11020" max="11020" width="10.81640625" customWidth="1"/>
    <col min="11268" max="11268" width="12.453125" customWidth="1"/>
    <col min="11269" max="11269" width="22.7265625" customWidth="1"/>
    <col min="11270" max="11270" width="13.7265625" customWidth="1"/>
    <col min="11271" max="11271" width="12.453125" customWidth="1"/>
    <col min="11272" max="11272" width="11.54296875" customWidth="1"/>
    <col min="11273" max="11273" width="12.26953125" customWidth="1"/>
    <col min="11274" max="11275" width="11.81640625" customWidth="1"/>
    <col min="11276" max="11276" width="10.81640625" customWidth="1"/>
    <col min="11524" max="11524" width="12.453125" customWidth="1"/>
    <col min="11525" max="11525" width="22.7265625" customWidth="1"/>
    <col min="11526" max="11526" width="13.7265625" customWidth="1"/>
    <col min="11527" max="11527" width="12.453125" customWidth="1"/>
    <col min="11528" max="11528" width="11.54296875" customWidth="1"/>
    <col min="11529" max="11529" width="12.26953125" customWidth="1"/>
    <col min="11530" max="11531" width="11.81640625" customWidth="1"/>
    <col min="11532" max="11532" width="10.81640625" customWidth="1"/>
    <col min="11780" max="11780" width="12.453125" customWidth="1"/>
    <col min="11781" max="11781" width="22.7265625" customWidth="1"/>
    <col min="11782" max="11782" width="13.7265625" customWidth="1"/>
    <col min="11783" max="11783" width="12.453125" customWidth="1"/>
    <col min="11784" max="11784" width="11.54296875" customWidth="1"/>
    <col min="11785" max="11785" width="12.26953125" customWidth="1"/>
    <col min="11786" max="11787" width="11.81640625" customWidth="1"/>
    <col min="11788" max="11788" width="10.81640625" customWidth="1"/>
    <col min="12036" max="12036" width="12.453125" customWidth="1"/>
    <col min="12037" max="12037" width="22.7265625" customWidth="1"/>
    <col min="12038" max="12038" width="13.7265625" customWidth="1"/>
    <col min="12039" max="12039" width="12.453125" customWidth="1"/>
    <col min="12040" max="12040" width="11.54296875" customWidth="1"/>
    <col min="12041" max="12041" width="12.26953125" customWidth="1"/>
    <col min="12042" max="12043" width="11.81640625" customWidth="1"/>
    <col min="12044" max="12044" width="10.81640625" customWidth="1"/>
    <col min="12292" max="12292" width="12.453125" customWidth="1"/>
    <col min="12293" max="12293" width="22.7265625" customWidth="1"/>
    <col min="12294" max="12294" width="13.7265625" customWidth="1"/>
    <col min="12295" max="12295" width="12.453125" customWidth="1"/>
    <col min="12296" max="12296" width="11.54296875" customWidth="1"/>
    <col min="12297" max="12297" width="12.26953125" customWidth="1"/>
    <col min="12298" max="12299" width="11.81640625" customWidth="1"/>
    <col min="12300" max="12300" width="10.81640625" customWidth="1"/>
    <col min="12548" max="12548" width="12.453125" customWidth="1"/>
    <col min="12549" max="12549" width="22.7265625" customWidth="1"/>
    <col min="12550" max="12550" width="13.7265625" customWidth="1"/>
    <col min="12551" max="12551" width="12.453125" customWidth="1"/>
    <col min="12552" max="12552" width="11.54296875" customWidth="1"/>
    <col min="12553" max="12553" width="12.26953125" customWidth="1"/>
    <col min="12554" max="12555" width="11.81640625" customWidth="1"/>
    <col min="12556" max="12556" width="10.81640625" customWidth="1"/>
    <col min="12804" max="12804" width="12.453125" customWidth="1"/>
    <col min="12805" max="12805" width="22.7265625" customWidth="1"/>
    <col min="12806" max="12806" width="13.7265625" customWidth="1"/>
    <col min="12807" max="12807" width="12.453125" customWidth="1"/>
    <col min="12808" max="12808" width="11.54296875" customWidth="1"/>
    <col min="12809" max="12809" width="12.26953125" customWidth="1"/>
    <col min="12810" max="12811" width="11.81640625" customWidth="1"/>
    <col min="12812" max="12812" width="10.81640625" customWidth="1"/>
    <col min="13060" max="13060" width="12.453125" customWidth="1"/>
    <col min="13061" max="13061" width="22.7265625" customWidth="1"/>
    <col min="13062" max="13062" width="13.7265625" customWidth="1"/>
    <col min="13063" max="13063" width="12.453125" customWidth="1"/>
    <col min="13064" max="13064" width="11.54296875" customWidth="1"/>
    <col min="13065" max="13065" width="12.26953125" customWidth="1"/>
    <col min="13066" max="13067" width="11.81640625" customWidth="1"/>
    <col min="13068" max="13068" width="10.81640625" customWidth="1"/>
    <col min="13316" max="13316" width="12.453125" customWidth="1"/>
    <col min="13317" max="13317" width="22.7265625" customWidth="1"/>
    <col min="13318" max="13318" width="13.7265625" customWidth="1"/>
    <col min="13319" max="13319" width="12.453125" customWidth="1"/>
    <col min="13320" max="13320" width="11.54296875" customWidth="1"/>
    <col min="13321" max="13321" width="12.26953125" customWidth="1"/>
    <col min="13322" max="13323" width="11.81640625" customWidth="1"/>
    <col min="13324" max="13324" width="10.81640625" customWidth="1"/>
    <col min="13572" max="13572" width="12.453125" customWidth="1"/>
    <col min="13573" max="13573" width="22.7265625" customWidth="1"/>
    <col min="13574" max="13574" width="13.7265625" customWidth="1"/>
    <col min="13575" max="13575" width="12.453125" customWidth="1"/>
    <col min="13576" max="13576" width="11.54296875" customWidth="1"/>
    <col min="13577" max="13577" width="12.26953125" customWidth="1"/>
    <col min="13578" max="13579" width="11.81640625" customWidth="1"/>
    <col min="13580" max="13580" width="10.81640625" customWidth="1"/>
    <col min="13828" max="13828" width="12.453125" customWidth="1"/>
    <col min="13829" max="13829" width="22.7265625" customWidth="1"/>
    <col min="13830" max="13830" width="13.7265625" customWidth="1"/>
    <col min="13831" max="13831" width="12.453125" customWidth="1"/>
    <col min="13832" max="13832" width="11.54296875" customWidth="1"/>
    <col min="13833" max="13833" width="12.26953125" customWidth="1"/>
    <col min="13834" max="13835" width="11.81640625" customWidth="1"/>
    <col min="13836" max="13836" width="10.81640625" customWidth="1"/>
    <col min="14084" max="14084" width="12.453125" customWidth="1"/>
    <col min="14085" max="14085" width="22.7265625" customWidth="1"/>
    <col min="14086" max="14086" width="13.7265625" customWidth="1"/>
    <col min="14087" max="14087" width="12.453125" customWidth="1"/>
    <col min="14088" max="14088" width="11.54296875" customWidth="1"/>
    <col min="14089" max="14089" width="12.26953125" customWidth="1"/>
    <col min="14090" max="14091" width="11.81640625" customWidth="1"/>
    <col min="14092" max="14092" width="10.81640625" customWidth="1"/>
    <col min="14340" max="14340" width="12.453125" customWidth="1"/>
    <col min="14341" max="14341" width="22.7265625" customWidth="1"/>
    <col min="14342" max="14342" width="13.7265625" customWidth="1"/>
    <col min="14343" max="14343" width="12.453125" customWidth="1"/>
    <col min="14344" max="14344" width="11.54296875" customWidth="1"/>
    <col min="14345" max="14345" width="12.26953125" customWidth="1"/>
    <col min="14346" max="14347" width="11.81640625" customWidth="1"/>
    <col min="14348" max="14348" width="10.81640625" customWidth="1"/>
    <col min="14596" max="14596" width="12.453125" customWidth="1"/>
    <col min="14597" max="14597" width="22.7265625" customWidth="1"/>
    <col min="14598" max="14598" width="13.7265625" customWidth="1"/>
    <col min="14599" max="14599" width="12.453125" customWidth="1"/>
    <col min="14600" max="14600" width="11.54296875" customWidth="1"/>
    <col min="14601" max="14601" width="12.26953125" customWidth="1"/>
    <col min="14602" max="14603" width="11.81640625" customWidth="1"/>
    <col min="14604" max="14604" width="10.81640625" customWidth="1"/>
    <col min="14852" max="14852" width="12.453125" customWidth="1"/>
    <col min="14853" max="14853" width="22.7265625" customWidth="1"/>
    <col min="14854" max="14854" width="13.7265625" customWidth="1"/>
    <col min="14855" max="14855" width="12.453125" customWidth="1"/>
    <col min="14856" max="14856" width="11.54296875" customWidth="1"/>
    <col min="14857" max="14857" width="12.26953125" customWidth="1"/>
    <col min="14858" max="14859" width="11.81640625" customWidth="1"/>
    <col min="14860" max="14860" width="10.81640625" customWidth="1"/>
    <col min="15108" max="15108" width="12.453125" customWidth="1"/>
    <col min="15109" max="15109" width="22.7265625" customWidth="1"/>
    <col min="15110" max="15110" width="13.7265625" customWidth="1"/>
    <col min="15111" max="15111" width="12.453125" customWidth="1"/>
    <col min="15112" max="15112" width="11.54296875" customWidth="1"/>
    <col min="15113" max="15113" width="12.26953125" customWidth="1"/>
    <col min="15114" max="15115" width="11.81640625" customWidth="1"/>
    <col min="15116" max="15116" width="10.81640625" customWidth="1"/>
    <col min="15364" max="15364" width="12.453125" customWidth="1"/>
    <col min="15365" max="15365" width="22.7265625" customWidth="1"/>
    <col min="15366" max="15366" width="13.7265625" customWidth="1"/>
    <col min="15367" max="15367" width="12.453125" customWidth="1"/>
    <col min="15368" max="15368" width="11.54296875" customWidth="1"/>
    <col min="15369" max="15369" width="12.26953125" customWidth="1"/>
    <col min="15370" max="15371" width="11.81640625" customWidth="1"/>
    <col min="15372" max="15372" width="10.81640625" customWidth="1"/>
    <col min="15620" max="15620" width="12.453125" customWidth="1"/>
    <col min="15621" max="15621" width="22.7265625" customWidth="1"/>
    <col min="15622" max="15622" width="13.7265625" customWidth="1"/>
    <col min="15623" max="15623" width="12.453125" customWidth="1"/>
    <col min="15624" max="15624" width="11.54296875" customWidth="1"/>
    <col min="15625" max="15625" width="12.26953125" customWidth="1"/>
    <col min="15626" max="15627" width="11.81640625" customWidth="1"/>
    <col min="15628" max="15628" width="10.81640625" customWidth="1"/>
    <col min="15876" max="15876" width="12.453125" customWidth="1"/>
    <col min="15877" max="15877" width="22.7265625" customWidth="1"/>
    <col min="15878" max="15878" width="13.7265625" customWidth="1"/>
    <col min="15879" max="15879" width="12.453125" customWidth="1"/>
    <col min="15880" max="15880" width="11.54296875" customWidth="1"/>
    <col min="15881" max="15881" width="12.26953125" customWidth="1"/>
    <col min="15882" max="15883" width="11.81640625" customWidth="1"/>
    <col min="15884" max="15884" width="10.81640625" customWidth="1"/>
    <col min="16132" max="16132" width="12.453125" customWidth="1"/>
    <col min="16133" max="16133" width="22.7265625" customWidth="1"/>
    <col min="16134" max="16134" width="13.7265625" customWidth="1"/>
    <col min="16135" max="16135" width="12.453125" customWidth="1"/>
    <col min="16136" max="16136" width="11.54296875" customWidth="1"/>
    <col min="16137" max="16137" width="12.26953125" customWidth="1"/>
    <col min="16138" max="16139" width="11.81640625" customWidth="1"/>
    <col min="16140" max="16140" width="10.81640625" customWidth="1"/>
  </cols>
  <sheetData>
    <row r="1" spans="1:70" x14ac:dyDescent="0.35">
      <c r="A1" t="s">
        <v>0</v>
      </c>
      <c r="B1" t="s">
        <v>1</v>
      </c>
      <c r="C1" t="s">
        <v>2</v>
      </c>
      <c r="D1" t="s">
        <v>3</v>
      </c>
      <c r="E1" t="s">
        <v>4</v>
      </c>
      <c r="F1" t="s">
        <v>5</v>
      </c>
      <c r="G1" t="s">
        <v>6</v>
      </c>
      <c r="H1" t="s">
        <v>7</v>
      </c>
      <c r="I1" t="s">
        <v>8</v>
      </c>
      <c r="J1" t="s">
        <v>9</v>
      </c>
      <c r="K1" t="s">
        <v>10</v>
      </c>
      <c r="L1" t="s">
        <v>11</v>
      </c>
      <c r="M1" t="s">
        <v>12</v>
      </c>
      <c r="N1" t="s">
        <v>13</v>
      </c>
    </row>
    <row r="2" spans="1:70" x14ac:dyDescent="0.35">
      <c r="A2">
        <v>4</v>
      </c>
      <c r="B2" t="s">
        <v>14</v>
      </c>
      <c r="C2" t="s">
        <v>15</v>
      </c>
      <c r="D2" t="s">
        <v>16</v>
      </c>
      <c r="E2" t="s">
        <v>17</v>
      </c>
      <c r="F2" t="s">
        <v>18</v>
      </c>
      <c r="G2" s="1">
        <v>6390.28</v>
      </c>
      <c r="H2">
        <v>0</v>
      </c>
      <c r="I2">
        <v>0</v>
      </c>
      <c r="J2">
        <v>0</v>
      </c>
      <c r="K2">
        <v>0</v>
      </c>
      <c r="L2" s="1">
        <v>6390.28</v>
      </c>
      <c r="M2">
        <v>0</v>
      </c>
      <c r="BR2" t="s">
        <v>19</v>
      </c>
    </row>
    <row r="3" spans="1:70" x14ac:dyDescent="0.35">
      <c r="A3">
        <v>1</v>
      </c>
      <c r="B3" t="s">
        <v>20</v>
      </c>
      <c r="C3">
        <v>17280</v>
      </c>
      <c r="D3" t="s">
        <v>21</v>
      </c>
      <c r="E3" t="s">
        <v>22</v>
      </c>
      <c r="F3" t="s">
        <v>23</v>
      </c>
      <c r="G3" s="1">
        <v>239789.14</v>
      </c>
      <c r="H3">
        <v>0</v>
      </c>
      <c r="I3">
        <v>0</v>
      </c>
      <c r="J3">
        <v>0</v>
      </c>
      <c r="K3">
        <v>0</v>
      </c>
      <c r="L3" s="1">
        <v>239789.14</v>
      </c>
      <c r="M3">
        <v>0</v>
      </c>
      <c r="BR3" t="s">
        <v>19</v>
      </c>
    </row>
    <row r="4" spans="1:70" x14ac:dyDescent="0.35">
      <c r="A4">
        <v>5</v>
      </c>
      <c r="B4" t="s">
        <v>20</v>
      </c>
      <c r="C4">
        <v>2304504</v>
      </c>
      <c r="D4" t="s">
        <v>16</v>
      </c>
      <c r="E4" t="s">
        <v>24</v>
      </c>
      <c r="F4" t="s">
        <v>25</v>
      </c>
      <c r="G4" s="1">
        <v>22818.22</v>
      </c>
      <c r="H4">
        <v>0</v>
      </c>
      <c r="I4">
        <v>0</v>
      </c>
      <c r="J4">
        <v>0</v>
      </c>
      <c r="K4">
        <v>0</v>
      </c>
      <c r="L4" s="1">
        <v>22818.22</v>
      </c>
      <c r="M4">
        <v>0</v>
      </c>
      <c r="BR4" t="s">
        <v>19</v>
      </c>
    </row>
    <row r="5" spans="1:70" x14ac:dyDescent="0.35">
      <c r="A5">
        <v>7</v>
      </c>
      <c r="B5" t="s">
        <v>20</v>
      </c>
      <c r="C5">
        <v>23208</v>
      </c>
      <c r="D5" t="s">
        <v>26</v>
      </c>
      <c r="E5" t="s">
        <v>27</v>
      </c>
      <c r="F5" t="s">
        <v>28</v>
      </c>
      <c r="G5" s="1">
        <v>93023.91</v>
      </c>
      <c r="H5">
        <v>0</v>
      </c>
      <c r="I5">
        <v>0</v>
      </c>
      <c r="J5">
        <v>0</v>
      </c>
      <c r="K5">
        <v>0</v>
      </c>
      <c r="L5" s="1">
        <v>93023.91</v>
      </c>
      <c r="M5">
        <v>0</v>
      </c>
      <c r="BR5" t="s">
        <v>19</v>
      </c>
    </row>
    <row r="6" spans="1:70" x14ac:dyDescent="0.35">
      <c r="A6">
        <v>15</v>
      </c>
      <c r="B6" t="s">
        <v>20</v>
      </c>
      <c r="C6">
        <v>23286</v>
      </c>
      <c r="D6" t="s">
        <v>29</v>
      </c>
      <c r="E6" t="s">
        <v>27</v>
      </c>
      <c r="F6" t="s">
        <v>28</v>
      </c>
      <c r="G6" s="1">
        <v>109254.05</v>
      </c>
      <c r="H6">
        <v>0</v>
      </c>
      <c r="I6">
        <v>0</v>
      </c>
      <c r="J6">
        <v>0</v>
      </c>
      <c r="K6">
        <v>0</v>
      </c>
      <c r="L6" s="1">
        <v>109254.05</v>
      </c>
      <c r="M6">
        <v>0</v>
      </c>
      <c r="BR6" t="s">
        <v>19</v>
      </c>
    </row>
    <row r="7" spans="1:70" x14ac:dyDescent="0.35">
      <c r="A7">
        <v>16</v>
      </c>
      <c r="B7" t="s">
        <v>20</v>
      </c>
      <c r="C7">
        <v>23287</v>
      </c>
      <c r="D7" t="s">
        <v>29</v>
      </c>
      <c r="E7" t="s">
        <v>27</v>
      </c>
      <c r="F7" t="s">
        <v>28</v>
      </c>
      <c r="G7" s="1">
        <v>109254.05</v>
      </c>
      <c r="H7">
        <v>0</v>
      </c>
      <c r="I7">
        <v>0</v>
      </c>
      <c r="J7">
        <v>0</v>
      </c>
      <c r="K7">
        <v>0</v>
      </c>
      <c r="L7" s="1">
        <v>109254.05</v>
      </c>
      <c r="M7">
        <v>0</v>
      </c>
      <c r="BR7" t="s">
        <v>19</v>
      </c>
    </row>
    <row r="8" spans="1:70" x14ac:dyDescent="0.35">
      <c r="A8">
        <v>17</v>
      </c>
      <c r="B8" t="s">
        <v>20</v>
      </c>
      <c r="C8">
        <v>2306373</v>
      </c>
      <c r="D8" t="s">
        <v>29</v>
      </c>
      <c r="E8" t="s">
        <v>24</v>
      </c>
      <c r="F8" t="s">
        <v>25</v>
      </c>
      <c r="G8" s="1">
        <v>22969.09</v>
      </c>
      <c r="H8">
        <v>0</v>
      </c>
      <c r="I8">
        <v>0</v>
      </c>
      <c r="J8">
        <v>0</v>
      </c>
      <c r="K8">
        <v>0</v>
      </c>
      <c r="L8" s="1">
        <v>22969.09</v>
      </c>
      <c r="M8">
        <v>0</v>
      </c>
      <c r="BR8" t="s">
        <v>19</v>
      </c>
    </row>
    <row r="9" spans="1:70" x14ac:dyDescent="0.35">
      <c r="A9">
        <v>22</v>
      </c>
      <c r="B9" t="s">
        <v>20</v>
      </c>
      <c r="C9">
        <v>2306894</v>
      </c>
      <c r="D9" t="s">
        <v>30</v>
      </c>
      <c r="E9" t="s">
        <v>24</v>
      </c>
      <c r="F9" t="s">
        <v>25</v>
      </c>
      <c r="G9" s="1">
        <v>-22970.94</v>
      </c>
      <c r="H9">
        <v>0</v>
      </c>
      <c r="I9">
        <v>0</v>
      </c>
      <c r="J9">
        <v>0</v>
      </c>
      <c r="K9">
        <v>0</v>
      </c>
      <c r="L9" s="1">
        <v>-22970.94</v>
      </c>
      <c r="M9">
        <v>0</v>
      </c>
      <c r="BR9" t="s">
        <v>19</v>
      </c>
    </row>
    <row r="10" spans="1:70" x14ac:dyDescent="0.35">
      <c r="A10">
        <v>2</v>
      </c>
      <c r="B10" t="s">
        <v>31</v>
      </c>
      <c r="C10">
        <v>2332101471</v>
      </c>
      <c r="D10" t="s">
        <v>21</v>
      </c>
      <c r="E10" t="s">
        <v>32</v>
      </c>
      <c r="F10" t="s">
        <v>33</v>
      </c>
      <c r="G10" s="1">
        <v>236758.9</v>
      </c>
      <c r="H10">
        <v>0</v>
      </c>
      <c r="I10">
        <v>0</v>
      </c>
      <c r="J10">
        <v>217210</v>
      </c>
      <c r="K10">
        <v>19548.900000000001</v>
      </c>
      <c r="L10">
        <v>0</v>
      </c>
      <c r="M10">
        <v>0</v>
      </c>
      <c r="BR10" t="s">
        <v>19</v>
      </c>
    </row>
    <row r="11" spans="1:70" x14ac:dyDescent="0.35">
      <c r="A11">
        <v>6</v>
      </c>
      <c r="B11" t="s">
        <v>31</v>
      </c>
      <c r="C11">
        <v>13991</v>
      </c>
      <c r="D11" t="s">
        <v>34</v>
      </c>
      <c r="E11" t="s">
        <v>35</v>
      </c>
      <c r="F11" t="s">
        <v>36</v>
      </c>
      <c r="G11" s="1">
        <v>37060</v>
      </c>
      <c r="H11">
        <v>0</v>
      </c>
      <c r="I11">
        <v>0</v>
      </c>
      <c r="J11">
        <v>34000</v>
      </c>
      <c r="K11">
        <v>3060</v>
      </c>
      <c r="L11">
        <v>0</v>
      </c>
      <c r="M11">
        <v>0</v>
      </c>
      <c r="BR11" t="s">
        <v>19</v>
      </c>
    </row>
    <row r="12" spans="1:70" x14ac:dyDescent="0.35">
      <c r="A12">
        <v>9</v>
      </c>
      <c r="B12" t="s">
        <v>31</v>
      </c>
      <c r="C12">
        <v>7216000208</v>
      </c>
      <c r="D12" t="s">
        <v>37</v>
      </c>
      <c r="E12" t="s">
        <v>38</v>
      </c>
      <c r="F12" t="s">
        <v>39</v>
      </c>
      <c r="G12" s="1">
        <v>26720.26</v>
      </c>
      <c r="H12">
        <v>0</v>
      </c>
      <c r="I12">
        <v>0</v>
      </c>
      <c r="J12">
        <v>24514</v>
      </c>
      <c r="K12">
        <v>2206.2600000000002</v>
      </c>
      <c r="L12">
        <v>0</v>
      </c>
      <c r="M12">
        <v>0</v>
      </c>
      <c r="BR12" t="s">
        <v>19</v>
      </c>
    </row>
    <row r="13" spans="1:70" x14ac:dyDescent="0.35">
      <c r="A13">
        <v>18</v>
      </c>
      <c r="B13" t="s">
        <v>31</v>
      </c>
      <c r="C13">
        <v>5764</v>
      </c>
      <c r="D13" t="s">
        <v>40</v>
      </c>
      <c r="E13" t="s">
        <v>35</v>
      </c>
      <c r="F13" t="s">
        <v>36</v>
      </c>
      <c r="G13" s="1">
        <v>-37060</v>
      </c>
      <c r="H13">
        <v>0</v>
      </c>
      <c r="I13">
        <v>0</v>
      </c>
      <c r="J13">
        <v>-34000</v>
      </c>
      <c r="K13">
        <v>-3060</v>
      </c>
      <c r="L13">
        <v>0</v>
      </c>
      <c r="M13">
        <v>0</v>
      </c>
      <c r="BR13" t="s">
        <v>19</v>
      </c>
    </row>
    <row r="14" spans="1:70" x14ac:dyDescent="0.35">
      <c r="A14">
        <v>10</v>
      </c>
      <c r="B14" t="s">
        <v>41</v>
      </c>
      <c r="C14">
        <v>7115505081</v>
      </c>
      <c r="D14" t="s">
        <v>37</v>
      </c>
      <c r="E14" t="s">
        <v>38</v>
      </c>
      <c r="F14" t="s">
        <v>39</v>
      </c>
      <c r="G14" s="1">
        <v>56986.81</v>
      </c>
      <c r="H14">
        <v>0</v>
      </c>
      <c r="I14">
        <v>0</v>
      </c>
      <c r="J14">
        <v>0</v>
      </c>
      <c r="K14">
        <v>0</v>
      </c>
      <c r="L14" s="1">
        <v>56986.81</v>
      </c>
      <c r="M14">
        <v>0</v>
      </c>
      <c r="BR14" t="s">
        <v>19</v>
      </c>
    </row>
    <row r="15" spans="1:70" x14ac:dyDescent="0.35">
      <c r="A15">
        <v>11</v>
      </c>
      <c r="B15" t="s">
        <v>41</v>
      </c>
      <c r="C15">
        <v>7115505082</v>
      </c>
      <c r="D15" t="s">
        <v>37</v>
      </c>
      <c r="E15" t="s">
        <v>42</v>
      </c>
      <c r="F15" t="s">
        <v>43</v>
      </c>
      <c r="G15" s="1">
        <v>75100.39</v>
      </c>
      <c r="H15">
        <v>0</v>
      </c>
      <c r="I15">
        <v>0</v>
      </c>
      <c r="J15">
        <v>0</v>
      </c>
      <c r="K15">
        <v>0</v>
      </c>
      <c r="L15" s="1">
        <v>75100.39</v>
      </c>
      <c r="M15">
        <v>0</v>
      </c>
      <c r="BR15" t="s">
        <v>19</v>
      </c>
    </row>
    <row r="16" spans="1:70" x14ac:dyDescent="0.35">
      <c r="A16">
        <v>8</v>
      </c>
      <c r="B16" t="s">
        <v>44</v>
      </c>
      <c r="C16">
        <v>7115505080</v>
      </c>
      <c r="D16" t="s">
        <v>45</v>
      </c>
      <c r="E16" t="s">
        <v>46</v>
      </c>
      <c r="F16" t="s">
        <v>47</v>
      </c>
      <c r="G16" s="1">
        <v>71262.259999999995</v>
      </c>
      <c r="H16">
        <v>0</v>
      </c>
      <c r="I16">
        <v>0</v>
      </c>
      <c r="J16" s="1">
        <v>65378.22</v>
      </c>
      <c r="K16" s="1">
        <v>5884.04</v>
      </c>
      <c r="L16">
        <v>0</v>
      </c>
      <c r="M16">
        <v>0</v>
      </c>
      <c r="BR16" t="s">
        <v>19</v>
      </c>
    </row>
    <row r="17" spans="1:70" x14ac:dyDescent="0.35">
      <c r="A17">
        <v>19</v>
      </c>
      <c r="B17" t="s">
        <v>44</v>
      </c>
      <c r="C17" t="s">
        <v>48</v>
      </c>
      <c r="D17" t="s">
        <v>30</v>
      </c>
      <c r="E17" t="s">
        <v>42</v>
      </c>
      <c r="F17" t="s">
        <v>43</v>
      </c>
      <c r="G17" s="1">
        <v>25331.06</v>
      </c>
      <c r="H17">
        <v>0</v>
      </c>
      <c r="I17">
        <v>0</v>
      </c>
      <c r="J17" s="1">
        <v>23239.5</v>
      </c>
      <c r="K17" s="1">
        <v>2091.56</v>
      </c>
      <c r="L17">
        <v>0</v>
      </c>
      <c r="M17">
        <v>0</v>
      </c>
      <c r="BR17" t="s">
        <v>19</v>
      </c>
    </row>
    <row r="18" spans="1:70" x14ac:dyDescent="0.35">
      <c r="A18">
        <v>20</v>
      </c>
      <c r="B18" t="s">
        <v>44</v>
      </c>
      <c r="C18" t="s">
        <v>48</v>
      </c>
      <c r="D18" t="s">
        <v>30</v>
      </c>
      <c r="E18" t="s">
        <v>38</v>
      </c>
      <c r="F18" t="s">
        <v>39</v>
      </c>
      <c r="G18" s="1">
        <v>71907.3</v>
      </c>
      <c r="H18">
        <v>0</v>
      </c>
      <c r="I18">
        <v>0</v>
      </c>
      <c r="J18" s="1">
        <v>65970</v>
      </c>
      <c r="K18" s="1">
        <v>5937.3</v>
      </c>
      <c r="L18">
        <v>0</v>
      </c>
      <c r="M18">
        <v>0</v>
      </c>
      <c r="BR18" t="s">
        <v>19</v>
      </c>
    </row>
    <row r="19" spans="1:70" x14ac:dyDescent="0.35">
      <c r="A19">
        <v>21</v>
      </c>
      <c r="B19" t="s">
        <v>44</v>
      </c>
      <c r="C19" t="s">
        <v>48</v>
      </c>
      <c r="D19" t="s">
        <v>30</v>
      </c>
      <c r="E19" t="s">
        <v>49</v>
      </c>
      <c r="F19" t="s">
        <v>50</v>
      </c>
      <c r="G19" s="1">
        <v>90373.75</v>
      </c>
      <c r="H19">
        <v>0</v>
      </c>
      <c r="I19">
        <v>0</v>
      </c>
      <c r="J19" s="1">
        <v>82911.7</v>
      </c>
      <c r="K19" s="1">
        <v>7462.05</v>
      </c>
      <c r="L19">
        <v>0</v>
      </c>
      <c r="M19">
        <v>0</v>
      </c>
      <c r="BR19" t="s">
        <v>19</v>
      </c>
    </row>
    <row r="20" spans="1:70" x14ac:dyDescent="0.35">
      <c r="A20">
        <v>12</v>
      </c>
      <c r="B20" t="s">
        <v>51</v>
      </c>
      <c r="C20" t="s">
        <v>52</v>
      </c>
      <c r="D20" t="s">
        <v>53</v>
      </c>
      <c r="E20" t="s">
        <v>42</v>
      </c>
      <c r="F20" t="s">
        <v>43</v>
      </c>
      <c r="G20" s="1">
        <v>13299.03</v>
      </c>
      <c r="H20" s="1">
        <v>11175.66</v>
      </c>
      <c r="I20" s="1">
        <v>2123.37</v>
      </c>
      <c r="J20">
        <v>0</v>
      </c>
      <c r="K20">
        <v>0</v>
      </c>
      <c r="L20">
        <v>0</v>
      </c>
      <c r="M20">
        <v>0</v>
      </c>
      <c r="BR20" t="s">
        <v>19</v>
      </c>
    </row>
    <row r="21" spans="1:70" x14ac:dyDescent="0.35">
      <c r="A21">
        <v>13</v>
      </c>
      <c r="B21" t="s">
        <v>51</v>
      </c>
      <c r="C21" t="s">
        <v>52</v>
      </c>
      <c r="D21" t="s">
        <v>53</v>
      </c>
      <c r="E21" t="s">
        <v>46</v>
      </c>
      <c r="F21" t="s">
        <v>47</v>
      </c>
      <c r="G21" s="1">
        <v>6142.84</v>
      </c>
      <c r="H21" s="1">
        <v>5162.05</v>
      </c>
      <c r="I21">
        <v>980.79</v>
      </c>
      <c r="J21">
        <v>0</v>
      </c>
      <c r="K21">
        <v>0</v>
      </c>
      <c r="L21">
        <v>0</v>
      </c>
      <c r="M21">
        <v>0</v>
      </c>
      <c r="BR21" t="s">
        <v>19</v>
      </c>
    </row>
    <row r="22" spans="1:70" x14ac:dyDescent="0.35">
      <c r="A22">
        <v>14</v>
      </c>
      <c r="B22" t="s">
        <v>51</v>
      </c>
      <c r="C22" t="s">
        <v>52</v>
      </c>
      <c r="D22" t="s">
        <v>53</v>
      </c>
      <c r="E22" t="s">
        <v>38</v>
      </c>
      <c r="F22" t="s">
        <v>39</v>
      </c>
      <c r="G22" s="1">
        <v>90547.9</v>
      </c>
      <c r="H22" s="1">
        <v>76090.67</v>
      </c>
      <c r="I22" s="1">
        <v>14457.23</v>
      </c>
      <c r="J22">
        <v>0</v>
      </c>
      <c r="K22">
        <v>0</v>
      </c>
      <c r="L22">
        <v>0</v>
      </c>
      <c r="M22">
        <v>0</v>
      </c>
      <c r="BR22" t="s">
        <v>19</v>
      </c>
    </row>
    <row r="23" spans="1:70" x14ac:dyDescent="0.35">
      <c r="A23">
        <v>3</v>
      </c>
      <c r="B23" t="s">
        <v>54</v>
      </c>
      <c r="C23" t="s">
        <v>55</v>
      </c>
      <c r="D23" t="s">
        <v>56</v>
      </c>
      <c r="E23" t="s">
        <v>57</v>
      </c>
      <c r="F23" t="s">
        <v>58</v>
      </c>
      <c r="G23" s="1">
        <v>6130.88</v>
      </c>
      <c r="H23">
        <v>0</v>
      </c>
      <c r="I23">
        <v>0</v>
      </c>
      <c r="J23">
        <v>0</v>
      </c>
      <c r="K23">
        <v>0</v>
      </c>
      <c r="L23">
        <v>0</v>
      </c>
      <c r="M23" s="1">
        <v>6130.88</v>
      </c>
      <c r="BR23" t="s">
        <v>19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0000"/>
  <sheetViews>
    <sheetView showGridLines="0" workbookViewId="0">
      <pane ySplit="3" topLeftCell="A4" activePane="bottomLeft" state="frozen"/>
      <selection pane="bottomLeft"/>
    </sheetView>
  </sheetViews>
  <sheetFormatPr defaultRowHeight="14.5" x14ac:dyDescent="0.35"/>
  <cols>
    <col min="4" max="4" width="27" customWidth="1"/>
    <col min="5" max="5" width="35" customWidth="1"/>
    <col min="6" max="6" width="15" customWidth="1"/>
  </cols>
  <sheetData>
    <row r="1" spans="1:6" x14ac:dyDescent="0.35">
      <c r="A1" s="48" t="s">
        <v>496</v>
      </c>
    </row>
    <row r="3" spans="1:6" x14ac:dyDescent="0.35">
      <c r="A3" s="45" t="s">
        <v>497</v>
      </c>
      <c r="B3" s="45" t="s">
        <v>253</v>
      </c>
      <c r="C3" s="45" t="s">
        <v>477</v>
      </c>
      <c r="D3" s="45" t="s">
        <v>478</v>
      </c>
      <c r="E3" s="45" t="s">
        <v>296</v>
      </c>
      <c r="F3" s="45" t="s">
        <v>480</v>
      </c>
    </row>
    <row r="4" spans="1:6" x14ac:dyDescent="0.35">
      <c r="B4" t="s">
        <v>275</v>
      </c>
      <c r="C4" t="s">
        <v>495</v>
      </c>
      <c r="D4" t="s">
        <v>494</v>
      </c>
      <c r="E4" t="s">
        <v>17</v>
      </c>
      <c r="F4" s="47">
        <f>SUMIFS('D390 workings'!H:H,'D390 workings'!A:A,B4,'D390 workings'!C:C,D4,'D390 workings'!G:G,C4)</f>
        <v>6390.28</v>
      </c>
    </row>
    <row r="5" spans="1:6" x14ac:dyDescent="0.35">
      <c r="B5" t="s">
        <v>278</v>
      </c>
      <c r="C5" t="s">
        <v>486</v>
      </c>
      <c r="D5" t="s">
        <v>485</v>
      </c>
      <c r="E5" t="s">
        <v>22</v>
      </c>
      <c r="F5" s="47">
        <f>SUMIFS('D390 workings'!H:H,'D390 workings'!A:A,B5,'D390 workings'!C:C,D5,'D390 workings'!G:G,C5)</f>
        <v>239789.14</v>
      </c>
    </row>
    <row r="6" spans="1:6" x14ac:dyDescent="0.35">
      <c r="B6" t="s">
        <v>278</v>
      </c>
      <c r="C6" t="s">
        <v>489</v>
      </c>
      <c r="D6" t="s">
        <v>488</v>
      </c>
      <c r="E6" t="s">
        <v>24</v>
      </c>
      <c r="F6" s="47">
        <f>SUMIFS('D390 workings'!H:H,'D390 workings'!A:A,B6,'D390 workings'!C:C,D6,'D390 workings'!G:G,C6)</f>
        <v>22816.37</v>
      </c>
    </row>
    <row r="7" spans="1:6" x14ac:dyDescent="0.35">
      <c r="B7" t="s">
        <v>278</v>
      </c>
      <c r="C7" t="s">
        <v>492</v>
      </c>
      <c r="D7" t="s">
        <v>491</v>
      </c>
      <c r="E7" t="s">
        <v>27</v>
      </c>
      <c r="F7" s="47">
        <f>SUMIFS('D390 workings'!H:H,'D390 workings'!A:A,B7,'D390 workings'!C:C,D7,'D390 workings'!G:G,C7)</f>
        <v>311532.01</v>
      </c>
    </row>
    <row r="8" spans="1:6" x14ac:dyDescent="0.35">
      <c r="F8" s="47"/>
    </row>
    <row r="9" spans="1:6" x14ac:dyDescent="0.35">
      <c r="F9" s="47"/>
    </row>
    <row r="10" spans="1:6" x14ac:dyDescent="0.35">
      <c r="F10" s="47"/>
    </row>
    <row r="11" spans="1:6" x14ac:dyDescent="0.35">
      <c r="F11" s="47"/>
    </row>
    <row r="12" spans="1:6" x14ac:dyDescent="0.35">
      <c r="F12" s="47"/>
    </row>
    <row r="13" spans="1:6" x14ac:dyDescent="0.35">
      <c r="F13" s="47"/>
    </row>
    <row r="14" spans="1:6" x14ac:dyDescent="0.35">
      <c r="F14" s="47"/>
    </row>
    <row r="15" spans="1:6" x14ac:dyDescent="0.35">
      <c r="F15" s="47"/>
    </row>
    <row r="16" spans="1:6" x14ac:dyDescent="0.35">
      <c r="F16" s="47"/>
    </row>
    <row r="17" spans="6:6" x14ac:dyDescent="0.35">
      <c r="F17" s="47"/>
    </row>
    <row r="18" spans="6:6" x14ac:dyDescent="0.35">
      <c r="F18" s="47"/>
    </row>
    <row r="19" spans="6:6" x14ac:dyDescent="0.35">
      <c r="F19" s="47"/>
    </row>
    <row r="20" spans="6:6" x14ac:dyDescent="0.35">
      <c r="F20" s="47"/>
    </row>
    <row r="21" spans="6:6" x14ac:dyDescent="0.35">
      <c r="F21" s="47"/>
    </row>
    <row r="22" spans="6:6" x14ac:dyDescent="0.35">
      <c r="F22" s="47"/>
    </row>
    <row r="23" spans="6:6" x14ac:dyDescent="0.35">
      <c r="F23" s="47"/>
    </row>
    <row r="24" spans="6:6" x14ac:dyDescent="0.35">
      <c r="F24" s="47"/>
    </row>
    <row r="25" spans="6:6" x14ac:dyDescent="0.35">
      <c r="F25" s="47"/>
    </row>
    <row r="26" spans="6:6" x14ac:dyDescent="0.35">
      <c r="F26" s="47"/>
    </row>
    <row r="27" spans="6:6" x14ac:dyDescent="0.35">
      <c r="F27" s="47"/>
    </row>
    <row r="28" spans="6:6" x14ac:dyDescent="0.35">
      <c r="F28" s="47"/>
    </row>
    <row r="29" spans="6:6" x14ac:dyDescent="0.35">
      <c r="F29" s="47"/>
    </row>
    <row r="30" spans="6:6" x14ac:dyDescent="0.35">
      <c r="F30" s="47"/>
    </row>
    <row r="31" spans="6:6" x14ac:dyDescent="0.35">
      <c r="F31" s="47"/>
    </row>
    <row r="32" spans="6:6" x14ac:dyDescent="0.35">
      <c r="F32" s="47"/>
    </row>
    <row r="33" spans="6:6" x14ac:dyDescent="0.35">
      <c r="F33" s="47"/>
    </row>
    <row r="34" spans="6:6" x14ac:dyDescent="0.35">
      <c r="F34" s="47"/>
    </row>
    <row r="35" spans="6:6" x14ac:dyDescent="0.35">
      <c r="F35" s="47"/>
    </row>
    <row r="36" spans="6:6" x14ac:dyDescent="0.35">
      <c r="F36" s="47"/>
    </row>
    <row r="37" spans="6:6" x14ac:dyDescent="0.35">
      <c r="F37" s="47"/>
    </row>
    <row r="38" spans="6:6" x14ac:dyDescent="0.35">
      <c r="F38" s="47"/>
    </row>
    <row r="39" spans="6:6" x14ac:dyDescent="0.35">
      <c r="F39" s="47"/>
    </row>
    <row r="40" spans="6:6" x14ac:dyDescent="0.35">
      <c r="F40" s="47"/>
    </row>
    <row r="41" spans="6:6" x14ac:dyDescent="0.35">
      <c r="F41" s="47"/>
    </row>
    <row r="42" spans="6:6" x14ac:dyDescent="0.35">
      <c r="F42" s="47"/>
    </row>
    <row r="43" spans="6:6" x14ac:dyDescent="0.35">
      <c r="F43" s="47"/>
    </row>
    <row r="44" spans="6:6" x14ac:dyDescent="0.35">
      <c r="F44" s="47"/>
    </row>
    <row r="45" spans="6:6" x14ac:dyDescent="0.35">
      <c r="F45" s="47"/>
    </row>
    <row r="46" spans="6:6" x14ac:dyDescent="0.35">
      <c r="F46" s="47"/>
    </row>
    <row r="47" spans="6:6" x14ac:dyDescent="0.35">
      <c r="F47" s="47"/>
    </row>
    <row r="48" spans="6:6" x14ac:dyDescent="0.35">
      <c r="F48" s="47"/>
    </row>
    <row r="49" spans="6:6" x14ac:dyDescent="0.35">
      <c r="F49" s="47"/>
    </row>
    <row r="50" spans="6:6" x14ac:dyDescent="0.35">
      <c r="F50" s="47"/>
    </row>
    <row r="51" spans="6:6" x14ac:dyDescent="0.35">
      <c r="F51" s="47"/>
    </row>
    <row r="52" spans="6:6" x14ac:dyDescent="0.35">
      <c r="F52" s="47"/>
    </row>
    <row r="53" spans="6:6" x14ac:dyDescent="0.35">
      <c r="F53" s="47"/>
    </row>
    <row r="54" spans="6:6" x14ac:dyDescent="0.35">
      <c r="F54" s="47"/>
    </row>
    <row r="55" spans="6:6" x14ac:dyDescent="0.35">
      <c r="F55" s="47"/>
    </row>
    <row r="56" spans="6:6" x14ac:dyDescent="0.35">
      <c r="F56" s="47"/>
    </row>
    <row r="57" spans="6:6" x14ac:dyDescent="0.35">
      <c r="F57" s="47"/>
    </row>
    <row r="58" spans="6:6" x14ac:dyDescent="0.35">
      <c r="F58" s="47"/>
    </row>
    <row r="59" spans="6:6" x14ac:dyDescent="0.35">
      <c r="F59" s="47"/>
    </row>
    <row r="60" spans="6:6" x14ac:dyDescent="0.35">
      <c r="F60" s="47"/>
    </row>
    <row r="61" spans="6:6" x14ac:dyDescent="0.35">
      <c r="F61" s="47"/>
    </row>
    <row r="62" spans="6:6" x14ac:dyDescent="0.35">
      <c r="F62" s="47"/>
    </row>
    <row r="63" spans="6:6" x14ac:dyDescent="0.35">
      <c r="F63" s="47"/>
    </row>
    <row r="64" spans="6:6" x14ac:dyDescent="0.35">
      <c r="F64" s="47"/>
    </row>
    <row r="65" spans="6:6" x14ac:dyDescent="0.35">
      <c r="F65" s="47"/>
    </row>
    <row r="66" spans="6:6" x14ac:dyDescent="0.35">
      <c r="F66" s="47"/>
    </row>
    <row r="67" spans="6:6" x14ac:dyDescent="0.35">
      <c r="F67" s="47"/>
    </row>
    <row r="68" spans="6:6" x14ac:dyDescent="0.35">
      <c r="F68" s="47"/>
    </row>
    <row r="69" spans="6:6" x14ac:dyDescent="0.35">
      <c r="F69" s="47"/>
    </row>
    <row r="70" spans="6:6" x14ac:dyDescent="0.35">
      <c r="F70" s="47"/>
    </row>
    <row r="71" spans="6:6" x14ac:dyDescent="0.35">
      <c r="F71" s="47"/>
    </row>
    <row r="72" spans="6:6" x14ac:dyDescent="0.35">
      <c r="F72" s="47"/>
    </row>
    <row r="73" spans="6:6" x14ac:dyDescent="0.35">
      <c r="F73" s="47"/>
    </row>
    <row r="74" spans="6:6" x14ac:dyDescent="0.35">
      <c r="F74" s="47"/>
    </row>
    <row r="75" spans="6:6" x14ac:dyDescent="0.35">
      <c r="F75" s="47"/>
    </row>
    <row r="76" spans="6:6" x14ac:dyDescent="0.35">
      <c r="F76" s="47"/>
    </row>
    <row r="77" spans="6:6" x14ac:dyDescent="0.35">
      <c r="F77" s="47"/>
    </row>
    <row r="78" spans="6:6" x14ac:dyDescent="0.35">
      <c r="F78" s="47"/>
    </row>
    <row r="79" spans="6:6" x14ac:dyDescent="0.35">
      <c r="F79" s="47"/>
    </row>
    <row r="80" spans="6:6" x14ac:dyDescent="0.35">
      <c r="F80" s="47"/>
    </row>
    <row r="81" spans="6:6" x14ac:dyDescent="0.35">
      <c r="F81" s="47"/>
    </row>
    <row r="82" spans="6:6" x14ac:dyDescent="0.35">
      <c r="F82" s="47"/>
    </row>
    <row r="83" spans="6:6" x14ac:dyDescent="0.35">
      <c r="F83" s="47"/>
    </row>
    <row r="84" spans="6:6" x14ac:dyDescent="0.35">
      <c r="F84" s="47"/>
    </row>
    <row r="85" spans="6:6" x14ac:dyDescent="0.35">
      <c r="F85" s="47"/>
    </row>
    <row r="86" spans="6:6" x14ac:dyDescent="0.35">
      <c r="F86" s="47"/>
    </row>
    <row r="87" spans="6:6" x14ac:dyDescent="0.35">
      <c r="F87" s="47"/>
    </row>
    <row r="88" spans="6:6" x14ac:dyDescent="0.35">
      <c r="F88" s="47"/>
    </row>
    <row r="89" spans="6:6" x14ac:dyDescent="0.35">
      <c r="F89" s="47"/>
    </row>
    <row r="90" spans="6:6" x14ac:dyDescent="0.35">
      <c r="F90" s="47"/>
    </row>
    <row r="91" spans="6:6" x14ac:dyDescent="0.35">
      <c r="F91" s="47"/>
    </row>
    <row r="92" spans="6:6" x14ac:dyDescent="0.35">
      <c r="F92" s="47"/>
    </row>
    <row r="93" spans="6:6" x14ac:dyDescent="0.35">
      <c r="F93" s="47"/>
    </row>
    <row r="94" spans="6:6" x14ac:dyDescent="0.35">
      <c r="F94" s="47"/>
    </row>
    <row r="95" spans="6:6" x14ac:dyDescent="0.35">
      <c r="F95" s="47"/>
    </row>
    <row r="96" spans="6:6" x14ac:dyDescent="0.35">
      <c r="F96" s="47"/>
    </row>
    <row r="97" spans="6:6" x14ac:dyDescent="0.35">
      <c r="F97" s="47"/>
    </row>
    <row r="98" spans="6:6" x14ac:dyDescent="0.35">
      <c r="F98" s="47"/>
    </row>
    <row r="99" spans="6:6" x14ac:dyDescent="0.35">
      <c r="F99" s="47"/>
    </row>
    <row r="100" spans="6:6" x14ac:dyDescent="0.35">
      <c r="F100" s="47"/>
    </row>
    <row r="101" spans="6:6" x14ac:dyDescent="0.35">
      <c r="F101" s="47"/>
    </row>
    <row r="102" spans="6:6" x14ac:dyDescent="0.35">
      <c r="F102" s="47"/>
    </row>
    <row r="103" spans="6:6" x14ac:dyDescent="0.35">
      <c r="F103" s="47"/>
    </row>
    <row r="104" spans="6:6" x14ac:dyDescent="0.35">
      <c r="F104" s="47"/>
    </row>
    <row r="105" spans="6:6" x14ac:dyDescent="0.35">
      <c r="F105" s="47"/>
    </row>
    <row r="106" spans="6:6" x14ac:dyDescent="0.35">
      <c r="F106" s="47"/>
    </row>
    <row r="107" spans="6:6" x14ac:dyDescent="0.35">
      <c r="F107" s="47"/>
    </row>
    <row r="108" spans="6:6" x14ac:dyDescent="0.35">
      <c r="F108" s="47"/>
    </row>
    <row r="109" spans="6:6" x14ac:dyDescent="0.35">
      <c r="F109" s="47"/>
    </row>
    <row r="110" spans="6:6" x14ac:dyDescent="0.35">
      <c r="F110" s="47"/>
    </row>
    <row r="111" spans="6:6" x14ac:dyDescent="0.35">
      <c r="F111" s="47"/>
    </row>
    <row r="112" spans="6:6" x14ac:dyDescent="0.35">
      <c r="F112" s="47"/>
    </row>
    <row r="113" spans="6:6" x14ac:dyDescent="0.35">
      <c r="F113" s="47"/>
    </row>
    <row r="114" spans="6:6" x14ac:dyDescent="0.35">
      <c r="F114" s="47"/>
    </row>
    <row r="115" spans="6:6" x14ac:dyDescent="0.35">
      <c r="F115" s="47"/>
    </row>
    <row r="116" spans="6:6" x14ac:dyDescent="0.35">
      <c r="F116" s="47"/>
    </row>
    <row r="117" spans="6:6" x14ac:dyDescent="0.35">
      <c r="F117" s="47"/>
    </row>
    <row r="118" spans="6:6" x14ac:dyDescent="0.35">
      <c r="F118" s="47"/>
    </row>
    <row r="119" spans="6:6" x14ac:dyDescent="0.35">
      <c r="F119" s="47"/>
    </row>
    <row r="120" spans="6:6" x14ac:dyDescent="0.35">
      <c r="F120" s="47"/>
    </row>
    <row r="121" spans="6:6" x14ac:dyDescent="0.35">
      <c r="F121" s="47"/>
    </row>
    <row r="122" spans="6:6" x14ac:dyDescent="0.35">
      <c r="F122" s="47"/>
    </row>
    <row r="123" spans="6:6" x14ac:dyDescent="0.35">
      <c r="F123" s="47"/>
    </row>
    <row r="124" spans="6:6" x14ac:dyDescent="0.35">
      <c r="F124" s="47"/>
    </row>
    <row r="125" spans="6:6" x14ac:dyDescent="0.35">
      <c r="F125" s="47"/>
    </row>
    <row r="126" spans="6:6" x14ac:dyDescent="0.35">
      <c r="F126" s="47"/>
    </row>
    <row r="127" spans="6:6" x14ac:dyDescent="0.35">
      <c r="F127" s="47"/>
    </row>
    <row r="128" spans="6:6" x14ac:dyDescent="0.35">
      <c r="F128" s="47"/>
    </row>
    <row r="129" spans="6:6" x14ac:dyDescent="0.35">
      <c r="F129" s="47"/>
    </row>
    <row r="130" spans="6:6" x14ac:dyDescent="0.35">
      <c r="F130" s="47"/>
    </row>
    <row r="131" spans="6:6" x14ac:dyDescent="0.35">
      <c r="F131" s="47"/>
    </row>
    <row r="132" spans="6:6" x14ac:dyDescent="0.35">
      <c r="F132" s="47"/>
    </row>
    <row r="133" spans="6:6" x14ac:dyDescent="0.35">
      <c r="F133" s="47"/>
    </row>
    <row r="134" spans="6:6" x14ac:dyDescent="0.35">
      <c r="F134" s="47"/>
    </row>
    <row r="135" spans="6:6" x14ac:dyDescent="0.35">
      <c r="F135" s="47"/>
    </row>
    <row r="136" spans="6:6" x14ac:dyDescent="0.35">
      <c r="F136" s="47"/>
    </row>
    <row r="137" spans="6:6" x14ac:dyDescent="0.35">
      <c r="F137" s="47"/>
    </row>
    <row r="138" spans="6:6" x14ac:dyDescent="0.35">
      <c r="F138" s="47"/>
    </row>
    <row r="139" spans="6:6" x14ac:dyDescent="0.35">
      <c r="F139" s="47"/>
    </row>
    <row r="140" spans="6:6" x14ac:dyDescent="0.35">
      <c r="F140" s="47"/>
    </row>
    <row r="141" spans="6:6" x14ac:dyDescent="0.35">
      <c r="F141" s="47"/>
    </row>
    <row r="142" spans="6:6" x14ac:dyDescent="0.35">
      <c r="F142" s="47"/>
    </row>
    <row r="143" spans="6:6" x14ac:dyDescent="0.35">
      <c r="F143" s="47"/>
    </row>
    <row r="144" spans="6:6" x14ac:dyDescent="0.35">
      <c r="F144" s="47"/>
    </row>
    <row r="145" spans="6:6" x14ac:dyDescent="0.35">
      <c r="F145" s="47"/>
    </row>
    <row r="146" spans="6:6" x14ac:dyDescent="0.35">
      <c r="F146" s="47"/>
    </row>
    <row r="147" spans="6:6" x14ac:dyDescent="0.35">
      <c r="F147" s="47"/>
    </row>
    <row r="148" spans="6:6" x14ac:dyDescent="0.35">
      <c r="F148" s="47"/>
    </row>
    <row r="149" spans="6:6" x14ac:dyDescent="0.35">
      <c r="F149" s="47"/>
    </row>
    <row r="150" spans="6:6" x14ac:dyDescent="0.35">
      <c r="F150" s="47"/>
    </row>
    <row r="151" spans="6:6" x14ac:dyDescent="0.35">
      <c r="F151" s="47"/>
    </row>
    <row r="152" spans="6:6" x14ac:dyDescent="0.35">
      <c r="F152" s="47"/>
    </row>
    <row r="153" spans="6:6" x14ac:dyDescent="0.35">
      <c r="F153" s="47"/>
    </row>
    <row r="154" spans="6:6" x14ac:dyDescent="0.35">
      <c r="F154" s="47"/>
    </row>
    <row r="155" spans="6:6" x14ac:dyDescent="0.35">
      <c r="F155" s="47"/>
    </row>
    <row r="156" spans="6:6" x14ac:dyDescent="0.35">
      <c r="F156" s="47"/>
    </row>
    <row r="157" spans="6:6" x14ac:dyDescent="0.35">
      <c r="F157" s="47"/>
    </row>
    <row r="158" spans="6:6" x14ac:dyDescent="0.35">
      <c r="F158" s="47"/>
    </row>
    <row r="159" spans="6:6" x14ac:dyDescent="0.35">
      <c r="F159" s="47"/>
    </row>
    <row r="160" spans="6:6" x14ac:dyDescent="0.35">
      <c r="F160" s="47"/>
    </row>
    <row r="161" spans="6:6" x14ac:dyDescent="0.35">
      <c r="F161" s="47"/>
    </row>
    <row r="162" spans="6:6" x14ac:dyDescent="0.35">
      <c r="F162" s="47"/>
    </row>
    <row r="163" spans="6:6" x14ac:dyDescent="0.35">
      <c r="F163" s="47"/>
    </row>
    <row r="164" spans="6:6" x14ac:dyDescent="0.35">
      <c r="F164" s="47"/>
    </row>
    <row r="165" spans="6:6" x14ac:dyDescent="0.35">
      <c r="F165" s="47"/>
    </row>
    <row r="166" spans="6:6" x14ac:dyDescent="0.35">
      <c r="F166" s="47"/>
    </row>
    <row r="167" spans="6:6" x14ac:dyDescent="0.35">
      <c r="F167" s="47"/>
    </row>
    <row r="168" spans="6:6" x14ac:dyDescent="0.35">
      <c r="F168" s="47"/>
    </row>
    <row r="169" spans="6:6" x14ac:dyDescent="0.35">
      <c r="F169" s="47"/>
    </row>
    <row r="170" spans="6:6" x14ac:dyDescent="0.35">
      <c r="F170" s="47"/>
    </row>
    <row r="171" spans="6:6" x14ac:dyDescent="0.35">
      <c r="F171" s="47"/>
    </row>
    <row r="172" spans="6:6" x14ac:dyDescent="0.35">
      <c r="F172" s="47"/>
    </row>
    <row r="173" spans="6:6" x14ac:dyDescent="0.35">
      <c r="F173" s="47"/>
    </row>
    <row r="174" spans="6:6" x14ac:dyDescent="0.35">
      <c r="F174" s="47"/>
    </row>
    <row r="175" spans="6:6" x14ac:dyDescent="0.35">
      <c r="F175" s="47"/>
    </row>
    <row r="176" spans="6:6" x14ac:dyDescent="0.35">
      <c r="F176" s="47"/>
    </row>
    <row r="177" spans="6:6" x14ac:dyDescent="0.35">
      <c r="F177" s="47"/>
    </row>
    <row r="178" spans="6:6" x14ac:dyDescent="0.35">
      <c r="F178" s="47"/>
    </row>
    <row r="179" spans="6:6" x14ac:dyDescent="0.35">
      <c r="F179" s="47"/>
    </row>
    <row r="180" spans="6:6" x14ac:dyDescent="0.35">
      <c r="F180" s="47"/>
    </row>
    <row r="181" spans="6:6" x14ac:dyDescent="0.35">
      <c r="F181" s="47"/>
    </row>
    <row r="182" spans="6:6" x14ac:dyDescent="0.35">
      <c r="F182" s="47"/>
    </row>
    <row r="183" spans="6:6" x14ac:dyDescent="0.35">
      <c r="F183" s="47"/>
    </row>
    <row r="184" spans="6:6" x14ac:dyDescent="0.35">
      <c r="F184" s="47"/>
    </row>
    <row r="185" spans="6:6" x14ac:dyDescent="0.35">
      <c r="F185" s="47"/>
    </row>
    <row r="186" spans="6:6" x14ac:dyDescent="0.35">
      <c r="F186" s="47"/>
    </row>
    <row r="187" spans="6:6" x14ac:dyDescent="0.35">
      <c r="F187" s="47"/>
    </row>
    <row r="188" spans="6:6" x14ac:dyDescent="0.35">
      <c r="F188" s="47"/>
    </row>
    <row r="189" spans="6:6" x14ac:dyDescent="0.35">
      <c r="F189" s="47"/>
    </row>
    <row r="190" spans="6:6" x14ac:dyDescent="0.35">
      <c r="F190" s="47"/>
    </row>
    <row r="191" spans="6:6" x14ac:dyDescent="0.35">
      <c r="F191" s="47"/>
    </row>
    <row r="192" spans="6:6" x14ac:dyDescent="0.35">
      <c r="F192" s="47"/>
    </row>
    <row r="193" spans="6:6" x14ac:dyDescent="0.35">
      <c r="F193" s="47"/>
    </row>
    <row r="194" spans="6:6" x14ac:dyDescent="0.35">
      <c r="F194" s="47"/>
    </row>
    <row r="195" spans="6:6" x14ac:dyDescent="0.35">
      <c r="F195" s="47"/>
    </row>
    <row r="196" spans="6:6" x14ac:dyDescent="0.35">
      <c r="F196" s="47"/>
    </row>
    <row r="197" spans="6:6" x14ac:dyDescent="0.35">
      <c r="F197" s="47"/>
    </row>
    <row r="198" spans="6:6" x14ac:dyDescent="0.35">
      <c r="F198" s="47"/>
    </row>
    <row r="199" spans="6:6" x14ac:dyDescent="0.35">
      <c r="F199" s="47"/>
    </row>
    <row r="200" spans="6:6" x14ac:dyDescent="0.35">
      <c r="F200" s="47"/>
    </row>
    <row r="201" spans="6:6" x14ac:dyDescent="0.35">
      <c r="F201" s="47"/>
    </row>
    <row r="202" spans="6:6" x14ac:dyDescent="0.35">
      <c r="F202" s="47"/>
    </row>
    <row r="203" spans="6:6" x14ac:dyDescent="0.35">
      <c r="F203" s="47"/>
    </row>
    <row r="204" spans="6:6" x14ac:dyDescent="0.35">
      <c r="F204" s="47"/>
    </row>
    <row r="205" spans="6:6" x14ac:dyDescent="0.35">
      <c r="F205" s="47"/>
    </row>
    <row r="206" spans="6:6" x14ac:dyDescent="0.35">
      <c r="F206" s="47"/>
    </row>
    <row r="207" spans="6:6" x14ac:dyDescent="0.35">
      <c r="F207" s="47"/>
    </row>
    <row r="208" spans="6:6" x14ac:dyDescent="0.35">
      <c r="F208" s="47"/>
    </row>
    <row r="209" spans="6:6" x14ac:dyDescent="0.35">
      <c r="F209" s="47"/>
    </row>
    <row r="210" spans="6:6" x14ac:dyDescent="0.35">
      <c r="F210" s="47"/>
    </row>
    <row r="211" spans="6:6" x14ac:dyDescent="0.35">
      <c r="F211" s="47"/>
    </row>
    <row r="212" spans="6:6" x14ac:dyDescent="0.35">
      <c r="F212" s="47"/>
    </row>
    <row r="213" spans="6:6" x14ac:dyDescent="0.35">
      <c r="F213" s="47"/>
    </row>
    <row r="214" spans="6:6" x14ac:dyDescent="0.35">
      <c r="F214" s="47"/>
    </row>
    <row r="215" spans="6:6" x14ac:dyDescent="0.35">
      <c r="F215" s="47"/>
    </row>
    <row r="216" spans="6:6" x14ac:dyDescent="0.35">
      <c r="F216" s="47"/>
    </row>
    <row r="217" spans="6:6" x14ac:dyDescent="0.35">
      <c r="F217" s="47"/>
    </row>
    <row r="218" spans="6:6" x14ac:dyDescent="0.35">
      <c r="F218" s="47"/>
    </row>
    <row r="219" spans="6:6" x14ac:dyDescent="0.35">
      <c r="F219" s="47"/>
    </row>
    <row r="220" spans="6:6" x14ac:dyDescent="0.35">
      <c r="F220" s="47"/>
    </row>
    <row r="221" spans="6:6" x14ac:dyDescent="0.35">
      <c r="F221" s="47"/>
    </row>
    <row r="222" spans="6:6" x14ac:dyDescent="0.35">
      <c r="F222" s="47"/>
    </row>
    <row r="223" spans="6:6" x14ac:dyDescent="0.35">
      <c r="F223" s="47"/>
    </row>
    <row r="224" spans="6:6" x14ac:dyDescent="0.35">
      <c r="F224" s="47"/>
    </row>
    <row r="225" spans="6:6" x14ac:dyDescent="0.35">
      <c r="F225" s="47"/>
    </row>
    <row r="226" spans="6:6" x14ac:dyDescent="0.35">
      <c r="F226" s="47"/>
    </row>
    <row r="227" spans="6:6" x14ac:dyDescent="0.35">
      <c r="F227" s="47"/>
    </row>
    <row r="228" spans="6:6" x14ac:dyDescent="0.35">
      <c r="F228" s="47"/>
    </row>
    <row r="229" spans="6:6" x14ac:dyDescent="0.35">
      <c r="F229" s="47"/>
    </row>
    <row r="230" spans="6:6" x14ac:dyDescent="0.35">
      <c r="F230" s="47"/>
    </row>
    <row r="231" spans="6:6" x14ac:dyDescent="0.35">
      <c r="F231" s="47"/>
    </row>
    <row r="232" spans="6:6" x14ac:dyDescent="0.35">
      <c r="F232" s="47"/>
    </row>
    <row r="233" spans="6:6" x14ac:dyDescent="0.35">
      <c r="F233" s="47"/>
    </row>
    <row r="234" spans="6:6" x14ac:dyDescent="0.35">
      <c r="F234" s="47"/>
    </row>
    <row r="235" spans="6:6" x14ac:dyDescent="0.35">
      <c r="F235" s="47"/>
    </row>
    <row r="236" spans="6:6" x14ac:dyDescent="0.35">
      <c r="F236" s="47"/>
    </row>
    <row r="237" spans="6:6" x14ac:dyDescent="0.35">
      <c r="F237" s="47"/>
    </row>
    <row r="238" spans="6:6" x14ac:dyDescent="0.35">
      <c r="F238" s="47"/>
    </row>
    <row r="239" spans="6:6" x14ac:dyDescent="0.35">
      <c r="F239" s="47"/>
    </row>
    <row r="240" spans="6:6" x14ac:dyDescent="0.35">
      <c r="F240" s="47"/>
    </row>
    <row r="241" spans="6:6" x14ac:dyDescent="0.35">
      <c r="F241" s="47"/>
    </row>
    <row r="242" spans="6:6" x14ac:dyDescent="0.35">
      <c r="F242" s="47"/>
    </row>
    <row r="243" spans="6:6" x14ac:dyDescent="0.35">
      <c r="F243" s="47"/>
    </row>
    <row r="244" spans="6:6" x14ac:dyDescent="0.35">
      <c r="F244" s="47"/>
    </row>
    <row r="245" spans="6:6" x14ac:dyDescent="0.35">
      <c r="F245" s="47"/>
    </row>
    <row r="246" spans="6:6" x14ac:dyDescent="0.35">
      <c r="F246" s="47"/>
    </row>
    <row r="247" spans="6:6" x14ac:dyDescent="0.35">
      <c r="F247" s="47"/>
    </row>
    <row r="248" spans="6:6" x14ac:dyDescent="0.35">
      <c r="F248" s="47"/>
    </row>
    <row r="249" spans="6:6" x14ac:dyDescent="0.35">
      <c r="F249" s="47"/>
    </row>
    <row r="250" spans="6:6" x14ac:dyDescent="0.35">
      <c r="F250" s="47"/>
    </row>
    <row r="251" spans="6:6" x14ac:dyDescent="0.35">
      <c r="F251" s="47"/>
    </row>
    <row r="252" spans="6:6" x14ac:dyDescent="0.35">
      <c r="F252" s="47"/>
    </row>
    <row r="253" spans="6:6" x14ac:dyDescent="0.35">
      <c r="F253" s="47"/>
    </row>
    <row r="254" spans="6:6" x14ac:dyDescent="0.35">
      <c r="F254" s="47"/>
    </row>
    <row r="255" spans="6:6" x14ac:dyDescent="0.35">
      <c r="F255" s="47"/>
    </row>
    <row r="256" spans="6:6" x14ac:dyDescent="0.35">
      <c r="F256" s="47"/>
    </row>
    <row r="257" spans="6:6" x14ac:dyDescent="0.35">
      <c r="F257" s="47"/>
    </row>
    <row r="258" spans="6:6" x14ac:dyDescent="0.35">
      <c r="F258" s="47"/>
    </row>
    <row r="259" spans="6:6" x14ac:dyDescent="0.35">
      <c r="F259" s="47"/>
    </row>
    <row r="260" spans="6:6" x14ac:dyDescent="0.35">
      <c r="F260" s="47"/>
    </row>
    <row r="261" spans="6:6" x14ac:dyDescent="0.35">
      <c r="F261" s="47"/>
    </row>
    <row r="262" spans="6:6" x14ac:dyDescent="0.35">
      <c r="F262" s="47"/>
    </row>
    <row r="263" spans="6:6" x14ac:dyDescent="0.35">
      <c r="F263" s="47"/>
    </row>
    <row r="264" spans="6:6" x14ac:dyDescent="0.35">
      <c r="F264" s="47"/>
    </row>
    <row r="265" spans="6:6" x14ac:dyDescent="0.35">
      <c r="F265" s="47"/>
    </row>
    <row r="266" spans="6:6" x14ac:dyDescent="0.35">
      <c r="F266" s="47"/>
    </row>
    <row r="267" spans="6:6" x14ac:dyDescent="0.35">
      <c r="F267" s="47"/>
    </row>
    <row r="268" spans="6:6" x14ac:dyDescent="0.35">
      <c r="F268" s="47"/>
    </row>
    <row r="269" spans="6:6" x14ac:dyDescent="0.35">
      <c r="F269" s="47"/>
    </row>
    <row r="270" spans="6:6" x14ac:dyDescent="0.35">
      <c r="F270" s="47"/>
    </row>
    <row r="271" spans="6:6" x14ac:dyDescent="0.35">
      <c r="F271" s="47"/>
    </row>
    <row r="272" spans="6:6" x14ac:dyDescent="0.35">
      <c r="F272" s="47"/>
    </row>
    <row r="273" spans="6:6" x14ac:dyDescent="0.35">
      <c r="F273" s="47"/>
    </row>
    <row r="274" spans="6:6" x14ac:dyDescent="0.35">
      <c r="F274" s="47"/>
    </row>
    <row r="275" spans="6:6" x14ac:dyDescent="0.35">
      <c r="F275" s="47"/>
    </row>
    <row r="276" spans="6:6" x14ac:dyDescent="0.35">
      <c r="F276" s="47"/>
    </row>
    <row r="277" spans="6:6" x14ac:dyDescent="0.35">
      <c r="F277" s="47"/>
    </row>
    <row r="278" spans="6:6" x14ac:dyDescent="0.35">
      <c r="F278" s="47"/>
    </row>
    <row r="279" spans="6:6" x14ac:dyDescent="0.35">
      <c r="F279" s="47"/>
    </row>
    <row r="280" spans="6:6" x14ac:dyDescent="0.35">
      <c r="F280" s="47"/>
    </row>
    <row r="281" spans="6:6" x14ac:dyDescent="0.35">
      <c r="F281" s="47"/>
    </row>
    <row r="282" spans="6:6" x14ac:dyDescent="0.35">
      <c r="F282" s="47"/>
    </row>
    <row r="283" spans="6:6" x14ac:dyDescent="0.35">
      <c r="F283" s="47"/>
    </row>
    <row r="284" spans="6:6" x14ac:dyDescent="0.35">
      <c r="F284" s="47"/>
    </row>
    <row r="285" spans="6:6" x14ac:dyDescent="0.35">
      <c r="F285" s="47"/>
    </row>
    <row r="286" spans="6:6" x14ac:dyDescent="0.35">
      <c r="F286" s="47"/>
    </row>
    <row r="287" spans="6:6" x14ac:dyDescent="0.35">
      <c r="F287" s="47"/>
    </row>
    <row r="288" spans="6:6" x14ac:dyDescent="0.35">
      <c r="F288" s="47"/>
    </row>
    <row r="289" spans="6:6" x14ac:dyDescent="0.35">
      <c r="F289" s="47"/>
    </row>
    <row r="290" spans="6:6" x14ac:dyDescent="0.35">
      <c r="F290" s="47"/>
    </row>
    <row r="291" spans="6:6" x14ac:dyDescent="0.35">
      <c r="F291" s="47"/>
    </row>
    <row r="292" spans="6:6" x14ac:dyDescent="0.35">
      <c r="F292" s="47"/>
    </row>
    <row r="293" spans="6:6" x14ac:dyDescent="0.35">
      <c r="F293" s="47"/>
    </row>
    <row r="294" spans="6:6" x14ac:dyDescent="0.35">
      <c r="F294" s="47"/>
    </row>
    <row r="295" spans="6:6" x14ac:dyDescent="0.35">
      <c r="F295" s="47"/>
    </row>
    <row r="296" spans="6:6" x14ac:dyDescent="0.35">
      <c r="F296" s="47"/>
    </row>
    <row r="297" spans="6:6" x14ac:dyDescent="0.35">
      <c r="F297" s="47"/>
    </row>
    <row r="298" spans="6:6" x14ac:dyDescent="0.35">
      <c r="F298" s="47"/>
    </row>
    <row r="299" spans="6:6" x14ac:dyDescent="0.35">
      <c r="F299" s="47"/>
    </row>
    <row r="300" spans="6:6" x14ac:dyDescent="0.35">
      <c r="F300" s="47"/>
    </row>
    <row r="301" spans="6:6" x14ac:dyDescent="0.35">
      <c r="F301" s="47"/>
    </row>
    <row r="302" spans="6:6" x14ac:dyDescent="0.35">
      <c r="F302" s="47"/>
    </row>
    <row r="303" spans="6:6" x14ac:dyDescent="0.35">
      <c r="F303" s="47"/>
    </row>
    <row r="304" spans="6:6" x14ac:dyDescent="0.35">
      <c r="F304" s="47"/>
    </row>
    <row r="305" spans="6:6" x14ac:dyDescent="0.35">
      <c r="F305" s="47"/>
    </row>
    <row r="306" spans="6:6" x14ac:dyDescent="0.35">
      <c r="F306" s="47"/>
    </row>
    <row r="307" spans="6:6" x14ac:dyDescent="0.35">
      <c r="F307" s="47"/>
    </row>
    <row r="308" spans="6:6" x14ac:dyDescent="0.35">
      <c r="F308" s="47"/>
    </row>
    <row r="309" spans="6:6" x14ac:dyDescent="0.35">
      <c r="F309" s="47"/>
    </row>
    <row r="310" spans="6:6" x14ac:dyDescent="0.35">
      <c r="F310" s="47"/>
    </row>
    <row r="311" spans="6:6" x14ac:dyDescent="0.35">
      <c r="F311" s="47"/>
    </row>
    <row r="312" spans="6:6" x14ac:dyDescent="0.35">
      <c r="F312" s="47"/>
    </row>
    <row r="313" spans="6:6" x14ac:dyDescent="0.35">
      <c r="F313" s="47"/>
    </row>
    <row r="314" spans="6:6" x14ac:dyDescent="0.35">
      <c r="F314" s="47"/>
    </row>
    <row r="315" spans="6:6" x14ac:dyDescent="0.35">
      <c r="F315" s="47"/>
    </row>
    <row r="316" spans="6:6" x14ac:dyDescent="0.35">
      <c r="F316" s="47"/>
    </row>
    <row r="317" spans="6:6" x14ac:dyDescent="0.35">
      <c r="F317" s="47"/>
    </row>
    <row r="318" spans="6:6" x14ac:dyDescent="0.35">
      <c r="F318" s="47"/>
    </row>
    <row r="319" spans="6:6" x14ac:dyDescent="0.35">
      <c r="F319" s="47"/>
    </row>
    <row r="320" spans="6:6" x14ac:dyDescent="0.35">
      <c r="F320" s="47"/>
    </row>
    <row r="321" spans="6:6" x14ac:dyDescent="0.35">
      <c r="F321" s="47"/>
    </row>
    <row r="322" spans="6:6" x14ac:dyDescent="0.35">
      <c r="F322" s="47"/>
    </row>
    <row r="323" spans="6:6" x14ac:dyDescent="0.35">
      <c r="F323" s="47"/>
    </row>
    <row r="324" spans="6:6" x14ac:dyDescent="0.35">
      <c r="F324" s="47"/>
    </row>
    <row r="325" spans="6:6" x14ac:dyDescent="0.35">
      <c r="F325" s="47"/>
    </row>
    <row r="326" spans="6:6" x14ac:dyDescent="0.35">
      <c r="F326" s="47"/>
    </row>
    <row r="327" spans="6:6" x14ac:dyDescent="0.35">
      <c r="F327" s="47"/>
    </row>
    <row r="328" spans="6:6" x14ac:dyDescent="0.35">
      <c r="F328" s="47"/>
    </row>
    <row r="329" spans="6:6" x14ac:dyDescent="0.35">
      <c r="F329" s="47"/>
    </row>
    <row r="330" spans="6:6" x14ac:dyDescent="0.35">
      <c r="F330" s="47"/>
    </row>
    <row r="331" spans="6:6" x14ac:dyDescent="0.35">
      <c r="F331" s="47"/>
    </row>
    <row r="332" spans="6:6" x14ac:dyDescent="0.35">
      <c r="F332" s="47"/>
    </row>
    <row r="333" spans="6:6" x14ac:dyDescent="0.35">
      <c r="F333" s="47"/>
    </row>
    <row r="334" spans="6:6" x14ac:dyDescent="0.35">
      <c r="F334" s="47"/>
    </row>
    <row r="335" spans="6:6" x14ac:dyDescent="0.35">
      <c r="F335" s="47"/>
    </row>
    <row r="336" spans="6:6" x14ac:dyDescent="0.35">
      <c r="F336" s="47"/>
    </row>
    <row r="337" spans="6:6" x14ac:dyDescent="0.35">
      <c r="F337" s="47"/>
    </row>
    <row r="338" spans="6:6" x14ac:dyDescent="0.35">
      <c r="F338" s="47"/>
    </row>
    <row r="339" spans="6:6" x14ac:dyDescent="0.35">
      <c r="F339" s="47"/>
    </row>
    <row r="340" spans="6:6" x14ac:dyDescent="0.35">
      <c r="F340" s="47"/>
    </row>
    <row r="341" spans="6:6" x14ac:dyDescent="0.35">
      <c r="F341" s="47"/>
    </row>
    <row r="342" spans="6:6" x14ac:dyDescent="0.35">
      <c r="F342" s="47"/>
    </row>
    <row r="343" spans="6:6" x14ac:dyDescent="0.35">
      <c r="F343" s="47"/>
    </row>
    <row r="344" spans="6:6" x14ac:dyDescent="0.35">
      <c r="F344" s="47"/>
    </row>
    <row r="345" spans="6:6" x14ac:dyDescent="0.35">
      <c r="F345" s="47"/>
    </row>
    <row r="346" spans="6:6" x14ac:dyDescent="0.35">
      <c r="F346" s="47"/>
    </row>
    <row r="347" spans="6:6" x14ac:dyDescent="0.35">
      <c r="F347" s="47"/>
    </row>
    <row r="348" spans="6:6" x14ac:dyDescent="0.35">
      <c r="F348" s="47"/>
    </row>
    <row r="349" spans="6:6" x14ac:dyDescent="0.35">
      <c r="F349" s="47"/>
    </row>
    <row r="350" spans="6:6" x14ac:dyDescent="0.35">
      <c r="F350" s="47"/>
    </row>
    <row r="351" spans="6:6" x14ac:dyDescent="0.35">
      <c r="F351" s="47"/>
    </row>
    <row r="352" spans="6:6" x14ac:dyDescent="0.35">
      <c r="F352" s="47"/>
    </row>
    <row r="353" spans="6:6" x14ac:dyDescent="0.35">
      <c r="F353" s="47"/>
    </row>
    <row r="354" spans="6:6" x14ac:dyDescent="0.35">
      <c r="F354" s="47"/>
    </row>
    <row r="355" spans="6:6" x14ac:dyDescent="0.35">
      <c r="F355" s="47"/>
    </row>
    <row r="356" spans="6:6" x14ac:dyDescent="0.35">
      <c r="F356" s="47"/>
    </row>
    <row r="357" spans="6:6" x14ac:dyDescent="0.35">
      <c r="F357" s="47"/>
    </row>
    <row r="358" spans="6:6" x14ac:dyDescent="0.35">
      <c r="F358" s="47"/>
    </row>
    <row r="359" spans="6:6" x14ac:dyDescent="0.35">
      <c r="F359" s="47"/>
    </row>
    <row r="360" spans="6:6" x14ac:dyDescent="0.35">
      <c r="F360" s="47"/>
    </row>
    <row r="361" spans="6:6" x14ac:dyDescent="0.35">
      <c r="F361" s="47"/>
    </row>
    <row r="362" spans="6:6" x14ac:dyDescent="0.35">
      <c r="F362" s="47"/>
    </row>
    <row r="363" spans="6:6" x14ac:dyDescent="0.35">
      <c r="F363" s="47"/>
    </row>
    <row r="364" spans="6:6" x14ac:dyDescent="0.35">
      <c r="F364" s="47"/>
    </row>
    <row r="365" spans="6:6" x14ac:dyDescent="0.35">
      <c r="F365" s="47"/>
    </row>
    <row r="366" spans="6:6" x14ac:dyDescent="0.35">
      <c r="F366" s="47"/>
    </row>
    <row r="367" spans="6:6" x14ac:dyDescent="0.35">
      <c r="F367" s="47"/>
    </row>
    <row r="368" spans="6:6" x14ac:dyDescent="0.35">
      <c r="F368" s="47"/>
    </row>
    <row r="369" spans="6:6" x14ac:dyDescent="0.35">
      <c r="F369" s="47"/>
    </row>
    <row r="370" spans="6:6" x14ac:dyDescent="0.35">
      <c r="F370" s="47"/>
    </row>
    <row r="371" spans="6:6" x14ac:dyDescent="0.35">
      <c r="F371" s="47"/>
    </row>
    <row r="372" spans="6:6" x14ac:dyDescent="0.35">
      <c r="F372" s="47"/>
    </row>
    <row r="373" spans="6:6" x14ac:dyDescent="0.35">
      <c r="F373" s="47"/>
    </row>
    <row r="374" spans="6:6" x14ac:dyDescent="0.35">
      <c r="F374" s="47"/>
    </row>
    <row r="375" spans="6:6" x14ac:dyDescent="0.35">
      <c r="F375" s="47"/>
    </row>
    <row r="376" spans="6:6" x14ac:dyDescent="0.35">
      <c r="F376" s="47"/>
    </row>
    <row r="377" spans="6:6" x14ac:dyDescent="0.35">
      <c r="F377" s="47"/>
    </row>
    <row r="378" spans="6:6" x14ac:dyDescent="0.35">
      <c r="F378" s="47"/>
    </row>
    <row r="379" spans="6:6" x14ac:dyDescent="0.35">
      <c r="F379" s="47"/>
    </row>
    <row r="380" spans="6:6" x14ac:dyDescent="0.35">
      <c r="F380" s="47"/>
    </row>
    <row r="381" spans="6:6" x14ac:dyDescent="0.35">
      <c r="F381" s="47"/>
    </row>
    <row r="382" spans="6:6" x14ac:dyDescent="0.35">
      <c r="F382" s="47"/>
    </row>
    <row r="383" spans="6:6" x14ac:dyDescent="0.35">
      <c r="F383" s="47"/>
    </row>
    <row r="384" spans="6:6" x14ac:dyDescent="0.35">
      <c r="F384" s="47"/>
    </row>
    <row r="385" spans="6:6" x14ac:dyDescent="0.35">
      <c r="F385" s="47"/>
    </row>
    <row r="386" spans="6:6" x14ac:dyDescent="0.35">
      <c r="F386" s="47"/>
    </row>
    <row r="387" spans="6:6" x14ac:dyDescent="0.35">
      <c r="F387" s="47"/>
    </row>
    <row r="388" spans="6:6" x14ac:dyDescent="0.35">
      <c r="F388" s="47"/>
    </row>
    <row r="389" spans="6:6" x14ac:dyDescent="0.35">
      <c r="F389" s="47"/>
    </row>
    <row r="390" spans="6:6" x14ac:dyDescent="0.35">
      <c r="F390" s="47"/>
    </row>
    <row r="391" spans="6:6" x14ac:dyDescent="0.35">
      <c r="F391" s="47"/>
    </row>
    <row r="392" spans="6:6" x14ac:dyDescent="0.35">
      <c r="F392" s="47"/>
    </row>
    <row r="393" spans="6:6" x14ac:dyDescent="0.35">
      <c r="F393" s="47"/>
    </row>
    <row r="394" spans="6:6" x14ac:dyDescent="0.35">
      <c r="F394" s="47"/>
    </row>
    <row r="395" spans="6:6" x14ac:dyDescent="0.35">
      <c r="F395" s="47"/>
    </row>
    <row r="396" spans="6:6" x14ac:dyDescent="0.35">
      <c r="F396" s="47"/>
    </row>
    <row r="397" spans="6:6" x14ac:dyDescent="0.35">
      <c r="F397" s="47"/>
    </row>
    <row r="398" spans="6:6" x14ac:dyDescent="0.35">
      <c r="F398" s="47"/>
    </row>
    <row r="399" spans="6:6" x14ac:dyDescent="0.35">
      <c r="F399" s="47"/>
    </row>
    <row r="400" spans="6:6" x14ac:dyDescent="0.35">
      <c r="F400" s="47"/>
    </row>
    <row r="401" spans="6:6" x14ac:dyDescent="0.35">
      <c r="F401" s="47"/>
    </row>
    <row r="402" spans="6:6" x14ac:dyDescent="0.35">
      <c r="F402" s="47"/>
    </row>
    <row r="403" spans="6:6" x14ac:dyDescent="0.35">
      <c r="F403" s="47"/>
    </row>
    <row r="404" spans="6:6" x14ac:dyDescent="0.35">
      <c r="F404" s="47"/>
    </row>
    <row r="405" spans="6:6" x14ac:dyDescent="0.35">
      <c r="F405" s="47"/>
    </row>
    <row r="406" spans="6:6" x14ac:dyDescent="0.35">
      <c r="F406" s="47"/>
    </row>
    <row r="407" spans="6:6" x14ac:dyDescent="0.35">
      <c r="F407" s="47"/>
    </row>
    <row r="408" spans="6:6" x14ac:dyDescent="0.35">
      <c r="F408" s="47"/>
    </row>
    <row r="409" spans="6:6" x14ac:dyDescent="0.35">
      <c r="F409" s="47"/>
    </row>
    <row r="410" spans="6:6" x14ac:dyDescent="0.35">
      <c r="F410" s="47"/>
    </row>
    <row r="411" spans="6:6" x14ac:dyDescent="0.35">
      <c r="F411" s="47"/>
    </row>
    <row r="412" spans="6:6" x14ac:dyDescent="0.35">
      <c r="F412" s="47"/>
    </row>
    <row r="413" spans="6:6" x14ac:dyDescent="0.35">
      <c r="F413" s="47"/>
    </row>
    <row r="414" spans="6:6" x14ac:dyDescent="0.35">
      <c r="F414" s="47"/>
    </row>
    <row r="415" spans="6:6" x14ac:dyDescent="0.35">
      <c r="F415" s="47"/>
    </row>
    <row r="416" spans="6:6" x14ac:dyDescent="0.35">
      <c r="F416" s="47"/>
    </row>
    <row r="417" spans="6:6" x14ac:dyDescent="0.35">
      <c r="F417" s="47"/>
    </row>
    <row r="418" spans="6:6" x14ac:dyDescent="0.35">
      <c r="F418" s="47"/>
    </row>
    <row r="419" spans="6:6" x14ac:dyDescent="0.35">
      <c r="F419" s="47"/>
    </row>
    <row r="420" spans="6:6" x14ac:dyDescent="0.35">
      <c r="F420" s="47"/>
    </row>
    <row r="421" spans="6:6" x14ac:dyDescent="0.35">
      <c r="F421" s="47"/>
    </row>
    <row r="422" spans="6:6" x14ac:dyDescent="0.35">
      <c r="F422" s="47"/>
    </row>
    <row r="423" spans="6:6" x14ac:dyDescent="0.35">
      <c r="F423" s="47"/>
    </row>
    <row r="424" spans="6:6" x14ac:dyDescent="0.35">
      <c r="F424" s="47"/>
    </row>
    <row r="425" spans="6:6" x14ac:dyDescent="0.35">
      <c r="F425" s="47"/>
    </row>
    <row r="426" spans="6:6" x14ac:dyDescent="0.35">
      <c r="F426" s="47"/>
    </row>
    <row r="427" spans="6:6" x14ac:dyDescent="0.35">
      <c r="F427" s="47"/>
    </row>
    <row r="428" spans="6:6" x14ac:dyDescent="0.35">
      <c r="F428" s="47"/>
    </row>
    <row r="429" spans="6:6" x14ac:dyDescent="0.35">
      <c r="F429" s="47"/>
    </row>
    <row r="430" spans="6:6" x14ac:dyDescent="0.35">
      <c r="F430" s="47"/>
    </row>
    <row r="431" spans="6:6" x14ac:dyDescent="0.35">
      <c r="F431" s="47"/>
    </row>
    <row r="432" spans="6:6" x14ac:dyDescent="0.35">
      <c r="F432" s="47"/>
    </row>
    <row r="433" spans="6:6" x14ac:dyDescent="0.35">
      <c r="F433" s="47"/>
    </row>
    <row r="434" spans="6:6" x14ac:dyDescent="0.35">
      <c r="F434" s="47"/>
    </row>
    <row r="435" spans="6:6" x14ac:dyDescent="0.35">
      <c r="F435" s="47"/>
    </row>
    <row r="436" spans="6:6" x14ac:dyDescent="0.35">
      <c r="F436" s="47"/>
    </row>
    <row r="437" spans="6:6" x14ac:dyDescent="0.35">
      <c r="F437" s="47"/>
    </row>
    <row r="438" spans="6:6" x14ac:dyDescent="0.35">
      <c r="F438" s="47"/>
    </row>
    <row r="439" spans="6:6" x14ac:dyDescent="0.35">
      <c r="F439" s="47"/>
    </row>
    <row r="440" spans="6:6" x14ac:dyDescent="0.35">
      <c r="F440" s="47"/>
    </row>
    <row r="441" spans="6:6" x14ac:dyDescent="0.35">
      <c r="F441" s="47"/>
    </row>
    <row r="442" spans="6:6" x14ac:dyDescent="0.35">
      <c r="F442" s="47"/>
    </row>
    <row r="443" spans="6:6" x14ac:dyDescent="0.35">
      <c r="F443" s="47"/>
    </row>
    <row r="444" spans="6:6" x14ac:dyDescent="0.35">
      <c r="F444" s="47"/>
    </row>
    <row r="445" spans="6:6" x14ac:dyDescent="0.35">
      <c r="F445" s="47"/>
    </row>
    <row r="446" spans="6:6" x14ac:dyDescent="0.35">
      <c r="F446" s="47"/>
    </row>
    <row r="447" spans="6:6" x14ac:dyDescent="0.35">
      <c r="F447" s="47"/>
    </row>
    <row r="448" spans="6:6" x14ac:dyDescent="0.35">
      <c r="F448" s="47"/>
    </row>
    <row r="449" spans="6:6" x14ac:dyDescent="0.35">
      <c r="F449" s="47"/>
    </row>
    <row r="450" spans="6:6" x14ac:dyDescent="0.35">
      <c r="F450" s="47"/>
    </row>
    <row r="451" spans="6:6" x14ac:dyDescent="0.35">
      <c r="F451" s="47"/>
    </row>
    <row r="452" spans="6:6" x14ac:dyDescent="0.35">
      <c r="F452" s="47"/>
    </row>
    <row r="453" spans="6:6" x14ac:dyDescent="0.35">
      <c r="F453" s="47"/>
    </row>
    <row r="454" spans="6:6" x14ac:dyDescent="0.35">
      <c r="F454" s="47"/>
    </row>
    <row r="455" spans="6:6" x14ac:dyDescent="0.35">
      <c r="F455" s="47"/>
    </row>
    <row r="456" spans="6:6" x14ac:dyDescent="0.35">
      <c r="F456" s="47"/>
    </row>
    <row r="457" spans="6:6" x14ac:dyDescent="0.35">
      <c r="F457" s="47"/>
    </row>
    <row r="458" spans="6:6" x14ac:dyDescent="0.35">
      <c r="F458" s="47"/>
    </row>
    <row r="459" spans="6:6" x14ac:dyDescent="0.35">
      <c r="F459" s="47"/>
    </row>
    <row r="460" spans="6:6" x14ac:dyDescent="0.35">
      <c r="F460" s="47"/>
    </row>
    <row r="461" spans="6:6" x14ac:dyDescent="0.35">
      <c r="F461" s="47"/>
    </row>
    <row r="462" spans="6:6" x14ac:dyDescent="0.35">
      <c r="F462" s="47"/>
    </row>
    <row r="463" spans="6:6" x14ac:dyDescent="0.35">
      <c r="F463" s="47"/>
    </row>
    <row r="464" spans="6:6" x14ac:dyDescent="0.35">
      <c r="F464" s="47"/>
    </row>
    <row r="465" spans="6:6" x14ac:dyDescent="0.35">
      <c r="F465" s="47"/>
    </row>
    <row r="466" spans="6:6" x14ac:dyDescent="0.35">
      <c r="F466" s="47"/>
    </row>
    <row r="467" spans="6:6" x14ac:dyDescent="0.35">
      <c r="F467" s="47"/>
    </row>
    <row r="468" spans="6:6" x14ac:dyDescent="0.35">
      <c r="F468" s="47"/>
    </row>
    <row r="469" spans="6:6" x14ac:dyDescent="0.35">
      <c r="F469" s="47"/>
    </row>
    <row r="470" spans="6:6" x14ac:dyDescent="0.35">
      <c r="F470" s="47"/>
    </row>
    <row r="471" spans="6:6" x14ac:dyDescent="0.35">
      <c r="F471" s="47"/>
    </row>
    <row r="472" spans="6:6" x14ac:dyDescent="0.35">
      <c r="F472" s="47"/>
    </row>
    <row r="473" spans="6:6" x14ac:dyDescent="0.35">
      <c r="F473" s="47"/>
    </row>
    <row r="474" spans="6:6" x14ac:dyDescent="0.35">
      <c r="F474" s="47"/>
    </row>
    <row r="475" spans="6:6" x14ac:dyDescent="0.35">
      <c r="F475" s="47"/>
    </row>
    <row r="476" spans="6:6" x14ac:dyDescent="0.35">
      <c r="F476" s="47"/>
    </row>
    <row r="477" spans="6:6" x14ac:dyDescent="0.35">
      <c r="F477" s="47"/>
    </row>
    <row r="478" spans="6:6" x14ac:dyDescent="0.35">
      <c r="F478" s="47"/>
    </row>
    <row r="479" spans="6:6" x14ac:dyDescent="0.35">
      <c r="F479" s="47"/>
    </row>
    <row r="480" spans="6:6" x14ac:dyDescent="0.35">
      <c r="F480" s="47"/>
    </row>
    <row r="481" spans="6:6" x14ac:dyDescent="0.35">
      <c r="F481" s="47"/>
    </row>
    <row r="482" spans="6:6" x14ac:dyDescent="0.35">
      <c r="F482" s="47"/>
    </row>
    <row r="483" spans="6:6" x14ac:dyDescent="0.35">
      <c r="F483" s="47"/>
    </row>
    <row r="484" spans="6:6" x14ac:dyDescent="0.35">
      <c r="F484" s="47"/>
    </row>
    <row r="485" spans="6:6" x14ac:dyDescent="0.35">
      <c r="F485" s="47"/>
    </row>
    <row r="486" spans="6:6" x14ac:dyDescent="0.35">
      <c r="F486" s="47"/>
    </row>
    <row r="487" spans="6:6" x14ac:dyDescent="0.35">
      <c r="F487" s="47"/>
    </row>
    <row r="488" spans="6:6" x14ac:dyDescent="0.35">
      <c r="F488" s="47"/>
    </row>
    <row r="489" spans="6:6" x14ac:dyDescent="0.35">
      <c r="F489" s="47"/>
    </row>
    <row r="490" spans="6:6" x14ac:dyDescent="0.35">
      <c r="F490" s="47"/>
    </row>
    <row r="491" spans="6:6" x14ac:dyDescent="0.35">
      <c r="F491" s="47"/>
    </row>
    <row r="492" spans="6:6" x14ac:dyDescent="0.35">
      <c r="F492" s="47"/>
    </row>
    <row r="493" spans="6:6" x14ac:dyDescent="0.35">
      <c r="F493" s="47"/>
    </row>
    <row r="494" spans="6:6" x14ac:dyDescent="0.35">
      <c r="F494" s="47"/>
    </row>
    <row r="495" spans="6:6" x14ac:dyDescent="0.35">
      <c r="F495" s="47"/>
    </row>
    <row r="496" spans="6:6" x14ac:dyDescent="0.35">
      <c r="F496" s="47"/>
    </row>
    <row r="497" spans="6:6" x14ac:dyDescent="0.35">
      <c r="F497" s="47"/>
    </row>
    <row r="498" spans="6:6" x14ac:dyDescent="0.35">
      <c r="F498" s="47"/>
    </row>
    <row r="499" spans="6:6" x14ac:dyDescent="0.35">
      <c r="F499" s="47"/>
    </row>
    <row r="500" spans="6:6" x14ac:dyDescent="0.35">
      <c r="F500" s="47"/>
    </row>
    <row r="501" spans="6:6" x14ac:dyDescent="0.35">
      <c r="F501" s="47"/>
    </row>
    <row r="502" spans="6:6" x14ac:dyDescent="0.35">
      <c r="F502" s="47"/>
    </row>
    <row r="503" spans="6:6" x14ac:dyDescent="0.35">
      <c r="F503" s="47"/>
    </row>
    <row r="504" spans="6:6" x14ac:dyDescent="0.35">
      <c r="F504" s="47"/>
    </row>
    <row r="505" spans="6:6" x14ac:dyDescent="0.35">
      <c r="F505" s="47"/>
    </row>
    <row r="506" spans="6:6" x14ac:dyDescent="0.35">
      <c r="F506" s="47"/>
    </row>
    <row r="507" spans="6:6" x14ac:dyDescent="0.35">
      <c r="F507" s="47"/>
    </row>
    <row r="508" spans="6:6" x14ac:dyDescent="0.35">
      <c r="F508" s="47"/>
    </row>
    <row r="509" spans="6:6" x14ac:dyDescent="0.35">
      <c r="F509" s="47"/>
    </row>
    <row r="510" spans="6:6" x14ac:dyDescent="0.35">
      <c r="F510" s="47"/>
    </row>
    <row r="511" spans="6:6" x14ac:dyDescent="0.35">
      <c r="F511" s="47"/>
    </row>
    <row r="512" spans="6:6" x14ac:dyDescent="0.35">
      <c r="F512" s="47"/>
    </row>
    <row r="513" spans="6:6" x14ac:dyDescent="0.35">
      <c r="F513" s="47"/>
    </row>
    <row r="514" spans="6:6" x14ac:dyDescent="0.35">
      <c r="F514" s="47"/>
    </row>
    <row r="515" spans="6:6" x14ac:dyDescent="0.35">
      <c r="F515" s="47"/>
    </row>
    <row r="516" spans="6:6" x14ac:dyDescent="0.35">
      <c r="F516" s="47"/>
    </row>
    <row r="517" spans="6:6" x14ac:dyDescent="0.35">
      <c r="F517" s="47"/>
    </row>
    <row r="518" spans="6:6" x14ac:dyDescent="0.35">
      <c r="F518" s="47"/>
    </row>
    <row r="519" spans="6:6" x14ac:dyDescent="0.35">
      <c r="F519" s="47"/>
    </row>
    <row r="520" spans="6:6" x14ac:dyDescent="0.35">
      <c r="F520" s="47"/>
    </row>
    <row r="521" spans="6:6" x14ac:dyDescent="0.35">
      <c r="F521" s="47"/>
    </row>
    <row r="522" spans="6:6" x14ac:dyDescent="0.35">
      <c r="F522" s="47"/>
    </row>
    <row r="523" spans="6:6" x14ac:dyDescent="0.35">
      <c r="F523" s="47"/>
    </row>
    <row r="524" spans="6:6" x14ac:dyDescent="0.35">
      <c r="F524" s="47"/>
    </row>
    <row r="525" spans="6:6" x14ac:dyDescent="0.35">
      <c r="F525" s="47"/>
    </row>
    <row r="526" spans="6:6" x14ac:dyDescent="0.35">
      <c r="F526" s="47"/>
    </row>
    <row r="527" spans="6:6" x14ac:dyDescent="0.35">
      <c r="F527" s="47"/>
    </row>
    <row r="528" spans="6:6" x14ac:dyDescent="0.35">
      <c r="F528" s="47"/>
    </row>
    <row r="529" spans="6:6" x14ac:dyDescent="0.35">
      <c r="F529" s="47"/>
    </row>
    <row r="530" spans="6:6" x14ac:dyDescent="0.35">
      <c r="F530" s="47"/>
    </row>
    <row r="531" spans="6:6" x14ac:dyDescent="0.35">
      <c r="F531" s="47"/>
    </row>
    <row r="532" spans="6:6" x14ac:dyDescent="0.35">
      <c r="F532" s="47"/>
    </row>
    <row r="533" spans="6:6" x14ac:dyDescent="0.35">
      <c r="F533" s="47"/>
    </row>
    <row r="534" spans="6:6" x14ac:dyDescent="0.35">
      <c r="F534" s="47"/>
    </row>
    <row r="535" spans="6:6" x14ac:dyDescent="0.35">
      <c r="F535" s="47"/>
    </row>
    <row r="536" spans="6:6" x14ac:dyDescent="0.35">
      <c r="F536" s="47"/>
    </row>
    <row r="537" spans="6:6" x14ac:dyDescent="0.35">
      <c r="F537" s="47"/>
    </row>
    <row r="538" spans="6:6" x14ac:dyDescent="0.35">
      <c r="F538" s="47"/>
    </row>
    <row r="539" spans="6:6" x14ac:dyDescent="0.35">
      <c r="F539" s="47"/>
    </row>
    <row r="540" spans="6:6" x14ac:dyDescent="0.35">
      <c r="F540" s="47"/>
    </row>
    <row r="541" spans="6:6" x14ac:dyDescent="0.35">
      <c r="F541" s="47"/>
    </row>
    <row r="542" spans="6:6" x14ac:dyDescent="0.35">
      <c r="F542" s="47"/>
    </row>
    <row r="543" spans="6:6" x14ac:dyDescent="0.35">
      <c r="F543" s="47"/>
    </row>
    <row r="544" spans="6:6" x14ac:dyDescent="0.35">
      <c r="F544" s="47"/>
    </row>
    <row r="545" spans="6:6" x14ac:dyDescent="0.35">
      <c r="F545" s="47"/>
    </row>
    <row r="546" spans="6:6" x14ac:dyDescent="0.35">
      <c r="F546" s="47"/>
    </row>
    <row r="547" spans="6:6" x14ac:dyDescent="0.35">
      <c r="F547" s="47"/>
    </row>
    <row r="548" spans="6:6" x14ac:dyDescent="0.35">
      <c r="F548" s="47"/>
    </row>
    <row r="549" spans="6:6" x14ac:dyDescent="0.35">
      <c r="F549" s="47"/>
    </row>
    <row r="550" spans="6:6" x14ac:dyDescent="0.35">
      <c r="F550" s="47"/>
    </row>
    <row r="551" spans="6:6" x14ac:dyDescent="0.35">
      <c r="F551" s="47"/>
    </row>
    <row r="552" spans="6:6" x14ac:dyDescent="0.35">
      <c r="F552" s="47"/>
    </row>
    <row r="553" spans="6:6" x14ac:dyDescent="0.35">
      <c r="F553" s="47"/>
    </row>
    <row r="554" spans="6:6" x14ac:dyDescent="0.35">
      <c r="F554" s="47"/>
    </row>
    <row r="555" spans="6:6" x14ac:dyDescent="0.35">
      <c r="F555" s="47"/>
    </row>
    <row r="556" spans="6:6" x14ac:dyDescent="0.35">
      <c r="F556" s="47"/>
    </row>
    <row r="557" spans="6:6" x14ac:dyDescent="0.35">
      <c r="F557" s="47"/>
    </row>
    <row r="558" spans="6:6" x14ac:dyDescent="0.35">
      <c r="F558" s="47"/>
    </row>
    <row r="559" spans="6:6" x14ac:dyDescent="0.35">
      <c r="F559" s="47"/>
    </row>
    <row r="560" spans="6:6" x14ac:dyDescent="0.35">
      <c r="F560" s="47"/>
    </row>
    <row r="561" spans="6:6" x14ac:dyDescent="0.35">
      <c r="F561" s="47"/>
    </row>
    <row r="562" spans="6:6" x14ac:dyDescent="0.35">
      <c r="F562" s="47"/>
    </row>
    <row r="563" spans="6:6" x14ac:dyDescent="0.35">
      <c r="F563" s="47"/>
    </row>
    <row r="564" spans="6:6" x14ac:dyDescent="0.35">
      <c r="F564" s="47"/>
    </row>
    <row r="565" spans="6:6" x14ac:dyDescent="0.35">
      <c r="F565" s="47"/>
    </row>
    <row r="566" spans="6:6" x14ac:dyDescent="0.35">
      <c r="F566" s="47"/>
    </row>
    <row r="567" spans="6:6" x14ac:dyDescent="0.35">
      <c r="F567" s="47"/>
    </row>
    <row r="568" spans="6:6" x14ac:dyDescent="0.35">
      <c r="F568" s="47"/>
    </row>
    <row r="569" spans="6:6" x14ac:dyDescent="0.35">
      <c r="F569" s="47"/>
    </row>
    <row r="570" spans="6:6" x14ac:dyDescent="0.35">
      <c r="F570" s="47"/>
    </row>
    <row r="571" spans="6:6" x14ac:dyDescent="0.35">
      <c r="F571" s="47"/>
    </row>
    <row r="572" spans="6:6" x14ac:dyDescent="0.35">
      <c r="F572" s="47"/>
    </row>
    <row r="573" spans="6:6" x14ac:dyDescent="0.35">
      <c r="F573" s="47"/>
    </row>
    <row r="574" spans="6:6" x14ac:dyDescent="0.35">
      <c r="F574" s="47"/>
    </row>
    <row r="575" spans="6:6" x14ac:dyDescent="0.35">
      <c r="F575" s="47"/>
    </row>
    <row r="576" spans="6:6" x14ac:dyDescent="0.35">
      <c r="F576" s="47"/>
    </row>
    <row r="577" spans="6:6" x14ac:dyDescent="0.35">
      <c r="F577" s="47"/>
    </row>
    <row r="578" spans="6:6" x14ac:dyDescent="0.35">
      <c r="F578" s="47"/>
    </row>
    <row r="579" spans="6:6" x14ac:dyDescent="0.35">
      <c r="F579" s="47"/>
    </row>
    <row r="580" spans="6:6" x14ac:dyDescent="0.35">
      <c r="F580" s="47"/>
    </row>
    <row r="581" spans="6:6" x14ac:dyDescent="0.35">
      <c r="F581" s="47"/>
    </row>
    <row r="582" spans="6:6" x14ac:dyDescent="0.35">
      <c r="F582" s="47"/>
    </row>
    <row r="583" spans="6:6" x14ac:dyDescent="0.35">
      <c r="F583" s="47"/>
    </row>
    <row r="584" spans="6:6" x14ac:dyDescent="0.35">
      <c r="F584" s="47"/>
    </row>
    <row r="585" spans="6:6" x14ac:dyDescent="0.35">
      <c r="F585" s="47"/>
    </row>
    <row r="586" spans="6:6" x14ac:dyDescent="0.35">
      <c r="F586" s="47"/>
    </row>
    <row r="587" spans="6:6" x14ac:dyDescent="0.35">
      <c r="F587" s="47"/>
    </row>
    <row r="588" spans="6:6" x14ac:dyDescent="0.35">
      <c r="F588" s="47"/>
    </row>
    <row r="589" spans="6:6" x14ac:dyDescent="0.35">
      <c r="F589" s="47"/>
    </row>
    <row r="590" spans="6:6" x14ac:dyDescent="0.35">
      <c r="F590" s="47"/>
    </row>
    <row r="591" spans="6:6" x14ac:dyDescent="0.35">
      <c r="F591" s="47"/>
    </row>
    <row r="592" spans="6:6" x14ac:dyDescent="0.35">
      <c r="F592" s="47"/>
    </row>
    <row r="593" spans="6:6" x14ac:dyDescent="0.35">
      <c r="F593" s="47"/>
    </row>
    <row r="594" spans="6:6" x14ac:dyDescent="0.35">
      <c r="F594" s="47"/>
    </row>
    <row r="595" spans="6:6" x14ac:dyDescent="0.35">
      <c r="F595" s="47"/>
    </row>
    <row r="596" spans="6:6" x14ac:dyDescent="0.35">
      <c r="F596" s="47"/>
    </row>
    <row r="597" spans="6:6" x14ac:dyDescent="0.35">
      <c r="F597" s="47"/>
    </row>
    <row r="598" spans="6:6" x14ac:dyDescent="0.35">
      <c r="F598" s="47"/>
    </row>
    <row r="599" spans="6:6" x14ac:dyDescent="0.35">
      <c r="F599" s="47"/>
    </row>
    <row r="600" spans="6:6" x14ac:dyDescent="0.35">
      <c r="F600" s="47"/>
    </row>
    <row r="601" spans="6:6" x14ac:dyDescent="0.35">
      <c r="F601" s="47"/>
    </row>
    <row r="602" spans="6:6" x14ac:dyDescent="0.35">
      <c r="F602" s="47"/>
    </row>
    <row r="603" spans="6:6" x14ac:dyDescent="0.35">
      <c r="F603" s="47"/>
    </row>
    <row r="604" spans="6:6" x14ac:dyDescent="0.35">
      <c r="F604" s="47"/>
    </row>
    <row r="605" spans="6:6" x14ac:dyDescent="0.35">
      <c r="F605" s="47"/>
    </row>
    <row r="606" spans="6:6" x14ac:dyDescent="0.35">
      <c r="F606" s="47"/>
    </row>
    <row r="607" spans="6:6" x14ac:dyDescent="0.35">
      <c r="F607" s="47"/>
    </row>
    <row r="608" spans="6:6" x14ac:dyDescent="0.35">
      <c r="F608" s="47"/>
    </row>
    <row r="609" spans="6:6" x14ac:dyDescent="0.35">
      <c r="F609" s="47"/>
    </row>
    <row r="610" spans="6:6" x14ac:dyDescent="0.35">
      <c r="F610" s="47"/>
    </row>
    <row r="611" spans="6:6" x14ac:dyDescent="0.35">
      <c r="F611" s="47"/>
    </row>
    <row r="612" spans="6:6" x14ac:dyDescent="0.35">
      <c r="F612" s="47"/>
    </row>
    <row r="613" spans="6:6" x14ac:dyDescent="0.35">
      <c r="F613" s="47"/>
    </row>
    <row r="614" spans="6:6" x14ac:dyDescent="0.35">
      <c r="F614" s="47"/>
    </row>
    <row r="615" spans="6:6" x14ac:dyDescent="0.35">
      <c r="F615" s="47"/>
    </row>
    <row r="616" spans="6:6" x14ac:dyDescent="0.35">
      <c r="F616" s="47"/>
    </row>
    <row r="617" spans="6:6" x14ac:dyDescent="0.35">
      <c r="F617" s="47"/>
    </row>
    <row r="618" spans="6:6" x14ac:dyDescent="0.35">
      <c r="F618" s="47"/>
    </row>
    <row r="619" spans="6:6" x14ac:dyDescent="0.35">
      <c r="F619" s="47"/>
    </row>
    <row r="620" spans="6:6" x14ac:dyDescent="0.35">
      <c r="F620" s="47"/>
    </row>
    <row r="621" spans="6:6" x14ac:dyDescent="0.35">
      <c r="F621" s="47"/>
    </row>
    <row r="622" spans="6:6" x14ac:dyDescent="0.35">
      <c r="F622" s="47"/>
    </row>
    <row r="623" spans="6:6" x14ac:dyDescent="0.35">
      <c r="F623" s="47"/>
    </row>
    <row r="624" spans="6:6" x14ac:dyDescent="0.35">
      <c r="F624" s="47"/>
    </row>
    <row r="625" spans="6:6" x14ac:dyDescent="0.35">
      <c r="F625" s="47"/>
    </row>
    <row r="626" spans="6:6" x14ac:dyDescent="0.35">
      <c r="F626" s="47"/>
    </row>
    <row r="627" spans="6:6" x14ac:dyDescent="0.35">
      <c r="F627" s="47"/>
    </row>
    <row r="628" spans="6:6" x14ac:dyDescent="0.35">
      <c r="F628" s="47"/>
    </row>
    <row r="629" spans="6:6" x14ac:dyDescent="0.35">
      <c r="F629" s="47"/>
    </row>
    <row r="630" spans="6:6" x14ac:dyDescent="0.35">
      <c r="F630" s="47"/>
    </row>
    <row r="631" spans="6:6" x14ac:dyDescent="0.35">
      <c r="F631" s="47"/>
    </row>
    <row r="632" spans="6:6" x14ac:dyDescent="0.35">
      <c r="F632" s="47"/>
    </row>
    <row r="633" spans="6:6" x14ac:dyDescent="0.35">
      <c r="F633" s="47"/>
    </row>
    <row r="634" spans="6:6" x14ac:dyDescent="0.35">
      <c r="F634" s="47"/>
    </row>
    <row r="635" spans="6:6" x14ac:dyDescent="0.35">
      <c r="F635" s="47"/>
    </row>
    <row r="636" spans="6:6" x14ac:dyDescent="0.35">
      <c r="F636" s="47"/>
    </row>
    <row r="637" spans="6:6" x14ac:dyDescent="0.35">
      <c r="F637" s="47"/>
    </row>
    <row r="638" spans="6:6" x14ac:dyDescent="0.35">
      <c r="F638" s="47"/>
    </row>
    <row r="639" spans="6:6" x14ac:dyDescent="0.35">
      <c r="F639" s="47"/>
    </row>
    <row r="640" spans="6:6" x14ac:dyDescent="0.35">
      <c r="F640" s="47"/>
    </row>
    <row r="641" spans="6:6" x14ac:dyDescent="0.35">
      <c r="F641" s="47"/>
    </row>
    <row r="642" spans="6:6" x14ac:dyDescent="0.35">
      <c r="F642" s="47"/>
    </row>
    <row r="643" spans="6:6" x14ac:dyDescent="0.35">
      <c r="F643" s="47"/>
    </row>
    <row r="644" spans="6:6" x14ac:dyDescent="0.35">
      <c r="F644" s="47"/>
    </row>
    <row r="645" spans="6:6" x14ac:dyDescent="0.35">
      <c r="F645" s="47"/>
    </row>
    <row r="646" spans="6:6" x14ac:dyDescent="0.35">
      <c r="F646" s="47"/>
    </row>
    <row r="647" spans="6:6" x14ac:dyDescent="0.35">
      <c r="F647" s="47"/>
    </row>
    <row r="648" spans="6:6" x14ac:dyDescent="0.35">
      <c r="F648" s="47"/>
    </row>
    <row r="649" spans="6:6" x14ac:dyDescent="0.35">
      <c r="F649" s="47"/>
    </row>
    <row r="650" spans="6:6" x14ac:dyDescent="0.35">
      <c r="F650" s="47"/>
    </row>
    <row r="651" spans="6:6" x14ac:dyDescent="0.35">
      <c r="F651" s="47"/>
    </row>
    <row r="652" spans="6:6" x14ac:dyDescent="0.35">
      <c r="F652" s="47"/>
    </row>
    <row r="653" spans="6:6" x14ac:dyDescent="0.35">
      <c r="F653" s="47"/>
    </row>
    <row r="654" spans="6:6" x14ac:dyDescent="0.35">
      <c r="F654" s="47"/>
    </row>
    <row r="655" spans="6:6" x14ac:dyDescent="0.35">
      <c r="F655" s="47"/>
    </row>
    <row r="656" spans="6:6" x14ac:dyDescent="0.35">
      <c r="F656" s="47"/>
    </row>
    <row r="657" spans="6:6" x14ac:dyDescent="0.35">
      <c r="F657" s="47"/>
    </row>
    <row r="658" spans="6:6" x14ac:dyDescent="0.35">
      <c r="F658" s="47"/>
    </row>
    <row r="659" spans="6:6" x14ac:dyDescent="0.35">
      <c r="F659" s="47"/>
    </row>
    <row r="660" spans="6:6" x14ac:dyDescent="0.35">
      <c r="F660" s="47"/>
    </row>
    <row r="661" spans="6:6" x14ac:dyDescent="0.35">
      <c r="F661" s="47"/>
    </row>
    <row r="662" spans="6:6" x14ac:dyDescent="0.35">
      <c r="F662" s="47"/>
    </row>
    <row r="663" spans="6:6" x14ac:dyDescent="0.35">
      <c r="F663" s="47"/>
    </row>
    <row r="664" spans="6:6" x14ac:dyDescent="0.35">
      <c r="F664" s="47"/>
    </row>
    <row r="665" spans="6:6" x14ac:dyDescent="0.35">
      <c r="F665" s="47"/>
    </row>
    <row r="666" spans="6:6" x14ac:dyDescent="0.35">
      <c r="F666" s="47"/>
    </row>
    <row r="667" spans="6:6" x14ac:dyDescent="0.35">
      <c r="F667" s="47"/>
    </row>
    <row r="668" spans="6:6" x14ac:dyDescent="0.35">
      <c r="F668" s="47"/>
    </row>
    <row r="669" spans="6:6" x14ac:dyDescent="0.35">
      <c r="F669" s="47"/>
    </row>
    <row r="670" spans="6:6" x14ac:dyDescent="0.35">
      <c r="F670" s="47"/>
    </row>
    <row r="671" spans="6:6" x14ac:dyDescent="0.35">
      <c r="F671" s="47"/>
    </row>
    <row r="672" spans="6:6" x14ac:dyDescent="0.35">
      <c r="F672" s="47"/>
    </row>
    <row r="673" spans="6:6" x14ac:dyDescent="0.35">
      <c r="F673" s="47"/>
    </row>
    <row r="674" spans="6:6" x14ac:dyDescent="0.35">
      <c r="F674" s="47"/>
    </row>
    <row r="675" spans="6:6" x14ac:dyDescent="0.35">
      <c r="F675" s="47"/>
    </row>
    <row r="676" spans="6:6" x14ac:dyDescent="0.35">
      <c r="F676" s="47"/>
    </row>
    <row r="677" spans="6:6" x14ac:dyDescent="0.35">
      <c r="F677" s="47"/>
    </row>
    <row r="678" spans="6:6" x14ac:dyDescent="0.35">
      <c r="F678" s="47"/>
    </row>
    <row r="679" spans="6:6" x14ac:dyDescent="0.35">
      <c r="F679" s="47"/>
    </row>
    <row r="680" spans="6:6" x14ac:dyDescent="0.35">
      <c r="F680" s="47"/>
    </row>
    <row r="681" spans="6:6" x14ac:dyDescent="0.35">
      <c r="F681" s="47"/>
    </row>
    <row r="682" spans="6:6" x14ac:dyDescent="0.35">
      <c r="F682" s="47"/>
    </row>
    <row r="683" spans="6:6" x14ac:dyDescent="0.35">
      <c r="F683" s="47"/>
    </row>
    <row r="684" spans="6:6" x14ac:dyDescent="0.35">
      <c r="F684" s="47"/>
    </row>
    <row r="685" spans="6:6" x14ac:dyDescent="0.35">
      <c r="F685" s="47"/>
    </row>
    <row r="686" spans="6:6" x14ac:dyDescent="0.35">
      <c r="F686" s="47"/>
    </row>
    <row r="687" spans="6:6" x14ac:dyDescent="0.35">
      <c r="F687" s="47"/>
    </row>
    <row r="688" spans="6:6" x14ac:dyDescent="0.35">
      <c r="F688" s="47"/>
    </row>
    <row r="689" spans="6:6" x14ac:dyDescent="0.35">
      <c r="F689" s="47"/>
    </row>
    <row r="690" spans="6:6" x14ac:dyDescent="0.35">
      <c r="F690" s="47"/>
    </row>
    <row r="691" spans="6:6" x14ac:dyDescent="0.35">
      <c r="F691" s="47"/>
    </row>
    <row r="692" spans="6:6" x14ac:dyDescent="0.35">
      <c r="F692" s="47"/>
    </row>
    <row r="693" spans="6:6" x14ac:dyDescent="0.35">
      <c r="F693" s="47"/>
    </row>
    <row r="694" spans="6:6" x14ac:dyDescent="0.35">
      <c r="F694" s="47"/>
    </row>
    <row r="695" spans="6:6" x14ac:dyDescent="0.35">
      <c r="F695" s="47"/>
    </row>
    <row r="696" spans="6:6" x14ac:dyDescent="0.35">
      <c r="F696" s="47"/>
    </row>
    <row r="697" spans="6:6" x14ac:dyDescent="0.35">
      <c r="F697" s="47"/>
    </row>
    <row r="698" spans="6:6" x14ac:dyDescent="0.35">
      <c r="F698" s="47"/>
    </row>
    <row r="699" spans="6:6" x14ac:dyDescent="0.35">
      <c r="F699" s="47"/>
    </row>
    <row r="700" spans="6:6" x14ac:dyDescent="0.35">
      <c r="F700" s="47"/>
    </row>
    <row r="701" spans="6:6" x14ac:dyDescent="0.35">
      <c r="F701" s="47"/>
    </row>
    <row r="702" spans="6:6" x14ac:dyDescent="0.35">
      <c r="F702" s="47"/>
    </row>
    <row r="703" spans="6:6" x14ac:dyDescent="0.35">
      <c r="F703" s="47"/>
    </row>
    <row r="704" spans="6:6" x14ac:dyDescent="0.35">
      <c r="F704" s="47"/>
    </row>
    <row r="705" spans="6:6" x14ac:dyDescent="0.35">
      <c r="F705" s="47"/>
    </row>
    <row r="706" spans="6:6" x14ac:dyDescent="0.35">
      <c r="F706" s="47"/>
    </row>
    <row r="707" spans="6:6" x14ac:dyDescent="0.35">
      <c r="F707" s="47"/>
    </row>
    <row r="708" spans="6:6" x14ac:dyDescent="0.35">
      <c r="F708" s="47"/>
    </row>
    <row r="709" spans="6:6" x14ac:dyDescent="0.35">
      <c r="F709" s="47"/>
    </row>
    <row r="710" spans="6:6" x14ac:dyDescent="0.35">
      <c r="F710" s="47"/>
    </row>
    <row r="711" spans="6:6" x14ac:dyDescent="0.35">
      <c r="F711" s="47"/>
    </row>
    <row r="712" spans="6:6" x14ac:dyDescent="0.35">
      <c r="F712" s="47"/>
    </row>
    <row r="713" spans="6:6" x14ac:dyDescent="0.35">
      <c r="F713" s="47"/>
    </row>
    <row r="714" spans="6:6" x14ac:dyDescent="0.35">
      <c r="F714" s="47"/>
    </row>
    <row r="715" spans="6:6" x14ac:dyDescent="0.35">
      <c r="F715" s="47"/>
    </row>
    <row r="716" spans="6:6" x14ac:dyDescent="0.35">
      <c r="F716" s="47"/>
    </row>
    <row r="717" spans="6:6" x14ac:dyDescent="0.35">
      <c r="F717" s="47"/>
    </row>
    <row r="718" spans="6:6" x14ac:dyDescent="0.35">
      <c r="F718" s="47"/>
    </row>
    <row r="719" spans="6:6" x14ac:dyDescent="0.35">
      <c r="F719" s="47"/>
    </row>
    <row r="720" spans="6:6" x14ac:dyDescent="0.35">
      <c r="F720" s="47"/>
    </row>
    <row r="721" spans="6:6" x14ac:dyDescent="0.35">
      <c r="F721" s="47"/>
    </row>
    <row r="722" spans="6:6" x14ac:dyDescent="0.35">
      <c r="F722" s="47"/>
    </row>
    <row r="723" spans="6:6" x14ac:dyDescent="0.35">
      <c r="F723" s="47"/>
    </row>
    <row r="724" spans="6:6" x14ac:dyDescent="0.35">
      <c r="F724" s="47"/>
    </row>
    <row r="725" spans="6:6" x14ac:dyDescent="0.35">
      <c r="F725" s="47"/>
    </row>
    <row r="726" spans="6:6" x14ac:dyDescent="0.35">
      <c r="F726" s="47"/>
    </row>
    <row r="727" spans="6:6" x14ac:dyDescent="0.35">
      <c r="F727" s="47"/>
    </row>
    <row r="728" spans="6:6" x14ac:dyDescent="0.35">
      <c r="F728" s="47"/>
    </row>
    <row r="729" spans="6:6" x14ac:dyDescent="0.35">
      <c r="F729" s="47"/>
    </row>
    <row r="730" spans="6:6" x14ac:dyDescent="0.35">
      <c r="F730" s="47"/>
    </row>
    <row r="731" spans="6:6" x14ac:dyDescent="0.35">
      <c r="F731" s="47"/>
    </row>
    <row r="732" spans="6:6" x14ac:dyDescent="0.35">
      <c r="F732" s="47"/>
    </row>
    <row r="733" spans="6:6" x14ac:dyDescent="0.35">
      <c r="F733" s="47"/>
    </row>
    <row r="734" spans="6:6" x14ac:dyDescent="0.35">
      <c r="F734" s="47"/>
    </row>
    <row r="735" spans="6:6" x14ac:dyDescent="0.35">
      <c r="F735" s="47"/>
    </row>
    <row r="736" spans="6:6" x14ac:dyDescent="0.35">
      <c r="F736" s="47"/>
    </row>
    <row r="737" spans="6:6" x14ac:dyDescent="0.35">
      <c r="F737" s="47"/>
    </row>
    <row r="738" spans="6:6" x14ac:dyDescent="0.35">
      <c r="F738" s="47"/>
    </row>
    <row r="739" spans="6:6" x14ac:dyDescent="0.35">
      <c r="F739" s="47"/>
    </row>
    <row r="740" spans="6:6" x14ac:dyDescent="0.35">
      <c r="F740" s="47"/>
    </row>
    <row r="741" spans="6:6" x14ac:dyDescent="0.35">
      <c r="F741" s="47"/>
    </row>
    <row r="742" spans="6:6" x14ac:dyDescent="0.35">
      <c r="F742" s="47"/>
    </row>
    <row r="743" spans="6:6" x14ac:dyDescent="0.35">
      <c r="F743" s="47"/>
    </row>
    <row r="744" spans="6:6" x14ac:dyDescent="0.35">
      <c r="F744" s="47"/>
    </row>
    <row r="745" spans="6:6" x14ac:dyDescent="0.35">
      <c r="F745" s="47"/>
    </row>
    <row r="746" spans="6:6" x14ac:dyDescent="0.35">
      <c r="F746" s="47"/>
    </row>
    <row r="747" spans="6:6" x14ac:dyDescent="0.35">
      <c r="F747" s="47"/>
    </row>
    <row r="748" spans="6:6" x14ac:dyDescent="0.35">
      <c r="F748" s="47"/>
    </row>
    <row r="749" spans="6:6" x14ac:dyDescent="0.35">
      <c r="F749" s="47"/>
    </row>
    <row r="750" spans="6:6" x14ac:dyDescent="0.35">
      <c r="F750" s="47"/>
    </row>
    <row r="751" spans="6:6" x14ac:dyDescent="0.35">
      <c r="F751" s="47"/>
    </row>
    <row r="752" spans="6:6" x14ac:dyDescent="0.35">
      <c r="F752" s="47"/>
    </row>
    <row r="753" spans="6:6" x14ac:dyDescent="0.35">
      <c r="F753" s="47"/>
    </row>
    <row r="754" spans="6:6" x14ac:dyDescent="0.35">
      <c r="F754" s="47"/>
    </row>
    <row r="755" spans="6:6" x14ac:dyDescent="0.35">
      <c r="F755" s="47"/>
    </row>
    <row r="756" spans="6:6" x14ac:dyDescent="0.35">
      <c r="F756" s="47"/>
    </row>
    <row r="757" spans="6:6" x14ac:dyDescent="0.35">
      <c r="F757" s="47"/>
    </row>
    <row r="758" spans="6:6" x14ac:dyDescent="0.35">
      <c r="F758" s="47"/>
    </row>
    <row r="759" spans="6:6" x14ac:dyDescent="0.35">
      <c r="F759" s="47"/>
    </row>
    <row r="760" spans="6:6" x14ac:dyDescent="0.35">
      <c r="F760" s="47"/>
    </row>
    <row r="761" spans="6:6" x14ac:dyDescent="0.35">
      <c r="F761" s="47"/>
    </row>
    <row r="762" spans="6:6" x14ac:dyDescent="0.35">
      <c r="F762" s="47"/>
    </row>
    <row r="763" spans="6:6" x14ac:dyDescent="0.35">
      <c r="F763" s="47"/>
    </row>
    <row r="764" spans="6:6" x14ac:dyDescent="0.35">
      <c r="F764" s="47"/>
    </row>
    <row r="765" spans="6:6" x14ac:dyDescent="0.35">
      <c r="F765" s="47"/>
    </row>
    <row r="766" spans="6:6" x14ac:dyDescent="0.35">
      <c r="F766" s="47"/>
    </row>
    <row r="767" spans="6:6" x14ac:dyDescent="0.35">
      <c r="F767" s="47"/>
    </row>
    <row r="768" spans="6:6" x14ac:dyDescent="0.35">
      <c r="F768" s="47"/>
    </row>
    <row r="769" spans="6:6" x14ac:dyDescent="0.35">
      <c r="F769" s="47"/>
    </row>
    <row r="770" spans="6:6" x14ac:dyDescent="0.35">
      <c r="F770" s="47"/>
    </row>
    <row r="771" spans="6:6" x14ac:dyDescent="0.35">
      <c r="F771" s="47"/>
    </row>
    <row r="772" spans="6:6" x14ac:dyDescent="0.35">
      <c r="F772" s="47"/>
    </row>
    <row r="773" spans="6:6" x14ac:dyDescent="0.35">
      <c r="F773" s="47"/>
    </row>
    <row r="774" spans="6:6" x14ac:dyDescent="0.35">
      <c r="F774" s="47"/>
    </row>
    <row r="775" spans="6:6" x14ac:dyDescent="0.35">
      <c r="F775" s="47"/>
    </row>
    <row r="776" spans="6:6" x14ac:dyDescent="0.35">
      <c r="F776" s="47"/>
    </row>
    <row r="777" spans="6:6" x14ac:dyDescent="0.35">
      <c r="F777" s="47"/>
    </row>
    <row r="778" spans="6:6" x14ac:dyDescent="0.35">
      <c r="F778" s="47"/>
    </row>
    <row r="779" spans="6:6" x14ac:dyDescent="0.35">
      <c r="F779" s="47"/>
    </row>
    <row r="780" spans="6:6" x14ac:dyDescent="0.35">
      <c r="F780" s="47"/>
    </row>
    <row r="781" spans="6:6" x14ac:dyDescent="0.35">
      <c r="F781" s="47"/>
    </row>
    <row r="782" spans="6:6" x14ac:dyDescent="0.35">
      <c r="F782" s="47"/>
    </row>
    <row r="783" spans="6:6" x14ac:dyDescent="0.35">
      <c r="F783" s="47"/>
    </row>
    <row r="784" spans="6:6" x14ac:dyDescent="0.35">
      <c r="F784" s="47"/>
    </row>
    <row r="785" spans="6:6" x14ac:dyDescent="0.35">
      <c r="F785" s="47"/>
    </row>
    <row r="786" spans="6:6" x14ac:dyDescent="0.35">
      <c r="F786" s="47"/>
    </row>
    <row r="787" spans="6:6" x14ac:dyDescent="0.35">
      <c r="F787" s="47"/>
    </row>
    <row r="788" spans="6:6" x14ac:dyDescent="0.35">
      <c r="F788" s="47"/>
    </row>
    <row r="789" spans="6:6" x14ac:dyDescent="0.35">
      <c r="F789" s="47"/>
    </row>
    <row r="790" spans="6:6" x14ac:dyDescent="0.35">
      <c r="F790" s="47"/>
    </row>
    <row r="791" spans="6:6" x14ac:dyDescent="0.35">
      <c r="F791" s="47"/>
    </row>
    <row r="792" spans="6:6" x14ac:dyDescent="0.35">
      <c r="F792" s="47"/>
    </row>
    <row r="793" spans="6:6" x14ac:dyDescent="0.35">
      <c r="F793" s="47"/>
    </row>
    <row r="794" spans="6:6" x14ac:dyDescent="0.35">
      <c r="F794" s="47"/>
    </row>
    <row r="795" spans="6:6" x14ac:dyDescent="0.35">
      <c r="F795" s="47"/>
    </row>
    <row r="796" spans="6:6" x14ac:dyDescent="0.35">
      <c r="F796" s="47"/>
    </row>
    <row r="797" spans="6:6" x14ac:dyDescent="0.35">
      <c r="F797" s="47"/>
    </row>
    <row r="798" spans="6:6" x14ac:dyDescent="0.35">
      <c r="F798" s="47"/>
    </row>
    <row r="799" spans="6:6" x14ac:dyDescent="0.35">
      <c r="F799" s="47"/>
    </row>
    <row r="800" spans="6:6" x14ac:dyDescent="0.35">
      <c r="F800" s="47"/>
    </row>
    <row r="801" spans="6:6" x14ac:dyDescent="0.35">
      <c r="F801" s="47"/>
    </row>
    <row r="802" spans="6:6" x14ac:dyDescent="0.35">
      <c r="F802" s="47"/>
    </row>
    <row r="803" spans="6:6" x14ac:dyDescent="0.35">
      <c r="F803" s="47"/>
    </row>
    <row r="804" spans="6:6" x14ac:dyDescent="0.35">
      <c r="F804" s="47"/>
    </row>
    <row r="805" spans="6:6" x14ac:dyDescent="0.35">
      <c r="F805" s="47"/>
    </row>
    <row r="806" spans="6:6" x14ac:dyDescent="0.35">
      <c r="F806" s="47"/>
    </row>
    <row r="807" spans="6:6" x14ac:dyDescent="0.35">
      <c r="F807" s="47"/>
    </row>
    <row r="808" spans="6:6" x14ac:dyDescent="0.35">
      <c r="F808" s="47"/>
    </row>
    <row r="809" spans="6:6" x14ac:dyDescent="0.35">
      <c r="F809" s="47"/>
    </row>
    <row r="810" spans="6:6" x14ac:dyDescent="0.35">
      <c r="F810" s="47"/>
    </row>
    <row r="811" spans="6:6" x14ac:dyDescent="0.35">
      <c r="F811" s="47"/>
    </row>
    <row r="812" spans="6:6" x14ac:dyDescent="0.35">
      <c r="F812" s="47"/>
    </row>
    <row r="813" spans="6:6" x14ac:dyDescent="0.35">
      <c r="F813" s="47"/>
    </row>
    <row r="814" spans="6:6" x14ac:dyDescent="0.35">
      <c r="F814" s="47"/>
    </row>
    <row r="815" spans="6:6" x14ac:dyDescent="0.35">
      <c r="F815" s="47"/>
    </row>
    <row r="816" spans="6:6" x14ac:dyDescent="0.35">
      <c r="F816" s="47"/>
    </row>
    <row r="817" spans="6:6" x14ac:dyDescent="0.35">
      <c r="F817" s="47"/>
    </row>
    <row r="818" spans="6:6" x14ac:dyDescent="0.35">
      <c r="F818" s="47"/>
    </row>
    <row r="819" spans="6:6" x14ac:dyDescent="0.35">
      <c r="F819" s="47"/>
    </row>
    <row r="820" spans="6:6" x14ac:dyDescent="0.35">
      <c r="F820" s="47"/>
    </row>
    <row r="821" spans="6:6" x14ac:dyDescent="0.35">
      <c r="F821" s="47"/>
    </row>
    <row r="822" spans="6:6" x14ac:dyDescent="0.35">
      <c r="F822" s="47"/>
    </row>
    <row r="823" spans="6:6" x14ac:dyDescent="0.35">
      <c r="F823" s="47"/>
    </row>
    <row r="824" spans="6:6" x14ac:dyDescent="0.35">
      <c r="F824" s="47"/>
    </row>
    <row r="825" spans="6:6" x14ac:dyDescent="0.35">
      <c r="F825" s="47"/>
    </row>
    <row r="826" spans="6:6" x14ac:dyDescent="0.35">
      <c r="F826" s="47"/>
    </row>
    <row r="827" spans="6:6" x14ac:dyDescent="0.35">
      <c r="F827" s="47"/>
    </row>
    <row r="828" spans="6:6" x14ac:dyDescent="0.35">
      <c r="F828" s="47"/>
    </row>
    <row r="829" spans="6:6" x14ac:dyDescent="0.35">
      <c r="F829" s="47"/>
    </row>
    <row r="830" spans="6:6" x14ac:dyDescent="0.35">
      <c r="F830" s="47"/>
    </row>
    <row r="831" spans="6:6" x14ac:dyDescent="0.35">
      <c r="F831" s="47"/>
    </row>
    <row r="832" spans="6:6" x14ac:dyDescent="0.35">
      <c r="F832" s="47"/>
    </row>
    <row r="833" spans="6:6" x14ac:dyDescent="0.35">
      <c r="F833" s="47"/>
    </row>
    <row r="834" spans="6:6" x14ac:dyDescent="0.35">
      <c r="F834" s="47"/>
    </row>
    <row r="835" spans="6:6" x14ac:dyDescent="0.35">
      <c r="F835" s="47"/>
    </row>
    <row r="836" spans="6:6" x14ac:dyDescent="0.35">
      <c r="F836" s="47"/>
    </row>
    <row r="837" spans="6:6" x14ac:dyDescent="0.35">
      <c r="F837" s="47"/>
    </row>
    <row r="838" spans="6:6" x14ac:dyDescent="0.35">
      <c r="F838" s="47"/>
    </row>
    <row r="839" spans="6:6" x14ac:dyDescent="0.35">
      <c r="F839" s="47"/>
    </row>
    <row r="840" spans="6:6" x14ac:dyDescent="0.35">
      <c r="F840" s="47"/>
    </row>
    <row r="841" spans="6:6" x14ac:dyDescent="0.35">
      <c r="F841" s="47"/>
    </row>
    <row r="842" spans="6:6" x14ac:dyDescent="0.35">
      <c r="F842" s="47"/>
    </row>
    <row r="843" spans="6:6" x14ac:dyDescent="0.35">
      <c r="F843" s="47"/>
    </row>
    <row r="844" spans="6:6" x14ac:dyDescent="0.35">
      <c r="F844" s="47"/>
    </row>
    <row r="845" spans="6:6" x14ac:dyDescent="0.35">
      <c r="F845" s="47"/>
    </row>
    <row r="846" spans="6:6" x14ac:dyDescent="0.35">
      <c r="F846" s="47"/>
    </row>
    <row r="847" spans="6:6" x14ac:dyDescent="0.35">
      <c r="F847" s="47"/>
    </row>
    <row r="848" spans="6:6" x14ac:dyDescent="0.35">
      <c r="F848" s="47"/>
    </row>
    <row r="849" spans="6:6" x14ac:dyDescent="0.35">
      <c r="F849" s="47"/>
    </row>
    <row r="850" spans="6:6" x14ac:dyDescent="0.35">
      <c r="F850" s="47"/>
    </row>
    <row r="851" spans="6:6" x14ac:dyDescent="0.35">
      <c r="F851" s="47"/>
    </row>
    <row r="852" spans="6:6" x14ac:dyDescent="0.35">
      <c r="F852" s="47"/>
    </row>
    <row r="853" spans="6:6" x14ac:dyDescent="0.35">
      <c r="F853" s="47"/>
    </row>
    <row r="854" spans="6:6" x14ac:dyDescent="0.35">
      <c r="F854" s="47"/>
    </row>
    <row r="855" spans="6:6" x14ac:dyDescent="0.35">
      <c r="F855" s="47"/>
    </row>
    <row r="856" spans="6:6" x14ac:dyDescent="0.35">
      <c r="F856" s="47"/>
    </row>
    <row r="857" spans="6:6" x14ac:dyDescent="0.35">
      <c r="F857" s="47"/>
    </row>
    <row r="858" spans="6:6" x14ac:dyDescent="0.35">
      <c r="F858" s="47"/>
    </row>
    <row r="859" spans="6:6" x14ac:dyDescent="0.35">
      <c r="F859" s="47"/>
    </row>
    <row r="860" spans="6:6" x14ac:dyDescent="0.35">
      <c r="F860" s="47"/>
    </row>
    <row r="861" spans="6:6" x14ac:dyDescent="0.35">
      <c r="F861" s="47"/>
    </row>
    <row r="862" spans="6:6" x14ac:dyDescent="0.35">
      <c r="F862" s="47"/>
    </row>
    <row r="863" spans="6:6" x14ac:dyDescent="0.35">
      <c r="F863" s="47"/>
    </row>
    <row r="864" spans="6:6" x14ac:dyDescent="0.35">
      <c r="F864" s="47"/>
    </row>
    <row r="865" spans="6:6" x14ac:dyDescent="0.35">
      <c r="F865" s="47"/>
    </row>
    <row r="866" spans="6:6" x14ac:dyDescent="0.35">
      <c r="F866" s="47"/>
    </row>
    <row r="867" spans="6:6" x14ac:dyDescent="0.35">
      <c r="F867" s="47"/>
    </row>
    <row r="868" spans="6:6" x14ac:dyDescent="0.35">
      <c r="F868" s="47"/>
    </row>
    <row r="869" spans="6:6" x14ac:dyDescent="0.35">
      <c r="F869" s="47"/>
    </row>
    <row r="870" spans="6:6" x14ac:dyDescent="0.35">
      <c r="F870" s="47"/>
    </row>
    <row r="871" spans="6:6" x14ac:dyDescent="0.35">
      <c r="F871" s="47"/>
    </row>
    <row r="872" spans="6:6" x14ac:dyDescent="0.35">
      <c r="F872" s="47"/>
    </row>
    <row r="873" spans="6:6" x14ac:dyDescent="0.35">
      <c r="F873" s="47"/>
    </row>
    <row r="874" spans="6:6" x14ac:dyDescent="0.35">
      <c r="F874" s="47"/>
    </row>
    <row r="875" spans="6:6" x14ac:dyDescent="0.35">
      <c r="F875" s="47"/>
    </row>
    <row r="876" spans="6:6" x14ac:dyDescent="0.35">
      <c r="F876" s="47"/>
    </row>
    <row r="877" spans="6:6" x14ac:dyDescent="0.35">
      <c r="F877" s="47"/>
    </row>
    <row r="878" spans="6:6" x14ac:dyDescent="0.35">
      <c r="F878" s="47"/>
    </row>
    <row r="879" spans="6:6" x14ac:dyDescent="0.35">
      <c r="F879" s="47"/>
    </row>
    <row r="880" spans="6:6" x14ac:dyDescent="0.35">
      <c r="F880" s="47"/>
    </row>
    <row r="881" spans="6:6" x14ac:dyDescent="0.35">
      <c r="F881" s="47"/>
    </row>
    <row r="882" spans="6:6" x14ac:dyDescent="0.35">
      <c r="F882" s="47"/>
    </row>
    <row r="883" spans="6:6" x14ac:dyDescent="0.35">
      <c r="F883" s="47"/>
    </row>
    <row r="884" spans="6:6" x14ac:dyDescent="0.35">
      <c r="F884" s="47"/>
    </row>
    <row r="885" spans="6:6" x14ac:dyDescent="0.35">
      <c r="F885" s="47"/>
    </row>
    <row r="886" spans="6:6" x14ac:dyDescent="0.35">
      <c r="F886" s="47"/>
    </row>
    <row r="887" spans="6:6" x14ac:dyDescent="0.35">
      <c r="F887" s="47"/>
    </row>
    <row r="888" spans="6:6" x14ac:dyDescent="0.35">
      <c r="F888" s="47"/>
    </row>
    <row r="889" spans="6:6" x14ac:dyDescent="0.35">
      <c r="F889" s="47"/>
    </row>
    <row r="890" spans="6:6" x14ac:dyDescent="0.35">
      <c r="F890" s="47"/>
    </row>
    <row r="891" spans="6:6" x14ac:dyDescent="0.35">
      <c r="F891" s="47"/>
    </row>
    <row r="892" spans="6:6" x14ac:dyDescent="0.35">
      <c r="F892" s="47"/>
    </row>
    <row r="893" spans="6:6" x14ac:dyDescent="0.35">
      <c r="F893" s="47"/>
    </row>
    <row r="894" spans="6:6" x14ac:dyDescent="0.35">
      <c r="F894" s="47"/>
    </row>
    <row r="895" spans="6:6" x14ac:dyDescent="0.35">
      <c r="F895" s="47"/>
    </row>
    <row r="896" spans="6:6" x14ac:dyDescent="0.35">
      <c r="F896" s="47"/>
    </row>
    <row r="897" spans="6:6" x14ac:dyDescent="0.35">
      <c r="F897" s="47"/>
    </row>
    <row r="898" spans="6:6" x14ac:dyDescent="0.35">
      <c r="F898" s="47"/>
    </row>
    <row r="899" spans="6:6" x14ac:dyDescent="0.35">
      <c r="F899" s="47"/>
    </row>
    <row r="900" spans="6:6" x14ac:dyDescent="0.35">
      <c r="F900" s="47"/>
    </row>
    <row r="901" spans="6:6" x14ac:dyDescent="0.35">
      <c r="F901" s="47"/>
    </row>
    <row r="902" spans="6:6" x14ac:dyDescent="0.35">
      <c r="F902" s="47"/>
    </row>
    <row r="903" spans="6:6" x14ac:dyDescent="0.35">
      <c r="F903" s="47"/>
    </row>
    <row r="904" spans="6:6" x14ac:dyDescent="0.35">
      <c r="F904" s="47"/>
    </row>
    <row r="905" spans="6:6" x14ac:dyDescent="0.35">
      <c r="F905" s="47"/>
    </row>
    <row r="906" spans="6:6" x14ac:dyDescent="0.35">
      <c r="F906" s="47"/>
    </row>
    <row r="907" spans="6:6" x14ac:dyDescent="0.35">
      <c r="F907" s="47"/>
    </row>
    <row r="908" spans="6:6" x14ac:dyDescent="0.35">
      <c r="F908" s="47"/>
    </row>
    <row r="909" spans="6:6" x14ac:dyDescent="0.35">
      <c r="F909" s="47"/>
    </row>
    <row r="910" spans="6:6" x14ac:dyDescent="0.35">
      <c r="F910" s="47"/>
    </row>
    <row r="911" spans="6:6" x14ac:dyDescent="0.35">
      <c r="F911" s="47"/>
    </row>
    <row r="912" spans="6:6" x14ac:dyDescent="0.35">
      <c r="F912" s="47"/>
    </row>
    <row r="913" spans="6:6" x14ac:dyDescent="0.35">
      <c r="F913" s="47"/>
    </row>
    <row r="914" spans="6:6" x14ac:dyDescent="0.35">
      <c r="F914" s="47"/>
    </row>
    <row r="915" spans="6:6" x14ac:dyDescent="0.35">
      <c r="F915" s="47"/>
    </row>
    <row r="916" spans="6:6" x14ac:dyDescent="0.35">
      <c r="F916" s="47"/>
    </row>
    <row r="917" spans="6:6" x14ac:dyDescent="0.35">
      <c r="F917" s="47"/>
    </row>
    <row r="918" spans="6:6" x14ac:dyDescent="0.35">
      <c r="F918" s="47"/>
    </row>
    <row r="919" spans="6:6" x14ac:dyDescent="0.35">
      <c r="F919" s="47"/>
    </row>
    <row r="920" spans="6:6" x14ac:dyDescent="0.35">
      <c r="F920" s="47"/>
    </row>
    <row r="921" spans="6:6" x14ac:dyDescent="0.35">
      <c r="F921" s="47"/>
    </row>
    <row r="922" spans="6:6" x14ac:dyDescent="0.35">
      <c r="F922" s="47"/>
    </row>
    <row r="923" spans="6:6" x14ac:dyDescent="0.35">
      <c r="F923" s="47"/>
    </row>
    <row r="924" spans="6:6" x14ac:dyDescent="0.35">
      <c r="F924" s="47"/>
    </row>
    <row r="925" spans="6:6" x14ac:dyDescent="0.35">
      <c r="F925" s="47"/>
    </row>
    <row r="926" spans="6:6" x14ac:dyDescent="0.35">
      <c r="F926" s="47"/>
    </row>
    <row r="927" spans="6:6" x14ac:dyDescent="0.35">
      <c r="F927" s="47"/>
    </row>
    <row r="928" spans="6:6" x14ac:dyDescent="0.35">
      <c r="F928" s="47"/>
    </row>
    <row r="929" spans="6:6" x14ac:dyDescent="0.35">
      <c r="F929" s="47"/>
    </row>
    <row r="930" spans="6:6" x14ac:dyDescent="0.35">
      <c r="F930" s="47"/>
    </row>
    <row r="931" spans="6:6" x14ac:dyDescent="0.35">
      <c r="F931" s="47"/>
    </row>
    <row r="932" spans="6:6" x14ac:dyDescent="0.35">
      <c r="F932" s="47"/>
    </row>
    <row r="933" spans="6:6" x14ac:dyDescent="0.35">
      <c r="F933" s="47"/>
    </row>
    <row r="934" spans="6:6" x14ac:dyDescent="0.35">
      <c r="F934" s="47"/>
    </row>
    <row r="935" spans="6:6" x14ac:dyDescent="0.35">
      <c r="F935" s="47"/>
    </row>
    <row r="936" spans="6:6" x14ac:dyDescent="0.35">
      <c r="F936" s="47"/>
    </row>
    <row r="937" spans="6:6" x14ac:dyDescent="0.35">
      <c r="F937" s="47"/>
    </row>
    <row r="938" spans="6:6" x14ac:dyDescent="0.35">
      <c r="F938" s="47"/>
    </row>
    <row r="939" spans="6:6" x14ac:dyDescent="0.35">
      <c r="F939" s="47"/>
    </row>
    <row r="940" spans="6:6" x14ac:dyDescent="0.35">
      <c r="F940" s="47"/>
    </row>
    <row r="941" spans="6:6" x14ac:dyDescent="0.35">
      <c r="F941" s="47"/>
    </row>
    <row r="942" spans="6:6" x14ac:dyDescent="0.35">
      <c r="F942" s="47"/>
    </row>
    <row r="943" spans="6:6" x14ac:dyDescent="0.35">
      <c r="F943" s="47"/>
    </row>
    <row r="944" spans="6:6" x14ac:dyDescent="0.35">
      <c r="F944" s="47"/>
    </row>
    <row r="945" spans="6:6" x14ac:dyDescent="0.35">
      <c r="F945" s="47"/>
    </row>
    <row r="946" spans="6:6" x14ac:dyDescent="0.35">
      <c r="F946" s="47"/>
    </row>
    <row r="947" spans="6:6" x14ac:dyDescent="0.35">
      <c r="F947" s="47"/>
    </row>
    <row r="948" spans="6:6" x14ac:dyDescent="0.35">
      <c r="F948" s="47"/>
    </row>
    <row r="949" spans="6:6" x14ac:dyDescent="0.35">
      <c r="F949" s="47"/>
    </row>
    <row r="950" spans="6:6" x14ac:dyDescent="0.35">
      <c r="F950" s="47"/>
    </row>
    <row r="951" spans="6:6" x14ac:dyDescent="0.35">
      <c r="F951" s="47"/>
    </row>
    <row r="952" spans="6:6" x14ac:dyDescent="0.35">
      <c r="F952" s="47"/>
    </row>
    <row r="953" spans="6:6" x14ac:dyDescent="0.35">
      <c r="F953" s="47"/>
    </row>
    <row r="954" spans="6:6" x14ac:dyDescent="0.35">
      <c r="F954" s="47"/>
    </row>
    <row r="955" spans="6:6" x14ac:dyDescent="0.35">
      <c r="F955" s="47"/>
    </row>
    <row r="956" spans="6:6" x14ac:dyDescent="0.35">
      <c r="F956" s="47"/>
    </row>
    <row r="957" spans="6:6" x14ac:dyDescent="0.35">
      <c r="F957" s="47"/>
    </row>
    <row r="958" spans="6:6" x14ac:dyDescent="0.35">
      <c r="F958" s="47"/>
    </row>
    <row r="959" spans="6:6" x14ac:dyDescent="0.35">
      <c r="F959" s="47"/>
    </row>
    <row r="960" spans="6:6" x14ac:dyDescent="0.35">
      <c r="F960" s="47"/>
    </row>
    <row r="961" spans="6:6" x14ac:dyDescent="0.35">
      <c r="F961" s="47"/>
    </row>
    <row r="962" spans="6:6" x14ac:dyDescent="0.35">
      <c r="F962" s="47"/>
    </row>
    <row r="963" spans="6:6" x14ac:dyDescent="0.35">
      <c r="F963" s="47"/>
    </row>
    <row r="964" spans="6:6" x14ac:dyDescent="0.35">
      <c r="F964" s="47"/>
    </row>
    <row r="965" spans="6:6" x14ac:dyDescent="0.35">
      <c r="F965" s="47"/>
    </row>
    <row r="966" spans="6:6" x14ac:dyDescent="0.35">
      <c r="F966" s="47"/>
    </row>
    <row r="967" spans="6:6" x14ac:dyDescent="0.35">
      <c r="F967" s="47"/>
    </row>
    <row r="968" spans="6:6" x14ac:dyDescent="0.35">
      <c r="F968" s="47"/>
    </row>
    <row r="969" spans="6:6" x14ac:dyDescent="0.35">
      <c r="F969" s="47"/>
    </row>
    <row r="970" spans="6:6" x14ac:dyDescent="0.35">
      <c r="F970" s="47"/>
    </row>
    <row r="971" spans="6:6" x14ac:dyDescent="0.35">
      <c r="F971" s="47"/>
    </row>
    <row r="972" spans="6:6" x14ac:dyDescent="0.35">
      <c r="F972" s="47"/>
    </row>
    <row r="973" spans="6:6" x14ac:dyDescent="0.35">
      <c r="F973" s="47"/>
    </row>
    <row r="974" spans="6:6" x14ac:dyDescent="0.35">
      <c r="F974" s="47"/>
    </row>
    <row r="975" spans="6:6" x14ac:dyDescent="0.35">
      <c r="F975" s="47"/>
    </row>
    <row r="976" spans="6:6" x14ac:dyDescent="0.35">
      <c r="F976" s="47"/>
    </row>
    <row r="977" spans="6:6" x14ac:dyDescent="0.35">
      <c r="F977" s="47"/>
    </row>
    <row r="978" spans="6:6" x14ac:dyDescent="0.35">
      <c r="F978" s="47"/>
    </row>
    <row r="979" spans="6:6" x14ac:dyDescent="0.35">
      <c r="F979" s="47"/>
    </row>
    <row r="980" spans="6:6" x14ac:dyDescent="0.35">
      <c r="F980" s="47"/>
    </row>
    <row r="981" spans="6:6" x14ac:dyDescent="0.35">
      <c r="F981" s="47"/>
    </row>
    <row r="982" spans="6:6" x14ac:dyDescent="0.35">
      <c r="F982" s="47"/>
    </row>
    <row r="983" spans="6:6" x14ac:dyDescent="0.35">
      <c r="F983" s="47"/>
    </row>
    <row r="984" spans="6:6" x14ac:dyDescent="0.35">
      <c r="F984" s="47"/>
    </row>
    <row r="985" spans="6:6" x14ac:dyDescent="0.35">
      <c r="F985" s="47"/>
    </row>
    <row r="986" spans="6:6" x14ac:dyDescent="0.35">
      <c r="F986" s="47"/>
    </row>
    <row r="987" spans="6:6" x14ac:dyDescent="0.35">
      <c r="F987" s="47"/>
    </row>
    <row r="988" spans="6:6" x14ac:dyDescent="0.35">
      <c r="F988" s="47"/>
    </row>
    <row r="989" spans="6:6" x14ac:dyDescent="0.35">
      <c r="F989" s="47"/>
    </row>
    <row r="990" spans="6:6" x14ac:dyDescent="0.35">
      <c r="F990" s="47"/>
    </row>
    <row r="991" spans="6:6" x14ac:dyDescent="0.35">
      <c r="F991" s="47"/>
    </row>
    <row r="992" spans="6:6" x14ac:dyDescent="0.35">
      <c r="F992" s="47"/>
    </row>
    <row r="993" spans="6:6" x14ac:dyDescent="0.35">
      <c r="F993" s="47"/>
    </row>
    <row r="994" spans="6:6" x14ac:dyDescent="0.35">
      <c r="F994" s="47"/>
    </row>
    <row r="995" spans="6:6" x14ac:dyDescent="0.35">
      <c r="F995" s="47"/>
    </row>
    <row r="996" spans="6:6" x14ac:dyDescent="0.35">
      <c r="F996" s="47"/>
    </row>
    <row r="997" spans="6:6" x14ac:dyDescent="0.35">
      <c r="F997" s="47"/>
    </row>
    <row r="998" spans="6:6" x14ac:dyDescent="0.35">
      <c r="F998" s="47"/>
    </row>
    <row r="999" spans="6:6" x14ac:dyDescent="0.35">
      <c r="F999" s="47"/>
    </row>
    <row r="1000" spans="6:6" x14ac:dyDescent="0.35">
      <c r="F1000" s="47"/>
    </row>
    <row r="1001" spans="6:6" x14ac:dyDescent="0.35">
      <c r="F1001" s="47"/>
    </row>
    <row r="1002" spans="6:6" x14ac:dyDescent="0.35">
      <c r="F1002" s="47"/>
    </row>
    <row r="1003" spans="6:6" x14ac:dyDescent="0.35">
      <c r="F1003" s="47"/>
    </row>
    <row r="1004" spans="6:6" x14ac:dyDescent="0.35">
      <c r="F1004" s="47"/>
    </row>
    <row r="1005" spans="6:6" x14ac:dyDescent="0.35">
      <c r="F1005" s="47"/>
    </row>
    <row r="1006" spans="6:6" x14ac:dyDescent="0.35">
      <c r="F1006" s="47"/>
    </row>
    <row r="1007" spans="6:6" x14ac:dyDescent="0.35">
      <c r="F1007" s="47"/>
    </row>
    <row r="1008" spans="6:6" x14ac:dyDescent="0.35">
      <c r="F1008" s="47"/>
    </row>
    <row r="1009" spans="6:6" x14ac:dyDescent="0.35">
      <c r="F1009" s="47"/>
    </row>
    <row r="1010" spans="6:6" x14ac:dyDescent="0.35">
      <c r="F1010" s="47"/>
    </row>
    <row r="1011" spans="6:6" x14ac:dyDescent="0.35">
      <c r="F1011" s="47"/>
    </row>
    <row r="1012" spans="6:6" x14ac:dyDescent="0.35">
      <c r="F1012" s="47"/>
    </row>
    <row r="1013" spans="6:6" x14ac:dyDescent="0.35">
      <c r="F1013" s="47"/>
    </row>
    <row r="1014" spans="6:6" x14ac:dyDescent="0.35">
      <c r="F1014" s="47"/>
    </row>
    <row r="1015" spans="6:6" x14ac:dyDescent="0.35">
      <c r="F1015" s="47"/>
    </row>
    <row r="1016" spans="6:6" x14ac:dyDescent="0.35">
      <c r="F1016" s="47"/>
    </row>
    <row r="1017" spans="6:6" x14ac:dyDescent="0.35">
      <c r="F1017" s="47"/>
    </row>
    <row r="1018" spans="6:6" x14ac:dyDescent="0.35">
      <c r="F1018" s="47"/>
    </row>
    <row r="1019" spans="6:6" x14ac:dyDescent="0.35">
      <c r="F1019" s="47"/>
    </row>
    <row r="1020" spans="6:6" x14ac:dyDescent="0.35">
      <c r="F1020" s="47"/>
    </row>
    <row r="1021" spans="6:6" x14ac:dyDescent="0.35">
      <c r="F1021" s="47"/>
    </row>
    <row r="1022" spans="6:6" x14ac:dyDescent="0.35">
      <c r="F1022" s="47"/>
    </row>
    <row r="1023" spans="6:6" x14ac:dyDescent="0.35">
      <c r="F1023" s="47"/>
    </row>
    <row r="1024" spans="6:6" x14ac:dyDescent="0.35">
      <c r="F1024" s="47"/>
    </row>
    <row r="1025" spans="6:6" x14ac:dyDescent="0.35">
      <c r="F1025" s="47"/>
    </row>
    <row r="1026" spans="6:6" x14ac:dyDescent="0.35">
      <c r="F1026" s="47"/>
    </row>
    <row r="1027" spans="6:6" x14ac:dyDescent="0.35">
      <c r="F1027" s="47"/>
    </row>
    <row r="1028" spans="6:6" x14ac:dyDescent="0.35">
      <c r="F1028" s="47"/>
    </row>
    <row r="1029" spans="6:6" x14ac:dyDescent="0.35">
      <c r="F1029" s="47"/>
    </row>
    <row r="1030" spans="6:6" x14ac:dyDescent="0.35">
      <c r="F1030" s="47"/>
    </row>
    <row r="1031" spans="6:6" x14ac:dyDescent="0.35">
      <c r="F1031" s="47"/>
    </row>
    <row r="1032" spans="6:6" x14ac:dyDescent="0.35">
      <c r="F1032" s="47"/>
    </row>
    <row r="1033" spans="6:6" x14ac:dyDescent="0.35">
      <c r="F1033" s="47"/>
    </row>
    <row r="1034" spans="6:6" x14ac:dyDescent="0.35">
      <c r="F1034" s="47"/>
    </row>
    <row r="1035" spans="6:6" x14ac:dyDescent="0.35">
      <c r="F1035" s="47"/>
    </row>
    <row r="1036" spans="6:6" x14ac:dyDescent="0.35">
      <c r="F1036" s="47"/>
    </row>
    <row r="1037" spans="6:6" x14ac:dyDescent="0.35">
      <c r="F1037" s="47"/>
    </row>
    <row r="1038" spans="6:6" x14ac:dyDescent="0.35">
      <c r="F1038" s="47"/>
    </row>
    <row r="1039" spans="6:6" x14ac:dyDescent="0.35">
      <c r="F1039" s="47"/>
    </row>
    <row r="1040" spans="6:6" x14ac:dyDescent="0.35">
      <c r="F1040" s="47"/>
    </row>
    <row r="1041" spans="6:6" x14ac:dyDescent="0.35">
      <c r="F1041" s="47"/>
    </row>
    <row r="1042" spans="6:6" x14ac:dyDescent="0.35">
      <c r="F1042" s="47"/>
    </row>
    <row r="1043" spans="6:6" x14ac:dyDescent="0.35">
      <c r="F1043" s="47"/>
    </row>
    <row r="1044" spans="6:6" x14ac:dyDescent="0.35">
      <c r="F1044" s="47"/>
    </row>
    <row r="1045" spans="6:6" x14ac:dyDescent="0.35">
      <c r="F1045" s="47"/>
    </row>
    <row r="1046" spans="6:6" x14ac:dyDescent="0.35">
      <c r="F1046" s="47"/>
    </row>
    <row r="1047" spans="6:6" x14ac:dyDescent="0.35">
      <c r="F1047" s="47"/>
    </row>
    <row r="1048" spans="6:6" x14ac:dyDescent="0.35">
      <c r="F1048" s="47"/>
    </row>
    <row r="1049" spans="6:6" x14ac:dyDescent="0.35">
      <c r="F1049" s="47"/>
    </row>
    <row r="1050" spans="6:6" x14ac:dyDescent="0.35">
      <c r="F1050" s="47"/>
    </row>
    <row r="1051" spans="6:6" x14ac:dyDescent="0.35">
      <c r="F1051" s="47"/>
    </row>
    <row r="1052" spans="6:6" x14ac:dyDescent="0.35">
      <c r="F1052" s="47"/>
    </row>
    <row r="1053" spans="6:6" x14ac:dyDescent="0.35">
      <c r="F1053" s="47"/>
    </row>
    <row r="1054" spans="6:6" x14ac:dyDescent="0.35">
      <c r="F1054" s="47"/>
    </row>
    <row r="1055" spans="6:6" x14ac:dyDescent="0.35">
      <c r="F1055" s="47"/>
    </row>
    <row r="1056" spans="6:6" x14ac:dyDescent="0.35">
      <c r="F1056" s="47"/>
    </row>
    <row r="1057" spans="6:6" x14ac:dyDescent="0.35">
      <c r="F1057" s="47"/>
    </row>
    <row r="1058" spans="6:6" x14ac:dyDescent="0.35">
      <c r="F1058" s="47"/>
    </row>
    <row r="1059" spans="6:6" x14ac:dyDescent="0.35">
      <c r="F1059" s="47"/>
    </row>
    <row r="1060" spans="6:6" x14ac:dyDescent="0.35">
      <c r="F1060" s="47"/>
    </row>
    <row r="1061" spans="6:6" x14ac:dyDescent="0.35">
      <c r="F1061" s="47"/>
    </row>
    <row r="1062" spans="6:6" x14ac:dyDescent="0.35">
      <c r="F1062" s="47"/>
    </row>
    <row r="1063" spans="6:6" x14ac:dyDescent="0.35">
      <c r="F1063" s="47"/>
    </row>
    <row r="1064" spans="6:6" x14ac:dyDescent="0.35">
      <c r="F1064" s="47"/>
    </row>
    <row r="1065" spans="6:6" x14ac:dyDescent="0.35">
      <c r="F1065" s="47"/>
    </row>
    <row r="1066" spans="6:6" x14ac:dyDescent="0.35">
      <c r="F1066" s="47"/>
    </row>
    <row r="1067" spans="6:6" x14ac:dyDescent="0.35">
      <c r="F1067" s="47"/>
    </row>
    <row r="1068" spans="6:6" x14ac:dyDescent="0.35">
      <c r="F1068" s="47"/>
    </row>
    <row r="1069" spans="6:6" x14ac:dyDescent="0.35">
      <c r="F1069" s="47"/>
    </row>
    <row r="1070" spans="6:6" x14ac:dyDescent="0.35">
      <c r="F1070" s="47"/>
    </row>
    <row r="1071" spans="6:6" x14ac:dyDescent="0.35">
      <c r="F1071" s="47"/>
    </row>
    <row r="1072" spans="6:6" x14ac:dyDescent="0.35">
      <c r="F1072" s="47"/>
    </row>
    <row r="1073" spans="6:6" x14ac:dyDescent="0.35">
      <c r="F1073" s="47"/>
    </row>
    <row r="1074" spans="6:6" x14ac:dyDescent="0.35">
      <c r="F1074" s="47"/>
    </row>
    <row r="1075" spans="6:6" x14ac:dyDescent="0.35">
      <c r="F1075" s="47"/>
    </row>
    <row r="1076" spans="6:6" x14ac:dyDescent="0.35">
      <c r="F1076" s="47"/>
    </row>
    <row r="1077" spans="6:6" x14ac:dyDescent="0.35">
      <c r="F1077" s="47"/>
    </row>
    <row r="1078" spans="6:6" x14ac:dyDescent="0.35">
      <c r="F1078" s="47"/>
    </row>
    <row r="1079" spans="6:6" x14ac:dyDescent="0.35">
      <c r="F1079" s="47"/>
    </row>
    <row r="1080" spans="6:6" x14ac:dyDescent="0.35">
      <c r="F1080" s="47"/>
    </row>
    <row r="1081" spans="6:6" x14ac:dyDescent="0.35">
      <c r="F1081" s="47"/>
    </row>
    <row r="1082" spans="6:6" x14ac:dyDescent="0.35">
      <c r="F1082" s="47"/>
    </row>
    <row r="1083" spans="6:6" x14ac:dyDescent="0.35">
      <c r="F1083" s="47"/>
    </row>
    <row r="1084" spans="6:6" x14ac:dyDescent="0.35">
      <c r="F1084" s="47"/>
    </row>
    <row r="1085" spans="6:6" x14ac:dyDescent="0.35">
      <c r="F1085" s="47"/>
    </row>
    <row r="1086" spans="6:6" x14ac:dyDescent="0.35">
      <c r="F1086" s="47"/>
    </row>
    <row r="1087" spans="6:6" x14ac:dyDescent="0.35">
      <c r="F1087" s="47"/>
    </row>
    <row r="1088" spans="6:6" x14ac:dyDescent="0.35">
      <c r="F1088" s="47"/>
    </row>
    <row r="1089" spans="6:6" x14ac:dyDescent="0.35">
      <c r="F1089" s="47"/>
    </row>
    <row r="1090" spans="6:6" x14ac:dyDescent="0.35">
      <c r="F1090" s="47"/>
    </row>
    <row r="1091" spans="6:6" x14ac:dyDescent="0.35">
      <c r="F1091" s="47"/>
    </row>
    <row r="1092" spans="6:6" x14ac:dyDescent="0.35">
      <c r="F1092" s="47"/>
    </row>
    <row r="1093" spans="6:6" x14ac:dyDescent="0.35">
      <c r="F1093" s="47"/>
    </row>
    <row r="1094" spans="6:6" x14ac:dyDescent="0.35">
      <c r="F1094" s="47"/>
    </row>
    <row r="1095" spans="6:6" x14ac:dyDescent="0.35">
      <c r="F1095" s="47"/>
    </row>
    <row r="1096" spans="6:6" x14ac:dyDescent="0.35">
      <c r="F1096" s="47"/>
    </row>
    <row r="1097" spans="6:6" x14ac:dyDescent="0.35">
      <c r="F1097" s="47"/>
    </row>
    <row r="1098" spans="6:6" x14ac:dyDescent="0.35">
      <c r="F1098" s="47"/>
    </row>
    <row r="1099" spans="6:6" x14ac:dyDescent="0.35">
      <c r="F1099" s="47"/>
    </row>
    <row r="1100" spans="6:6" x14ac:dyDescent="0.35">
      <c r="F1100" s="47"/>
    </row>
    <row r="1101" spans="6:6" x14ac:dyDescent="0.35">
      <c r="F1101" s="47"/>
    </row>
    <row r="1102" spans="6:6" x14ac:dyDescent="0.35">
      <c r="F1102" s="47"/>
    </row>
    <row r="1103" spans="6:6" x14ac:dyDescent="0.35">
      <c r="F1103" s="47"/>
    </row>
    <row r="1104" spans="6:6" x14ac:dyDescent="0.35">
      <c r="F1104" s="47"/>
    </row>
    <row r="1105" spans="6:6" x14ac:dyDescent="0.35">
      <c r="F1105" s="47"/>
    </row>
    <row r="1106" spans="6:6" x14ac:dyDescent="0.35">
      <c r="F1106" s="47"/>
    </row>
    <row r="1107" spans="6:6" x14ac:dyDescent="0.35">
      <c r="F1107" s="47"/>
    </row>
    <row r="1108" spans="6:6" x14ac:dyDescent="0.35">
      <c r="F1108" s="47"/>
    </row>
    <row r="1109" spans="6:6" x14ac:dyDescent="0.35">
      <c r="F1109" s="47"/>
    </row>
    <row r="1110" spans="6:6" x14ac:dyDescent="0.35">
      <c r="F1110" s="47"/>
    </row>
    <row r="1111" spans="6:6" x14ac:dyDescent="0.35">
      <c r="F1111" s="47"/>
    </row>
    <row r="1112" spans="6:6" x14ac:dyDescent="0.35">
      <c r="F1112" s="47"/>
    </row>
    <row r="1113" spans="6:6" x14ac:dyDescent="0.35">
      <c r="F1113" s="47"/>
    </row>
    <row r="1114" spans="6:6" x14ac:dyDescent="0.35">
      <c r="F1114" s="47"/>
    </row>
    <row r="1115" spans="6:6" x14ac:dyDescent="0.35">
      <c r="F1115" s="47"/>
    </row>
    <row r="1116" spans="6:6" x14ac:dyDescent="0.35">
      <c r="F1116" s="47"/>
    </row>
    <row r="1117" spans="6:6" x14ac:dyDescent="0.35">
      <c r="F1117" s="47"/>
    </row>
    <row r="1118" spans="6:6" x14ac:dyDescent="0.35">
      <c r="F1118" s="47"/>
    </row>
    <row r="1119" spans="6:6" x14ac:dyDescent="0.35">
      <c r="F1119" s="47"/>
    </row>
    <row r="1120" spans="6:6" x14ac:dyDescent="0.35">
      <c r="F1120" s="47"/>
    </row>
    <row r="1121" spans="6:6" x14ac:dyDescent="0.35">
      <c r="F1121" s="47"/>
    </row>
    <row r="1122" spans="6:6" x14ac:dyDescent="0.35">
      <c r="F1122" s="47"/>
    </row>
    <row r="1123" spans="6:6" x14ac:dyDescent="0.35">
      <c r="F1123" s="47"/>
    </row>
    <row r="1124" spans="6:6" x14ac:dyDescent="0.35">
      <c r="F1124" s="47"/>
    </row>
    <row r="1125" spans="6:6" x14ac:dyDescent="0.35">
      <c r="F1125" s="47"/>
    </row>
    <row r="1126" spans="6:6" x14ac:dyDescent="0.35">
      <c r="F1126" s="47"/>
    </row>
    <row r="1127" spans="6:6" x14ac:dyDescent="0.35">
      <c r="F1127" s="47"/>
    </row>
    <row r="1128" spans="6:6" x14ac:dyDescent="0.35">
      <c r="F1128" s="47"/>
    </row>
    <row r="1129" spans="6:6" x14ac:dyDescent="0.35">
      <c r="F1129" s="47"/>
    </row>
    <row r="1130" spans="6:6" x14ac:dyDescent="0.35">
      <c r="F1130" s="47"/>
    </row>
    <row r="1131" spans="6:6" x14ac:dyDescent="0.35">
      <c r="F1131" s="47"/>
    </row>
    <row r="1132" spans="6:6" x14ac:dyDescent="0.35">
      <c r="F1132" s="47"/>
    </row>
    <row r="1133" spans="6:6" x14ac:dyDescent="0.35">
      <c r="F1133" s="47"/>
    </row>
    <row r="1134" spans="6:6" x14ac:dyDescent="0.35">
      <c r="F1134" s="47"/>
    </row>
    <row r="1135" spans="6:6" x14ac:dyDescent="0.35">
      <c r="F1135" s="47"/>
    </row>
    <row r="1136" spans="6:6" x14ac:dyDescent="0.35">
      <c r="F1136" s="47"/>
    </row>
    <row r="1137" spans="6:6" x14ac:dyDescent="0.35">
      <c r="F1137" s="47"/>
    </row>
    <row r="1138" spans="6:6" x14ac:dyDescent="0.35">
      <c r="F1138" s="47"/>
    </row>
    <row r="1139" spans="6:6" x14ac:dyDescent="0.35">
      <c r="F1139" s="47"/>
    </row>
    <row r="1140" spans="6:6" x14ac:dyDescent="0.35">
      <c r="F1140" s="47"/>
    </row>
    <row r="1141" spans="6:6" x14ac:dyDescent="0.35">
      <c r="F1141" s="47"/>
    </row>
    <row r="1142" spans="6:6" x14ac:dyDescent="0.35">
      <c r="F1142" s="47"/>
    </row>
    <row r="1143" spans="6:6" x14ac:dyDescent="0.35">
      <c r="F1143" s="47"/>
    </row>
    <row r="1144" spans="6:6" x14ac:dyDescent="0.35">
      <c r="F1144" s="47"/>
    </row>
    <row r="1145" spans="6:6" x14ac:dyDescent="0.35">
      <c r="F1145" s="47"/>
    </row>
    <row r="1146" spans="6:6" x14ac:dyDescent="0.35">
      <c r="F1146" s="47"/>
    </row>
    <row r="1147" spans="6:6" x14ac:dyDescent="0.35">
      <c r="F1147" s="47"/>
    </row>
    <row r="1148" spans="6:6" x14ac:dyDescent="0.35">
      <c r="F1148" s="47"/>
    </row>
    <row r="1149" spans="6:6" x14ac:dyDescent="0.35">
      <c r="F1149" s="47"/>
    </row>
    <row r="1150" spans="6:6" x14ac:dyDescent="0.35">
      <c r="F1150" s="47"/>
    </row>
    <row r="1151" spans="6:6" x14ac:dyDescent="0.35">
      <c r="F1151" s="47"/>
    </row>
    <row r="1152" spans="6:6" x14ac:dyDescent="0.35">
      <c r="F1152" s="47"/>
    </row>
    <row r="1153" spans="6:6" x14ac:dyDescent="0.35">
      <c r="F1153" s="47"/>
    </row>
    <row r="1154" spans="6:6" x14ac:dyDescent="0.35">
      <c r="F1154" s="47"/>
    </row>
    <row r="1155" spans="6:6" x14ac:dyDescent="0.35">
      <c r="F1155" s="47"/>
    </row>
    <row r="1156" spans="6:6" x14ac:dyDescent="0.35">
      <c r="F1156" s="47"/>
    </row>
    <row r="1157" spans="6:6" x14ac:dyDescent="0.35">
      <c r="F1157" s="47"/>
    </row>
    <row r="1158" spans="6:6" x14ac:dyDescent="0.35">
      <c r="F1158" s="47"/>
    </row>
    <row r="1159" spans="6:6" x14ac:dyDescent="0.35">
      <c r="F1159" s="47"/>
    </row>
    <row r="1160" spans="6:6" x14ac:dyDescent="0.35">
      <c r="F1160" s="47"/>
    </row>
    <row r="1161" spans="6:6" x14ac:dyDescent="0.35">
      <c r="F1161" s="47"/>
    </row>
    <row r="1162" spans="6:6" x14ac:dyDescent="0.35">
      <c r="F1162" s="47"/>
    </row>
    <row r="1163" spans="6:6" x14ac:dyDescent="0.35">
      <c r="F1163" s="47"/>
    </row>
    <row r="1164" spans="6:6" x14ac:dyDescent="0.35">
      <c r="F1164" s="47"/>
    </row>
    <row r="1165" spans="6:6" x14ac:dyDescent="0.35">
      <c r="F1165" s="47"/>
    </row>
    <row r="1166" spans="6:6" x14ac:dyDescent="0.35">
      <c r="F1166" s="47"/>
    </row>
    <row r="1167" spans="6:6" x14ac:dyDescent="0.35">
      <c r="F1167" s="47"/>
    </row>
    <row r="1168" spans="6:6" x14ac:dyDescent="0.35">
      <c r="F1168" s="47"/>
    </row>
    <row r="1169" spans="6:6" x14ac:dyDescent="0.35">
      <c r="F1169" s="47"/>
    </row>
    <row r="1170" spans="6:6" x14ac:dyDescent="0.35">
      <c r="F1170" s="47"/>
    </row>
    <row r="1171" spans="6:6" x14ac:dyDescent="0.35">
      <c r="F1171" s="47"/>
    </row>
    <row r="1172" spans="6:6" x14ac:dyDescent="0.35">
      <c r="F1172" s="47"/>
    </row>
    <row r="1173" spans="6:6" x14ac:dyDescent="0.35">
      <c r="F1173" s="47"/>
    </row>
    <row r="1174" spans="6:6" x14ac:dyDescent="0.35">
      <c r="F1174" s="47"/>
    </row>
    <row r="1175" spans="6:6" x14ac:dyDescent="0.35">
      <c r="F1175" s="47"/>
    </row>
    <row r="1176" spans="6:6" x14ac:dyDescent="0.35">
      <c r="F1176" s="47"/>
    </row>
    <row r="1177" spans="6:6" x14ac:dyDescent="0.35">
      <c r="F1177" s="47"/>
    </row>
    <row r="1178" spans="6:6" x14ac:dyDescent="0.35">
      <c r="F1178" s="47"/>
    </row>
    <row r="1179" spans="6:6" x14ac:dyDescent="0.35">
      <c r="F1179" s="47"/>
    </row>
    <row r="1180" spans="6:6" x14ac:dyDescent="0.35">
      <c r="F1180" s="47"/>
    </row>
    <row r="1181" spans="6:6" x14ac:dyDescent="0.35">
      <c r="F1181" s="47"/>
    </row>
    <row r="1182" spans="6:6" x14ac:dyDescent="0.35">
      <c r="F1182" s="47"/>
    </row>
    <row r="1183" spans="6:6" x14ac:dyDescent="0.35">
      <c r="F1183" s="47"/>
    </row>
    <row r="1184" spans="6:6" x14ac:dyDescent="0.35">
      <c r="F1184" s="47"/>
    </row>
    <row r="1185" spans="6:6" x14ac:dyDescent="0.35">
      <c r="F1185" s="47"/>
    </row>
    <row r="1186" spans="6:6" x14ac:dyDescent="0.35">
      <c r="F1186" s="47"/>
    </row>
    <row r="1187" spans="6:6" x14ac:dyDescent="0.35">
      <c r="F1187" s="47"/>
    </row>
    <row r="1188" spans="6:6" x14ac:dyDescent="0.35">
      <c r="F1188" s="47"/>
    </row>
    <row r="1189" spans="6:6" x14ac:dyDescent="0.35">
      <c r="F1189" s="47"/>
    </row>
    <row r="1190" spans="6:6" x14ac:dyDescent="0.35">
      <c r="F1190" s="47"/>
    </row>
    <row r="1191" spans="6:6" x14ac:dyDescent="0.35">
      <c r="F1191" s="47"/>
    </row>
    <row r="1192" spans="6:6" x14ac:dyDescent="0.35">
      <c r="F1192" s="47"/>
    </row>
    <row r="1193" spans="6:6" x14ac:dyDescent="0.35">
      <c r="F1193" s="47"/>
    </row>
    <row r="1194" spans="6:6" x14ac:dyDescent="0.35">
      <c r="F1194" s="47"/>
    </row>
    <row r="1195" spans="6:6" x14ac:dyDescent="0.35">
      <c r="F1195" s="47"/>
    </row>
    <row r="1196" spans="6:6" x14ac:dyDescent="0.35">
      <c r="F1196" s="47"/>
    </row>
    <row r="1197" spans="6:6" x14ac:dyDescent="0.35">
      <c r="F1197" s="47"/>
    </row>
    <row r="1198" spans="6:6" x14ac:dyDescent="0.35">
      <c r="F1198" s="47"/>
    </row>
    <row r="1199" spans="6:6" x14ac:dyDescent="0.35">
      <c r="F1199" s="47"/>
    </row>
    <row r="1200" spans="6:6" x14ac:dyDescent="0.35">
      <c r="F1200" s="47"/>
    </row>
    <row r="1201" spans="6:6" x14ac:dyDescent="0.35">
      <c r="F1201" s="47"/>
    </row>
    <row r="1202" spans="6:6" x14ac:dyDescent="0.35">
      <c r="F1202" s="47"/>
    </row>
    <row r="1203" spans="6:6" x14ac:dyDescent="0.35">
      <c r="F1203" s="47"/>
    </row>
    <row r="1204" spans="6:6" x14ac:dyDescent="0.35">
      <c r="F1204" s="47"/>
    </row>
    <row r="1205" spans="6:6" x14ac:dyDescent="0.35">
      <c r="F1205" s="47"/>
    </row>
    <row r="1206" spans="6:6" x14ac:dyDescent="0.35">
      <c r="F1206" s="47"/>
    </row>
    <row r="1207" spans="6:6" x14ac:dyDescent="0.35">
      <c r="F1207" s="47"/>
    </row>
    <row r="1208" spans="6:6" x14ac:dyDescent="0.35">
      <c r="F1208" s="47"/>
    </row>
    <row r="1209" spans="6:6" x14ac:dyDescent="0.35">
      <c r="F1209" s="47"/>
    </row>
    <row r="1210" spans="6:6" x14ac:dyDescent="0.35">
      <c r="F1210" s="47"/>
    </row>
    <row r="1211" spans="6:6" x14ac:dyDescent="0.35">
      <c r="F1211" s="47"/>
    </row>
    <row r="1212" spans="6:6" x14ac:dyDescent="0.35">
      <c r="F1212" s="47"/>
    </row>
    <row r="1213" spans="6:6" x14ac:dyDescent="0.35">
      <c r="F1213" s="47"/>
    </row>
    <row r="1214" spans="6:6" x14ac:dyDescent="0.35">
      <c r="F1214" s="47"/>
    </row>
    <row r="1215" spans="6:6" x14ac:dyDescent="0.35">
      <c r="F1215" s="47"/>
    </row>
    <row r="1216" spans="6:6" x14ac:dyDescent="0.35">
      <c r="F1216" s="47"/>
    </row>
    <row r="1217" spans="6:6" x14ac:dyDescent="0.35">
      <c r="F1217" s="47"/>
    </row>
    <row r="1218" spans="6:6" x14ac:dyDescent="0.35">
      <c r="F1218" s="47"/>
    </row>
    <row r="1219" spans="6:6" x14ac:dyDescent="0.35">
      <c r="F1219" s="47"/>
    </row>
    <row r="1220" spans="6:6" x14ac:dyDescent="0.35">
      <c r="F1220" s="47"/>
    </row>
    <row r="1221" spans="6:6" x14ac:dyDescent="0.35">
      <c r="F1221" s="47"/>
    </row>
    <row r="1222" spans="6:6" x14ac:dyDescent="0.35">
      <c r="F1222" s="47"/>
    </row>
    <row r="1223" spans="6:6" x14ac:dyDescent="0.35">
      <c r="F1223" s="47"/>
    </row>
    <row r="1224" spans="6:6" x14ac:dyDescent="0.35">
      <c r="F1224" s="47"/>
    </row>
    <row r="1225" spans="6:6" x14ac:dyDescent="0.35">
      <c r="F1225" s="47"/>
    </row>
    <row r="1226" spans="6:6" x14ac:dyDescent="0.35">
      <c r="F1226" s="47"/>
    </row>
    <row r="1227" spans="6:6" x14ac:dyDescent="0.35">
      <c r="F1227" s="47"/>
    </row>
    <row r="1228" spans="6:6" x14ac:dyDescent="0.35">
      <c r="F1228" s="47"/>
    </row>
    <row r="1229" spans="6:6" x14ac:dyDescent="0.35">
      <c r="F1229" s="47"/>
    </row>
    <row r="1230" spans="6:6" x14ac:dyDescent="0.35">
      <c r="F1230" s="47"/>
    </row>
    <row r="1231" spans="6:6" x14ac:dyDescent="0.35">
      <c r="F1231" s="47"/>
    </row>
    <row r="1232" spans="6:6" x14ac:dyDescent="0.35">
      <c r="F1232" s="47"/>
    </row>
    <row r="1233" spans="6:6" x14ac:dyDescent="0.35">
      <c r="F1233" s="47"/>
    </row>
    <row r="1234" spans="6:6" x14ac:dyDescent="0.35">
      <c r="F1234" s="47"/>
    </row>
    <row r="1235" spans="6:6" x14ac:dyDescent="0.35">
      <c r="F1235" s="47"/>
    </row>
    <row r="1236" spans="6:6" x14ac:dyDescent="0.35">
      <c r="F1236" s="47"/>
    </row>
    <row r="1237" spans="6:6" x14ac:dyDescent="0.35">
      <c r="F1237" s="47"/>
    </row>
    <row r="1238" spans="6:6" x14ac:dyDescent="0.35">
      <c r="F1238" s="47"/>
    </row>
    <row r="1239" spans="6:6" x14ac:dyDescent="0.35">
      <c r="F1239" s="47"/>
    </row>
    <row r="1240" spans="6:6" x14ac:dyDescent="0.35">
      <c r="F1240" s="47"/>
    </row>
    <row r="1241" spans="6:6" x14ac:dyDescent="0.35">
      <c r="F1241" s="47"/>
    </row>
    <row r="1242" spans="6:6" x14ac:dyDescent="0.35">
      <c r="F1242" s="47"/>
    </row>
    <row r="1243" spans="6:6" x14ac:dyDescent="0.35">
      <c r="F1243" s="47"/>
    </row>
    <row r="1244" spans="6:6" x14ac:dyDescent="0.35">
      <c r="F1244" s="47"/>
    </row>
    <row r="1245" spans="6:6" x14ac:dyDescent="0.35">
      <c r="F1245" s="47"/>
    </row>
    <row r="1246" spans="6:6" x14ac:dyDescent="0.35">
      <c r="F1246" s="47"/>
    </row>
    <row r="1247" spans="6:6" x14ac:dyDescent="0.35">
      <c r="F1247" s="47"/>
    </row>
    <row r="1248" spans="6:6" x14ac:dyDescent="0.35">
      <c r="F1248" s="47"/>
    </row>
    <row r="1249" spans="6:6" x14ac:dyDescent="0.35">
      <c r="F1249" s="47"/>
    </row>
    <row r="1250" spans="6:6" x14ac:dyDescent="0.35">
      <c r="F1250" s="47"/>
    </row>
    <row r="1251" spans="6:6" x14ac:dyDescent="0.35">
      <c r="F1251" s="47"/>
    </row>
    <row r="1252" spans="6:6" x14ac:dyDescent="0.35">
      <c r="F1252" s="47"/>
    </row>
    <row r="1253" spans="6:6" x14ac:dyDescent="0.35">
      <c r="F1253" s="47"/>
    </row>
    <row r="1254" spans="6:6" x14ac:dyDescent="0.35">
      <c r="F1254" s="47"/>
    </row>
    <row r="1255" spans="6:6" x14ac:dyDescent="0.35">
      <c r="F1255" s="47"/>
    </row>
    <row r="1256" spans="6:6" x14ac:dyDescent="0.35">
      <c r="F1256" s="47"/>
    </row>
    <row r="1257" spans="6:6" x14ac:dyDescent="0.35">
      <c r="F1257" s="47"/>
    </row>
    <row r="1258" spans="6:6" x14ac:dyDescent="0.35">
      <c r="F1258" s="47"/>
    </row>
    <row r="1259" spans="6:6" x14ac:dyDescent="0.35">
      <c r="F1259" s="47"/>
    </row>
    <row r="1260" spans="6:6" x14ac:dyDescent="0.35">
      <c r="F1260" s="47"/>
    </row>
    <row r="1261" spans="6:6" x14ac:dyDescent="0.35">
      <c r="F1261" s="47"/>
    </row>
    <row r="1262" spans="6:6" x14ac:dyDescent="0.35">
      <c r="F1262" s="47"/>
    </row>
    <row r="1263" spans="6:6" x14ac:dyDescent="0.35">
      <c r="F1263" s="47"/>
    </row>
    <row r="1264" spans="6:6" x14ac:dyDescent="0.35">
      <c r="F1264" s="47"/>
    </row>
    <row r="1265" spans="6:6" x14ac:dyDescent="0.35">
      <c r="F1265" s="47"/>
    </row>
    <row r="1266" spans="6:6" x14ac:dyDescent="0.35">
      <c r="F1266" s="47"/>
    </row>
    <row r="1267" spans="6:6" x14ac:dyDescent="0.35">
      <c r="F1267" s="47"/>
    </row>
    <row r="1268" spans="6:6" x14ac:dyDescent="0.35">
      <c r="F1268" s="47"/>
    </row>
    <row r="1269" spans="6:6" x14ac:dyDescent="0.35">
      <c r="F1269" s="47"/>
    </row>
    <row r="1270" spans="6:6" x14ac:dyDescent="0.35">
      <c r="F1270" s="47"/>
    </row>
    <row r="1271" spans="6:6" x14ac:dyDescent="0.35">
      <c r="F1271" s="47"/>
    </row>
    <row r="1272" spans="6:6" x14ac:dyDescent="0.35">
      <c r="F1272" s="47"/>
    </row>
    <row r="1273" spans="6:6" x14ac:dyDescent="0.35">
      <c r="F1273" s="47"/>
    </row>
    <row r="1274" spans="6:6" x14ac:dyDescent="0.35">
      <c r="F1274" s="47"/>
    </row>
    <row r="1275" spans="6:6" x14ac:dyDescent="0.35">
      <c r="F1275" s="47"/>
    </row>
    <row r="1276" spans="6:6" x14ac:dyDescent="0.35">
      <c r="F1276" s="47"/>
    </row>
    <row r="1277" spans="6:6" x14ac:dyDescent="0.35">
      <c r="F1277" s="47"/>
    </row>
    <row r="1278" spans="6:6" x14ac:dyDescent="0.35">
      <c r="F1278" s="47"/>
    </row>
    <row r="1279" spans="6:6" x14ac:dyDescent="0.35">
      <c r="F1279" s="47"/>
    </row>
    <row r="1280" spans="6:6" x14ac:dyDescent="0.35">
      <c r="F1280" s="47"/>
    </row>
    <row r="1281" spans="6:6" x14ac:dyDescent="0.35">
      <c r="F1281" s="47"/>
    </row>
    <row r="1282" spans="6:6" x14ac:dyDescent="0.35">
      <c r="F1282" s="47"/>
    </row>
    <row r="1283" spans="6:6" x14ac:dyDescent="0.35">
      <c r="F1283" s="47"/>
    </row>
    <row r="1284" spans="6:6" x14ac:dyDescent="0.35">
      <c r="F1284" s="47"/>
    </row>
    <row r="1285" spans="6:6" x14ac:dyDescent="0.35">
      <c r="F1285" s="47"/>
    </row>
    <row r="1286" spans="6:6" x14ac:dyDescent="0.35">
      <c r="F1286" s="47"/>
    </row>
    <row r="1287" spans="6:6" x14ac:dyDescent="0.35">
      <c r="F1287" s="47"/>
    </row>
    <row r="1288" spans="6:6" x14ac:dyDescent="0.35">
      <c r="F1288" s="47"/>
    </row>
    <row r="1289" spans="6:6" x14ac:dyDescent="0.35">
      <c r="F1289" s="47"/>
    </row>
    <row r="1290" spans="6:6" x14ac:dyDescent="0.35">
      <c r="F1290" s="47"/>
    </row>
    <row r="1291" spans="6:6" x14ac:dyDescent="0.35">
      <c r="F1291" s="47"/>
    </row>
    <row r="1292" spans="6:6" x14ac:dyDescent="0.35">
      <c r="F1292" s="47"/>
    </row>
    <row r="1293" spans="6:6" x14ac:dyDescent="0.35">
      <c r="F1293" s="47"/>
    </row>
    <row r="1294" spans="6:6" x14ac:dyDescent="0.35">
      <c r="F1294" s="47"/>
    </row>
    <row r="1295" spans="6:6" x14ac:dyDescent="0.35">
      <c r="F1295" s="47"/>
    </row>
    <row r="1296" spans="6:6" x14ac:dyDescent="0.35">
      <c r="F1296" s="47"/>
    </row>
    <row r="1297" spans="6:6" x14ac:dyDescent="0.35">
      <c r="F1297" s="47"/>
    </row>
    <row r="1298" spans="6:6" x14ac:dyDescent="0.35">
      <c r="F1298" s="47"/>
    </row>
    <row r="1299" spans="6:6" x14ac:dyDescent="0.35">
      <c r="F1299" s="47"/>
    </row>
    <row r="1300" spans="6:6" x14ac:dyDescent="0.35">
      <c r="F1300" s="47"/>
    </row>
    <row r="1301" spans="6:6" x14ac:dyDescent="0.35">
      <c r="F1301" s="47"/>
    </row>
    <row r="1302" spans="6:6" x14ac:dyDescent="0.35">
      <c r="F1302" s="47"/>
    </row>
    <row r="1303" spans="6:6" x14ac:dyDescent="0.35">
      <c r="F1303" s="47"/>
    </row>
    <row r="1304" spans="6:6" x14ac:dyDescent="0.35">
      <c r="F1304" s="47"/>
    </row>
    <row r="1305" spans="6:6" x14ac:dyDescent="0.35">
      <c r="F1305" s="47"/>
    </row>
    <row r="1306" spans="6:6" x14ac:dyDescent="0.35">
      <c r="F1306" s="47"/>
    </row>
    <row r="1307" spans="6:6" x14ac:dyDescent="0.35">
      <c r="F1307" s="47"/>
    </row>
    <row r="1308" spans="6:6" x14ac:dyDescent="0.35">
      <c r="F1308" s="47"/>
    </row>
    <row r="1309" spans="6:6" x14ac:dyDescent="0.35">
      <c r="F1309" s="47"/>
    </row>
    <row r="1310" spans="6:6" x14ac:dyDescent="0.35">
      <c r="F1310" s="47"/>
    </row>
    <row r="1311" spans="6:6" x14ac:dyDescent="0.35">
      <c r="F1311" s="47"/>
    </row>
    <row r="1312" spans="6:6" x14ac:dyDescent="0.35">
      <c r="F1312" s="47"/>
    </row>
    <row r="1313" spans="6:6" x14ac:dyDescent="0.35">
      <c r="F1313" s="47"/>
    </row>
    <row r="1314" spans="6:6" x14ac:dyDescent="0.35">
      <c r="F1314" s="47"/>
    </row>
    <row r="1315" spans="6:6" x14ac:dyDescent="0.35">
      <c r="F1315" s="47"/>
    </row>
    <row r="1316" spans="6:6" x14ac:dyDescent="0.35">
      <c r="F1316" s="47"/>
    </row>
    <row r="1317" spans="6:6" x14ac:dyDescent="0.35">
      <c r="F1317" s="47"/>
    </row>
    <row r="1318" spans="6:6" x14ac:dyDescent="0.35">
      <c r="F1318" s="47"/>
    </row>
    <row r="1319" spans="6:6" x14ac:dyDescent="0.35">
      <c r="F1319" s="47"/>
    </row>
    <row r="1320" spans="6:6" x14ac:dyDescent="0.35">
      <c r="F1320" s="47"/>
    </row>
    <row r="1321" spans="6:6" x14ac:dyDescent="0.35">
      <c r="F1321" s="47"/>
    </row>
    <row r="1322" spans="6:6" x14ac:dyDescent="0.35">
      <c r="F1322" s="47"/>
    </row>
    <row r="1323" spans="6:6" x14ac:dyDescent="0.35">
      <c r="F1323" s="47"/>
    </row>
    <row r="1324" spans="6:6" x14ac:dyDescent="0.35">
      <c r="F1324" s="47"/>
    </row>
    <row r="1325" spans="6:6" x14ac:dyDescent="0.35">
      <c r="F1325" s="47"/>
    </row>
    <row r="1326" spans="6:6" x14ac:dyDescent="0.35">
      <c r="F1326" s="47"/>
    </row>
    <row r="1327" spans="6:6" x14ac:dyDescent="0.35">
      <c r="F1327" s="47"/>
    </row>
    <row r="1328" spans="6:6" x14ac:dyDescent="0.35">
      <c r="F1328" s="47"/>
    </row>
    <row r="1329" spans="6:6" x14ac:dyDescent="0.35">
      <c r="F1329" s="47"/>
    </row>
    <row r="1330" spans="6:6" x14ac:dyDescent="0.35">
      <c r="F1330" s="47"/>
    </row>
    <row r="1331" spans="6:6" x14ac:dyDescent="0.35">
      <c r="F1331" s="47"/>
    </row>
    <row r="1332" spans="6:6" x14ac:dyDescent="0.35">
      <c r="F1332" s="47"/>
    </row>
    <row r="1333" spans="6:6" x14ac:dyDescent="0.35">
      <c r="F1333" s="47"/>
    </row>
    <row r="1334" spans="6:6" x14ac:dyDescent="0.35">
      <c r="F1334" s="47"/>
    </row>
    <row r="1335" spans="6:6" x14ac:dyDescent="0.35">
      <c r="F1335" s="47"/>
    </row>
    <row r="1336" spans="6:6" x14ac:dyDescent="0.35">
      <c r="F1336" s="47"/>
    </row>
    <row r="1337" spans="6:6" x14ac:dyDescent="0.35">
      <c r="F1337" s="47"/>
    </row>
    <row r="1338" spans="6:6" x14ac:dyDescent="0.35">
      <c r="F1338" s="47"/>
    </row>
    <row r="1339" spans="6:6" x14ac:dyDescent="0.35">
      <c r="F1339" s="47"/>
    </row>
    <row r="1340" spans="6:6" x14ac:dyDescent="0.35">
      <c r="F1340" s="47"/>
    </row>
    <row r="1341" spans="6:6" x14ac:dyDescent="0.35">
      <c r="F1341" s="47"/>
    </row>
    <row r="1342" spans="6:6" x14ac:dyDescent="0.35">
      <c r="F1342" s="47"/>
    </row>
    <row r="1343" spans="6:6" x14ac:dyDescent="0.35">
      <c r="F1343" s="47"/>
    </row>
    <row r="1344" spans="6:6" x14ac:dyDescent="0.35">
      <c r="F1344" s="47"/>
    </row>
    <row r="1345" spans="6:6" x14ac:dyDescent="0.35">
      <c r="F1345" s="47"/>
    </row>
    <row r="1346" spans="6:6" x14ac:dyDescent="0.35">
      <c r="F1346" s="47"/>
    </row>
    <row r="1347" spans="6:6" x14ac:dyDescent="0.35">
      <c r="F1347" s="47"/>
    </row>
    <row r="1348" spans="6:6" x14ac:dyDescent="0.35">
      <c r="F1348" s="47"/>
    </row>
    <row r="1349" spans="6:6" x14ac:dyDescent="0.35">
      <c r="F1349" s="47"/>
    </row>
    <row r="1350" spans="6:6" x14ac:dyDescent="0.35">
      <c r="F1350" s="47"/>
    </row>
    <row r="1351" spans="6:6" x14ac:dyDescent="0.35">
      <c r="F1351" s="47"/>
    </row>
    <row r="1352" spans="6:6" x14ac:dyDescent="0.35">
      <c r="F1352" s="47"/>
    </row>
    <row r="1353" spans="6:6" x14ac:dyDescent="0.35">
      <c r="F1353" s="47"/>
    </row>
    <row r="1354" spans="6:6" x14ac:dyDescent="0.35">
      <c r="F1354" s="47"/>
    </row>
    <row r="1355" spans="6:6" x14ac:dyDescent="0.35">
      <c r="F1355" s="47"/>
    </row>
    <row r="1356" spans="6:6" x14ac:dyDescent="0.35">
      <c r="F1356" s="47"/>
    </row>
    <row r="1357" spans="6:6" x14ac:dyDescent="0.35">
      <c r="F1357" s="47"/>
    </row>
    <row r="1358" spans="6:6" x14ac:dyDescent="0.35">
      <c r="F1358" s="47"/>
    </row>
    <row r="1359" spans="6:6" x14ac:dyDescent="0.35">
      <c r="F1359" s="47"/>
    </row>
    <row r="1360" spans="6:6" x14ac:dyDescent="0.35">
      <c r="F1360" s="47"/>
    </row>
    <row r="1361" spans="6:6" x14ac:dyDescent="0.35">
      <c r="F1361" s="47"/>
    </row>
    <row r="1362" spans="6:6" x14ac:dyDescent="0.35">
      <c r="F1362" s="47"/>
    </row>
    <row r="1363" spans="6:6" x14ac:dyDescent="0.35">
      <c r="F1363" s="47"/>
    </row>
    <row r="1364" spans="6:6" x14ac:dyDescent="0.35">
      <c r="F1364" s="47"/>
    </row>
    <row r="1365" spans="6:6" x14ac:dyDescent="0.35">
      <c r="F1365" s="47"/>
    </row>
    <row r="1366" spans="6:6" x14ac:dyDescent="0.35">
      <c r="F1366" s="47"/>
    </row>
    <row r="1367" spans="6:6" x14ac:dyDescent="0.35">
      <c r="F1367" s="47"/>
    </row>
    <row r="1368" spans="6:6" x14ac:dyDescent="0.35">
      <c r="F1368" s="47"/>
    </row>
    <row r="1369" spans="6:6" x14ac:dyDescent="0.35">
      <c r="F1369" s="47"/>
    </row>
    <row r="1370" spans="6:6" x14ac:dyDescent="0.35">
      <c r="F1370" s="47"/>
    </row>
    <row r="1371" spans="6:6" x14ac:dyDescent="0.35">
      <c r="F1371" s="47"/>
    </row>
    <row r="1372" spans="6:6" x14ac:dyDescent="0.35">
      <c r="F1372" s="47"/>
    </row>
    <row r="1373" spans="6:6" x14ac:dyDescent="0.35">
      <c r="F1373" s="47"/>
    </row>
    <row r="1374" spans="6:6" x14ac:dyDescent="0.35">
      <c r="F1374" s="47"/>
    </row>
    <row r="1375" spans="6:6" x14ac:dyDescent="0.35">
      <c r="F1375" s="47"/>
    </row>
    <row r="1376" spans="6:6" x14ac:dyDescent="0.35">
      <c r="F1376" s="47"/>
    </row>
    <row r="1377" spans="6:6" x14ac:dyDescent="0.35">
      <c r="F1377" s="47"/>
    </row>
    <row r="1378" spans="6:6" x14ac:dyDescent="0.35">
      <c r="F1378" s="47"/>
    </row>
    <row r="1379" spans="6:6" x14ac:dyDescent="0.35">
      <c r="F1379" s="47"/>
    </row>
    <row r="1380" spans="6:6" x14ac:dyDescent="0.35">
      <c r="F1380" s="47"/>
    </row>
    <row r="1381" spans="6:6" x14ac:dyDescent="0.35">
      <c r="F1381" s="47"/>
    </row>
    <row r="1382" spans="6:6" x14ac:dyDescent="0.35">
      <c r="F1382" s="47"/>
    </row>
    <row r="1383" spans="6:6" x14ac:dyDescent="0.35">
      <c r="F1383" s="47"/>
    </row>
    <row r="1384" spans="6:6" x14ac:dyDescent="0.35">
      <c r="F1384" s="47"/>
    </row>
    <row r="1385" spans="6:6" x14ac:dyDescent="0.35">
      <c r="F1385" s="47"/>
    </row>
    <row r="1386" spans="6:6" x14ac:dyDescent="0.35">
      <c r="F1386" s="47"/>
    </row>
    <row r="1387" spans="6:6" x14ac:dyDescent="0.35">
      <c r="F1387" s="47"/>
    </row>
    <row r="1388" spans="6:6" x14ac:dyDescent="0.35">
      <c r="F1388" s="47"/>
    </row>
    <row r="1389" spans="6:6" x14ac:dyDescent="0.35">
      <c r="F1389" s="47"/>
    </row>
    <row r="1390" spans="6:6" x14ac:dyDescent="0.35">
      <c r="F1390" s="47"/>
    </row>
    <row r="1391" spans="6:6" x14ac:dyDescent="0.35">
      <c r="F1391" s="47"/>
    </row>
    <row r="1392" spans="6:6" x14ac:dyDescent="0.35">
      <c r="F1392" s="47"/>
    </row>
    <row r="1393" spans="6:6" x14ac:dyDescent="0.35">
      <c r="F1393" s="47"/>
    </row>
    <row r="1394" spans="6:6" x14ac:dyDescent="0.35">
      <c r="F1394" s="47"/>
    </row>
    <row r="1395" spans="6:6" x14ac:dyDescent="0.35">
      <c r="F1395" s="47"/>
    </row>
    <row r="1396" spans="6:6" x14ac:dyDescent="0.35">
      <c r="F1396" s="47"/>
    </row>
    <row r="1397" spans="6:6" x14ac:dyDescent="0.35">
      <c r="F1397" s="47"/>
    </row>
    <row r="1398" spans="6:6" x14ac:dyDescent="0.35">
      <c r="F1398" s="47"/>
    </row>
    <row r="1399" spans="6:6" x14ac:dyDescent="0.35">
      <c r="F1399" s="47"/>
    </row>
    <row r="1400" spans="6:6" x14ac:dyDescent="0.35">
      <c r="F1400" s="47"/>
    </row>
    <row r="1401" spans="6:6" x14ac:dyDescent="0.35">
      <c r="F1401" s="47"/>
    </row>
    <row r="1402" spans="6:6" x14ac:dyDescent="0.35">
      <c r="F1402" s="47"/>
    </row>
    <row r="1403" spans="6:6" x14ac:dyDescent="0.35">
      <c r="F1403" s="47"/>
    </row>
    <row r="1404" spans="6:6" x14ac:dyDescent="0.35">
      <c r="F1404" s="47"/>
    </row>
    <row r="1405" spans="6:6" x14ac:dyDescent="0.35">
      <c r="F1405" s="47"/>
    </row>
    <row r="1406" spans="6:6" x14ac:dyDescent="0.35">
      <c r="F1406" s="47"/>
    </row>
    <row r="1407" spans="6:6" x14ac:dyDescent="0.35">
      <c r="F1407" s="47"/>
    </row>
    <row r="1408" spans="6:6" x14ac:dyDescent="0.35">
      <c r="F1408" s="47"/>
    </row>
    <row r="1409" spans="6:6" x14ac:dyDescent="0.35">
      <c r="F1409" s="47"/>
    </row>
    <row r="1410" spans="6:6" x14ac:dyDescent="0.35">
      <c r="F1410" s="47"/>
    </row>
    <row r="1411" spans="6:6" x14ac:dyDescent="0.35">
      <c r="F1411" s="47"/>
    </row>
    <row r="1412" spans="6:6" x14ac:dyDescent="0.35">
      <c r="F1412" s="47"/>
    </row>
    <row r="1413" spans="6:6" x14ac:dyDescent="0.35">
      <c r="F1413" s="47"/>
    </row>
    <row r="1414" spans="6:6" x14ac:dyDescent="0.35">
      <c r="F1414" s="47"/>
    </row>
    <row r="1415" spans="6:6" x14ac:dyDescent="0.35">
      <c r="F1415" s="47"/>
    </row>
    <row r="1416" spans="6:6" x14ac:dyDescent="0.35">
      <c r="F1416" s="47"/>
    </row>
    <row r="1417" spans="6:6" x14ac:dyDescent="0.35">
      <c r="F1417" s="47"/>
    </row>
    <row r="1418" spans="6:6" x14ac:dyDescent="0.35">
      <c r="F1418" s="47"/>
    </row>
    <row r="1419" spans="6:6" x14ac:dyDescent="0.35">
      <c r="F1419" s="47"/>
    </row>
    <row r="1420" spans="6:6" x14ac:dyDescent="0.35">
      <c r="F1420" s="47"/>
    </row>
    <row r="1421" spans="6:6" x14ac:dyDescent="0.35">
      <c r="F1421" s="47"/>
    </row>
    <row r="1422" spans="6:6" x14ac:dyDescent="0.35">
      <c r="F1422" s="47"/>
    </row>
    <row r="1423" spans="6:6" x14ac:dyDescent="0.35">
      <c r="F1423" s="47"/>
    </row>
    <row r="1424" spans="6:6" x14ac:dyDescent="0.35">
      <c r="F1424" s="47"/>
    </row>
    <row r="1425" spans="6:6" x14ac:dyDescent="0.35">
      <c r="F1425" s="47"/>
    </row>
    <row r="1426" spans="6:6" x14ac:dyDescent="0.35">
      <c r="F1426" s="47"/>
    </row>
    <row r="1427" spans="6:6" x14ac:dyDescent="0.35">
      <c r="F1427" s="47"/>
    </row>
    <row r="1428" spans="6:6" x14ac:dyDescent="0.35">
      <c r="F1428" s="47"/>
    </row>
    <row r="1429" spans="6:6" x14ac:dyDescent="0.35">
      <c r="F1429" s="47"/>
    </row>
    <row r="1430" spans="6:6" x14ac:dyDescent="0.35">
      <c r="F1430" s="47"/>
    </row>
    <row r="1431" spans="6:6" x14ac:dyDescent="0.35">
      <c r="F1431" s="47"/>
    </row>
    <row r="1432" spans="6:6" x14ac:dyDescent="0.35">
      <c r="F1432" s="47"/>
    </row>
    <row r="1433" spans="6:6" x14ac:dyDescent="0.35">
      <c r="F1433" s="47"/>
    </row>
    <row r="1434" spans="6:6" x14ac:dyDescent="0.35">
      <c r="F1434" s="47"/>
    </row>
    <row r="1435" spans="6:6" x14ac:dyDescent="0.35">
      <c r="F1435" s="47"/>
    </row>
    <row r="1436" spans="6:6" x14ac:dyDescent="0.35">
      <c r="F1436" s="47"/>
    </row>
    <row r="1437" spans="6:6" x14ac:dyDescent="0.35">
      <c r="F1437" s="47"/>
    </row>
    <row r="1438" spans="6:6" x14ac:dyDescent="0.35">
      <c r="F1438" s="47"/>
    </row>
    <row r="1439" spans="6:6" x14ac:dyDescent="0.35">
      <c r="F1439" s="47"/>
    </row>
    <row r="1440" spans="6:6" x14ac:dyDescent="0.35">
      <c r="F1440" s="47"/>
    </row>
    <row r="1441" spans="6:6" x14ac:dyDescent="0.35">
      <c r="F1441" s="47"/>
    </row>
    <row r="1442" spans="6:6" x14ac:dyDescent="0.35">
      <c r="F1442" s="47"/>
    </row>
    <row r="1443" spans="6:6" x14ac:dyDescent="0.35">
      <c r="F1443" s="47"/>
    </row>
    <row r="1444" spans="6:6" x14ac:dyDescent="0.35">
      <c r="F1444" s="47"/>
    </row>
    <row r="1445" spans="6:6" x14ac:dyDescent="0.35">
      <c r="F1445" s="47"/>
    </row>
    <row r="1446" spans="6:6" x14ac:dyDescent="0.35">
      <c r="F1446" s="47"/>
    </row>
    <row r="1447" spans="6:6" x14ac:dyDescent="0.35">
      <c r="F1447" s="47"/>
    </row>
    <row r="1448" spans="6:6" x14ac:dyDescent="0.35">
      <c r="F1448" s="47"/>
    </row>
    <row r="1449" spans="6:6" x14ac:dyDescent="0.35">
      <c r="F1449" s="47"/>
    </row>
    <row r="1450" spans="6:6" x14ac:dyDescent="0.35">
      <c r="F1450" s="47"/>
    </row>
    <row r="1451" spans="6:6" x14ac:dyDescent="0.35">
      <c r="F1451" s="47"/>
    </row>
    <row r="1452" spans="6:6" x14ac:dyDescent="0.35">
      <c r="F1452" s="47"/>
    </row>
    <row r="1453" spans="6:6" x14ac:dyDescent="0.35">
      <c r="F1453" s="47"/>
    </row>
    <row r="1454" spans="6:6" x14ac:dyDescent="0.35">
      <c r="F1454" s="47"/>
    </row>
    <row r="1455" spans="6:6" x14ac:dyDescent="0.35">
      <c r="F1455" s="47"/>
    </row>
    <row r="1456" spans="6:6" x14ac:dyDescent="0.35">
      <c r="F1456" s="47"/>
    </row>
    <row r="1457" spans="6:6" x14ac:dyDescent="0.35">
      <c r="F1457" s="47"/>
    </row>
    <row r="1458" spans="6:6" x14ac:dyDescent="0.35">
      <c r="F1458" s="47"/>
    </row>
    <row r="1459" spans="6:6" x14ac:dyDescent="0.35">
      <c r="F1459" s="47"/>
    </row>
    <row r="1460" spans="6:6" x14ac:dyDescent="0.35">
      <c r="F1460" s="47"/>
    </row>
    <row r="1461" spans="6:6" x14ac:dyDescent="0.35">
      <c r="F1461" s="47"/>
    </row>
    <row r="1462" spans="6:6" x14ac:dyDescent="0.35">
      <c r="F1462" s="47"/>
    </row>
    <row r="1463" spans="6:6" x14ac:dyDescent="0.35">
      <c r="F1463" s="47"/>
    </row>
    <row r="1464" spans="6:6" x14ac:dyDescent="0.35">
      <c r="F1464" s="47"/>
    </row>
    <row r="1465" spans="6:6" x14ac:dyDescent="0.35">
      <c r="F1465" s="47"/>
    </row>
    <row r="1466" spans="6:6" x14ac:dyDescent="0.35">
      <c r="F1466" s="47"/>
    </row>
    <row r="1467" spans="6:6" x14ac:dyDescent="0.35">
      <c r="F1467" s="47"/>
    </row>
    <row r="1468" spans="6:6" x14ac:dyDescent="0.35">
      <c r="F1468" s="47"/>
    </row>
    <row r="1469" spans="6:6" x14ac:dyDescent="0.35">
      <c r="F1469" s="47"/>
    </row>
    <row r="1470" spans="6:6" x14ac:dyDescent="0.35">
      <c r="F1470" s="47"/>
    </row>
    <row r="1471" spans="6:6" x14ac:dyDescent="0.35">
      <c r="F1471" s="47"/>
    </row>
    <row r="1472" spans="6:6" x14ac:dyDescent="0.35">
      <c r="F1472" s="47"/>
    </row>
    <row r="1473" spans="6:6" x14ac:dyDescent="0.35">
      <c r="F1473" s="47"/>
    </row>
    <row r="1474" spans="6:6" x14ac:dyDescent="0.35">
      <c r="F1474" s="47"/>
    </row>
    <row r="1475" spans="6:6" x14ac:dyDescent="0.35">
      <c r="F1475" s="47"/>
    </row>
    <row r="1476" spans="6:6" x14ac:dyDescent="0.35">
      <c r="F1476" s="47"/>
    </row>
    <row r="1477" spans="6:6" x14ac:dyDescent="0.35">
      <c r="F1477" s="47"/>
    </row>
    <row r="1478" spans="6:6" x14ac:dyDescent="0.35">
      <c r="F1478" s="47"/>
    </row>
    <row r="1479" spans="6:6" x14ac:dyDescent="0.35">
      <c r="F1479" s="47"/>
    </row>
    <row r="1480" spans="6:6" x14ac:dyDescent="0.35">
      <c r="F1480" s="47"/>
    </row>
    <row r="1481" spans="6:6" x14ac:dyDescent="0.35">
      <c r="F1481" s="47"/>
    </row>
    <row r="1482" spans="6:6" x14ac:dyDescent="0.35">
      <c r="F1482" s="47"/>
    </row>
    <row r="1483" spans="6:6" x14ac:dyDescent="0.35">
      <c r="F1483" s="47"/>
    </row>
    <row r="1484" spans="6:6" x14ac:dyDescent="0.35">
      <c r="F1484" s="47"/>
    </row>
    <row r="1485" spans="6:6" x14ac:dyDescent="0.35">
      <c r="F1485" s="47"/>
    </row>
    <row r="1486" spans="6:6" x14ac:dyDescent="0.35">
      <c r="F1486" s="47"/>
    </row>
    <row r="1487" spans="6:6" x14ac:dyDescent="0.35">
      <c r="F1487" s="47"/>
    </row>
    <row r="1488" spans="6:6" x14ac:dyDescent="0.35">
      <c r="F1488" s="47"/>
    </row>
    <row r="1489" spans="6:6" x14ac:dyDescent="0.35">
      <c r="F1489" s="47"/>
    </row>
    <row r="1490" spans="6:6" x14ac:dyDescent="0.35">
      <c r="F1490" s="47"/>
    </row>
    <row r="1491" spans="6:6" x14ac:dyDescent="0.35">
      <c r="F1491" s="47"/>
    </row>
    <row r="1492" spans="6:6" x14ac:dyDescent="0.35">
      <c r="F1492" s="47"/>
    </row>
    <row r="1493" spans="6:6" x14ac:dyDescent="0.35">
      <c r="F1493" s="47"/>
    </row>
    <row r="1494" spans="6:6" x14ac:dyDescent="0.35">
      <c r="F1494" s="47"/>
    </row>
    <row r="1495" spans="6:6" x14ac:dyDescent="0.35">
      <c r="F1495" s="47"/>
    </row>
    <row r="1496" spans="6:6" x14ac:dyDescent="0.35">
      <c r="F1496" s="47"/>
    </row>
    <row r="1497" spans="6:6" x14ac:dyDescent="0.35">
      <c r="F1497" s="47"/>
    </row>
    <row r="1498" spans="6:6" x14ac:dyDescent="0.35">
      <c r="F1498" s="47"/>
    </row>
    <row r="1499" spans="6:6" x14ac:dyDescent="0.35">
      <c r="F1499" s="47"/>
    </row>
    <row r="1500" spans="6:6" x14ac:dyDescent="0.35">
      <c r="F1500" s="47"/>
    </row>
    <row r="1501" spans="6:6" x14ac:dyDescent="0.35">
      <c r="F1501" s="47"/>
    </row>
    <row r="1502" spans="6:6" x14ac:dyDescent="0.35">
      <c r="F1502" s="47"/>
    </row>
    <row r="1503" spans="6:6" x14ac:dyDescent="0.35">
      <c r="F1503" s="47"/>
    </row>
    <row r="1504" spans="6:6" x14ac:dyDescent="0.35">
      <c r="F1504" s="47"/>
    </row>
    <row r="1505" spans="6:6" x14ac:dyDescent="0.35">
      <c r="F1505" s="47"/>
    </row>
    <row r="1506" spans="6:6" x14ac:dyDescent="0.35">
      <c r="F1506" s="47"/>
    </row>
    <row r="1507" spans="6:6" x14ac:dyDescent="0.35">
      <c r="F1507" s="47"/>
    </row>
    <row r="1508" spans="6:6" x14ac:dyDescent="0.35">
      <c r="F1508" s="47"/>
    </row>
    <row r="1509" spans="6:6" x14ac:dyDescent="0.35">
      <c r="F1509" s="47"/>
    </row>
    <row r="1510" spans="6:6" x14ac:dyDescent="0.35">
      <c r="F1510" s="47"/>
    </row>
    <row r="1511" spans="6:6" x14ac:dyDescent="0.35">
      <c r="F1511" s="47"/>
    </row>
    <row r="1512" spans="6:6" x14ac:dyDescent="0.35">
      <c r="F1512" s="47"/>
    </row>
    <row r="1513" spans="6:6" x14ac:dyDescent="0.35">
      <c r="F1513" s="47"/>
    </row>
    <row r="1514" spans="6:6" x14ac:dyDescent="0.35">
      <c r="F1514" s="47"/>
    </row>
    <row r="1515" spans="6:6" x14ac:dyDescent="0.35">
      <c r="F1515" s="47"/>
    </row>
    <row r="1516" spans="6:6" x14ac:dyDescent="0.35">
      <c r="F1516" s="47"/>
    </row>
    <row r="1517" spans="6:6" x14ac:dyDescent="0.35">
      <c r="F1517" s="47"/>
    </row>
    <row r="1518" spans="6:6" x14ac:dyDescent="0.35">
      <c r="F1518" s="47"/>
    </row>
    <row r="1519" spans="6:6" x14ac:dyDescent="0.35">
      <c r="F1519" s="47"/>
    </row>
    <row r="1520" spans="6:6" x14ac:dyDescent="0.35">
      <c r="F1520" s="47"/>
    </row>
    <row r="1521" spans="6:6" x14ac:dyDescent="0.35">
      <c r="F1521" s="47"/>
    </row>
    <row r="1522" spans="6:6" x14ac:dyDescent="0.35">
      <c r="F1522" s="47"/>
    </row>
    <row r="1523" spans="6:6" x14ac:dyDescent="0.35">
      <c r="F1523" s="47"/>
    </row>
    <row r="1524" spans="6:6" x14ac:dyDescent="0.35">
      <c r="F1524" s="47"/>
    </row>
    <row r="1525" spans="6:6" x14ac:dyDescent="0.35">
      <c r="F1525" s="47"/>
    </row>
    <row r="1526" spans="6:6" x14ac:dyDescent="0.35">
      <c r="F1526" s="47"/>
    </row>
    <row r="1527" spans="6:6" x14ac:dyDescent="0.35">
      <c r="F1527" s="47"/>
    </row>
    <row r="1528" spans="6:6" x14ac:dyDescent="0.35">
      <c r="F1528" s="47"/>
    </row>
    <row r="1529" spans="6:6" x14ac:dyDescent="0.35">
      <c r="F1529" s="47"/>
    </row>
    <row r="1530" spans="6:6" x14ac:dyDescent="0.35">
      <c r="F1530" s="47"/>
    </row>
    <row r="1531" spans="6:6" x14ac:dyDescent="0.35">
      <c r="F1531" s="47"/>
    </row>
    <row r="1532" spans="6:6" x14ac:dyDescent="0.35">
      <c r="F1532" s="47"/>
    </row>
    <row r="1533" spans="6:6" x14ac:dyDescent="0.35">
      <c r="F1533" s="47"/>
    </row>
    <row r="1534" spans="6:6" x14ac:dyDescent="0.35">
      <c r="F1534" s="47"/>
    </row>
    <row r="1535" spans="6:6" x14ac:dyDescent="0.35">
      <c r="F1535" s="47"/>
    </row>
    <row r="1536" spans="6:6" x14ac:dyDescent="0.35">
      <c r="F1536" s="47"/>
    </row>
    <row r="1537" spans="6:6" x14ac:dyDescent="0.35">
      <c r="F1537" s="47"/>
    </row>
    <row r="1538" spans="6:6" x14ac:dyDescent="0.35">
      <c r="F1538" s="47"/>
    </row>
    <row r="1539" spans="6:6" x14ac:dyDescent="0.35">
      <c r="F1539" s="47"/>
    </row>
    <row r="1540" spans="6:6" x14ac:dyDescent="0.35">
      <c r="F1540" s="47"/>
    </row>
    <row r="1541" spans="6:6" x14ac:dyDescent="0.35">
      <c r="F1541" s="47"/>
    </row>
    <row r="1542" spans="6:6" x14ac:dyDescent="0.35">
      <c r="F1542" s="47"/>
    </row>
    <row r="1543" spans="6:6" x14ac:dyDescent="0.35">
      <c r="F1543" s="47"/>
    </row>
    <row r="1544" spans="6:6" x14ac:dyDescent="0.35">
      <c r="F1544" s="47"/>
    </row>
    <row r="1545" spans="6:6" x14ac:dyDescent="0.35">
      <c r="F1545" s="47"/>
    </row>
    <row r="1546" spans="6:6" x14ac:dyDescent="0.35">
      <c r="F1546" s="47"/>
    </row>
    <row r="1547" spans="6:6" x14ac:dyDescent="0.35">
      <c r="F1547" s="47"/>
    </row>
    <row r="1548" spans="6:6" x14ac:dyDescent="0.35">
      <c r="F1548" s="47"/>
    </row>
    <row r="1549" spans="6:6" x14ac:dyDescent="0.35">
      <c r="F1549" s="47"/>
    </row>
    <row r="1550" spans="6:6" x14ac:dyDescent="0.35">
      <c r="F1550" s="47"/>
    </row>
    <row r="1551" spans="6:6" x14ac:dyDescent="0.35">
      <c r="F1551" s="47"/>
    </row>
    <row r="1552" spans="6:6" x14ac:dyDescent="0.35">
      <c r="F1552" s="47"/>
    </row>
    <row r="1553" spans="6:6" x14ac:dyDescent="0.35">
      <c r="F1553" s="47"/>
    </row>
    <row r="1554" spans="6:6" x14ac:dyDescent="0.35">
      <c r="F1554" s="47"/>
    </row>
    <row r="1555" spans="6:6" x14ac:dyDescent="0.35">
      <c r="F1555" s="47"/>
    </row>
    <row r="1556" spans="6:6" x14ac:dyDescent="0.35">
      <c r="F1556" s="47"/>
    </row>
    <row r="1557" spans="6:6" x14ac:dyDescent="0.35">
      <c r="F1557" s="47"/>
    </row>
    <row r="1558" spans="6:6" x14ac:dyDescent="0.35">
      <c r="F1558" s="47"/>
    </row>
    <row r="1559" spans="6:6" x14ac:dyDescent="0.35">
      <c r="F1559" s="47"/>
    </row>
    <row r="1560" spans="6:6" x14ac:dyDescent="0.35">
      <c r="F1560" s="47"/>
    </row>
    <row r="1561" spans="6:6" x14ac:dyDescent="0.35">
      <c r="F1561" s="47"/>
    </row>
    <row r="1562" spans="6:6" x14ac:dyDescent="0.35">
      <c r="F1562" s="47"/>
    </row>
    <row r="1563" spans="6:6" x14ac:dyDescent="0.35">
      <c r="F1563" s="47"/>
    </row>
    <row r="1564" spans="6:6" x14ac:dyDescent="0.35">
      <c r="F1564" s="47"/>
    </row>
    <row r="1565" spans="6:6" x14ac:dyDescent="0.35">
      <c r="F1565" s="47"/>
    </row>
    <row r="1566" spans="6:6" x14ac:dyDescent="0.35">
      <c r="F1566" s="47"/>
    </row>
    <row r="1567" spans="6:6" x14ac:dyDescent="0.35">
      <c r="F1567" s="47"/>
    </row>
    <row r="1568" spans="6:6" x14ac:dyDescent="0.35">
      <c r="F1568" s="47"/>
    </row>
    <row r="1569" spans="6:6" x14ac:dyDescent="0.35">
      <c r="F1569" s="47"/>
    </row>
    <row r="1570" spans="6:6" x14ac:dyDescent="0.35">
      <c r="F1570" s="47"/>
    </row>
    <row r="1571" spans="6:6" x14ac:dyDescent="0.35">
      <c r="F1571" s="47"/>
    </row>
    <row r="1572" spans="6:6" x14ac:dyDescent="0.35">
      <c r="F1572" s="47"/>
    </row>
    <row r="1573" spans="6:6" x14ac:dyDescent="0.35">
      <c r="F1573" s="47"/>
    </row>
    <row r="1574" spans="6:6" x14ac:dyDescent="0.35">
      <c r="F1574" s="47"/>
    </row>
    <row r="1575" spans="6:6" x14ac:dyDescent="0.35">
      <c r="F1575" s="47"/>
    </row>
    <row r="1576" spans="6:6" x14ac:dyDescent="0.35">
      <c r="F1576" s="47"/>
    </row>
    <row r="1577" spans="6:6" x14ac:dyDescent="0.35">
      <c r="F1577" s="47"/>
    </row>
    <row r="1578" spans="6:6" x14ac:dyDescent="0.35">
      <c r="F1578" s="47"/>
    </row>
    <row r="1579" spans="6:6" x14ac:dyDescent="0.35">
      <c r="F1579" s="47"/>
    </row>
    <row r="1580" spans="6:6" x14ac:dyDescent="0.35">
      <c r="F1580" s="47"/>
    </row>
    <row r="1581" spans="6:6" x14ac:dyDescent="0.35">
      <c r="F1581" s="47"/>
    </row>
    <row r="1582" spans="6:6" x14ac:dyDescent="0.35">
      <c r="F1582" s="47"/>
    </row>
    <row r="1583" spans="6:6" x14ac:dyDescent="0.35">
      <c r="F1583" s="47"/>
    </row>
    <row r="1584" spans="6:6" x14ac:dyDescent="0.35">
      <c r="F1584" s="47"/>
    </row>
    <row r="1585" spans="6:6" x14ac:dyDescent="0.35">
      <c r="F1585" s="47"/>
    </row>
    <row r="1586" spans="6:6" x14ac:dyDescent="0.35">
      <c r="F1586" s="47"/>
    </row>
    <row r="1587" spans="6:6" x14ac:dyDescent="0.35">
      <c r="F1587" s="47"/>
    </row>
    <row r="1588" spans="6:6" x14ac:dyDescent="0.35">
      <c r="F1588" s="47"/>
    </row>
    <row r="1589" spans="6:6" x14ac:dyDescent="0.35">
      <c r="F1589" s="47"/>
    </row>
    <row r="1590" spans="6:6" x14ac:dyDescent="0.35">
      <c r="F1590" s="47"/>
    </row>
    <row r="1591" spans="6:6" x14ac:dyDescent="0.35">
      <c r="F1591" s="47"/>
    </row>
    <row r="1592" spans="6:6" x14ac:dyDescent="0.35">
      <c r="F1592" s="47"/>
    </row>
    <row r="1593" spans="6:6" x14ac:dyDescent="0.35">
      <c r="F1593" s="47"/>
    </row>
    <row r="1594" spans="6:6" x14ac:dyDescent="0.35">
      <c r="F1594" s="47"/>
    </row>
    <row r="1595" spans="6:6" x14ac:dyDescent="0.35">
      <c r="F1595" s="47"/>
    </row>
    <row r="1596" spans="6:6" x14ac:dyDescent="0.35">
      <c r="F1596" s="47"/>
    </row>
    <row r="1597" spans="6:6" x14ac:dyDescent="0.35">
      <c r="F1597" s="47"/>
    </row>
    <row r="1598" spans="6:6" x14ac:dyDescent="0.35">
      <c r="F1598" s="47"/>
    </row>
    <row r="1599" spans="6:6" x14ac:dyDescent="0.35">
      <c r="F1599" s="47"/>
    </row>
    <row r="1600" spans="6:6" x14ac:dyDescent="0.35">
      <c r="F1600" s="47"/>
    </row>
    <row r="1601" spans="6:6" x14ac:dyDescent="0.35">
      <c r="F1601" s="47"/>
    </row>
    <row r="1602" spans="6:6" x14ac:dyDescent="0.35">
      <c r="F1602" s="47"/>
    </row>
    <row r="1603" spans="6:6" x14ac:dyDescent="0.35">
      <c r="F1603" s="47"/>
    </row>
    <row r="1604" spans="6:6" x14ac:dyDescent="0.35">
      <c r="F1604" s="47"/>
    </row>
    <row r="1605" spans="6:6" x14ac:dyDescent="0.35">
      <c r="F1605" s="47"/>
    </row>
    <row r="1606" spans="6:6" x14ac:dyDescent="0.35">
      <c r="F1606" s="47"/>
    </row>
    <row r="1607" spans="6:6" x14ac:dyDescent="0.35">
      <c r="F1607" s="47"/>
    </row>
    <row r="1608" spans="6:6" x14ac:dyDescent="0.35">
      <c r="F1608" s="47"/>
    </row>
    <row r="1609" spans="6:6" x14ac:dyDescent="0.35">
      <c r="F1609" s="47"/>
    </row>
    <row r="1610" spans="6:6" x14ac:dyDescent="0.35">
      <c r="F1610" s="47"/>
    </row>
    <row r="1611" spans="6:6" x14ac:dyDescent="0.35">
      <c r="F1611" s="47"/>
    </row>
    <row r="1612" spans="6:6" x14ac:dyDescent="0.35">
      <c r="F1612" s="47"/>
    </row>
    <row r="1613" spans="6:6" x14ac:dyDescent="0.35">
      <c r="F1613" s="47"/>
    </row>
    <row r="1614" spans="6:6" x14ac:dyDescent="0.35">
      <c r="F1614" s="47"/>
    </row>
    <row r="1615" spans="6:6" x14ac:dyDescent="0.35">
      <c r="F1615" s="47"/>
    </row>
    <row r="1616" spans="6:6" x14ac:dyDescent="0.35">
      <c r="F1616" s="47"/>
    </row>
    <row r="1617" spans="6:6" x14ac:dyDescent="0.35">
      <c r="F1617" s="47"/>
    </row>
    <row r="1618" spans="6:6" x14ac:dyDescent="0.35">
      <c r="F1618" s="47"/>
    </row>
    <row r="1619" spans="6:6" x14ac:dyDescent="0.35">
      <c r="F1619" s="47"/>
    </row>
    <row r="1620" spans="6:6" x14ac:dyDescent="0.35">
      <c r="F1620" s="47"/>
    </row>
    <row r="1621" spans="6:6" x14ac:dyDescent="0.35">
      <c r="F1621" s="47"/>
    </row>
    <row r="1622" spans="6:6" x14ac:dyDescent="0.35">
      <c r="F1622" s="47"/>
    </row>
    <row r="1623" spans="6:6" x14ac:dyDescent="0.35">
      <c r="F1623" s="47"/>
    </row>
    <row r="1624" spans="6:6" x14ac:dyDescent="0.35">
      <c r="F1624" s="47"/>
    </row>
    <row r="1625" spans="6:6" x14ac:dyDescent="0.35">
      <c r="F1625" s="47"/>
    </row>
    <row r="1626" spans="6:6" x14ac:dyDescent="0.35">
      <c r="F1626" s="47"/>
    </row>
    <row r="1627" spans="6:6" x14ac:dyDescent="0.35">
      <c r="F1627" s="47"/>
    </row>
    <row r="1628" spans="6:6" x14ac:dyDescent="0.35">
      <c r="F1628" s="47"/>
    </row>
    <row r="1629" spans="6:6" x14ac:dyDescent="0.35">
      <c r="F1629" s="47"/>
    </row>
    <row r="1630" spans="6:6" x14ac:dyDescent="0.35">
      <c r="F1630" s="47"/>
    </row>
    <row r="1631" spans="6:6" x14ac:dyDescent="0.35">
      <c r="F1631" s="47"/>
    </row>
    <row r="1632" spans="6:6" x14ac:dyDescent="0.35">
      <c r="F1632" s="47"/>
    </row>
    <row r="1633" spans="6:6" x14ac:dyDescent="0.35">
      <c r="F1633" s="47"/>
    </row>
    <row r="1634" spans="6:6" x14ac:dyDescent="0.35">
      <c r="F1634" s="47"/>
    </row>
    <row r="1635" spans="6:6" x14ac:dyDescent="0.35">
      <c r="F1635" s="47"/>
    </row>
    <row r="1636" spans="6:6" x14ac:dyDescent="0.35">
      <c r="F1636" s="47"/>
    </row>
    <row r="1637" spans="6:6" x14ac:dyDescent="0.35">
      <c r="F1637" s="47"/>
    </row>
    <row r="1638" spans="6:6" x14ac:dyDescent="0.35">
      <c r="F1638" s="47"/>
    </row>
    <row r="1639" spans="6:6" x14ac:dyDescent="0.35">
      <c r="F1639" s="47"/>
    </row>
    <row r="1640" spans="6:6" x14ac:dyDescent="0.35">
      <c r="F1640" s="47"/>
    </row>
    <row r="1641" spans="6:6" x14ac:dyDescent="0.35">
      <c r="F1641" s="47"/>
    </row>
    <row r="1642" spans="6:6" x14ac:dyDescent="0.35">
      <c r="F1642" s="47"/>
    </row>
    <row r="1643" spans="6:6" x14ac:dyDescent="0.35">
      <c r="F1643" s="47"/>
    </row>
    <row r="1644" spans="6:6" x14ac:dyDescent="0.35">
      <c r="F1644" s="47"/>
    </row>
    <row r="1645" spans="6:6" x14ac:dyDescent="0.35">
      <c r="F1645" s="47"/>
    </row>
    <row r="1646" spans="6:6" x14ac:dyDescent="0.35">
      <c r="F1646" s="47"/>
    </row>
    <row r="1647" spans="6:6" x14ac:dyDescent="0.35">
      <c r="F1647" s="47"/>
    </row>
    <row r="1648" spans="6:6" x14ac:dyDescent="0.35">
      <c r="F1648" s="47"/>
    </row>
    <row r="1649" spans="6:6" x14ac:dyDescent="0.35">
      <c r="F1649" s="47"/>
    </row>
    <row r="1650" spans="6:6" x14ac:dyDescent="0.35">
      <c r="F1650" s="47"/>
    </row>
    <row r="1651" spans="6:6" x14ac:dyDescent="0.35">
      <c r="F1651" s="47"/>
    </row>
    <row r="1652" spans="6:6" x14ac:dyDescent="0.35">
      <c r="F1652" s="47"/>
    </row>
    <row r="1653" spans="6:6" x14ac:dyDescent="0.35">
      <c r="F1653" s="47"/>
    </row>
    <row r="1654" spans="6:6" x14ac:dyDescent="0.35">
      <c r="F1654" s="47"/>
    </row>
    <row r="1655" spans="6:6" x14ac:dyDescent="0.35">
      <c r="F1655" s="47"/>
    </row>
    <row r="1656" spans="6:6" x14ac:dyDescent="0.35">
      <c r="F1656" s="47"/>
    </row>
    <row r="1657" spans="6:6" x14ac:dyDescent="0.35">
      <c r="F1657" s="47"/>
    </row>
    <row r="1658" spans="6:6" x14ac:dyDescent="0.35">
      <c r="F1658" s="47"/>
    </row>
    <row r="1659" spans="6:6" x14ac:dyDescent="0.35">
      <c r="F1659" s="47"/>
    </row>
    <row r="1660" spans="6:6" x14ac:dyDescent="0.35">
      <c r="F1660" s="47"/>
    </row>
    <row r="1661" spans="6:6" x14ac:dyDescent="0.35">
      <c r="F1661" s="47"/>
    </row>
    <row r="1662" spans="6:6" x14ac:dyDescent="0.35">
      <c r="F1662" s="47"/>
    </row>
    <row r="1663" spans="6:6" x14ac:dyDescent="0.35">
      <c r="F1663" s="47"/>
    </row>
    <row r="1664" spans="6:6" x14ac:dyDescent="0.35">
      <c r="F1664" s="47"/>
    </row>
    <row r="1665" spans="6:6" x14ac:dyDescent="0.35">
      <c r="F1665" s="47"/>
    </row>
    <row r="1666" spans="6:6" x14ac:dyDescent="0.35">
      <c r="F1666" s="47"/>
    </row>
    <row r="1667" spans="6:6" x14ac:dyDescent="0.35">
      <c r="F1667" s="47"/>
    </row>
    <row r="1668" spans="6:6" x14ac:dyDescent="0.35">
      <c r="F1668" s="47"/>
    </row>
    <row r="1669" spans="6:6" x14ac:dyDescent="0.35">
      <c r="F1669" s="47"/>
    </row>
    <row r="1670" spans="6:6" x14ac:dyDescent="0.35">
      <c r="F1670" s="47"/>
    </row>
    <row r="1671" spans="6:6" x14ac:dyDescent="0.35">
      <c r="F1671" s="47"/>
    </row>
    <row r="1672" spans="6:6" x14ac:dyDescent="0.35">
      <c r="F1672" s="47"/>
    </row>
    <row r="1673" spans="6:6" x14ac:dyDescent="0.35">
      <c r="F1673" s="47"/>
    </row>
    <row r="1674" spans="6:6" x14ac:dyDescent="0.35">
      <c r="F1674" s="47"/>
    </row>
    <row r="1675" spans="6:6" x14ac:dyDescent="0.35">
      <c r="F1675" s="47"/>
    </row>
    <row r="1676" spans="6:6" x14ac:dyDescent="0.35">
      <c r="F1676" s="47"/>
    </row>
    <row r="1677" spans="6:6" x14ac:dyDescent="0.35">
      <c r="F1677" s="47"/>
    </row>
    <row r="1678" spans="6:6" x14ac:dyDescent="0.35">
      <c r="F1678" s="47"/>
    </row>
    <row r="1679" spans="6:6" x14ac:dyDescent="0.35">
      <c r="F1679" s="47"/>
    </row>
    <row r="1680" spans="6:6" x14ac:dyDescent="0.35">
      <c r="F1680" s="47"/>
    </row>
    <row r="1681" spans="6:6" x14ac:dyDescent="0.35">
      <c r="F1681" s="47"/>
    </row>
    <row r="1682" spans="6:6" x14ac:dyDescent="0.35">
      <c r="F1682" s="47"/>
    </row>
    <row r="1683" spans="6:6" x14ac:dyDescent="0.35">
      <c r="F1683" s="47"/>
    </row>
    <row r="1684" spans="6:6" x14ac:dyDescent="0.35">
      <c r="F1684" s="47"/>
    </row>
    <row r="1685" spans="6:6" x14ac:dyDescent="0.35">
      <c r="F1685" s="47"/>
    </row>
    <row r="1686" spans="6:6" x14ac:dyDescent="0.35">
      <c r="F1686" s="47"/>
    </row>
    <row r="1687" spans="6:6" x14ac:dyDescent="0.35">
      <c r="F1687" s="47"/>
    </row>
    <row r="1688" spans="6:6" x14ac:dyDescent="0.35">
      <c r="F1688" s="47"/>
    </row>
    <row r="1689" spans="6:6" x14ac:dyDescent="0.35">
      <c r="F1689" s="47"/>
    </row>
    <row r="1690" spans="6:6" x14ac:dyDescent="0.35">
      <c r="F1690" s="47"/>
    </row>
    <row r="1691" spans="6:6" x14ac:dyDescent="0.35">
      <c r="F1691" s="47"/>
    </row>
    <row r="1692" spans="6:6" x14ac:dyDescent="0.35">
      <c r="F1692" s="47"/>
    </row>
    <row r="1693" spans="6:6" x14ac:dyDescent="0.35">
      <c r="F1693" s="47"/>
    </row>
    <row r="1694" spans="6:6" x14ac:dyDescent="0.35">
      <c r="F1694" s="47"/>
    </row>
    <row r="1695" spans="6:6" x14ac:dyDescent="0.35">
      <c r="F1695" s="47"/>
    </row>
    <row r="1696" spans="6:6" x14ac:dyDescent="0.35">
      <c r="F1696" s="47"/>
    </row>
    <row r="1697" spans="6:6" x14ac:dyDescent="0.35">
      <c r="F1697" s="47"/>
    </row>
    <row r="1698" spans="6:6" x14ac:dyDescent="0.35">
      <c r="F1698" s="47"/>
    </row>
    <row r="1699" spans="6:6" x14ac:dyDescent="0.35">
      <c r="F1699" s="47"/>
    </row>
    <row r="1700" spans="6:6" x14ac:dyDescent="0.35">
      <c r="F1700" s="47"/>
    </row>
    <row r="1701" spans="6:6" x14ac:dyDescent="0.35">
      <c r="F1701" s="47"/>
    </row>
    <row r="1702" spans="6:6" x14ac:dyDescent="0.35">
      <c r="F1702" s="47"/>
    </row>
    <row r="1703" spans="6:6" x14ac:dyDescent="0.35">
      <c r="F1703" s="47"/>
    </row>
    <row r="1704" spans="6:6" x14ac:dyDescent="0.35">
      <c r="F1704" s="47"/>
    </row>
    <row r="1705" spans="6:6" x14ac:dyDescent="0.35">
      <c r="F1705" s="47"/>
    </row>
    <row r="1706" spans="6:6" x14ac:dyDescent="0.35">
      <c r="F1706" s="47"/>
    </row>
    <row r="1707" spans="6:6" x14ac:dyDescent="0.35">
      <c r="F1707" s="47"/>
    </row>
    <row r="1708" spans="6:6" x14ac:dyDescent="0.35">
      <c r="F1708" s="47"/>
    </row>
    <row r="1709" spans="6:6" x14ac:dyDescent="0.35">
      <c r="F1709" s="47"/>
    </row>
    <row r="1710" spans="6:6" x14ac:dyDescent="0.35">
      <c r="F1710" s="47"/>
    </row>
    <row r="1711" spans="6:6" x14ac:dyDescent="0.35">
      <c r="F1711" s="47"/>
    </row>
    <row r="1712" spans="6:6" x14ac:dyDescent="0.35">
      <c r="F1712" s="47"/>
    </row>
    <row r="1713" spans="6:6" x14ac:dyDescent="0.35">
      <c r="F1713" s="47"/>
    </row>
    <row r="1714" spans="6:6" x14ac:dyDescent="0.35">
      <c r="F1714" s="47"/>
    </row>
    <row r="1715" spans="6:6" x14ac:dyDescent="0.35">
      <c r="F1715" s="47"/>
    </row>
    <row r="1716" spans="6:6" x14ac:dyDescent="0.35">
      <c r="F1716" s="47"/>
    </row>
    <row r="1717" spans="6:6" x14ac:dyDescent="0.35">
      <c r="F1717" s="47"/>
    </row>
    <row r="1718" spans="6:6" x14ac:dyDescent="0.35">
      <c r="F1718" s="47"/>
    </row>
    <row r="1719" spans="6:6" x14ac:dyDescent="0.35">
      <c r="F1719" s="47"/>
    </row>
    <row r="1720" spans="6:6" x14ac:dyDescent="0.35">
      <c r="F1720" s="47"/>
    </row>
    <row r="1721" spans="6:6" x14ac:dyDescent="0.35">
      <c r="F1721" s="47"/>
    </row>
    <row r="1722" spans="6:6" x14ac:dyDescent="0.35">
      <c r="F1722" s="47"/>
    </row>
    <row r="1723" spans="6:6" x14ac:dyDescent="0.35">
      <c r="F1723" s="47"/>
    </row>
    <row r="1724" spans="6:6" x14ac:dyDescent="0.35">
      <c r="F1724" s="47"/>
    </row>
    <row r="1725" spans="6:6" x14ac:dyDescent="0.35">
      <c r="F1725" s="47"/>
    </row>
    <row r="1726" spans="6:6" x14ac:dyDescent="0.35">
      <c r="F1726" s="47"/>
    </row>
    <row r="1727" spans="6:6" x14ac:dyDescent="0.35">
      <c r="F1727" s="47"/>
    </row>
    <row r="1728" spans="6:6" x14ac:dyDescent="0.35">
      <c r="F1728" s="47"/>
    </row>
    <row r="1729" spans="6:6" x14ac:dyDescent="0.35">
      <c r="F1729" s="47"/>
    </row>
    <row r="1730" spans="6:6" x14ac:dyDescent="0.35">
      <c r="F1730" s="47"/>
    </row>
    <row r="1731" spans="6:6" x14ac:dyDescent="0.35">
      <c r="F1731" s="47"/>
    </row>
    <row r="1732" spans="6:6" x14ac:dyDescent="0.35">
      <c r="F1732" s="47"/>
    </row>
    <row r="1733" spans="6:6" x14ac:dyDescent="0.35">
      <c r="F1733" s="47"/>
    </row>
    <row r="1734" spans="6:6" x14ac:dyDescent="0.35">
      <c r="F1734" s="47"/>
    </row>
    <row r="1735" spans="6:6" x14ac:dyDescent="0.35">
      <c r="F1735" s="47"/>
    </row>
    <row r="1736" spans="6:6" x14ac:dyDescent="0.35">
      <c r="F1736" s="47"/>
    </row>
    <row r="1737" spans="6:6" x14ac:dyDescent="0.35">
      <c r="F1737" s="47"/>
    </row>
    <row r="1738" spans="6:6" x14ac:dyDescent="0.35">
      <c r="F1738" s="47"/>
    </row>
    <row r="1739" spans="6:6" x14ac:dyDescent="0.35">
      <c r="F1739" s="47"/>
    </row>
    <row r="1740" spans="6:6" x14ac:dyDescent="0.35">
      <c r="F1740" s="47"/>
    </row>
    <row r="1741" spans="6:6" x14ac:dyDescent="0.35">
      <c r="F1741" s="47"/>
    </row>
    <row r="1742" spans="6:6" x14ac:dyDescent="0.35">
      <c r="F1742" s="47"/>
    </row>
    <row r="1743" spans="6:6" x14ac:dyDescent="0.35">
      <c r="F1743" s="47"/>
    </row>
    <row r="1744" spans="6:6" x14ac:dyDescent="0.35">
      <c r="F1744" s="47"/>
    </row>
    <row r="1745" spans="6:6" x14ac:dyDescent="0.35">
      <c r="F1745" s="47"/>
    </row>
    <row r="1746" spans="6:6" x14ac:dyDescent="0.35">
      <c r="F1746" s="47"/>
    </row>
    <row r="1747" spans="6:6" x14ac:dyDescent="0.35">
      <c r="F1747" s="47"/>
    </row>
    <row r="1748" spans="6:6" x14ac:dyDescent="0.35">
      <c r="F1748" s="47"/>
    </row>
    <row r="1749" spans="6:6" x14ac:dyDescent="0.35">
      <c r="F1749" s="47"/>
    </row>
    <row r="1750" spans="6:6" x14ac:dyDescent="0.35">
      <c r="F1750" s="47"/>
    </row>
    <row r="1751" spans="6:6" x14ac:dyDescent="0.35">
      <c r="F1751" s="47"/>
    </row>
    <row r="1752" spans="6:6" x14ac:dyDescent="0.35">
      <c r="F1752" s="47"/>
    </row>
    <row r="1753" spans="6:6" x14ac:dyDescent="0.35">
      <c r="F1753" s="47"/>
    </row>
    <row r="1754" spans="6:6" x14ac:dyDescent="0.35">
      <c r="F1754" s="47"/>
    </row>
    <row r="1755" spans="6:6" x14ac:dyDescent="0.35">
      <c r="F1755" s="47"/>
    </row>
    <row r="1756" spans="6:6" x14ac:dyDescent="0.35">
      <c r="F1756" s="47"/>
    </row>
    <row r="1757" spans="6:6" x14ac:dyDescent="0.35">
      <c r="F1757" s="47"/>
    </row>
    <row r="1758" spans="6:6" x14ac:dyDescent="0.35">
      <c r="F1758" s="47"/>
    </row>
    <row r="1759" spans="6:6" x14ac:dyDescent="0.35">
      <c r="F1759" s="47"/>
    </row>
    <row r="1760" spans="6:6" x14ac:dyDescent="0.35">
      <c r="F1760" s="47"/>
    </row>
    <row r="1761" spans="6:6" x14ac:dyDescent="0.35">
      <c r="F1761" s="47"/>
    </row>
    <row r="1762" spans="6:6" x14ac:dyDescent="0.35">
      <c r="F1762" s="47"/>
    </row>
    <row r="1763" spans="6:6" x14ac:dyDescent="0.35">
      <c r="F1763" s="47"/>
    </row>
    <row r="1764" spans="6:6" x14ac:dyDescent="0.35">
      <c r="F1764" s="47"/>
    </row>
    <row r="1765" spans="6:6" x14ac:dyDescent="0.35">
      <c r="F1765" s="47"/>
    </row>
    <row r="1766" spans="6:6" x14ac:dyDescent="0.35">
      <c r="F1766" s="47"/>
    </row>
    <row r="1767" spans="6:6" x14ac:dyDescent="0.35">
      <c r="F1767" s="47"/>
    </row>
    <row r="1768" spans="6:6" x14ac:dyDescent="0.35">
      <c r="F1768" s="47"/>
    </row>
    <row r="1769" spans="6:6" x14ac:dyDescent="0.35">
      <c r="F1769" s="47"/>
    </row>
    <row r="1770" spans="6:6" x14ac:dyDescent="0.35">
      <c r="F1770" s="47"/>
    </row>
    <row r="1771" spans="6:6" x14ac:dyDescent="0.35">
      <c r="F1771" s="47"/>
    </row>
    <row r="1772" spans="6:6" x14ac:dyDescent="0.35">
      <c r="F1772" s="47"/>
    </row>
    <row r="1773" spans="6:6" x14ac:dyDescent="0.35">
      <c r="F1773" s="47"/>
    </row>
    <row r="1774" spans="6:6" x14ac:dyDescent="0.35">
      <c r="F1774" s="47"/>
    </row>
    <row r="1775" spans="6:6" x14ac:dyDescent="0.35">
      <c r="F1775" s="47"/>
    </row>
    <row r="1776" spans="6:6" x14ac:dyDescent="0.35">
      <c r="F1776" s="47"/>
    </row>
    <row r="1777" spans="6:6" x14ac:dyDescent="0.35">
      <c r="F1777" s="47"/>
    </row>
    <row r="1778" spans="6:6" x14ac:dyDescent="0.35">
      <c r="F1778" s="47"/>
    </row>
    <row r="1779" spans="6:6" x14ac:dyDescent="0.35">
      <c r="F1779" s="47"/>
    </row>
    <row r="1780" spans="6:6" x14ac:dyDescent="0.35">
      <c r="F1780" s="47"/>
    </row>
    <row r="1781" spans="6:6" x14ac:dyDescent="0.35">
      <c r="F1781" s="47"/>
    </row>
    <row r="1782" spans="6:6" x14ac:dyDescent="0.35">
      <c r="F1782" s="47"/>
    </row>
    <row r="1783" spans="6:6" x14ac:dyDescent="0.35">
      <c r="F1783" s="47"/>
    </row>
    <row r="1784" spans="6:6" x14ac:dyDescent="0.35">
      <c r="F1784" s="47"/>
    </row>
    <row r="1785" spans="6:6" x14ac:dyDescent="0.35">
      <c r="F1785" s="47"/>
    </row>
    <row r="1786" spans="6:6" x14ac:dyDescent="0.35">
      <c r="F1786" s="47"/>
    </row>
    <row r="1787" spans="6:6" x14ac:dyDescent="0.35">
      <c r="F1787" s="47"/>
    </row>
    <row r="1788" spans="6:6" x14ac:dyDescent="0.35">
      <c r="F1788" s="47"/>
    </row>
    <row r="1789" spans="6:6" x14ac:dyDescent="0.35">
      <c r="F1789" s="47"/>
    </row>
    <row r="1790" spans="6:6" x14ac:dyDescent="0.35">
      <c r="F1790" s="47"/>
    </row>
    <row r="1791" spans="6:6" x14ac:dyDescent="0.35">
      <c r="F1791" s="47"/>
    </row>
    <row r="1792" spans="6:6" x14ac:dyDescent="0.35">
      <c r="F1792" s="47"/>
    </row>
    <row r="1793" spans="6:6" x14ac:dyDescent="0.35">
      <c r="F1793" s="47"/>
    </row>
    <row r="1794" spans="6:6" x14ac:dyDescent="0.35">
      <c r="F1794" s="47"/>
    </row>
    <row r="1795" spans="6:6" x14ac:dyDescent="0.35">
      <c r="F1795" s="47"/>
    </row>
    <row r="1796" spans="6:6" x14ac:dyDescent="0.35">
      <c r="F1796" s="47"/>
    </row>
    <row r="1797" spans="6:6" x14ac:dyDescent="0.35">
      <c r="F1797" s="47"/>
    </row>
    <row r="1798" spans="6:6" x14ac:dyDescent="0.35">
      <c r="F1798" s="47"/>
    </row>
    <row r="1799" spans="6:6" x14ac:dyDescent="0.35">
      <c r="F1799" s="47"/>
    </row>
    <row r="1800" spans="6:6" x14ac:dyDescent="0.35">
      <c r="F1800" s="47"/>
    </row>
    <row r="1801" spans="6:6" x14ac:dyDescent="0.35">
      <c r="F1801" s="47"/>
    </row>
    <row r="1802" spans="6:6" x14ac:dyDescent="0.35">
      <c r="F1802" s="47"/>
    </row>
    <row r="1803" spans="6:6" x14ac:dyDescent="0.35">
      <c r="F1803" s="47"/>
    </row>
    <row r="1804" spans="6:6" x14ac:dyDescent="0.35">
      <c r="F1804" s="47"/>
    </row>
    <row r="1805" spans="6:6" x14ac:dyDescent="0.35">
      <c r="F1805" s="47"/>
    </row>
    <row r="1806" spans="6:6" x14ac:dyDescent="0.35">
      <c r="F1806" s="47"/>
    </row>
    <row r="1807" spans="6:6" x14ac:dyDescent="0.35">
      <c r="F1807" s="47"/>
    </row>
    <row r="1808" spans="6:6" x14ac:dyDescent="0.35">
      <c r="F1808" s="47"/>
    </row>
    <row r="1809" spans="6:6" x14ac:dyDescent="0.35">
      <c r="F1809" s="47"/>
    </row>
    <row r="1810" spans="6:6" x14ac:dyDescent="0.35">
      <c r="F1810" s="47"/>
    </row>
    <row r="1811" spans="6:6" x14ac:dyDescent="0.35">
      <c r="F1811" s="47"/>
    </row>
    <row r="1812" spans="6:6" x14ac:dyDescent="0.35">
      <c r="F1812" s="47"/>
    </row>
    <row r="1813" spans="6:6" x14ac:dyDescent="0.35">
      <c r="F1813" s="47"/>
    </row>
    <row r="1814" spans="6:6" x14ac:dyDescent="0.35">
      <c r="F1814" s="47"/>
    </row>
    <row r="1815" spans="6:6" x14ac:dyDescent="0.35">
      <c r="F1815" s="47"/>
    </row>
    <row r="1816" spans="6:6" x14ac:dyDescent="0.35">
      <c r="F1816" s="47"/>
    </row>
    <row r="1817" spans="6:6" x14ac:dyDescent="0.35">
      <c r="F1817" s="47"/>
    </row>
    <row r="1818" spans="6:6" x14ac:dyDescent="0.35">
      <c r="F1818" s="47"/>
    </row>
    <row r="1819" spans="6:6" x14ac:dyDescent="0.35">
      <c r="F1819" s="47"/>
    </row>
    <row r="1820" spans="6:6" x14ac:dyDescent="0.35">
      <c r="F1820" s="47"/>
    </row>
    <row r="1821" spans="6:6" x14ac:dyDescent="0.35">
      <c r="F1821" s="47"/>
    </row>
    <row r="1822" spans="6:6" x14ac:dyDescent="0.35">
      <c r="F1822" s="47"/>
    </row>
    <row r="1823" spans="6:6" x14ac:dyDescent="0.35">
      <c r="F1823" s="47"/>
    </row>
    <row r="1824" spans="6:6" x14ac:dyDescent="0.35">
      <c r="F1824" s="47"/>
    </row>
    <row r="1825" spans="6:6" x14ac:dyDescent="0.35">
      <c r="F1825" s="47"/>
    </row>
    <row r="1826" spans="6:6" x14ac:dyDescent="0.35">
      <c r="F1826" s="47"/>
    </row>
    <row r="1827" spans="6:6" x14ac:dyDescent="0.35">
      <c r="F1827" s="47"/>
    </row>
    <row r="1828" spans="6:6" x14ac:dyDescent="0.35">
      <c r="F1828" s="47"/>
    </row>
    <row r="1829" spans="6:6" x14ac:dyDescent="0.35">
      <c r="F1829" s="47"/>
    </row>
    <row r="1830" spans="6:6" x14ac:dyDescent="0.35">
      <c r="F1830" s="47"/>
    </row>
    <row r="1831" spans="6:6" x14ac:dyDescent="0.35">
      <c r="F1831" s="47"/>
    </row>
    <row r="1832" spans="6:6" x14ac:dyDescent="0.35">
      <c r="F1832" s="47"/>
    </row>
    <row r="1833" spans="6:6" x14ac:dyDescent="0.35">
      <c r="F1833" s="47"/>
    </row>
    <row r="1834" spans="6:6" x14ac:dyDescent="0.35">
      <c r="F1834" s="47"/>
    </row>
    <row r="1835" spans="6:6" x14ac:dyDescent="0.35">
      <c r="F1835" s="47"/>
    </row>
    <row r="1836" spans="6:6" x14ac:dyDescent="0.35">
      <c r="F1836" s="47"/>
    </row>
    <row r="1837" spans="6:6" x14ac:dyDescent="0.35">
      <c r="F1837" s="47"/>
    </row>
    <row r="1838" spans="6:6" x14ac:dyDescent="0.35">
      <c r="F1838" s="47"/>
    </row>
    <row r="1839" spans="6:6" x14ac:dyDescent="0.35">
      <c r="F1839" s="47"/>
    </row>
    <row r="1840" spans="6:6" x14ac:dyDescent="0.35">
      <c r="F1840" s="47"/>
    </row>
    <row r="1841" spans="6:6" x14ac:dyDescent="0.35">
      <c r="F1841" s="47"/>
    </row>
    <row r="1842" spans="6:6" x14ac:dyDescent="0.35">
      <c r="F1842" s="47"/>
    </row>
    <row r="1843" spans="6:6" x14ac:dyDescent="0.35">
      <c r="F1843" s="47"/>
    </row>
    <row r="1844" spans="6:6" x14ac:dyDescent="0.35">
      <c r="F1844" s="47"/>
    </row>
    <row r="1845" spans="6:6" x14ac:dyDescent="0.35">
      <c r="F1845" s="47"/>
    </row>
    <row r="1846" spans="6:6" x14ac:dyDescent="0.35">
      <c r="F1846" s="47"/>
    </row>
    <row r="1847" spans="6:6" x14ac:dyDescent="0.35">
      <c r="F1847" s="47"/>
    </row>
    <row r="1848" spans="6:6" x14ac:dyDescent="0.35">
      <c r="F1848" s="47"/>
    </row>
    <row r="1849" spans="6:6" x14ac:dyDescent="0.35">
      <c r="F1849" s="47"/>
    </row>
    <row r="1850" spans="6:6" x14ac:dyDescent="0.35">
      <c r="F1850" s="47"/>
    </row>
    <row r="1851" spans="6:6" x14ac:dyDescent="0.35">
      <c r="F1851" s="47"/>
    </row>
    <row r="1852" spans="6:6" x14ac:dyDescent="0.35">
      <c r="F1852" s="47"/>
    </row>
    <row r="1853" spans="6:6" x14ac:dyDescent="0.35">
      <c r="F1853" s="47"/>
    </row>
    <row r="1854" spans="6:6" x14ac:dyDescent="0.35">
      <c r="F1854" s="47"/>
    </row>
    <row r="1855" spans="6:6" x14ac:dyDescent="0.35">
      <c r="F1855" s="47"/>
    </row>
    <row r="1856" spans="6:6" x14ac:dyDescent="0.35">
      <c r="F1856" s="47"/>
    </row>
    <row r="1857" spans="6:6" x14ac:dyDescent="0.35">
      <c r="F1857" s="47"/>
    </row>
    <row r="1858" spans="6:6" x14ac:dyDescent="0.35">
      <c r="F1858" s="47"/>
    </row>
    <row r="1859" spans="6:6" x14ac:dyDescent="0.35">
      <c r="F1859" s="47"/>
    </row>
    <row r="1860" spans="6:6" x14ac:dyDescent="0.35">
      <c r="F1860" s="47"/>
    </row>
    <row r="1861" spans="6:6" x14ac:dyDescent="0.35">
      <c r="F1861" s="47"/>
    </row>
    <row r="1862" spans="6:6" x14ac:dyDescent="0.35">
      <c r="F1862" s="47"/>
    </row>
    <row r="1863" spans="6:6" x14ac:dyDescent="0.35">
      <c r="F1863" s="47"/>
    </row>
    <row r="1864" spans="6:6" x14ac:dyDescent="0.35">
      <c r="F1864" s="47"/>
    </row>
    <row r="1865" spans="6:6" x14ac:dyDescent="0.35">
      <c r="F1865" s="47"/>
    </row>
    <row r="1866" spans="6:6" x14ac:dyDescent="0.35">
      <c r="F1866" s="47"/>
    </row>
    <row r="1867" spans="6:6" x14ac:dyDescent="0.35">
      <c r="F1867" s="47"/>
    </row>
    <row r="1868" spans="6:6" x14ac:dyDescent="0.35">
      <c r="F1868" s="47"/>
    </row>
    <row r="1869" spans="6:6" x14ac:dyDescent="0.35">
      <c r="F1869" s="47"/>
    </row>
    <row r="1870" spans="6:6" x14ac:dyDescent="0.35">
      <c r="F1870" s="47"/>
    </row>
    <row r="1871" spans="6:6" x14ac:dyDescent="0.35">
      <c r="F1871" s="47"/>
    </row>
    <row r="1872" spans="6:6" x14ac:dyDescent="0.35">
      <c r="F1872" s="47"/>
    </row>
    <row r="1873" spans="6:6" x14ac:dyDescent="0.35">
      <c r="F1873" s="47"/>
    </row>
    <row r="1874" spans="6:6" x14ac:dyDescent="0.35">
      <c r="F1874" s="47"/>
    </row>
    <row r="1875" spans="6:6" x14ac:dyDescent="0.35">
      <c r="F1875" s="47"/>
    </row>
    <row r="1876" spans="6:6" x14ac:dyDescent="0.35">
      <c r="F1876" s="47"/>
    </row>
    <row r="1877" spans="6:6" x14ac:dyDescent="0.35">
      <c r="F1877" s="47"/>
    </row>
    <row r="1878" spans="6:6" x14ac:dyDescent="0.35">
      <c r="F1878" s="47"/>
    </row>
    <row r="1879" spans="6:6" x14ac:dyDescent="0.35">
      <c r="F1879" s="47"/>
    </row>
    <row r="1880" spans="6:6" x14ac:dyDescent="0.35">
      <c r="F1880" s="47"/>
    </row>
    <row r="1881" spans="6:6" x14ac:dyDescent="0.35">
      <c r="F1881" s="47"/>
    </row>
    <row r="1882" spans="6:6" x14ac:dyDescent="0.35">
      <c r="F1882" s="47"/>
    </row>
    <row r="1883" spans="6:6" x14ac:dyDescent="0.35">
      <c r="F1883" s="47"/>
    </row>
    <row r="1884" spans="6:6" x14ac:dyDescent="0.35">
      <c r="F1884" s="47"/>
    </row>
    <row r="1885" spans="6:6" x14ac:dyDescent="0.35">
      <c r="F1885" s="47"/>
    </row>
    <row r="1886" spans="6:6" x14ac:dyDescent="0.35">
      <c r="F1886" s="47"/>
    </row>
    <row r="1887" spans="6:6" x14ac:dyDescent="0.35">
      <c r="F1887" s="47"/>
    </row>
    <row r="1888" spans="6:6" x14ac:dyDescent="0.35">
      <c r="F1888" s="47"/>
    </row>
    <row r="1889" spans="6:6" x14ac:dyDescent="0.35">
      <c r="F1889" s="47"/>
    </row>
    <row r="1890" spans="6:6" x14ac:dyDescent="0.35">
      <c r="F1890" s="47"/>
    </row>
    <row r="1891" spans="6:6" x14ac:dyDescent="0.35">
      <c r="F1891" s="47"/>
    </row>
    <row r="1892" spans="6:6" x14ac:dyDescent="0.35">
      <c r="F1892" s="47"/>
    </row>
    <row r="1893" spans="6:6" x14ac:dyDescent="0.35">
      <c r="F1893" s="47"/>
    </row>
    <row r="1894" spans="6:6" x14ac:dyDescent="0.35">
      <c r="F1894" s="47"/>
    </row>
    <row r="1895" spans="6:6" x14ac:dyDescent="0.35">
      <c r="F1895" s="47"/>
    </row>
    <row r="1896" spans="6:6" x14ac:dyDescent="0.35">
      <c r="F1896" s="47"/>
    </row>
    <row r="1897" spans="6:6" x14ac:dyDescent="0.35">
      <c r="F1897" s="47"/>
    </row>
    <row r="1898" spans="6:6" x14ac:dyDescent="0.35">
      <c r="F1898" s="47"/>
    </row>
    <row r="1899" spans="6:6" x14ac:dyDescent="0.35">
      <c r="F1899" s="47"/>
    </row>
    <row r="1900" spans="6:6" x14ac:dyDescent="0.35">
      <c r="F1900" s="47"/>
    </row>
    <row r="1901" spans="6:6" x14ac:dyDescent="0.35">
      <c r="F1901" s="47"/>
    </row>
    <row r="1902" spans="6:6" x14ac:dyDescent="0.35">
      <c r="F1902" s="47"/>
    </row>
    <row r="1903" spans="6:6" x14ac:dyDescent="0.35">
      <c r="F1903" s="47"/>
    </row>
    <row r="1904" spans="6:6" x14ac:dyDescent="0.35">
      <c r="F1904" s="47"/>
    </row>
    <row r="1905" spans="6:6" x14ac:dyDescent="0.35">
      <c r="F1905" s="47"/>
    </row>
    <row r="1906" spans="6:6" x14ac:dyDescent="0.35">
      <c r="F1906" s="47"/>
    </row>
    <row r="1907" spans="6:6" x14ac:dyDescent="0.35">
      <c r="F1907" s="47"/>
    </row>
    <row r="1908" spans="6:6" x14ac:dyDescent="0.35">
      <c r="F1908" s="47"/>
    </row>
    <row r="1909" spans="6:6" x14ac:dyDescent="0.35">
      <c r="F1909" s="47"/>
    </row>
    <row r="1910" spans="6:6" x14ac:dyDescent="0.35">
      <c r="F1910" s="47"/>
    </row>
    <row r="1911" spans="6:6" x14ac:dyDescent="0.35">
      <c r="F1911" s="47"/>
    </row>
    <row r="1912" spans="6:6" x14ac:dyDescent="0.35">
      <c r="F1912" s="47"/>
    </row>
    <row r="1913" spans="6:6" x14ac:dyDescent="0.35">
      <c r="F1913" s="47"/>
    </row>
    <row r="1914" spans="6:6" x14ac:dyDescent="0.35">
      <c r="F1914" s="47"/>
    </row>
    <row r="1915" spans="6:6" x14ac:dyDescent="0.35">
      <c r="F1915" s="47"/>
    </row>
    <row r="1916" spans="6:6" x14ac:dyDescent="0.35">
      <c r="F1916" s="47"/>
    </row>
    <row r="1917" spans="6:6" x14ac:dyDescent="0.35">
      <c r="F1917" s="47"/>
    </row>
    <row r="1918" spans="6:6" x14ac:dyDescent="0.35">
      <c r="F1918" s="47"/>
    </row>
    <row r="1919" spans="6:6" x14ac:dyDescent="0.35">
      <c r="F1919" s="47"/>
    </row>
    <row r="1920" spans="6:6" x14ac:dyDescent="0.35">
      <c r="F1920" s="47"/>
    </row>
    <row r="1921" spans="6:6" x14ac:dyDescent="0.35">
      <c r="F1921" s="47"/>
    </row>
    <row r="1922" spans="6:6" x14ac:dyDescent="0.35">
      <c r="F1922" s="47"/>
    </row>
    <row r="1923" spans="6:6" x14ac:dyDescent="0.35">
      <c r="F1923" s="47"/>
    </row>
    <row r="1924" spans="6:6" x14ac:dyDescent="0.35">
      <c r="F1924" s="47"/>
    </row>
    <row r="1925" spans="6:6" x14ac:dyDescent="0.35">
      <c r="F1925" s="47"/>
    </row>
    <row r="1926" spans="6:6" x14ac:dyDescent="0.35">
      <c r="F1926" s="47"/>
    </row>
    <row r="1927" spans="6:6" x14ac:dyDescent="0.35">
      <c r="F1927" s="47"/>
    </row>
    <row r="1928" spans="6:6" x14ac:dyDescent="0.35">
      <c r="F1928" s="47"/>
    </row>
    <row r="1929" spans="6:6" x14ac:dyDescent="0.35">
      <c r="F1929" s="47"/>
    </row>
    <row r="1930" spans="6:6" x14ac:dyDescent="0.35">
      <c r="F1930" s="47"/>
    </row>
    <row r="1931" spans="6:6" x14ac:dyDescent="0.35">
      <c r="F1931" s="47"/>
    </row>
    <row r="1932" spans="6:6" x14ac:dyDescent="0.35">
      <c r="F1932" s="47"/>
    </row>
    <row r="1933" spans="6:6" x14ac:dyDescent="0.35">
      <c r="F1933" s="47"/>
    </row>
    <row r="1934" spans="6:6" x14ac:dyDescent="0.35">
      <c r="F1934" s="47"/>
    </row>
    <row r="1935" spans="6:6" x14ac:dyDescent="0.35">
      <c r="F1935" s="47"/>
    </row>
    <row r="1936" spans="6:6" x14ac:dyDescent="0.35">
      <c r="F1936" s="47"/>
    </row>
    <row r="1937" spans="6:6" x14ac:dyDescent="0.35">
      <c r="F1937" s="47"/>
    </row>
    <row r="1938" spans="6:6" x14ac:dyDescent="0.35">
      <c r="F1938" s="47"/>
    </row>
    <row r="1939" spans="6:6" x14ac:dyDescent="0.35">
      <c r="F1939" s="47"/>
    </row>
    <row r="1940" spans="6:6" x14ac:dyDescent="0.35">
      <c r="F1940" s="47"/>
    </row>
    <row r="1941" spans="6:6" x14ac:dyDescent="0.35">
      <c r="F1941" s="47"/>
    </row>
    <row r="1942" spans="6:6" x14ac:dyDescent="0.35">
      <c r="F1942" s="47"/>
    </row>
    <row r="1943" spans="6:6" x14ac:dyDescent="0.35">
      <c r="F1943" s="47"/>
    </row>
    <row r="1944" spans="6:6" x14ac:dyDescent="0.35">
      <c r="F1944" s="47"/>
    </row>
    <row r="1945" spans="6:6" x14ac:dyDescent="0.35">
      <c r="F1945" s="47"/>
    </row>
    <row r="1946" spans="6:6" x14ac:dyDescent="0.35">
      <c r="F1946" s="47"/>
    </row>
    <row r="1947" spans="6:6" x14ac:dyDescent="0.35">
      <c r="F1947" s="47"/>
    </row>
    <row r="1948" spans="6:6" x14ac:dyDescent="0.35">
      <c r="F1948" s="47"/>
    </row>
    <row r="1949" spans="6:6" x14ac:dyDescent="0.35">
      <c r="F1949" s="47"/>
    </row>
    <row r="1950" spans="6:6" x14ac:dyDescent="0.35">
      <c r="F1950" s="47"/>
    </row>
    <row r="1951" spans="6:6" x14ac:dyDescent="0.35">
      <c r="F1951" s="47"/>
    </row>
    <row r="1952" spans="6:6" x14ac:dyDescent="0.35">
      <c r="F1952" s="47"/>
    </row>
    <row r="1953" spans="6:6" x14ac:dyDescent="0.35">
      <c r="F1953" s="47"/>
    </row>
    <row r="1954" spans="6:6" x14ac:dyDescent="0.35">
      <c r="F1954" s="47"/>
    </row>
    <row r="1955" spans="6:6" x14ac:dyDescent="0.35">
      <c r="F1955" s="47"/>
    </row>
    <row r="1956" spans="6:6" x14ac:dyDescent="0.35">
      <c r="F1956" s="47"/>
    </row>
    <row r="1957" spans="6:6" x14ac:dyDescent="0.35">
      <c r="F1957" s="47"/>
    </row>
    <row r="1958" spans="6:6" x14ac:dyDescent="0.35">
      <c r="F1958" s="47"/>
    </row>
    <row r="1959" spans="6:6" x14ac:dyDescent="0.35">
      <c r="F1959" s="47"/>
    </row>
    <row r="1960" spans="6:6" x14ac:dyDescent="0.35">
      <c r="F1960" s="47"/>
    </row>
    <row r="1961" spans="6:6" x14ac:dyDescent="0.35">
      <c r="F1961" s="47"/>
    </row>
    <row r="1962" spans="6:6" x14ac:dyDescent="0.35">
      <c r="F1962" s="47"/>
    </row>
    <row r="1963" spans="6:6" x14ac:dyDescent="0.35">
      <c r="F1963" s="47"/>
    </row>
    <row r="1964" spans="6:6" x14ac:dyDescent="0.35">
      <c r="F1964" s="47"/>
    </row>
    <row r="1965" spans="6:6" x14ac:dyDescent="0.35">
      <c r="F1965" s="47"/>
    </row>
    <row r="1966" spans="6:6" x14ac:dyDescent="0.35">
      <c r="F1966" s="47"/>
    </row>
    <row r="1967" spans="6:6" x14ac:dyDescent="0.35">
      <c r="F1967" s="47"/>
    </row>
    <row r="1968" spans="6:6" x14ac:dyDescent="0.35">
      <c r="F1968" s="47"/>
    </row>
    <row r="1969" spans="6:6" x14ac:dyDescent="0.35">
      <c r="F1969" s="47"/>
    </row>
    <row r="1970" spans="6:6" x14ac:dyDescent="0.35">
      <c r="F1970" s="47"/>
    </row>
    <row r="1971" spans="6:6" x14ac:dyDescent="0.35">
      <c r="F1971" s="47"/>
    </row>
    <row r="1972" spans="6:6" x14ac:dyDescent="0.35">
      <c r="F1972" s="47"/>
    </row>
    <row r="1973" spans="6:6" x14ac:dyDescent="0.35">
      <c r="F1973" s="47"/>
    </row>
    <row r="1974" spans="6:6" x14ac:dyDescent="0.35">
      <c r="F1974" s="47"/>
    </row>
    <row r="1975" spans="6:6" x14ac:dyDescent="0.35">
      <c r="F1975" s="47"/>
    </row>
    <row r="1976" spans="6:6" x14ac:dyDescent="0.35">
      <c r="F1976" s="47"/>
    </row>
    <row r="1977" spans="6:6" x14ac:dyDescent="0.35">
      <c r="F1977" s="47"/>
    </row>
    <row r="1978" spans="6:6" x14ac:dyDescent="0.35">
      <c r="F1978" s="47"/>
    </row>
    <row r="1979" spans="6:6" x14ac:dyDescent="0.35">
      <c r="F1979" s="47"/>
    </row>
    <row r="1980" spans="6:6" x14ac:dyDescent="0.35">
      <c r="F1980" s="47"/>
    </row>
    <row r="1981" spans="6:6" x14ac:dyDescent="0.35">
      <c r="F1981" s="47"/>
    </row>
    <row r="1982" spans="6:6" x14ac:dyDescent="0.35">
      <c r="F1982" s="47"/>
    </row>
    <row r="1983" spans="6:6" x14ac:dyDescent="0.35">
      <c r="F1983" s="47"/>
    </row>
    <row r="1984" spans="6:6" x14ac:dyDescent="0.35">
      <c r="F1984" s="47"/>
    </row>
    <row r="1985" spans="6:6" x14ac:dyDescent="0.35">
      <c r="F1985" s="47"/>
    </row>
    <row r="1986" spans="6:6" x14ac:dyDescent="0.35">
      <c r="F1986" s="47"/>
    </row>
    <row r="1987" spans="6:6" x14ac:dyDescent="0.35">
      <c r="F1987" s="47"/>
    </row>
    <row r="1988" spans="6:6" x14ac:dyDescent="0.35">
      <c r="F1988" s="47"/>
    </row>
    <row r="1989" spans="6:6" x14ac:dyDescent="0.35">
      <c r="F1989" s="47"/>
    </row>
    <row r="1990" spans="6:6" x14ac:dyDescent="0.35">
      <c r="F1990" s="47"/>
    </row>
    <row r="1991" spans="6:6" x14ac:dyDescent="0.35">
      <c r="F1991" s="47"/>
    </row>
    <row r="1992" spans="6:6" x14ac:dyDescent="0.35">
      <c r="F1992" s="47"/>
    </row>
    <row r="1993" spans="6:6" x14ac:dyDescent="0.35">
      <c r="F1993" s="47"/>
    </row>
    <row r="1994" spans="6:6" x14ac:dyDescent="0.35">
      <c r="F1994" s="47"/>
    </row>
    <row r="1995" spans="6:6" x14ac:dyDescent="0.35">
      <c r="F1995" s="47"/>
    </row>
    <row r="1996" spans="6:6" x14ac:dyDescent="0.35">
      <c r="F1996" s="47"/>
    </row>
    <row r="1997" spans="6:6" x14ac:dyDescent="0.35">
      <c r="F1997" s="47"/>
    </row>
    <row r="1998" spans="6:6" x14ac:dyDescent="0.35">
      <c r="F1998" s="47"/>
    </row>
    <row r="1999" spans="6:6" x14ac:dyDescent="0.35">
      <c r="F1999" s="47"/>
    </row>
    <row r="2000" spans="6:6" x14ac:dyDescent="0.35">
      <c r="F2000" s="47"/>
    </row>
    <row r="2001" spans="6:6" x14ac:dyDescent="0.35">
      <c r="F2001" s="47"/>
    </row>
    <row r="2002" spans="6:6" x14ac:dyDescent="0.35">
      <c r="F2002" s="47"/>
    </row>
    <row r="2003" spans="6:6" x14ac:dyDescent="0.35">
      <c r="F2003" s="47"/>
    </row>
    <row r="2004" spans="6:6" x14ac:dyDescent="0.35">
      <c r="F2004" s="47"/>
    </row>
    <row r="2005" spans="6:6" x14ac:dyDescent="0.35">
      <c r="F2005" s="47"/>
    </row>
    <row r="2006" spans="6:6" x14ac:dyDescent="0.35">
      <c r="F2006" s="47"/>
    </row>
    <row r="2007" spans="6:6" x14ac:dyDescent="0.35">
      <c r="F2007" s="47"/>
    </row>
    <row r="2008" spans="6:6" x14ac:dyDescent="0.35">
      <c r="F2008" s="47"/>
    </row>
    <row r="2009" spans="6:6" x14ac:dyDescent="0.35">
      <c r="F2009" s="47"/>
    </row>
    <row r="2010" spans="6:6" x14ac:dyDescent="0.35">
      <c r="F2010" s="47"/>
    </row>
    <row r="2011" spans="6:6" x14ac:dyDescent="0.35">
      <c r="F2011" s="47"/>
    </row>
    <row r="2012" spans="6:6" x14ac:dyDescent="0.35">
      <c r="F2012" s="47"/>
    </row>
    <row r="2013" spans="6:6" x14ac:dyDescent="0.35">
      <c r="F2013" s="47"/>
    </row>
    <row r="2014" spans="6:6" x14ac:dyDescent="0.35">
      <c r="F2014" s="47"/>
    </row>
    <row r="2015" spans="6:6" x14ac:dyDescent="0.35">
      <c r="F2015" s="47"/>
    </row>
    <row r="2016" spans="6:6" x14ac:dyDescent="0.35">
      <c r="F2016" s="47"/>
    </row>
    <row r="2017" spans="6:6" x14ac:dyDescent="0.35">
      <c r="F2017" s="47"/>
    </row>
    <row r="2018" spans="6:6" x14ac:dyDescent="0.35">
      <c r="F2018" s="47"/>
    </row>
    <row r="2019" spans="6:6" x14ac:dyDescent="0.35">
      <c r="F2019" s="47"/>
    </row>
    <row r="2020" spans="6:6" x14ac:dyDescent="0.35">
      <c r="F2020" s="47"/>
    </row>
    <row r="2021" spans="6:6" x14ac:dyDescent="0.35">
      <c r="F2021" s="47"/>
    </row>
    <row r="2022" spans="6:6" x14ac:dyDescent="0.35">
      <c r="F2022" s="47"/>
    </row>
    <row r="2023" spans="6:6" x14ac:dyDescent="0.35">
      <c r="F2023" s="47"/>
    </row>
    <row r="2024" spans="6:6" x14ac:dyDescent="0.35">
      <c r="F2024" s="47"/>
    </row>
    <row r="2025" spans="6:6" x14ac:dyDescent="0.35">
      <c r="F2025" s="47"/>
    </row>
    <row r="2026" spans="6:6" x14ac:dyDescent="0.35">
      <c r="F2026" s="47"/>
    </row>
    <row r="2027" spans="6:6" x14ac:dyDescent="0.35">
      <c r="F2027" s="47"/>
    </row>
    <row r="2028" spans="6:6" x14ac:dyDescent="0.35">
      <c r="F2028" s="47"/>
    </row>
    <row r="2029" spans="6:6" x14ac:dyDescent="0.35">
      <c r="F2029" s="47"/>
    </row>
    <row r="2030" spans="6:6" x14ac:dyDescent="0.35">
      <c r="F2030" s="47"/>
    </row>
    <row r="2031" spans="6:6" x14ac:dyDescent="0.35">
      <c r="F2031" s="47"/>
    </row>
    <row r="2032" spans="6:6" x14ac:dyDescent="0.35">
      <c r="F2032" s="47"/>
    </row>
    <row r="2033" spans="6:6" x14ac:dyDescent="0.35">
      <c r="F2033" s="47"/>
    </row>
    <row r="2034" spans="6:6" x14ac:dyDescent="0.35">
      <c r="F2034" s="47"/>
    </row>
    <row r="2035" spans="6:6" x14ac:dyDescent="0.35">
      <c r="F2035" s="47"/>
    </row>
    <row r="2036" spans="6:6" x14ac:dyDescent="0.35">
      <c r="F2036" s="47"/>
    </row>
    <row r="2037" spans="6:6" x14ac:dyDescent="0.35">
      <c r="F2037" s="47"/>
    </row>
    <row r="2038" spans="6:6" x14ac:dyDescent="0.35">
      <c r="F2038" s="47"/>
    </row>
    <row r="2039" spans="6:6" x14ac:dyDescent="0.35">
      <c r="F2039" s="47"/>
    </row>
    <row r="2040" spans="6:6" x14ac:dyDescent="0.35">
      <c r="F2040" s="47"/>
    </row>
    <row r="2041" spans="6:6" x14ac:dyDescent="0.35">
      <c r="F2041" s="47"/>
    </row>
    <row r="2042" spans="6:6" x14ac:dyDescent="0.35">
      <c r="F2042" s="47"/>
    </row>
    <row r="2043" spans="6:6" x14ac:dyDescent="0.35">
      <c r="F2043" s="47"/>
    </row>
    <row r="2044" spans="6:6" x14ac:dyDescent="0.35">
      <c r="F2044" s="47"/>
    </row>
    <row r="2045" spans="6:6" x14ac:dyDescent="0.35">
      <c r="F2045" s="47"/>
    </row>
    <row r="2046" spans="6:6" x14ac:dyDescent="0.35">
      <c r="F2046" s="47"/>
    </row>
    <row r="2047" spans="6:6" x14ac:dyDescent="0.35">
      <c r="F2047" s="47"/>
    </row>
    <row r="2048" spans="6:6" x14ac:dyDescent="0.35">
      <c r="F2048" s="47"/>
    </row>
    <row r="2049" spans="6:6" x14ac:dyDescent="0.35">
      <c r="F2049" s="47"/>
    </row>
    <row r="2050" spans="6:6" x14ac:dyDescent="0.35">
      <c r="F2050" s="47"/>
    </row>
    <row r="2051" spans="6:6" x14ac:dyDescent="0.35">
      <c r="F2051" s="47"/>
    </row>
    <row r="2052" spans="6:6" x14ac:dyDescent="0.35">
      <c r="F2052" s="47"/>
    </row>
    <row r="2053" spans="6:6" x14ac:dyDescent="0.35">
      <c r="F2053" s="47"/>
    </row>
    <row r="2054" spans="6:6" x14ac:dyDescent="0.35">
      <c r="F2054" s="47"/>
    </row>
    <row r="2055" spans="6:6" x14ac:dyDescent="0.35">
      <c r="F2055" s="47"/>
    </row>
    <row r="2056" spans="6:6" x14ac:dyDescent="0.35">
      <c r="F2056" s="47"/>
    </row>
    <row r="2057" spans="6:6" x14ac:dyDescent="0.35">
      <c r="F2057" s="47"/>
    </row>
    <row r="2058" spans="6:6" x14ac:dyDescent="0.35">
      <c r="F2058" s="47"/>
    </row>
    <row r="2059" spans="6:6" x14ac:dyDescent="0.35">
      <c r="F2059" s="47"/>
    </row>
    <row r="2060" spans="6:6" x14ac:dyDescent="0.35">
      <c r="F2060" s="47"/>
    </row>
    <row r="2061" spans="6:6" x14ac:dyDescent="0.35">
      <c r="F2061" s="47"/>
    </row>
    <row r="2062" spans="6:6" x14ac:dyDescent="0.35">
      <c r="F2062" s="47"/>
    </row>
    <row r="2063" spans="6:6" x14ac:dyDescent="0.35">
      <c r="F2063" s="47"/>
    </row>
    <row r="2064" spans="6:6" x14ac:dyDescent="0.35">
      <c r="F2064" s="47"/>
    </row>
    <row r="2065" spans="6:6" x14ac:dyDescent="0.35">
      <c r="F2065" s="47"/>
    </row>
    <row r="2066" spans="6:6" x14ac:dyDescent="0.35">
      <c r="F2066" s="47"/>
    </row>
    <row r="2067" spans="6:6" x14ac:dyDescent="0.35">
      <c r="F2067" s="47"/>
    </row>
    <row r="2068" spans="6:6" x14ac:dyDescent="0.35">
      <c r="F2068" s="47"/>
    </row>
    <row r="2069" spans="6:6" x14ac:dyDescent="0.35">
      <c r="F2069" s="47"/>
    </row>
    <row r="2070" spans="6:6" x14ac:dyDescent="0.35">
      <c r="F2070" s="47"/>
    </row>
    <row r="2071" spans="6:6" x14ac:dyDescent="0.35">
      <c r="F2071" s="47"/>
    </row>
    <row r="2072" spans="6:6" x14ac:dyDescent="0.35">
      <c r="F2072" s="47"/>
    </row>
    <row r="2073" spans="6:6" x14ac:dyDescent="0.35">
      <c r="F2073" s="47"/>
    </row>
    <row r="2074" spans="6:6" x14ac:dyDescent="0.35">
      <c r="F2074" s="47"/>
    </row>
    <row r="2075" spans="6:6" x14ac:dyDescent="0.35">
      <c r="F2075" s="47"/>
    </row>
    <row r="2076" spans="6:6" x14ac:dyDescent="0.35">
      <c r="F2076" s="47"/>
    </row>
    <row r="2077" spans="6:6" x14ac:dyDescent="0.35">
      <c r="F2077" s="47"/>
    </row>
    <row r="2078" spans="6:6" x14ac:dyDescent="0.35">
      <c r="F2078" s="47"/>
    </row>
    <row r="2079" spans="6:6" x14ac:dyDescent="0.35">
      <c r="F2079" s="47"/>
    </row>
    <row r="2080" spans="6:6" x14ac:dyDescent="0.35">
      <c r="F2080" s="47"/>
    </row>
    <row r="2081" spans="6:6" x14ac:dyDescent="0.35">
      <c r="F2081" s="47"/>
    </row>
    <row r="2082" spans="6:6" x14ac:dyDescent="0.35">
      <c r="F2082" s="47"/>
    </row>
    <row r="2083" spans="6:6" x14ac:dyDescent="0.35">
      <c r="F2083" s="47"/>
    </row>
    <row r="2084" spans="6:6" x14ac:dyDescent="0.35">
      <c r="F2084" s="47"/>
    </row>
    <row r="2085" spans="6:6" x14ac:dyDescent="0.35">
      <c r="F2085" s="47"/>
    </row>
    <row r="2086" spans="6:6" x14ac:dyDescent="0.35">
      <c r="F2086" s="47"/>
    </row>
    <row r="2087" spans="6:6" x14ac:dyDescent="0.35">
      <c r="F2087" s="47"/>
    </row>
    <row r="2088" spans="6:6" x14ac:dyDescent="0.35">
      <c r="F2088" s="47"/>
    </row>
    <row r="2089" spans="6:6" x14ac:dyDescent="0.35">
      <c r="F2089" s="47"/>
    </row>
    <row r="2090" spans="6:6" x14ac:dyDescent="0.35">
      <c r="F2090" s="47"/>
    </row>
    <row r="2091" spans="6:6" x14ac:dyDescent="0.35">
      <c r="F2091" s="47"/>
    </row>
    <row r="2092" spans="6:6" x14ac:dyDescent="0.35">
      <c r="F2092" s="47"/>
    </row>
    <row r="2093" spans="6:6" x14ac:dyDescent="0.35">
      <c r="F2093" s="47"/>
    </row>
    <row r="2094" spans="6:6" x14ac:dyDescent="0.35">
      <c r="F2094" s="47"/>
    </row>
    <row r="2095" spans="6:6" x14ac:dyDescent="0.35">
      <c r="F2095" s="47"/>
    </row>
    <row r="2096" spans="6:6" x14ac:dyDescent="0.35">
      <c r="F2096" s="47"/>
    </row>
    <row r="2097" spans="6:6" x14ac:dyDescent="0.35">
      <c r="F2097" s="47"/>
    </row>
    <row r="2098" spans="6:6" x14ac:dyDescent="0.35">
      <c r="F2098" s="47"/>
    </row>
    <row r="2099" spans="6:6" x14ac:dyDescent="0.35">
      <c r="F2099" s="47"/>
    </row>
    <row r="2100" spans="6:6" x14ac:dyDescent="0.35">
      <c r="F2100" s="47"/>
    </row>
    <row r="2101" spans="6:6" x14ac:dyDescent="0.35">
      <c r="F2101" s="47"/>
    </row>
    <row r="2102" spans="6:6" x14ac:dyDescent="0.35">
      <c r="F2102" s="47"/>
    </row>
    <row r="2103" spans="6:6" x14ac:dyDescent="0.35">
      <c r="F2103" s="47"/>
    </row>
    <row r="2104" spans="6:6" x14ac:dyDescent="0.35">
      <c r="F2104" s="47"/>
    </row>
    <row r="2105" spans="6:6" x14ac:dyDescent="0.35">
      <c r="F2105" s="47"/>
    </row>
    <row r="2106" spans="6:6" x14ac:dyDescent="0.35">
      <c r="F2106" s="47"/>
    </row>
    <row r="2107" spans="6:6" x14ac:dyDescent="0.35">
      <c r="F2107" s="47"/>
    </row>
    <row r="2108" spans="6:6" x14ac:dyDescent="0.35">
      <c r="F2108" s="47"/>
    </row>
    <row r="2109" spans="6:6" x14ac:dyDescent="0.35">
      <c r="F2109" s="47"/>
    </row>
    <row r="2110" spans="6:6" x14ac:dyDescent="0.35">
      <c r="F2110" s="47"/>
    </row>
    <row r="2111" spans="6:6" x14ac:dyDescent="0.35">
      <c r="F2111" s="47"/>
    </row>
    <row r="2112" spans="6:6" x14ac:dyDescent="0.35">
      <c r="F2112" s="47"/>
    </row>
    <row r="2113" spans="6:6" x14ac:dyDescent="0.35">
      <c r="F2113" s="47"/>
    </row>
    <row r="2114" spans="6:6" x14ac:dyDescent="0.35">
      <c r="F2114" s="47"/>
    </row>
    <row r="2115" spans="6:6" x14ac:dyDescent="0.35">
      <c r="F2115" s="47"/>
    </row>
    <row r="2116" spans="6:6" x14ac:dyDescent="0.35">
      <c r="F2116" s="47"/>
    </row>
    <row r="2117" spans="6:6" x14ac:dyDescent="0.35">
      <c r="F2117" s="47"/>
    </row>
    <row r="2118" spans="6:6" x14ac:dyDescent="0.35">
      <c r="F2118" s="47"/>
    </row>
    <row r="2119" spans="6:6" x14ac:dyDescent="0.35">
      <c r="F2119" s="47"/>
    </row>
    <row r="2120" spans="6:6" x14ac:dyDescent="0.35">
      <c r="F2120" s="47"/>
    </row>
    <row r="2121" spans="6:6" x14ac:dyDescent="0.35">
      <c r="F2121" s="47"/>
    </row>
    <row r="2122" spans="6:6" x14ac:dyDescent="0.35">
      <c r="F2122" s="47"/>
    </row>
    <row r="2123" spans="6:6" x14ac:dyDescent="0.35">
      <c r="F2123" s="47"/>
    </row>
    <row r="2124" spans="6:6" x14ac:dyDescent="0.35">
      <c r="F2124" s="47"/>
    </row>
    <row r="2125" spans="6:6" x14ac:dyDescent="0.35">
      <c r="F2125" s="47"/>
    </row>
    <row r="2126" spans="6:6" x14ac:dyDescent="0.35">
      <c r="F2126" s="47"/>
    </row>
    <row r="2127" spans="6:6" x14ac:dyDescent="0.35">
      <c r="F2127" s="47"/>
    </row>
    <row r="2128" spans="6:6" x14ac:dyDescent="0.35">
      <c r="F2128" s="47"/>
    </row>
    <row r="2129" spans="6:6" x14ac:dyDescent="0.35">
      <c r="F2129" s="47"/>
    </row>
    <row r="2130" spans="6:6" x14ac:dyDescent="0.35">
      <c r="F2130" s="47"/>
    </row>
    <row r="2131" spans="6:6" x14ac:dyDescent="0.35">
      <c r="F2131" s="47"/>
    </row>
    <row r="2132" spans="6:6" x14ac:dyDescent="0.35">
      <c r="F2132" s="47"/>
    </row>
    <row r="2133" spans="6:6" x14ac:dyDescent="0.35">
      <c r="F2133" s="47"/>
    </row>
    <row r="2134" spans="6:6" x14ac:dyDescent="0.35">
      <c r="F2134" s="47"/>
    </row>
    <row r="2135" spans="6:6" x14ac:dyDescent="0.35">
      <c r="F2135" s="47"/>
    </row>
    <row r="2136" spans="6:6" x14ac:dyDescent="0.35">
      <c r="F2136" s="47"/>
    </row>
    <row r="2137" spans="6:6" x14ac:dyDescent="0.35">
      <c r="F2137" s="47"/>
    </row>
    <row r="2138" spans="6:6" x14ac:dyDescent="0.35">
      <c r="F2138" s="47"/>
    </row>
    <row r="2139" spans="6:6" x14ac:dyDescent="0.35">
      <c r="F2139" s="47"/>
    </row>
    <row r="2140" spans="6:6" x14ac:dyDescent="0.35">
      <c r="F2140" s="47"/>
    </row>
    <row r="2141" spans="6:6" x14ac:dyDescent="0.35">
      <c r="F2141" s="47"/>
    </row>
    <row r="2142" spans="6:6" x14ac:dyDescent="0.35">
      <c r="F2142" s="47"/>
    </row>
    <row r="2143" spans="6:6" x14ac:dyDescent="0.35">
      <c r="F2143" s="47"/>
    </row>
    <row r="2144" spans="6:6" x14ac:dyDescent="0.35">
      <c r="F2144" s="47"/>
    </row>
    <row r="2145" spans="6:6" x14ac:dyDescent="0.35">
      <c r="F2145" s="47"/>
    </row>
    <row r="2146" spans="6:6" x14ac:dyDescent="0.35">
      <c r="F2146" s="47"/>
    </row>
    <row r="2147" spans="6:6" x14ac:dyDescent="0.35">
      <c r="F2147" s="47"/>
    </row>
    <row r="2148" spans="6:6" x14ac:dyDescent="0.35">
      <c r="F2148" s="47"/>
    </row>
    <row r="2149" spans="6:6" x14ac:dyDescent="0.35">
      <c r="F2149" s="47"/>
    </row>
    <row r="2150" spans="6:6" x14ac:dyDescent="0.35">
      <c r="F2150" s="47"/>
    </row>
    <row r="2151" spans="6:6" x14ac:dyDescent="0.35">
      <c r="F2151" s="47"/>
    </row>
    <row r="2152" spans="6:6" x14ac:dyDescent="0.35">
      <c r="F2152" s="47"/>
    </row>
    <row r="2153" spans="6:6" x14ac:dyDescent="0.35">
      <c r="F2153" s="47"/>
    </row>
    <row r="2154" spans="6:6" x14ac:dyDescent="0.35">
      <c r="F2154" s="47"/>
    </row>
    <row r="2155" spans="6:6" x14ac:dyDescent="0.35">
      <c r="F2155" s="47"/>
    </row>
    <row r="2156" spans="6:6" x14ac:dyDescent="0.35">
      <c r="F2156" s="47"/>
    </row>
    <row r="2157" spans="6:6" x14ac:dyDescent="0.35">
      <c r="F2157" s="47"/>
    </row>
    <row r="2158" spans="6:6" x14ac:dyDescent="0.35">
      <c r="F2158" s="47"/>
    </row>
    <row r="2159" spans="6:6" x14ac:dyDescent="0.35">
      <c r="F2159" s="47"/>
    </row>
    <row r="2160" spans="6:6" x14ac:dyDescent="0.35">
      <c r="F2160" s="47"/>
    </row>
    <row r="2161" spans="6:6" x14ac:dyDescent="0.35">
      <c r="F2161" s="47"/>
    </row>
    <row r="2162" spans="6:6" x14ac:dyDescent="0.35">
      <c r="F2162" s="47"/>
    </row>
    <row r="2163" spans="6:6" x14ac:dyDescent="0.35">
      <c r="F2163" s="47"/>
    </row>
    <row r="2164" spans="6:6" x14ac:dyDescent="0.35">
      <c r="F2164" s="47"/>
    </row>
    <row r="2165" spans="6:6" x14ac:dyDescent="0.35">
      <c r="F2165" s="47"/>
    </row>
    <row r="2166" spans="6:6" x14ac:dyDescent="0.35">
      <c r="F2166" s="47"/>
    </row>
    <row r="2167" spans="6:6" x14ac:dyDescent="0.35">
      <c r="F2167" s="47"/>
    </row>
    <row r="2168" spans="6:6" x14ac:dyDescent="0.35">
      <c r="F2168" s="47"/>
    </row>
    <row r="2169" spans="6:6" x14ac:dyDescent="0.35">
      <c r="F2169" s="47"/>
    </row>
    <row r="2170" spans="6:6" x14ac:dyDescent="0.35">
      <c r="F2170" s="47"/>
    </row>
    <row r="2171" spans="6:6" x14ac:dyDescent="0.35">
      <c r="F2171" s="47"/>
    </row>
    <row r="2172" spans="6:6" x14ac:dyDescent="0.35">
      <c r="F2172" s="47"/>
    </row>
    <row r="2173" spans="6:6" x14ac:dyDescent="0.35">
      <c r="F2173" s="47"/>
    </row>
    <row r="2174" spans="6:6" x14ac:dyDescent="0.35">
      <c r="F2174" s="47"/>
    </row>
    <row r="2175" spans="6:6" x14ac:dyDescent="0.35">
      <c r="F2175" s="47"/>
    </row>
    <row r="2176" spans="6:6" x14ac:dyDescent="0.35">
      <c r="F2176" s="47"/>
    </row>
    <row r="2177" spans="6:6" x14ac:dyDescent="0.35">
      <c r="F2177" s="47"/>
    </row>
    <row r="2178" spans="6:6" x14ac:dyDescent="0.35">
      <c r="F2178" s="47"/>
    </row>
    <row r="2179" spans="6:6" x14ac:dyDescent="0.35">
      <c r="F2179" s="47"/>
    </row>
    <row r="2180" spans="6:6" x14ac:dyDescent="0.35">
      <c r="F2180" s="47"/>
    </row>
    <row r="2181" spans="6:6" x14ac:dyDescent="0.35">
      <c r="F2181" s="47"/>
    </row>
    <row r="2182" spans="6:6" x14ac:dyDescent="0.35">
      <c r="F2182" s="47"/>
    </row>
    <row r="2183" spans="6:6" x14ac:dyDescent="0.35">
      <c r="F2183" s="47"/>
    </row>
    <row r="2184" spans="6:6" x14ac:dyDescent="0.35">
      <c r="F2184" s="47"/>
    </row>
    <row r="2185" spans="6:6" x14ac:dyDescent="0.35">
      <c r="F2185" s="47"/>
    </row>
    <row r="2186" spans="6:6" x14ac:dyDescent="0.35">
      <c r="F2186" s="47"/>
    </row>
    <row r="2187" spans="6:6" x14ac:dyDescent="0.35">
      <c r="F2187" s="47"/>
    </row>
    <row r="2188" spans="6:6" x14ac:dyDescent="0.35">
      <c r="F2188" s="47"/>
    </row>
    <row r="2189" spans="6:6" x14ac:dyDescent="0.35">
      <c r="F2189" s="47"/>
    </row>
    <row r="2190" spans="6:6" x14ac:dyDescent="0.35">
      <c r="F2190" s="47"/>
    </row>
    <row r="2191" spans="6:6" x14ac:dyDescent="0.35">
      <c r="F2191" s="47"/>
    </row>
    <row r="2192" spans="6:6" x14ac:dyDescent="0.35">
      <c r="F2192" s="47"/>
    </row>
    <row r="2193" spans="6:6" x14ac:dyDescent="0.35">
      <c r="F2193" s="47"/>
    </row>
    <row r="2194" spans="6:6" x14ac:dyDescent="0.35">
      <c r="F2194" s="47"/>
    </row>
    <row r="2195" spans="6:6" x14ac:dyDescent="0.35">
      <c r="F2195" s="47"/>
    </row>
    <row r="2196" spans="6:6" x14ac:dyDescent="0.35">
      <c r="F2196" s="47"/>
    </row>
    <row r="2197" spans="6:6" x14ac:dyDescent="0.35">
      <c r="F2197" s="47"/>
    </row>
    <row r="2198" spans="6:6" x14ac:dyDescent="0.35">
      <c r="F2198" s="47"/>
    </row>
    <row r="2199" spans="6:6" x14ac:dyDescent="0.35">
      <c r="F2199" s="47"/>
    </row>
    <row r="2200" spans="6:6" x14ac:dyDescent="0.35">
      <c r="F2200" s="47"/>
    </row>
    <row r="2201" spans="6:6" x14ac:dyDescent="0.35">
      <c r="F2201" s="47"/>
    </row>
    <row r="2202" spans="6:6" x14ac:dyDescent="0.35">
      <c r="F2202" s="47"/>
    </row>
    <row r="2203" spans="6:6" x14ac:dyDescent="0.35">
      <c r="F2203" s="47"/>
    </row>
    <row r="2204" spans="6:6" x14ac:dyDescent="0.35">
      <c r="F2204" s="47"/>
    </row>
    <row r="2205" spans="6:6" x14ac:dyDescent="0.35">
      <c r="F2205" s="47"/>
    </row>
    <row r="2206" spans="6:6" x14ac:dyDescent="0.35">
      <c r="F2206" s="47"/>
    </row>
    <row r="2207" spans="6:6" x14ac:dyDescent="0.35">
      <c r="F2207" s="47"/>
    </row>
    <row r="2208" spans="6:6" x14ac:dyDescent="0.35">
      <c r="F2208" s="47"/>
    </row>
    <row r="2209" spans="6:6" x14ac:dyDescent="0.35">
      <c r="F2209" s="47"/>
    </row>
    <row r="2210" spans="6:6" x14ac:dyDescent="0.35">
      <c r="F2210" s="47"/>
    </row>
    <row r="2211" spans="6:6" x14ac:dyDescent="0.35">
      <c r="F2211" s="47"/>
    </row>
    <row r="2212" spans="6:6" x14ac:dyDescent="0.35">
      <c r="F2212" s="47"/>
    </row>
    <row r="2213" spans="6:6" x14ac:dyDescent="0.35">
      <c r="F2213" s="47"/>
    </row>
    <row r="2214" spans="6:6" x14ac:dyDescent="0.35">
      <c r="F2214" s="47"/>
    </row>
    <row r="2215" spans="6:6" x14ac:dyDescent="0.35">
      <c r="F2215" s="47"/>
    </row>
    <row r="2216" spans="6:6" x14ac:dyDescent="0.35">
      <c r="F2216" s="47"/>
    </row>
    <row r="2217" spans="6:6" x14ac:dyDescent="0.35">
      <c r="F2217" s="47"/>
    </row>
    <row r="2218" spans="6:6" x14ac:dyDescent="0.35">
      <c r="F2218" s="47"/>
    </row>
    <row r="2219" spans="6:6" x14ac:dyDescent="0.35">
      <c r="F2219" s="47"/>
    </row>
    <row r="2220" spans="6:6" x14ac:dyDescent="0.35">
      <c r="F2220" s="47"/>
    </row>
    <row r="2221" spans="6:6" x14ac:dyDescent="0.35">
      <c r="F2221" s="47"/>
    </row>
    <row r="2222" spans="6:6" x14ac:dyDescent="0.35">
      <c r="F2222" s="47"/>
    </row>
    <row r="2223" spans="6:6" x14ac:dyDescent="0.35">
      <c r="F2223" s="47"/>
    </row>
    <row r="2224" spans="6:6" x14ac:dyDescent="0.35">
      <c r="F2224" s="47"/>
    </row>
    <row r="2225" spans="6:6" x14ac:dyDescent="0.35">
      <c r="F2225" s="47"/>
    </row>
    <row r="2226" spans="6:6" x14ac:dyDescent="0.35">
      <c r="F2226" s="47"/>
    </row>
    <row r="2227" spans="6:6" x14ac:dyDescent="0.35">
      <c r="F2227" s="47"/>
    </row>
    <row r="2228" spans="6:6" x14ac:dyDescent="0.35">
      <c r="F2228" s="47"/>
    </row>
    <row r="2229" spans="6:6" x14ac:dyDescent="0.35">
      <c r="F2229" s="47"/>
    </row>
    <row r="2230" spans="6:6" x14ac:dyDescent="0.35">
      <c r="F2230" s="47"/>
    </row>
    <row r="2231" spans="6:6" x14ac:dyDescent="0.35">
      <c r="F2231" s="47"/>
    </row>
    <row r="2232" spans="6:6" x14ac:dyDescent="0.35">
      <c r="F2232" s="47"/>
    </row>
    <row r="2233" spans="6:6" x14ac:dyDescent="0.35">
      <c r="F2233" s="47"/>
    </row>
    <row r="2234" spans="6:6" x14ac:dyDescent="0.35">
      <c r="F2234" s="47"/>
    </row>
    <row r="2235" spans="6:6" x14ac:dyDescent="0.35">
      <c r="F2235" s="47"/>
    </row>
    <row r="2236" spans="6:6" x14ac:dyDescent="0.35">
      <c r="F2236" s="47"/>
    </row>
    <row r="2237" spans="6:6" x14ac:dyDescent="0.35">
      <c r="F2237" s="47"/>
    </row>
    <row r="2238" spans="6:6" x14ac:dyDescent="0.35">
      <c r="F2238" s="47"/>
    </row>
    <row r="2239" spans="6:6" x14ac:dyDescent="0.35">
      <c r="F2239" s="47"/>
    </row>
    <row r="2240" spans="6:6" x14ac:dyDescent="0.35">
      <c r="F2240" s="47"/>
    </row>
    <row r="2241" spans="6:6" x14ac:dyDescent="0.35">
      <c r="F2241" s="47"/>
    </row>
    <row r="2242" spans="6:6" x14ac:dyDescent="0.35">
      <c r="F2242" s="47"/>
    </row>
    <row r="2243" spans="6:6" x14ac:dyDescent="0.35">
      <c r="F2243" s="47"/>
    </row>
    <row r="2244" spans="6:6" x14ac:dyDescent="0.35">
      <c r="F2244" s="47"/>
    </row>
    <row r="2245" spans="6:6" x14ac:dyDescent="0.35">
      <c r="F2245" s="47"/>
    </row>
    <row r="2246" spans="6:6" x14ac:dyDescent="0.35">
      <c r="F2246" s="47"/>
    </row>
    <row r="2247" spans="6:6" x14ac:dyDescent="0.35">
      <c r="F2247" s="47"/>
    </row>
    <row r="2248" spans="6:6" x14ac:dyDescent="0.35">
      <c r="F2248" s="47"/>
    </row>
    <row r="2249" spans="6:6" x14ac:dyDescent="0.35">
      <c r="F2249" s="47"/>
    </row>
    <row r="2250" spans="6:6" x14ac:dyDescent="0.35">
      <c r="F2250" s="47"/>
    </row>
    <row r="2251" spans="6:6" x14ac:dyDescent="0.35">
      <c r="F2251" s="47"/>
    </row>
    <row r="2252" spans="6:6" x14ac:dyDescent="0.35">
      <c r="F2252" s="47"/>
    </row>
    <row r="2253" spans="6:6" x14ac:dyDescent="0.35">
      <c r="F2253" s="47"/>
    </row>
    <row r="2254" spans="6:6" x14ac:dyDescent="0.35">
      <c r="F2254" s="47"/>
    </row>
    <row r="2255" spans="6:6" x14ac:dyDescent="0.35">
      <c r="F2255" s="47"/>
    </row>
    <row r="2256" spans="6:6" x14ac:dyDescent="0.35">
      <c r="F2256" s="47"/>
    </row>
    <row r="2257" spans="6:6" x14ac:dyDescent="0.35">
      <c r="F2257" s="47"/>
    </row>
    <row r="2258" spans="6:6" x14ac:dyDescent="0.35">
      <c r="F2258" s="47"/>
    </row>
    <row r="2259" spans="6:6" x14ac:dyDescent="0.35">
      <c r="F2259" s="47"/>
    </row>
    <row r="2260" spans="6:6" x14ac:dyDescent="0.35">
      <c r="F2260" s="47"/>
    </row>
    <row r="2261" spans="6:6" x14ac:dyDescent="0.35">
      <c r="F2261" s="47"/>
    </row>
    <row r="2262" spans="6:6" x14ac:dyDescent="0.35">
      <c r="F2262" s="47"/>
    </row>
    <row r="2263" spans="6:6" x14ac:dyDescent="0.35">
      <c r="F2263" s="47"/>
    </row>
    <row r="2264" spans="6:6" x14ac:dyDescent="0.35">
      <c r="F2264" s="47"/>
    </row>
    <row r="2265" spans="6:6" x14ac:dyDescent="0.35">
      <c r="F2265" s="47"/>
    </row>
    <row r="2266" spans="6:6" x14ac:dyDescent="0.35">
      <c r="F2266" s="47"/>
    </row>
    <row r="2267" spans="6:6" x14ac:dyDescent="0.35">
      <c r="F2267" s="47"/>
    </row>
    <row r="2268" spans="6:6" x14ac:dyDescent="0.35">
      <c r="F2268" s="47"/>
    </row>
    <row r="2269" spans="6:6" x14ac:dyDescent="0.35">
      <c r="F2269" s="47"/>
    </row>
    <row r="2270" spans="6:6" x14ac:dyDescent="0.35">
      <c r="F2270" s="47"/>
    </row>
    <row r="2271" spans="6:6" x14ac:dyDescent="0.35">
      <c r="F2271" s="47"/>
    </row>
    <row r="2272" spans="6:6" x14ac:dyDescent="0.35">
      <c r="F2272" s="47"/>
    </row>
    <row r="2273" spans="6:6" x14ac:dyDescent="0.35">
      <c r="F2273" s="47"/>
    </row>
    <row r="2274" spans="6:6" x14ac:dyDescent="0.35">
      <c r="F2274" s="47"/>
    </row>
    <row r="2275" spans="6:6" x14ac:dyDescent="0.35">
      <c r="F2275" s="47"/>
    </row>
    <row r="2276" spans="6:6" x14ac:dyDescent="0.35">
      <c r="F2276" s="47"/>
    </row>
    <row r="2277" spans="6:6" x14ac:dyDescent="0.35">
      <c r="F2277" s="47"/>
    </row>
    <row r="2278" spans="6:6" x14ac:dyDescent="0.35">
      <c r="F2278" s="47"/>
    </row>
    <row r="2279" spans="6:6" x14ac:dyDescent="0.35">
      <c r="F2279" s="47"/>
    </row>
    <row r="2280" spans="6:6" x14ac:dyDescent="0.35">
      <c r="F2280" s="47"/>
    </row>
    <row r="2281" spans="6:6" x14ac:dyDescent="0.35">
      <c r="F2281" s="47"/>
    </row>
    <row r="2282" spans="6:6" x14ac:dyDescent="0.35">
      <c r="F2282" s="47"/>
    </row>
    <row r="2283" spans="6:6" x14ac:dyDescent="0.35">
      <c r="F2283" s="47"/>
    </row>
    <row r="2284" spans="6:6" x14ac:dyDescent="0.35">
      <c r="F2284" s="47"/>
    </row>
    <row r="2285" spans="6:6" x14ac:dyDescent="0.35">
      <c r="F2285" s="47"/>
    </row>
    <row r="2286" spans="6:6" x14ac:dyDescent="0.35">
      <c r="F2286" s="47"/>
    </row>
    <row r="2287" spans="6:6" x14ac:dyDescent="0.35">
      <c r="F2287" s="47"/>
    </row>
    <row r="2288" spans="6:6" x14ac:dyDescent="0.35">
      <c r="F2288" s="47"/>
    </row>
    <row r="2289" spans="6:6" x14ac:dyDescent="0.35">
      <c r="F2289" s="47"/>
    </row>
    <row r="2290" spans="6:6" x14ac:dyDescent="0.35">
      <c r="F2290" s="47"/>
    </row>
    <row r="2291" spans="6:6" x14ac:dyDescent="0.35">
      <c r="F2291" s="47"/>
    </row>
    <row r="2292" spans="6:6" x14ac:dyDescent="0.35">
      <c r="F2292" s="47"/>
    </row>
    <row r="2293" spans="6:6" x14ac:dyDescent="0.35">
      <c r="F2293" s="47"/>
    </row>
    <row r="2294" spans="6:6" x14ac:dyDescent="0.35">
      <c r="F2294" s="47"/>
    </row>
    <row r="2295" spans="6:6" x14ac:dyDescent="0.35">
      <c r="F2295" s="47"/>
    </row>
    <row r="2296" spans="6:6" x14ac:dyDescent="0.35">
      <c r="F2296" s="47"/>
    </row>
    <row r="2297" spans="6:6" x14ac:dyDescent="0.35">
      <c r="F2297" s="47"/>
    </row>
    <row r="2298" spans="6:6" x14ac:dyDescent="0.35">
      <c r="F2298" s="47"/>
    </row>
    <row r="2299" spans="6:6" x14ac:dyDescent="0.35">
      <c r="F2299" s="47"/>
    </row>
    <row r="2300" spans="6:6" x14ac:dyDescent="0.35">
      <c r="F2300" s="47"/>
    </row>
    <row r="2301" spans="6:6" x14ac:dyDescent="0.35">
      <c r="F2301" s="47"/>
    </row>
    <row r="2302" spans="6:6" x14ac:dyDescent="0.35">
      <c r="F2302" s="47"/>
    </row>
    <row r="2303" spans="6:6" x14ac:dyDescent="0.35">
      <c r="F2303" s="47"/>
    </row>
    <row r="2304" spans="6:6" x14ac:dyDescent="0.35">
      <c r="F2304" s="47"/>
    </row>
    <row r="2305" spans="6:6" x14ac:dyDescent="0.35">
      <c r="F2305" s="47"/>
    </row>
    <row r="2306" spans="6:6" x14ac:dyDescent="0.35">
      <c r="F2306" s="47"/>
    </row>
    <row r="2307" spans="6:6" x14ac:dyDescent="0.35">
      <c r="F2307" s="47"/>
    </row>
    <row r="2308" spans="6:6" x14ac:dyDescent="0.35">
      <c r="F2308" s="47"/>
    </row>
    <row r="2309" spans="6:6" x14ac:dyDescent="0.35">
      <c r="F2309" s="47"/>
    </row>
    <row r="2310" spans="6:6" x14ac:dyDescent="0.35">
      <c r="F2310" s="47"/>
    </row>
    <row r="2311" spans="6:6" x14ac:dyDescent="0.35">
      <c r="F2311" s="47"/>
    </row>
    <row r="2312" spans="6:6" x14ac:dyDescent="0.35">
      <c r="F2312" s="47"/>
    </row>
    <row r="2313" spans="6:6" x14ac:dyDescent="0.35">
      <c r="F2313" s="47"/>
    </row>
    <row r="2314" spans="6:6" x14ac:dyDescent="0.35">
      <c r="F2314" s="47"/>
    </row>
    <row r="2315" spans="6:6" x14ac:dyDescent="0.35">
      <c r="F2315" s="47"/>
    </row>
    <row r="2316" spans="6:6" x14ac:dyDescent="0.35">
      <c r="F2316" s="47"/>
    </row>
    <row r="2317" spans="6:6" x14ac:dyDescent="0.35">
      <c r="F2317" s="47"/>
    </row>
    <row r="2318" spans="6:6" x14ac:dyDescent="0.35">
      <c r="F2318" s="47"/>
    </row>
    <row r="2319" spans="6:6" x14ac:dyDescent="0.35">
      <c r="F2319" s="47"/>
    </row>
    <row r="2320" spans="6:6" x14ac:dyDescent="0.35">
      <c r="F2320" s="47"/>
    </row>
    <row r="2321" spans="6:6" x14ac:dyDescent="0.35">
      <c r="F2321" s="47"/>
    </row>
    <row r="2322" spans="6:6" x14ac:dyDescent="0.35">
      <c r="F2322" s="47"/>
    </row>
    <row r="2323" spans="6:6" x14ac:dyDescent="0.35">
      <c r="F2323" s="47"/>
    </row>
    <row r="2324" spans="6:6" x14ac:dyDescent="0.35">
      <c r="F2324" s="47"/>
    </row>
    <row r="2325" spans="6:6" x14ac:dyDescent="0.35">
      <c r="F2325" s="47"/>
    </row>
    <row r="2326" spans="6:6" x14ac:dyDescent="0.35">
      <c r="F2326" s="47"/>
    </row>
    <row r="2327" spans="6:6" x14ac:dyDescent="0.35">
      <c r="F2327" s="47"/>
    </row>
    <row r="2328" spans="6:6" x14ac:dyDescent="0.35">
      <c r="F2328" s="47"/>
    </row>
    <row r="2329" spans="6:6" x14ac:dyDescent="0.35">
      <c r="F2329" s="47"/>
    </row>
    <row r="2330" spans="6:6" x14ac:dyDescent="0.35">
      <c r="F2330" s="47"/>
    </row>
    <row r="2331" spans="6:6" x14ac:dyDescent="0.35">
      <c r="F2331" s="47"/>
    </row>
    <row r="2332" spans="6:6" x14ac:dyDescent="0.35">
      <c r="F2332" s="47"/>
    </row>
    <row r="2333" spans="6:6" x14ac:dyDescent="0.35">
      <c r="F2333" s="47"/>
    </row>
    <row r="2334" spans="6:6" x14ac:dyDescent="0.35">
      <c r="F2334" s="47"/>
    </row>
    <row r="2335" spans="6:6" x14ac:dyDescent="0.35">
      <c r="F2335" s="47"/>
    </row>
    <row r="2336" spans="6:6" x14ac:dyDescent="0.35">
      <c r="F2336" s="47"/>
    </row>
    <row r="2337" spans="6:6" x14ac:dyDescent="0.35">
      <c r="F2337" s="47"/>
    </row>
    <row r="2338" spans="6:6" x14ac:dyDescent="0.35">
      <c r="F2338" s="47"/>
    </row>
    <row r="2339" spans="6:6" x14ac:dyDescent="0.35">
      <c r="F2339" s="47"/>
    </row>
    <row r="2340" spans="6:6" x14ac:dyDescent="0.35">
      <c r="F2340" s="47"/>
    </row>
    <row r="2341" spans="6:6" x14ac:dyDescent="0.35">
      <c r="F2341" s="47"/>
    </row>
    <row r="2342" spans="6:6" x14ac:dyDescent="0.35">
      <c r="F2342" s="47"/>
    </row>
    <row r="2343" spans="6:6" x14ac:dyDescent="0.35">
      <c r="F2343" s="47"/>
    </row>
    <row r="2344" spans="6:6" x14ac:dyDescent="0.35">
      <c r="F2344" s="47"/>
    </row>
    <row r="2345" spans="6:6" x14ac:dyDescent="0.35">
      <c r="F2345" s="47"/>
    </row>
    <row r="2346" spans="6:6" x14ac:dyDescent="0.35">
      <c r="F2346" s="47"/>
    </row>
    <row r="2347" spans="6:6" x14ac:dyDescent="0.35">
      <c r="F2347" s="47"/>
    </row>
    <row r="2348" spans="6:6" x14ac:dyDescent="0.35">
      <c r="F2348" s="47"/>
    </row>
    <row r="2349" spans="6:6" x14ac:dyDescent="0.35">
      <c r="F2349" s="47"/>
    </row>
    <row r="2350" spans="6:6" x14ac:dyDescent="0.35">
      <c r="F2350" s="47"/>
    </row>
    <row r="2351" spans="6:6" x14ac:dyDescent="0.35">
      <c r="F2351" s="47"/>
    </row>
    <row r="2352" spans="6:6" x14ac:dyDescent="0.35">
      <c r="F2352" s="47"/>
    </row>
    <row r="2353" spans="6:6" x14ac:dyDescent="0.35">
      <c r="F2353" s="47"/>
    </row>
    <row r="2354" spans="6:6" x14ac:dyDescent="0.35">
      <c r="F2354" s="47"/>
    </row>
    <row r="2355" spans="6:6" x14ac:dyDescent="0.35">
      <c r="F2355" s="47"/>
    </row>
    <row r="2356" spans="6:6" x14ac:dyDescent="0.35">
      <c r="F2356" s="47"/>
    </row>
    <row r="2357" spans="6:6" x14ac:dyDescent="0.35">
      <c r="F2357" s="47"/>
    </row>
    <row r="2358" spans="6:6" x14ac:dyDescent="0.35">
      <c r="F2358" s="47"/>
    </row>
    <row r="2359" spans="6:6" x14ac:dyDescent="0.35">
      <c r="F2359" s="47"/>
    </row>
    <row r="2360" spans="6:6" x14ac:dyDescent="0.35">
      <c r="F2360" s="47"/>
    </row>
    <row r="2361" spans="6:6" x14ac:dyDescent="0.35">
      <c r="F2361" s="47"/>
    </row>
    <row r="2362" spans="6:6" x14ac:dyDescent="0.35">
      <c r="F2362" s="47"/>
    </row>
    <row r="2363" spans="6:6" x14ac:dyDescent="0.35">
      <c r="F2363" s="47"/>
    </row>
    <row r="2364" spans="6:6" x14ac:dyDescent="0.35">
      <c r="F2364" s="47"/>
    </row>
    <row r="2365" spans="6:6" x14ac:dyDescent="0.35">
      <c r="F2365" s="47"/>
    </row>
    <row r="2366" spans="6:6" x14ac:dyDescent="0.35">
      <c r="F2366" s="47"/>
    </row>
    <row r="2367" spans="6:6" x14ac:dyDescent="0.35">
      <c r="F2367" s="47"/>
    </row>
    <row r="2368" spans="6:6" x14ac:dyDescent="0.35">
      <c r="F2368" s="47"/>
    </row>
    <row r="2369" spans="6:6" x14ac:dyDescent="0.35">
      <c r="F2369" s="47"/>
    </row>
    <row r="2370" spans="6:6" x14ac:dyDescent="0.35">
      <c r="F2370" s="47"/>
    </row>
    <row r="2371" spans="6:6" x14ac:dyDescent="0.35">
      <c r="F2371" s="47"/>
    </row>
    <row r="2372" spans="6:6" x14ac:dyDescent="0.35">
      <c r="F2372" s="47"/>
    </row>
    <row r="2373" spans="6:6" x14ac:dyDescent="0.35">
      <c r="F2373" s="47"/>
    </row>
    <row r="2374" spans="6:6" x14ac:dyDescent="0.35">
      <c r="F2374" s="47"/>
    </row>
    <row r="2375" spans="6:6" x14ac:dyDescent="0.35">
      <c r="F2375" s="47"/>
    </row>
    <row r="2376" spans="6:6" x14ac:dyDescent="0.35">
      <c r="F2376" s="47"/>
    </row>
    <row r="2377" spans="6:6" x14ac:dyDescent="0.35">
      <c r="F2377" s="47"/>
    </row>
    <row r="2378" spans="6:6" x14ac:dyDescent="0.35">
      <c r="F2378" s="47"/>
    </row>
    <row r="2379" spans="6:6" x14ac:dyDescent="0.35">
      <c r="F2379" s="47"/>
    </row>
    <row r="2380" spans="6:6" x14ac:dyDescent="0.35">
      <c r="F2380" s="47"/>
    </row>
    <row r="2381" spans="6:6" x14ac:dyDescent="0.35">
      <c r="F2381" s="47"/>
    </row>
    <row r="2382" spans="6:6" x14ac:dyDescent="0.35">
      <c r="F2382" s="47"/>
    </row>
    <row r="2383" spans="6:6" x14ac:dyDescent="0.35">
      <c r="F2383" s="47"/>
    </row>
    <row r="2384" spans="6:6" x14ac:dyDescent="0.35">
      <c r="F2384" s="47"/>
    </row>
    <row r="2385" spans="6:6" x14ac:dyDescent="0.35">
      <c r="F2385" s="47"/>
    </row>
    <row r="2386" spans="6:6" x14ac:dyDescent="0.35">
      <c r="F2386" s="47"/>
    </row>
    <row r="2387" spans="6:6" x14ac:dyDescent="0.35">
      <c r="F2387" s="47"/>
    </row>
    <row r="2388" spans="6:6" x14ac:dyDescent="0.35">
      <c r="F2388" s="47"/>
    </row>
    <row r="2389" spans="6:6" x14ac:dyDescent="0.35">
      <c r="F2389" s="47"/>
    </row>
    <row r="2390" spans="6:6" x14ac:dyDescent="0.35">
      <c r="F2390" s="47"/>
    </row>
    <row r="2391" spans="6:6" x14ac:dyDescent="0.35">
      <c r="F2391" s="47"/>
    </row>
    <row r="2392" spans="6:6" x14ac:dyDescent="0.35">
      <c r="F2392" s="47"/>
    </row>
    <row r="2393" spans="6:6" x14ac:dyDescent="0.35">
      <c r="F2393" s="47"/>
    </row>
    <row r="2394" spans="6:6" x14ac:dyDescent="0.35">
      <c r="F2394" s="47"/>
    </row>
    <row r="2395" spans="6:6" x14ac:dyDescent="0.35">
      <c r="F2395" s="47"/>
    </row>
    <row r="2396" spans="6:6" x14ac:dyDescent="0.35">
      <c r="F2396" s="47"/>
    </row>
    <row r="2397" spans="6:6" x14ac:dyDescent="0.35">
      <c r="F2397" s="47"/>
    </row>
    <row r="2398" spans="6:6" x14ac:dyDescent="0.35">
      <c r="F2398" s="47"/>
    </row>
    <row r="2399" spans="6:6" x14ac:dyDescent="0.35">
      <c r="F2399" s="47"/>
    </row>
    <row r="2400" spans="6:6" x14ac:dyDescent="0.35">
      <c r="F2400" s="47"/>
    </row>
    <row r="2401" spans="6:6" x14ac:dyDescent="0.35">
      <c r="F2401" s="47"/>
    </row>
    <row r="2402" spans="6:6" x14ac:dyDescent="0.35">
      <c r="F2402" s="47"/>
    </row>
    <row r="2403" spans="6:6" x14ac:dyDescent="0.35">
      <c r="F2403" s="47"/>
    </row>
    <row r="2404" spans="6:6" x14ac:dyDescent="0.35">
      <c r="F2404" s="47"/>
    </row>
    <row r="2405" spans="6:6" x14ac:dyDescent="0.35">
      <c r="F2405" s="47"/>
    </row>
    <row r="2406" spans="6:6" x14ac:dyDescent="0.35">
      <c r="F2406" s="47"/>
    </row>
    <row r="2407" spans="6:6" x14ac:dyDescent="0.35">
      <c r="F2407" s="47"/>
    </row>
    <row r="2408" spans="6:6" x14ac:dyDescent="0.35">
      <c r="F2408" s="47"/>
    </row>
    <row r="2409" spans="6:6" x14ac:dyDescent="0.35">
      <c r="F2409" s="47"/>
    </row>
    <row r="2410" spans="6:6" x14ac:dyDescent="0.35">
      <c r="F2410" s="47"/>
    </row>
    <row r="2411" spans="6:6" x14ac:dyDescent="0.35">
      <c r="F2411" s="47"/>
    </row>
    <row r="2412" spans="6:6" x14ac:dyDescent="0.35">
      <c r="F2412" s="47"/>
    </row>
    <row r="2413" spans="6:6" x14ac:dyDescent="0.35">
      <c r="F2413" s="47"/>
    </row>
    <row r="2414" spans="6:6" x14ac:dyDescent="0.35">
      <c r="F2414" s="47"/>
    </row>
    <row r="2415" spans="6:6" x14ac:dyDescent="0.35">
      <c r="F2415" s="47"/>
    </row>
    <row r="2416" spans="6:6" x14ac:dyDescent="0.35">
      <c r="F2416" s="47"/>
    </row>
    <row r="2417" spans="6:6" x14ac:dyDescent="0.35">
      <c r="F2417" s="47"/>
    </row>
    <row r="2418" spans="6:6" x14ac:dyDescent="0.35">
      <c r="F2418" s="47"/>
    </row>
    <row r="2419" spans="6:6" x14ac:dyDescent="0.35">
      <c r="F2419" s="47"/>
    </row>
    <row r="2420" spans="6:6" x14ac:dyDescent="0.35">
      <c r="F2420" s="47"/>
    </row>
    <row r="2421" spans="6:6" x14ac:dyDescent="0.35">
      <c r="F2421" s="47"/>
    </row>
    <row r="2422" spans="6:6" x14ac:dyDescent="0.35">
      <c r="F2422" s="47"/>
    </row>
    <row r="2423" spans="6:6" x14ac:dyDescent="0.35">
      <c r="F2423" s="47"/>
    </row>
    <row r="2424" spans="6:6" x14ac:dyDescent="0.35">
      <c r="F2424" s="47"/>
    </row>
    <row r="2425" spans="6:6" x14ac:dyDescent="0.35">
      <c r="F2425" s="47"/>
    </row>
    <row r="2426" spans="6:6" x14ac:dyDescent="0.35">
      <c r="F2426" s="47"/>
    </row>
    <row r="2427" spans="6:6" x14ac:dyDescent="0.35">
      <c r="F2427" s="47"/>
    </row>
    <row r="2428" spans="6:6" x14ac:dyDescent="0.35">
      <c r="F2428" s="47"/>
    </row>
    <row r="2429" spans="6:6" x14ac:dyDescent="0.35">
      <c r="F2429" s="47"/>
    </row>
    <row r="2430" spans="6:6" x14ac:dyDescent="0.35">
      <c r="F2430" s="47"/>
    </row>
    <row r="2431" spans="6:6" x14ac:dyDescent="0.35">
      <c r="F2431" s="47"/>
    </row>
    <row r="2432" spans="6:6" x14ac:dyDescent="0.35">
      <c r="F2432" s="47"/>
    </row>
    <row r="2433" spans="6:6" x14ac:dyDescent="0.35">
      <c r="F2433" s="47"/>
    </row>
    <row r="2434" spans="6:6" x14ac:dyDescent="0.35">
      <c r="F2434" s="47"/>
    </row>
    <row r="2435" spans="6:6" x14ac:dyDescent="0.35">
      <c r="F2435" s="47"/>
    </row>
    <row r="2436" spans="6:6" x14ac:dyDescent="0.35">
      <c r="F2436" s="47"/>
    </row>
    <row r="2437" spans="6:6" x14ac:dyDescent="0.35">
      <c r="F2437" s="47"/>
    </row>
    <row r="2438" spans="6:6" x14ac:dyDescent="0.35">
      <c r="F2438" s="47"/>
    </row>
    <row r="2439" spans="6:6" x14ac:dyDescent="0.35">
      <c r="F2439" s="47"/>
    </row>
    <row r="2440" spans="6:6" x14ac:dyDescent="0.35">
      <c r="F2440" s="47"/>
    </row>
    <row r="2441" spans="6:6" x14ac:dyDescent="0.35">
      <c r="F2441" s="47"/>
    </row>
    <row r="2442" spans="6:6" x14ac:dyDescent="0.35">
      <c r="F2442" s="47"/>
    </row>
    <row r="2443" spans="6:6" x14ac:dyDescent="0.35">
      <c r="F2443" s="47"/>
    </row>
    <row r="2444" spans="6:6" x14ac:dyDescent="0.35">
      <c r="F2444" s="47"/>
    </row>
    <row r="2445" spans="6:6" x14ac:dyDescent="0.35">
      <c r="F2445" s="47"/>
    </row>
    <row r="2446" spans="6:6" x14ac:dyDescent="0.35">
      <c r="F2446" s="47"/>
    </row>
    <row r="2447" spans="6:6" x14ac:dyDescent="0.35">
      <c r="F2447" s="47"/>
    </row>
    <row r="2448" spans="6:6" x14ac:dyDescent="0.35">
      <c r="F2448" s="47"/>
    </row>
    <row r="2449" spans="6:6" x14ac:dyDescent="0.35">
      <c r="F2449" s="47"/>
    </row>
    <row r="2450" spans="6:6" x14ac:dyDescent="0.35">
      <c r="F2450" s="47"/>
    </row>
    <row r="2451" spans="6:6" x14ac:dyDescent="0.35">
      <c r="F2451" s="47"/>
    </row>
    <row r="2452" spans="6:6" x14ac:dyDescent="0.35">
      <c r="F2452" s="47"/>
    </row>
    <row r="2453" spans="6:6" x14ac:dyDescent="0.35">
      <c r="F2453" s="47"/>
    </row>
    <row r="2454" spans="6:6" x14ac:dyDescent="0.35">
      <c r="F2454" s="47"/>
    </row>
    <row r="2455" spans="6:6" x14ac:dyDescent="0.35">
      <c r="F2455" s="47"/>
    </row>
    <row r="2456" spans="6:6" x14ac:dyDescent="0.35">
      <c r="F2456" s="47"/>
    </row>
    <row r="2457" spans="6:6" x14ac:dyDescent="0.35">
      <c r="F2457" s="47"/>
    </row>
    <row r="2458" spans="6:6" x14ac:dyDescent="0.35">
      <c r="F2458" s="47"/>
    </row>
    <row r="2459" spans="6:6" x14ac:dyDescent="0.35">
      <c r="F2459" s="47"/>
    </row>
    <row r="2460" spans="6:6" x14ac:dyDescent="0.35">
      <c r="F2460" s="47"/>
    </row>
    <row r="2461" spans="6:6" x14ac:dyDescent="0.35">
      <c r="F2461" s="47"/>
    </row>
    <row r="2462" spans="6:6" x14ac:dyDescent="0.35">
      <c r="F2462" s="47"/>
    </row>
    <row r="2463" spans="6:6" x14ac:dyDescent="0.35">
      <c r="F2463" s="47"/>
    </row>
    <row r="2464" spans="6:6" x14ac:dyDescent="0.35">
      <c r="F2464" s="47"/>
    </row>
    <row r="2465" spans="6:6" x14ac:dyDescent="0.35">
      <c r="F2465" s="47"/>
    </row>
    <row r="2466" spans="6:6" x14ac:dyDescent="0.35">
      <c r="F2466" s="47"/>
    </row>
    <row r="2467" spans="6:6" x14ac:dyDescent="0.35">
      <c r="F2467" s="47"/>
    </row>
    <row r="2468" spans="6:6" x14ac:dyDescent="0.35">
      <c r="F2468" s="47"/>
    </row>
    <row r="2469" spans="6:6" x14ac:dyDescent="0.35">
      <c r="F2469" s="47"/>
    </row>
    <row r="2470" spans="6:6" x14ac:dyDescent="0.35">
      <c r="F2470" s="47"/>
    </row>
    <row r="2471" spans="6:6" x14ac:dyDescent="0.35">
      <c r="F2471" s="47"/>
    </row>
    <row r="2472" spans="6:6" x14ac:dyDescent="0.35">
      <c r="F2472" s="47"/>
    </row>
    <row r="2473" spans="6:6" x14ac:dyDescent="0.35">
      <c r="F2473" s="47"/>
    </row>
    <row r="2474" spans="6:6" x14ac:dyDescent="0.35">
      <c r="F2474" s="47"/>
    </row>
    <row r="2475" spans="6:6" x14ac:dyDescent="0.35">
      <c r="F2475" s="47"/>
    </row>
    <row r="2476" spans="6:6" x14ac:dyDescent="0.35">
      <c r="F2476" s="47"/>
    </row>
    <row r="2477" spans="6:6" x14ac:dyDescent="0.35">
      <c r="F2477" s="47"/>
    </row>
    <row r="2478" spans="6:6" x14ac:dyDescent="0.35">
      <c r="F2478" s="47"/>
    </row>
    <row r="2479" spans="6:6" x14ac:dyDescent="0.35">
      <c r="F2479" s="47"/>
    </row>
    <row r="2480" spans="6:6" x14ac:dyDescent="0.35">
      <c r="F2480" s="47"/>
    </row>
    <row r="2481" spans="6:6" x14ac:dyDescent="0.35">
      <c r="F2481" s="47"/>
    </row>
    <row r="2482" spans="6:6" x14ac:dyDescent="0.35">
      <c r="F2482" s="47"/>
    </row>
    <row r="2483" spans="6:6" x14ac:dyDescent="0.35">
      <c r="F2483" s="47"/>
    </row>
    <row r="2484" spans="6:6" x14ac:dyDescent="0.35">
      <c r="F2484" s="47"/>
    </row>
    <row r="2485" spans="6:6" x14ac:dyDescent="0.35">
      <c r="F2485" s="47"/>
    </row>
    <row r="2486" spans="6:6" x14ac:dyDescent="0.35">
      <c r="F2486" s="47"/>
    </row>
    <row r="2487" spans="6:6" x14ac:dyDescent="0.35">
      <c r="F2487" s="47"/>
    </row>
    <row r="2488" spans="6:6" x14ac:dyDescent="0.35">
      <c r="F2488" s="47"/>
    </row>
    <row r="2489" spans="6:6" x14ac:dyDescent="0.35">
      <c r="F2489" s="47"/>
    </row>
    <row r="2490" spans="6:6" x14ac:dyDescent="0.35">
      <c r="F2490" s="47"/>
    </row>
    <row r="2491" spans="6:6" x14ac:dyDescent="0.35">
      <c r="F2491" s="47"/>
    </row>
    <row r="2492" spans="6:6" x14ac:dyDescent="0.35">
      <c r="F2492" s="47"/>
    </row>
    <row r="2493" spans="6:6" x14ac:dyDescent="0.35">
      <c r="F2493" s="47"/>
    </row>
    <row r="2494" spans="6:6" x14ac:dyDescent="0.35">
      <c r="F2494" s="47"/>
    </row>
    <row r="2495" spans="6:6" x14ac:dyDescent="0.35">
      <c r="F2495" s="47"/>
    </row>
    <row r="2496" spans="6:6" x14ac:dyDescent="0.35">
      <c r="F2496" s="47"/>
    </row>
    <row r="2497" spans="6:6" x14ac:dyDescent="0.35">
      <c r="F2497" s="47"/>
    </row>
    <row r="2498" spans="6:6" x14ac:dyDescent="0.35">
      <c r="F2498" s="47"/>
    </row>
    <row r="2499" spans="6:6" x14ac:dyDescent="0.35">
      <c r="F2499" s="47"/>
    </row>
    <row r="2500" spans="6:6" x14ac:dyDescent="0.35">
      <c r="F2500" s="47"/>
    </row>
    <row r="2501" spans="6:6" x14ac:dyDescent="0.35">
      <c r="F2501" s="47"/>
    </row>
    <row r="2502" spans="6:6" x14ac:dyDescent="0.35">
      <c r="F2502" s="47"/>
    </row>
    <row r="2503" spans="6:6" x14ac:dyDescent="0.35">
      <c r="F2503" s="47"/>
    </row>
    <row r="2504" spans="6:6" x14ac:dyDescent="0.35">
      <c r="F2504" s="47"/>
    </row>
    <row r="2505" spans="6:6" x14ac:dyDescent="0.35">
      <c r="F2505" s="47"/>
    </row>
    <row r="2506" spans="6:6" x14ac:dyDescent="0.35">
      <c r="F2506" s="47"/>
    </row>
    <row r="2507" spans="6:6" x14ac:dyDescent="0.35">
      <c r="F2507" s="47"/>
    </row>
    <row r="2508" spans="6:6" x14ac:dyDescent="0.35">
      <c r="F2508" s="47"/>
    </row>
    <row r="2509" spans="6:6" x14ac:dyDescent="0.35">
      <c r="F2509" s="47"/>
    </row>
    <row r="2510" spans="6:6" x14ac:dyDescent="0.35">
      <c r="F2510" s="47"/>
    </row>
    <row r="2511" spans="6:6" x14ac:dyDescent="0.35">
      <c r="F2511" s="47"/>
    </row>
    <row r="2512" spans="6:6" x14ac:dyDescent="0.35">
      <c r="F2512" s="47"/>
    </row>
    <row r="2513" spans="6:6" x14ac:dyDescent="0.35">
      <c r="F2513" s="47"/>
    </row>
    <row r="2514" spans="6:6" x14ac:dyDescent="0.35">
      <c r="F2514" s="47"/>
    </row>
    <row r="2515" spans="6:6" x14ac:dyDescent="0.35">
      <c r="F2515" s="47"/>
    </row>
    <row r="2516" spans="6:6" x14ac:dyDescent="0.35">
      <c r="F2516" s="47"/>
    </row>
    <row r="2517" spans="6:6" x14ac:dyDescent="0.35">
      <c r="F2517" s="47"/>
    </row>
    <row r="2518" spans="6:6" x14ac:dyDescent="0.35">
      <c r="F2518" s="47"/>
    </row>
    <row r="2519" spans="6:6" x14ac:dyDescent="0.35">
      <c r="F2519" s="47"/>
    </row>
    <row r="2520" spans="6:6" x14ac:dyDescent="0.35">
      <c r="F2520" s="47"/>
    </row>
    <row r="2521" spans="6:6" x14ac:dyDescent="0.35">
      <c r="F2521" s="47"/>
    </row>
    <row r="2522" spans="6:6" x14ac:dyDescent="0.35">
      <c r="F2522" s="47"/>
    </row>
    <row r="2523" spans="6:6" x14ac:dyDescent="0.35">
      <c r="F2523" s="47"/>
    </row>
    <row r="2524" spans="6:6" x14ac:dyDescent="0.35">
      <c r="F2524" s="47"/>
    </row>
    <row r="2525" spans="6:6" x14ac:dyDescent="0.35">
      <c r="F2525" s="47"/>
    </row>
    <row r="2526" spans="6:6" x14ac:dyDescent="0.35">
      <c r="F2526" s="47"/>
    </row>
    <row r="2527" spans="6:6" x14ac:dyDescent="0.35">
      <c r="F2527" s="47"/>
    </row>
    <row r="2528" spans="6:6" x14ac:dyDescent="0.35">
      <c r="F2528" s="47"/>
    </row>
    <row r="2529" spans="6:6" x14ac:dyDescent="0.35">
      <c r="F2529" s="47"/>
    </row>
    <row r="2530" spans="6:6" x14ac:dyDescent="0.35">
      <c r="F2530" s="47"/>
    </row>
    <row r="2531" spans="6:6" x14ac:dyDescent="0.35">
      <c r="F2531" s="47"/>
    </row>
    <row r="2532" spans="6:6" x14ac:dyDescent="0.35">
      <c r="F2532" s="47"/>
    </row>
    <row r="2533" spans="6:6" x14ac:dyDescent="0.35">
      <c r="F2533" s="47"/>
    </row>
    <row r="2534" spans="6:6" x14ac:dyDescent="0.35">
      <c r="F2534" s="47"/>
    </row>
    <row r="2535" spans="6:6" x14ac:dyDescent="0.35">
      <c r="F2535" s="47"/>
    </row>
    <row r="2536" spans="6:6" x14ac:dyDescent="0.35">
      <c r="F2536" s="47"/>
    </row>
    <row r="2537" spans="6:6" x14ac:dyDescent="0.35">
      <c r="F2537" s="47"/>
    </row>
    <row r="2538" spans="6:6" x14ac:dyDescent="0.35">
      <c r="F2538" s="47"/>
    </row>
    <row r="2539" spans="6:6" x14ac:dyDescent="0.35">
      <c r="F2539" s="47"/>
    </row>
    <row r="2540" spans="6:6" x14ac:dyDescent="0.35">
      <c r="F2540" s="47"/>
    </row>
    <row r="2541" spans="6:6" x14ac:dyDescent="0.35">
      <c r="F2541" s="47"/>
    </row>
    <row r="2542" spans="6:6" x14ac:dyDescent="0.35">
      <c r="F2542" s="47"/>
    </row>
    <row r="2543" spans="6:6" x14ac:dyDescent="0.35">
      <c r="F2543" s="47"/>
    </row>
    <row r="2544" spans="6:6" x14ac:dyDescent="0.35">
      <c r="F2544" s="47"/>
    </row>
    <row r="2545" spans="6:6" x14ac:dyDescent="0.35">
      <c r="F2545" s="47"/>
    </row>
    <row r="2546" spans="6:6" x14ac:dyDescent="0.35">
      <c r="F2546" s="47"/>
    </row>
    <row r="2547" spans="6:6" x14ac:dyDescent="0.35">
      <c r="F2547" s="47"/>
    </row>
    <row r="2548" spans="6:6" x14ac:dyDescent="0.35">
      <c r="F2548" s="47"/>
    </row>
    <row r="2549" spans="6:6" x14ac:dyDescent="0.35">
      <c r="F2549" s="47"/>
    </row>
    <row r="2550" spans="6:6" x14ac:dyDescent="0.35">
      <c r="F2550" s="47"/>
    </row>
    <row r="2551" spans="6:6" x14ac:dyDescent="0.35">
      <c r="F2551" s="47"/>
    </row>
    <row r="2552" spans="6:6" x14ac:dyDescent="0.35">
      <c r="F2552" s="47"/>
    </row>
    <row r="2553" spans="6:6" x14ac:dyDescent="0.35">
      <c r="F2553" s="47"/>
    </row>
    <row r="2554" spans="6:6" x14ac:dyDescent="0.35">
      <c r="F2554" s="47"/>
    </row>
    <row r="2555" spans="6:6" x14ac:dyDescent="0.35">
      <c r="F2555" s="47"/>
    </row>
    <row r="2556" spans="6:6" x14ac:dyDescent="0.35">
      <c r="F2556" s="47"/>
    </row>
    <row r="2557" spans="6:6" x14ac:dyDescent="0.35">
      <c r="F2557" s="47"/>
    </row>
    <row r="2558" spans="6:6" x14ac:dyDescent="0.35">
      <c r="F2558" s="47"/>
    </row>
    <row r="2559" spans="6:6" x14ac:dyDescent="0.35">
      <c r="F2559" s="47"/>
    </row>
    <row r="2560" spans="6:6" x14ac:dyDescent="0.35">
      <c r="F2560" s="47"/>
    </row>
    <row r="2561" spans="6:6" x14ac:dyDescent="0.35">
      <c r="F2561" s="47"/>
    </row>
    <row r="2562" spans="6:6" x14ac:dyDescent="0.35">
      <c r="F2562" s="47"/>
    </row>
    <row r="2563" spans="6:6" x14ac:dyDescent="0.35">
      <c r="F2563" s="47"/>
    </row>
    <row r="2564" spans="6:6" x14ac:dyDescent="0.35">
      <c r="F2564" s="47"/>
    </row>
    <row r="2565" spans="6:6" x14ac:dyDescent="0.35">
      <c r="F2565" s="47"/>
    </row>
    <row r="2566" spans="6:6" x14ac:dyDescent="0.35">
      <c r="F2566" s="47"/>
    </row>
    <row r="2567" spans="6:6" x14ac:dyDescent="0.35">
      <c r="F2567" s="47"/>
    </row>
    <row r="2568" spans="6:6" x14ac:dyDescent="0.35">
      <c r="F2568" s="47"/>
    </row>
    <row r="2569" spans="6:6" x14ac:dyDescent="0.35">
      <c r="F2569" s="47"/>
    </row>
    <row r="2570" spans="6:6" x14ac:dyDescent="0.35">
      <c r="F2570" s="47"/>
    </row>
    <row r="2571" spans="6:6" x14ac:dyDescent="0.35">
      <c r="F2571" s="47"/>
    </row>
    <row r="2572" spans="6:6" x14ac:dyDescent="0.35">
      <c r="F2572" s="47"/>
    </row>
    <row r="2573" spans="6:6" x14ac:dyDescent="0.35">
      <c r="F2573" s="47"/>
    </row>
    <row r="2574" spans="6:6" x14ac:dyDescent="0.35">
      <c r="F2574" s="47"/>
    </row>
    <row r="2575" spans="6:6" x14ac:dyDescent="0.35">
      <c r="F2575" s="47"/>
    </row>
    <row r="2576" spans="6:6" x14ac:dyDescent="0.35">
      <c r="F2576" s="47"/>
    </row>
    <row r="2577" spans="6:6" x14ac:dyDescent="0.35">
      <c r="F2577" s="47"/>
    </row>
    <row r="2578" spans="6:6" x14ac:dyDescent="0.35">
      <c r="F2578" s="47"/>
    </row>
    <row r="2579" spans="6:6" x14ac:dyDescent="0.35">
      <c r="F2579" s="47"/>
    </row>
    <row r="2580" spans="6:6" x14ac:dyDescent="0.35">
      <c r="F2580" s="47"/>
    </row>
    <row r="2581" spans="6:6" x14ac:dyDescent="0.35">
      <c r="F2581" s="47"/>
    </row>
    <row r="2582" spans="6:6" x14ac:dyDescent="0.35">
      <c r="F2582" s="47"/>
    </row>
    <row r="2583" spans="6:6" x14ac:dyDescent="0.35">
      <c r="F2583" s="47"/>
    </row>
    <row r="2584" spans="6:6" x14ac:dyDescent="0.35">
      <c r="F2584" s="47"/>
    </row>
    <row r="2585" spans="6:6" x14ac:dyDescent="0.35">
      <c r="F2585" s="47"/>
    </row>
    <row r="2586" spans="6:6" x14ac:dyDescent="0.35">
      <c r="F2586" s="47"/>
    </row>
    <row r="2587" spans="6:6" x14ac:dyDescent="0.35">
      <c r="F2587" s="47"/>
    </row>
    <row r="2588" spans="6:6" x14ac:dyDescent="0.35">
      <c r="F2588" s="47"/>
    </row>
    <row r="2589" spans="6:6" x14ac:dyDescent="0.35">
      <c r="F2589" s="47"/>
    </row>
    <row r="2590" spans="6:6" x14ac:dyDescent="0.35">
      <c r="F2590" s="47"/>
    </row>
    <row r="2591" spans="6:6" x14ac:dyDescent="0.35">
      <c r="F2591" s="47"/>
    </row>
    <row r="2592" spans="6:6" x14ac:dyDescent="0.35">
      <c r="F2592" s="47"/>
    </row>
    <row r="2593" spans="6:6" x14ac:dyDescent="0.35">
      <c r="F2593" s="47"/>
    </row>
    <row r="2594" spans="6:6" x14ac:dyDescent="0.35">
      <c r="F2594" s="47"/>
    </row>
    <row r="2595" spans="6:6" x14ac:dyDescent="0.35">
      <c r="F2595" s="47"/>
    </row>
    <row r="2596" spans="6:6" x14ac:dyDescent="0.35">
      <c r="F2596" s="47"/>
    </row>
    <row r="2597" spans="6:6" x14ac:dyDescent="0.35">
      <c r="F2597" s="47"/>
    </row>
    <row r="2598" spans="6:6" x14ac:dyDescent="0.35">
      <c r="F2598" s="47"/>
    </row>
    <row r="2599" spans="6:6" x14ac:dyDescent="0.35">
      <c r="F2599" s="47"/>
    </row>
    <row r="2600" spans="6:6" x14ac:dyDescent="0.35">
      <c r="F2600" s="47"/>
    </row>
    <row r="2601" spans="6:6" x14ac:dyDescent="0.35">
      <c r="F2601" s="47"/>
    </row>
    <row r="2602" spans="6:6" x14ac:dyDescent="0.35">
      <c r="F2602" s="47"/>
    </row>
    <row r="2603" spans="6:6" x14ac:dyDescent="0.35">
      <c r="F2603" s="47"/>
    </row>
    <row r="2604" spans="6:6" x14ac:dyDescent="0.35">
      <c r="F2604" s="47"/>
    </row>
    <row r="2605" spans="6:6" x14ac:dyDescent="0.35">
      <c r="F2605" s="47"/>
    </row>
    <row r="2606" spans="6:6" x14ac:dyDescent="0.35">
      <c r="F2606" s="47"/>
    </row>
    <row r="2607" spans="6:6" x14ac:dyDescent="0.35">
      <c r="F2607" s="47"/>
    </row>
    <row r="2608" spans="6:6" x14ac:dyDescent="0.35">
      <c r="F2608" s="47"/>
    </row>
    <row r="2609" spans="6:6" x14ac:dyDescent="0.35">
      <c r="F2609" s="47"/>
    </row>
    <row r="2610" spans="6:6" x14ac:dyDescent="0.35">
      <c r="F2610" s="47"/>
    </row>
    <row r="2611" spans="6:6" x14ac:dyDescent="0.35">
      <c r="F2611" s="47"/>
    </row>
    <row r="2612" spans="6:6" x14ac:dyDescent="0.35">
      <c r="F2612" s="47"/>
    </row>
    <row r="2613" spans="6:6" x14ac:dyDescent="0.35">
      <c r="F2613" s="47"/>
    </row>
    <row r="2614" spans="6:6" x14ac:dyDescent="0.35">
      <c r="F2614" s="47"/>
    </row>
    <row r="2615" spans="6:6" x14ac:dyDescent="0.35">
      <c r="F2615" s="47"/>
    </row>
    <row r="2616" spans="6:6" x14ac:dyDescent="0.35">
      <c r="F2616" s="47"/>
    </row>
    <row r="2617" spans="6:6" x14ac:dyDescent="0.35">
      <c r="F2617" s="47"/>
    </row>
    <row r="2618" spans="6:6" x14ac:dyDescent="0.35">
      <c r="F2618" s="47"/>
    </row>
    <row r="2619" spans="6:6" x14ac:dyDescent="0.35">
      <c r="F2619" s="47"/>
    </row>
    <row r="2620" spans="6:6" x14ac:dyDescent="0.35">
      <c r="F2620" s="47"/>
    </row>
    <row r="2621" spans="6:6" x14ac:dyDescent="0.35">
      <c r="F2621" s="47"/>
    </row>
    <row r="2622" spans="6:6" x14ac:dyDescent="0.35">
      <c r="F2622" s="47"/>
    </row>
    <row r="2623" spans="6:6" x14ac:dyDescent="0.35">
      <c r="F2623" s="47"/>
    </row>
    <row r="2624" spans="6:6" x14ac:dyDescent="0.35">
      <c r="F2624" s="47"/>
    </row>
    <row r="2625" spans="6:6" x14ac:dyDescent="0.35">
      <c r="F2625" s="47"/>
    </row>
    <row r="2626" spans="6:6" x14ac:dyDescent="0.35">
      <c r="F2626" s="47"/>
    </row>
    <row r="2627" spans="6:6" x14ac:dyDescent="0.35">
      <c r="F2627" s="47"/>
    </row>
    <row r="2628" spans="6:6" x14ac:dyDescent="0.35">
      <c r="F2628" s="47"/>
    </row>
    <row r="2629" spans="6:6" x14ac:dyDescent="0.35">
      <c r="F2629" s="47"/>
    </row>
    <row r="2630" spans="6:6" x14ac:dyDescent="0.35">
      <c r="F2630" s="47"/>
    </row>
    <row r="2631" spans="6:6" x14ac:dyDescent="0.35">
      <c r="F2631" s="47"/>
    </row>
    <row r="2632" spans="6:6" x14ac:dyDescent="0.35">
      <c r="F2632" s="47"/>
    </row>
    <row r="2633" spans="6:6" x14ac:dyDescent="0.35">
      <c r="F2633" s="47"/>
    </row>
    <row r="2634" spans="6:6" x14ac:dyDescent="0.35">
      <c r="F2634" s="47"/>
    </row>
    <row r="2635" spans="6:6" x14ac:dyDescent="0.35">
      <c r="F2635" s="47"/>
    </row>
    <row r="2636" spans="6:6" x14ac:dyDescent="0.35">
      <c r="F2636" s="47"/>
    </row>
    <row r="2637" spans="6:6" x14ac:dyDescent="0.35">
      <c r="F2637" s="47"/>
    </row>
    <row r="2638" spans="6:6" x14ac:dyDescent="0.35">
      <c r="F2638" s="47"/>
    </row>
    <row r="2639" spans="6:6" x14ac:dyDescent="0.35">
      <c r="F2639" s="47"/>
    </row>
    <row r="2640" spans="6:6" x14ac:dyDescent="0.35">
      <c r="F2640" s="47"/>
    </row>
    <row r="2641" spans="6:6" x14ac:dyDescent="0.35">
      <c r="F2641" s="47"/>
    </row>
    <row r="2642" spans="6:6" x14ac:dyDescent="0.35">
      <c r="F2642" s="47"/>
    </row>
    <row r="2643" spans="6:6" x14ac:dyDescent="0.35">
      <c r="F2643" s="47"/>
    </row>
    <row r="2644" spans="6:6" x14ac:dyDescent="0.35">
      <c r="F2644" s="47"/>
    </row>
    <row r="2645" spans="6:6" x14ac:dyDescent="0.35">
      <c r="F2645" s="47"/>
    </row>
    <row r="2646" spans="6:6" x14ac:dyDescent="0.35">
      <c r="F2646" s="47"/>
    </row>
    <row r="2647" spans="6:6" x14ac:dyDescent="0.35">
      <c r="F2647" s="47"/>
    </row>
    <row r="2648" spans="6:6" x14ac:dyDescent="0.35">
      <c r="F2648" s="47"/>
    </row>
    <row r="2649" spans="6:6" x14ac:dyDescent="0.35">
      <c r="F2649" s="47"/>
    </row>
    <row r="2650" spans="6:6" x14ac:dyDescent="0.35">
      <c r="F2650" s="47"/>
    </row>
    <row r="2651" spans="6:6" x14ac:dyDescent="0.35">
      <c r="F2651" s="47"/>
    </row>
    <row r="2652" spans="6:6" x14ac:dyDescent="0.35">
      <c r="F2652" s="47"/>
    </row>
    <row r="2653" spans="6:6" x14ac:dyDescent="0.35">
      <c r="F2653" s="47"/>
    </row>
    <row r="2654" spans="6:6" x14ac:dyDescent="0.35">
      <c r="F2654" s="47"/>
    </row>
    <row r="2655" spans="6:6" x14ac:dyDescent="0.35">
      <c r="F2655" s="47"/>
    </row>
    <row r="2656" spans="6:6" x14ac:dyDescent="0.35">
      <c r="F2656" s="47"/>
    </row>
    <row r="2657" spans="6:6" x14ac:dyDescent="0.35">
      <c r="F2657" s="47"/>
    </row>
    <row r="2658" spans="6:6" x14ac:dyDescent="0.35">
      <c r="F2658" s="47"/>
    </row>
    <row r="2659" spans="6:6" x14ac:dyDescent="0.35">
      <c r="F2659" s="47"/>
    </row>
    <row r="2660" spans="6:6" x14ac:dyDescent="0.35">
      <c r="F2660" s="47"/>
    </row>
    <row r="2661" spans="6:6" x14ac:dyDescent="0.35">
      <c r="F2661" s="47"/>
    </row>
    <row r="2662" spans="6:6" x14ac:dyDescent="0.35">
      <c r="F2662" s="47"/>
    </row>
    <row r="2663" spans="6:6" x14ac:dyDescent="0.35">
      <c r="F2663" s="47"/>
    </row>
    <row r="2664" spans="6:6" x14ac:dyDescent="0.35">
      <c r="F2664" s="47"/>
    </row>
    <row r="2665" spans="6:6" x14ac:dyDescent="0.35">
      <c r="F2665" s="47"/>
    </row>
    <row r="2666" spans="6:6" x14ac:dyDescent="0.35">
      <c r="F2666" s="47"/>
    </row>
    <row r="2667" spans="6:6" x14ac:dyDescent="0.35">
      <c r="F2667" s="47"/>
    </row>
    <row r="2668" spans="6:6" x14ac:dyDescent="0.35">
      <c r="F2668" s="47"/>
    </row>
    <row r="2669" spans="6:6" x14ac:dyDescent="0.35">
      <c r="F2669" s="47"/>
    </row>
    <row r="2670" spans="6:6" x14ac:dyDescent="0.35">
      <c r="F2670" s="47"/>
    </row>
    <row r="2671" spans="6:6" x14ac:dyDescent="0.35">
      <c r="F2671" s="47"/>
    </row>
    <row r="2672" spans="6:6" x14ac:dyDescent="0.35">
      <c r="F2672" s="47"/>
    </row>
    <row r="2673" spans="6:6" x14ac:dyDescent="0.35">
      <c r="F2673" s="47"/>
    </row>
    <row r="2674" spans="6:6" x14ac:dyDescent="0.35">
      <c r="F2674" s="47"/>
    </row>
    <row r="2675" spans="6:6" x14ac:dyDescent="0.35">
      <c r="F2675" s="47"/>
    </row>
    <row r="2676" spans="6:6" x14ac:dyDescent="0.35">
      <c r="F2676" s="47"/>
    </row>
    <row r="2677" spans="6:6" x14ac:dyDescent="0.35">
      <c r="F2677" s="47"/>
    </row>
    <row r="2678" spans="6:6" x14ac:dyDescent="0.35">
      <c r="F2678" s="47"/>
    </row>
    <row r="2679" spans="6:6" x14ac:dyDescent="0.35">
      <c r="F2679" s="47"/>
    </row>
    <row r="2680" spans="6:6" x14ac:dyDescent="0.35">
      <c r="F2680" s="47"/>
    </row>
    <row r="2681" spans="6:6" x14ac:dyDescent="0.35">
      <c r="F2681" s="47"/>
    </row>
    <row r="2682" spans="6:6" x14ac:dyDescent="0.35">
      <c r="F2682" s="47"/>
    </row>
    <row r="2683" spans="6:6" x14ac:dyDescent="0.35">
      <c r="F2683" s="47"/>
    </row>
    <row r="2684" spans="6:6" x14ac:dyDescent="0.35">
      <c r="F2684" s="47"/>
    </row>
    <row r="2685" spans="6:6" x14ac:dyDescent="0.35">
      <c r="F2685" s="47"/>
    </row>
    <row r="2686" spans="6:6" x14ac:dyDescent="0.35">
      <c r="F2686" s="47"/>
    </row>
    <row r="2687" spans="6:6" x14ac:dyDescent="0.35">
      <c r="F2687" s="47"/>
    </row>
    <row r="2688" spans="6:6" x14ac:dyDescent="0.35">
      <c r="F2688" s="47"/>
    </row>
    <row r="2689" spans="6:6" x14ac:dyDescent="0.35">
      <c r="F2689" s="47"/>
    </row>
    <row r="2690" spans="6:6" x14ac:dyDescent="0.35">
      <c r="F2690" s="47"/>
    </row>
    <row r="2691" spans="6:6" x14ac:dyDescent="0.35">
      <c r="F2691" s="47"/>
    </row>
    <row r="2692" spans="6:6" x14ac:dyDescent="0.35">
      <c r="F2692" s="47"/>
    </row>
    <row r="2693" spans="6:6" x14ac:dyDescent="0.35">
      <c r="F2693" s="47"/>
    </row>
    <row r="2694" spans="6:6" x14ac:dyDescent="0.35">
      <c r="F2694" s="47"/>
    </row>
    <row r="2695" spans="6:6" x14ac:dyDescent="0.35">
      <c r="F2695" s="47"/>
    </row>
    <row r="2696" spans="6:6" x14ac:dyDescent="0.35">
      <c r="F2696" s="47"/>
    </row>
    <row r="2697" spans="6:6" x14ac:dyDescent="0.35">
      <c r="F2697" s="47"/>
    </row>
    <row r="2698" spans="6:6" x14ac:dyDescent="0.35">
      <c r="F2698" s="47"/>
    </row>
    <row r="2699" spans="6:6" x14ac:dyDescent="0.35">
      <c r="F2699" s="47"/>
    </row>
    <row r="2700" spans="6:6" x14ac:dyDescent="0.35">
      <c r="F2700" s="47"/>
    </row>
    <row r="2701" spans="6:6" x14ac:dyDescent="0.35">
      <c r="F2701" s="47"/>
    </row>
    <row r="2702" spans="6:6" x14ac:dyDescent="0.35">
      <c r="F2702" s="47"/>
    </row>
    <row r="2703" spans="6:6" x14ac:dyDescent="0.35">
      <c r="F2703" s="47"/>
    </row>
    <row r="2704" spans="6:6" x14ac:dyDescent="0.35">
      <c r="F2704" s="47"/>
    </row>
    <row r="2705" spans="6:6" x14ac:dyDescent="0.35">
      <c r="F2705" s="47"/>
    </row>
    <row r="2706" spans="6:6" x14ac:dyDescent="0.35">
      <c r="F2706" s="47"/>
    </row>
    <row r="2707" spans="6:6" x14ac:dyDescent="0.35">
      <c r="F2707" s="47"/>
    </row>
    <row r="2708" spans="6:6" x14ac:dyDescent="0.35">
      <c r="F2708" s="47"/>
    </row>
    <row r="2709" spans="6:6" x14ac:dyDescent="0.35">
      <c r="F2709" s="47"/>
    </row>
    <row r="2710" spans="6:6" x14ac:dyDescent="0.35">
      <c r="F2710" s="47"/>
    </row>
    <row r="2711" spans="6:6" x14ac:dyDescent="0.35">
      <c r="F2711" s="47"/>
    </row>
    <row r="2712" spans="6:6" x14ac:dyDescent="0.35">
      <c r="F2712" s="47"/>
    </row>
    <row r="2713" spans="6:6" x14ac:dyDescent="0.35">
      <c r="F2713" s="47"/>
    </row>
    <row r="2714" spans="6:6" x14ac:dyDescent="0.35">
      <c r="F2714" s="47"/>
    </row>
    <row r="2715" spans="6:6" x14ac:dyDescent="0.35">
      <c r="F2715" s="47"/>
    </row>
    <row r="2716" spans="6:6" x14ac:dyDescent="0.35">
      <c r="F2716" s="47"/>
    </row>
    <row r="2717" spans="6:6" x14ac:dyDescent="0.35">
      <c r="F2717" s="47"/>
    </row>
    <row r="2718" spans="6:6" x14ac:dyDescent="0.35">
      <c r="F2718" s="47"/>
    </row>
    <row r="2719" spans="6:6" x14ac:dyDescent="0.35">
      <c r="F2719" s="47"/>
    </row>
    <row r="2720" spans="6:6" x14ac:dyDescent="0.35">
      <c r="F2720" s="47"/>
    </row>
    <row r="2721" spans="6:6" x14ac:dyDescent="0.35">
      <c r="F2721" s="47"/>
    </row>
    <row r="2722" spans="6:6" x14ac:dyDescent="0.35">
      <c r="F2722" s="47"/>
    </row>
    <row r="2723" spans="6:6" x14ac:dyDescent="0.35">
      <c r="F2723" s="47"/>
    </row>
    <row r="2724" spans="6:6" x14ac:dyDescent="0.35">
      <c r="F2724" s="47"/>
    </row>
    <row r="2725" spans="6:6" x14ac:dyDescent="0.35">
      <c r="F2725" s="47"/>
    </row>
    <row r="2726" spans="6:6" x14ac:dyDescent="0.35">
      <c r="F2726" s="47"/>
    </row>
    <row r="2727" spans="6:6" x14ac:dyDescent="0.35">
      <c r="F2727" s="47"/>
    </row>
    <row r="2728" spans="6:6" x14ac:dyDescent="0.35">
      <c r="F2728" s="47"/>
    </row>
    <row r="2729" spans="6:6" x14ac:dyDescent="0.35">
      <c r="F2729" s="47"/>
    </row>
    <row r="2730" spans="6:6" x14ac:dyDescent="0.35">
      <c r="F2730" s="47"/>
    </row>
    <row r="2731" spans="6:6" x14ac:dyDescent="0.35">
      <c r="F2731" s="47"/>
    </row>
    <row r="2732" spans="6:6" x14ac:dyDescent="0.35">
      <c r="F2732" s="47"/>
    </row>
    <row r="2733" spans="6:6" x14ac:dyDescent="0.35">
      <c r="F2733" s="47"/>
    </row>
    <row r="2734" spans="6:6" x14ac:dyDescent="0.35">
      <c r="F2734" s="47"/>
    </row>
    <row r="2735" spans="6:6" x14ac:dyDescent="0.35">
      <c r="F2735" s="47"/>
    </row>
    <row r="2736" spans="6:6" x14ac:dyDescent="0.35">
      <c r="F2736" s="47"/>
    </row>
    <row r="2737" spans="6:6" x14ac:dyDescent="0.35">
      <c r="F2737" s="47"/>
    </row>
    <row r="2738" spans="6:6" x14ac:dyDescent="0.35">
      <c r="F2738" s="47"/>
    </row>
    <row r="2739" spans="6:6" x14ac:dyDescent="0.35">
      <c r="F2739" s="47"/>
    </row>
    <row r="2740" spans="6:6" x14ac:dyDescent="0.35">
      <c r="F2740" s="47"/>
    </row>
    <row r="2741" spans="6:6" x14ac:dyDescent="0.35">
      <c r="F2741" s="47"/>
    </row>
    <row r="2742" spans="6:6" x14ac:dyDescent="0.35">
      <c r="F2742" s="47"/>
    </row>
    <row r="2743" spans="6:6" x14ac:dyDescent="0.35">
      <c r="F2743" s="47"/>
    </row>
    <row r="2744" spans="6:6" x14ac:dyDescent="0.35">
      <c r="F2744" s="47"/>
    </row>
    <row r="2745" spans="6:6" x14ac:dyDescent="0.35">
      <c r="F2745" s="47"/>
    </row>
    <row r="2746" spans="6:6" x14ac:dyDescent="0.35">
      <c r="F2746" s="47"/>
    </row>
    <row r="2747" spans="6:6" x14ac:dyDescent="0.35">
      <c r="F2747" s="47"/>
    </row>
    <row r="2748" spans="6:6" x14ac:dyDescent="0.35">
      <c r="F2748" s="47"/>
    </row>
    <row r="2749" spans="6:6" x14ac:dyDescent="0.35">
      <c r="F2749" s="47"/>
    </row>
    <row r="2750" spans="6:6" x14ac:dyDescent="0.35">
      <c r="F2750" s="47"/>
    </row>
    <row r="2751" spans="6:6" x14ac:dyDescent="0.35">
      <c r="F2751" s="47"/>
    </row>
    <row r="2752" spans="6:6" x14ac:dyDescent="0.35">
      <c r="F2752" s="47"/>
    </row>
    <row r="2753" spans="6:6" x14ac:dyDescent="0.35">
      <c r="F2753" s="47"/>
    </row>
    <row r="2754" spans="6:6" x14ac:dyDescent="0.35">
      <c r="F2754" s="47"/>
    </row>
    <row r="2755" spans="6:6" x14ac:dyDescent="0.35">
      <c r="F2755" s="47"/>
    </row>
    <row r="2756" spans="6:6" x14ac:dyDescent="0.35">
      <c r="F2756" s="47"/>
    </row>
    <row r="2757" spans="6:6" x14ac:dyDescent="0.35">
      <c r="F2757" s="47"/>
    </row>
    <row r="2758" spans="6:6" x14ac:dyDescent="0.35">
      <c r="F2758" s="47"/>
    </row>
    <row r="2759" spans="6:6" x14ac:dyDescent="0.35">
      <c r="F2759" s="47"/>
    </row>
    <row r="2760" spans="6:6" x14ac:dyDescent="0.35">
      <c r="F2760" s="47"/>
    </row>
    <row r="2761" spans="6:6" x14ac:dyDescent="0.35">
      <c r="F2761" s="47"/>
    </row>
    <row r="2762" spans="6:6" x14ac:dyDescent="0.35">
      <c r="F2762" s="47"/>
    </row>
    <row r="2763" spans="6:6" x14ac:dyDescent="0.35">
      <c r="F2763" s="47"/>
    </row>
    <row r="2764" spans="6:6" x14ac:dyDescent="0.35">
      <c r="F2764" s="47"/>
    </row>
    <row r="2765" spans="6:6" x14ac:dyDescent="0.35">
      <c r="F2765" s="47"/>
    </row>
    <row r="2766" spans="6:6" x14ac:dyDescent="0.35">
      <c r="F2766" s="47"/>
    </row>
    <row r="2767" spans="6:6" x14ac:dyDescent="0.35">
      <c r="F2767" s="47"/>
    </row>
    <row r="2768" spans="6:6" x14ac:dyDescent="0.35">
      <c r="F2768" s="47"/>
    </row>
    <row r="2769" spans="6:6" x14ac:dyDescent="0.35">
      <c r="F2769" s="47"/>
    </row>
    <row r="2770" spans="6:6" x14ac:dyDescent="0.35">
      <c r="F2770" s="47"/>
    </row>
    <row r="2771" spans="6:6" x14ac:dyDescent="0.35">
      <c r="F2771" s="47"/>
    </row>
    <row r="2772" spans="6:6" x14ac:dyDescent="0.35">
      <c r="F2772" s="47"/>
    </row>
    <row r="2773" spans="6:6" x14ac:dyDescent="0.35">
      <c r="F2773" s="47"/>
    </row>
    <row r="2774" spans="6:6" x14ac:dyDescent="0.35">
      <c r="F2774" s="47"/>
    </row>
    <row r="2775" spans="6:6" x14ac:dyDescent="0.35">
      <c r="F2775" s="47"/>
    </row>
    <row r="2776" spans="6:6" x14ac:dyDescent="0.35">
      <c r="F2776" s="47"/>
    </row>
    <row r="2777" spans="6:6" x14ac:dyDescent="0.35">
      <c r="F2777" s="47"/>
    </row>
    <row r="2778" spans="6:6" x14ac:dyDescent="0.35">
      <c r="F2778" s="47"/>
    </row>
    <row r="2779" spans="6:6" x14ac:dyDescent="0.35">
      <c r="F2779" s="47"/>
    </row>
    <row r="2780" spans="6:6" x14ac:dyDescent="0.35">
      <c r="F2780" s="47"/>
    </row>
    <row r="2781" spans="6:6" x14ac:dyDescent="0.35">
      <c r="F2781" s="47"/>
    </row>
    <row r="2782" spans="6:6" x14ac:dyDescent="0.35">
      <c r="F2782" s="47"/>
    </row>
    <row r="2783" spans="6:6" x14ac:dyDescent="0.35">
      <c r="F2783" s="47"/>
    </row>
    <row r="2784" spans="6:6" x14ac:dyDescent="0.35">
      <c r="F2784" s="47"/>
    </row>
    <row r="2785" spans="6:6" x14ac:dyDescent="0.35">
      <c r="F2785" s="47"/>
    </row>
    <row r="2786" spans="6:6" x14ac:dyDescent="0.35">
      <c r="F2786" s="47"/>
    </row>
    <row r="2787" spans="6:6" x14ac:dyDescent="0.35">
      <c r="F2787" s="47"/>
    </row>
    <row r="2788" spans="6:6" x14ac:dyDescent="0.35">
      <c r="F2788" s="47"/>
    </row>
    <row r="2789" spans="6:6" x14ac:dyDescent="0.35">
      <c r="F2789" s="47"/>
    </row>
    <row r="2790" spans="6:6" x14ac:dyDescent="0.35">
      <c r="F2790" s="47"/>
    </row>
    <row r="2791" spans="6:6" x14ac:dyDescent="0.35">
      <c r="F2791" s="47"/>
    </row>
    <row r="2792" spans="6:6" x14ac:dyDescent="0.35">
      <c r="F2792" s="47"/>
    </row>
    <row r="2793" spans="6:6" x14ac:dyDescent="0.35">
      <c r="F2793" s="47"/>
    </row>
    <row r="2794" spans="6:6" x14ac:dyDescent="0.35">
      <c r="F2794" s="47"/>
    </row>
    <row r="2795" spans="6:6" x14ac:dyDescent="0.35">
      <c r="F2795" s="47"/>
    </row>
    <row r="2796" spans="6:6" x14ac:dyDescent="0.35">
      <c r="F2796" s="47"/>
    </row>
    <row r="2797" spans="6:6" x14ac:dyDescent="0.35">
      <c r="F2797" s="47"/>
    </row>
    <row r="2798" spans="6:6" x14ac:dyDescent="0.35">
      <c r="F2798" s="47"/>
    </row>
    <row r="2799" spans="6:6" x14ac:dyDescent="0.35">
      <c r="F2799" s="47"/>
    </row>
    <row r="2800" spans="6:6" x14ac:dyDescent="0.35">
      <c r="F2800" s="47"/>
    </row>
    <row r="2801" spans="6:6" x14ac:dyDescent="0.35">
      <c r="F2801" s="47"/>
    </row>
    <row r="2802" spans="6:6" x14ac:dyDescent="0.35">
      <c r="F2802" s="47"/>
    </row>
    <row r="2803" spans="6:6" x14ac:dyDescent="0.35">
      <c r="F2803" s="47"/>
    </row>
    <row r="2804" spans="6:6" x14ac:dyDescent="0.35">
      <c r="F2804" s="47"/>
    </row>
    <row r="2805" spans="6:6" x14ac:dyDescent="0.35">
      <c r="F2805" s="47"/>
    </row>
    <row r="2806" spans="6:6" x14ac:dyDescent="0.35">
      <c r="F2806" s="47"/>
    </row>
    <row r="2807" spans="6:6" x14ac:dyDescent="0.35">
      <c r="F2807" s="47"/>
    </row>
    <row r="2808" spans="6:6" x14ac:dyDescent="0.35">
      <c r="F2808" s="47"/>
    </row>
    <row r="2809" spans="6:6" x14ac:dyDescent="0.35">
      <c r="F2809" s="47"/>
    </row>
    <row r="2810" spans="6:6" x14ac:dyDescent="0.35">
      <c r="F2810" s="47"/>
    </row>
    <row r="2811" spans="6:6" x14ac:dyDescent="0.35">
      <c r="F2811" s="47"/>
    </row>
    <row r="2812" spans="6:6" x14ac:dyDescent="0.35">
      <c r="F2812" s="47"/>
    </row>
    <row r="2813" spans="6:6" x14ac:dyDescent="0.35">
      <c r="F2813" s="47"/>
    </row>
    <row r="2814" spans="6:6" x14ac:dyDescent="0.35">
      <c r="F2814" s="47"/>
    </row>
    <row r="2815" spans="6:6" x14ac:dyDescent="0.35">
      <c r="F2815" s="47"/>
    </row>
    <row r="2816" spans="6:6" x14ac:dyDescent="0.35">
      <c r="F2816" s="47"/>
    </row>
    <row r="2817" spans="6:6" x14ac:dyDescent="0.35">
      <c r="F2817" s="47"/>
    </row>
    <row r="2818" spans="6:6" x14ac:dyDescent="0.35">
      <c r="F2818" s="47"/>
    </row>
    <row r="2819" spans="6:6" x14ac:dyDescent="0.35">
      <c r="F2819" s="47"/>
    </row>
    <row r="2820" spans="6:6" x14ac:dyDescent="0.35">
      <c r="F2820" s="47"/>
    </row>
    <row r="2821" spans="6:6" x14ac:dyDescent="0.35">
      <c r="F2821" s="47"/>
    </row>
    <row r="2822" spans="6:6" x14ac:dyDescent="0.35">
      <c r="F2822" s="47"/>
    </row>
    <row r="2823" spans="6:6" x14ac:dyDescent="0.35">
      <c r="F2823" s="47"/>
    </row>
    <row r="2824" spans="6:6" x14ac:dyDescent="0.35">
      <c r="F2824" s="47"/>
    </row>
    <row r="2825" spans="6:6" x14ac:dyDescent="0.35">
      <c r="F2825" s="47"/>
    </row>
    <row r="2826" spans="6:6" x14ac:dyDescent="0.35">
      <c r="F2826" s="47"/>
    </row>
    <row r="2827" spans="6:6" x14ac:dyDescent="0.35">
      <c r="F2827" s="47"/>
    </row>
    <row r="2828" spans="6:6" x14ac:dyDescent="0.35">
      <c r="F2828" s="47"/>
    </row>
    <row r="2829" spans="6:6" x14ac:dyDescent="0.35">
      <c r="F2829" s="47"/>
    </row>
    <row r="2830" spans="6:6" x14ac:dyDescent="0.35">
      <c r="F2830" s="47"/>
    </row>
    <row r="2831" spans="6:6" x14ac:dyDescent="0.35">
      <c r="F2831" s="47"/>
    </row>
    <row r="2832" spans="6:6" x14ac:dyDescent="0.35">
      <c r="F2832" s="47"/>
    </row>
    <row r="2833" spans="6:6" x14ac:dyDescent="0.35">
      <c r="F2833" s="47"/>
    </row>
    <row r="2834" spans="6:6" x14ac:dyDescent="0.35">
      <c r="F2834" s="47"/>
    </row>
    <row r="2835" spans="6:6" x14ac:dyDescent="0.35">
      <c r="F2835" s="47"/>
    </row>
    <row r="2836" spans="6:6" x14ac:dyDescent="0.35">
      <c r="F2836" s="47"/>
    </row>
    <row r="2837" spans="6:6" x14ac:dyDescent="0.35">
      <c r="F2837" s="47"/>
    </row>
    <row r="2838" spans="6:6" x14ac:dyDescent="0.35">
      <c r="F2838" s="47"/>
    </row>
    <row r="2839" spans="6:6" x14ac:dyDescent="0.35">
      <c r="F2839" s="47"/>
    </row>
    <row r="2840" spans="6:6" x14ac:dyDescent="0.35">
      <c r="F2840" s="47"/>
    </row>
    <row r="2841" spans="6:6" x14ac:dyDescent="0.35">
      <c r="F2841" s="47"/>
    </row>
    <row r="2842" spans="6:6" x14ac:dyDescent="0.35">
      <c r="F2842" s="47"/>
    </row>
    <row r="2843" spans="6:6" x14ac:dyDescent="0.35">
      <c r="F2843" s="47"/>
    </row>
    <row r="2844" spans="6:6" x14ac:dyDescent="0.35">
      <c r="F2844" s="47"/>
    </row>
    <row r="2845" spans="6:6" x14ac:dyDescent="0.35">
      <c r="F2845" s="47"/>
    </row>
    <row r="2846" spans="6:6" x14ac:dyDescent="0.35">
      <c r="F2846" s="47"/>
    </row>
    <row r="2847" spans="6:6" x14ac:dyDescent="0.35">
      <c r="F2847" s="47"/>
    </row>
    <row r="2848" spans="6:6" x14ac:dyDescent="0.35">
      <c r="F2848" s="47"/>
    </row>
    <row r="2849" spans="6:6" x14ac:dyDescent="0.35">
      <c r="F2849" s="47"/>
    </row>
    <row r="2850" spans="6:6" x14ac:dyDescent="0.35">
      <c r="F2850" s="47"/>
    </row>
    <row r="2851" spans="6:6" x14ac:dyDescent="0.35">
      <c r="F2851" s="47"/>
    </row>
    <row r="2852" spans="6:6" x14ac:dyDescent="0.35">
      <c r="F2852" s="47"/>
    </row>
    <row r="2853" spans="6:6" x14ac:dyDescent="0.35">
      <c r="F2853" s="47"/>
    </row>
    <row r="2854" spans="6:6" x14ac:dyDescent="0.35">
      <c r="F2854" s="47"/>
    </row>
    <row r="2855" spans="6:6" x14ac:dyDescent="0.35">
      <c r="F2855" s="47"/>
    </row>
    <row r="2856" spans="6:6" x14ac:dyDescent="0.35">
      <c r="F2856" s="47"/>
    </row>
    <row r="2857" spans="6:6" x14ac:dyDescent="0.35">
      <c r="F2857" s="47"/>
    </row>
    <row r="2858" spans="6:6" x14ac:dyDescent="0.35">
      <c r="F2858" s="47"/>
    </row>
    <row r="2859" spans="6:6" x14ac:dyDescent="0.35">
      <c r="F2859" s="47"/>
    </row>
    <row r="2860" spans="6:6" x14ac:dyDescent="0.35">
      <c r="F2860" s="47"/>
    </row>
    <row r="2861" spans="6:6" x14ac:dyDescent="0.35">
      <c r="F2861" s="47"/>
    </row>
    <row r="2862" spans="6:6" x14ac:dyDescent="0.35">
      <c r="F2862" s="47"/>
    </row>
    <row r="2863" spans="6:6" x14ac:dyDescent="0.35">
      <c r="F2863" s="47"/>
    </row>
    <row r="2864" spans="6:6" x14ac:dyDescent="0.35">
      <c r="F2864" s="47"/>
    </row>
    <row r="2865" spans="6:6" x14ac:dyDescent="0.35">
      <c r="F2865" s="47"/>
    </row>
    <row r="2866" spans="6:6" x14ac:dyDescent="0.35">
      <c r="F2866" s="47"/>
    </row>
    <row r="2867" spans="6:6" x14ac:dyDescent="0.35">
      <c r="F2867" s="47"/>
    </row>
    <row r="2868" spans="6:6" x14ac:dyDescent="0.35">
      <c r="F2868" s="47"/>
    </row>
    <row r="2869" spans="6:6" x14ac:dyDescent="0.35">
      <c r="F2869" s="47"/>
    </row>
    <row r="2870" spans="6:6" x14ac:dyDescent="0.35">
      <c r="F2870" s="47"/>
    </row>
    <row r="2871" spans="6:6" x14ac:dyDescent="0.35">
      <c r="F2871" s="47"/>
    </row>
    <row r="2872" spans="6:6" x14ac:dyDescent="0.35">
      <c r="F2872" s="47"/>
    </row>
    <row r="2873" spans="6:6" x14ac:dyDescent="0.35">
      <c r="F2873" s="47"/>
    </row>
    <row r="2874" spans="6:6" x14ac:dyDescent="0.35">
      <c r="F2874" s="47"/>
    </row>
    <row r="2875" spans="6:6" x14ac:dyDescent="0.35">
      <c r="F2875" s="47"/>
    </row>
    <row r="2876" spans="6:6" x14ac:dyDescent="0.35">
      <c r="F2876" s="47"/>
    </row>
    <row r="2877" spans="6:6" x14ac:dyDescent="0.35">
      <c r="F2877" s="47"/>
    </row>
    <row r="2878" spans="6:6" x14ac:dyDescent="0.35">
      <c r="F2878" s="47"/>
    </row>
    <row r="2879" spans="6:6" x14ac:dyDescent="0.35">
      <c r="F2879" s="47"/>
    </row>
    <row r="2880" spans="6:6" x14ac:dyDescent="0.35">
      <c r="F2880" s="47"/>
    </row>
    <row r="2881" spans="6:6" x14ac:dyDescent="0.35">
      <c r="F2881" s="47"/>
    </row>
    <row r="2882" spans="6:6" x14ac:dyDescent="0.35">
      <c r="F2882" s="47"/>
    </row>
    <row r="2883" spans="6:6" x14ac:dyDescent="0.35">
      <c r="F2883" s="47"/>
    </row>
    <row r="2884" spans="6:6" x14ac:dyDescent="0.35">
      <c r="F2884" s="47"/>
    </row>
    <row r="2885" spans="6:6" x14ac:dyDescent="0.35">
      <c r="F2885" s="47"/>
    </row>
    <row r="2886" spans="6:6" x14ac:dyDescent="0.35">
      <c r="F2886" s="47"/>
    </row>
    <row r="2887" spans="6:6" x14ac:dyDescent="0.35">
      <c r="F2887" s="47"/>
    </row>
    <row r="2888" spans="6:6" x14ac:dyDescent="0.35">
      <c r="F2888" s="47"/>
    </row>
    <row r="2889" spans="6:6" x14ac:dyDescent="0.35">
      <c r="F2889" s="47"/>
    </row>
    <row r="2890" spans="6:6" x14ac:dyDescent="0.35">
      <c r="F2890" s="47"/>
    </row>
    <row r="2891" spans="6:6" x14ac:dyDescent="0.35">
      <c r="F2891" s="47"/>
    </row>
    <row r="2892" spans="6:6" x14ac:dyDescent="0.35">
      <c r="F2892" s="47"/>
    </row>
    <row r="2893" spans="6:6" x14ac:dyDescent="0.35">
      <c r="F2893" s="47"/>
    </row>
    <row r="2894" spans="6:6" x14ac:dyDescent="0.35">
      <c r="F2894" s="47"/>
    </row>
    <row r="2895" spans="6:6" x14ac:dyDescent="0.35">
      <c r="F2895" s="47"/>
    </row>
    <row r="2896" spans="6:6" x14ac:dyDescent="0.35">
      <c r="F2896" s="47"/>
    </row>
    <row r="2897" spans="6:6" x14ac:dyDescent="0.35">
      <c r="F2897" s="47"/>
    </row>
    <row r="2898" spans="6:6" x14ac:dyDescent="0.35">
      <c r="F2898" s="47"/>
    </row>
    <row r="2899" spans="6:6" x14ac:dyDescent="0.35">
      <c r="F2899" s="47"/>
    </row>
    <row r="2900" spans="6:6" x14ac:dyDescent="0.35">
      <c r="F2900" s="47"/>
    </row>
    <row r="2901" spans="6:6" x14ac:dyDescent="0.35">
      <c r="F2901" s="47"/>
    </row>
    <row r="2902" spans="6:6" x14ac:dyDescent="0.35">
      <c r="F2902" s="47"/>
    </row>
    <row r="2903" spans="6:6" x14ac:dyDescent="0.35">
      <c r="F2903" s="47"/>
    </row>
    <row r="2904" spans="6:6" x14ac:dyDescent="0.35">
      <c r="F2904" s="47"/>
    </row>
    <row r="2905" spans="6:6" x14ac:dyDescent="0.35">
      <c r="F2905" s="47"/>
    </row>
    <row r="2906" spans="6:6" x14ac:dyDescent="0.35">
      <c r="F2906" s="47"/>
    </row>
    <row r="2907" spans="6:6" x14ac:dyDescent="0.35">
      <c r="F2907" s="47"/>
    </row>
    <row r="2908" spans="6:6" x14ac:dyDescent="0.35">
      <c r="F2908" s="47"/>
    </row>
    <row r="2909" spans="6:6" x14ac:dyDescent="0.35">
      <c r="F2909" s="47"/>
    </row>
    <row r="2910" spans="6:6" x14ac:dyDescent="0.35">
      <c r="F2910" s="47"/>
    </row>
    <row r="2911" spans="6:6" x14ac:dyDescent="0.35">
      <c r="F2911" s="47"/>
    </row>
    <row r="2912" spans="6:6" x14ac:dyDescent="0.35">
      <c r="F2912" s="47"/>
    </row>
    <row r="2913" spans="6:6" x14ac:dyDescent="0.35">
      <c r="F2913" s="47"/>
    </row>
    <row r="2914" spans="6:6" x14ac:dyDescent="0.35">
      <c r="F2914" s="47"/>
    </row>
    <row r="2915" spans="6:6" x14ac:dyDescent="0.35">
      <c r="F2915" s="47"/>
    </row>
    <row r="2916" spans="6:6" x14ac:dyDescent="0.35">
      <c r="F2916" s="47"/>
    </row>
    <row r="2917" spans="6:6" x14ac:dyDescent="0.35">
      <c r="F2917" s="47"/>
    </row>
    <row r="2918" spans="6:6" x14ac:dyDescent="0.35">
      <c r="F2918" s="47"/>
    </row>
    <row r="2919" spans="6:6" x14ac:dyDescent="0.35">
      <c r="F2919" s="47"/>
    </row>
    <row r="2920" spans="6:6" x14ac:dyDescent="0.35">
      <c r="F2920" s="47"/>
    </row>
    <row r="2921" spans="6:6" x14ac:dyDescent="0.35">
      <c r="F2921" s="47"/>
    </row>
    <row r="2922" spans="6:6" x14ac:dyDescent="0.35">
      <c r="F2922" s="47"/>
    </row>
    <row r="2923" spans="6:6" x14ac:dyDescent="0.35">
      <c r="F2923" s="47"/>
    </row>
    <row r="2924" spans="6:6" x14ac:dyDescent="0.35">
      <c r="F2924" s="47"/>
    </row>
    <row r="2925" spans="6:6" x14ac:dyDescent="0.35">
      <c r="F2925" s="47"/>
    </row>
    <row r="2926" spans="6:6" x14ac:dyDescent="0.35">
      <c r="F2926" s="47"/>
    </row>
    <row r="2927" spans="6:6" x14ac:dyDescent="0.35">
      <c r="F2927" s="47"/>
    </row>
    <row r="2928" spans="6:6" x14ac:dyDescent="0.35">
      <c r="F2928" s="47"/>
    </row>
    <row r="2929" spans="6:6" x14ac:dyDescent="0.35">
      <c r="F2929" s="47"/>
    </row>
    <row r="2930" spans="6:6" x14ac:dyDescent="0.35">
      <c r="F2930" s="47"/>
    </row>
    <row r="2931" spans="6:6" x14ac:dyDescent="0.35">
      <c r="F2931" s="47"/>
    </row>
    <row r="2932" spans="6:6" x14ac:dyDescent="0.35">
      <c r="F2932" s="47"/>
    </row>
    <row r="2933" spans="6:6" x14ac:dyDescent="0.35">
      <c r="F2933" s="47"/>
    </row>
    <row r="2934" spans="6:6" x14ac:dyDescent="0.35">
      <c r="F2934" s="47"/>
    </row>
    <row r="2935" spans="6:6" x14ac:dyDescent="0.35">
      <c r="F2935" s="47"/>
    </row>
    <row r="2936" spans="6:6" x14ac:dyDescent="0.35">
      <c r="F2936" s="47"/>
    </row>
    <row r="2937" spans="6:6" x14ac:dyDescent="0.35">
      <c r="F2937" s="47"/>
    </row>
    <row r="2938" spans="6:6" x14ac:dyDescent="0.35">
      <c r="F2938" s="47"/>
    </row>
    <row r="2939" spans="6:6" x14ac:dyDescent="0.35">
      <c r="F2939" s="47"/>
    </row>
    <row r="2940" spans="6:6" x14ac:dyDescent="0.35">
      <c r="F2940" s="47"/>
    </row>
    <row r="2941" spans="6:6" x14ac:dyDescent="0.35">
      <c r="F2941" s="47"/>
    </row>
    <row r="2942" spans="6:6" x14ac:dyDescent="0.35">
      <c r="F2942" s="47"/>
    </row>
    <row r="2943" spans="6:6" x14ac:dyDescent="0.35">
      <c r="F2943" s="47"/>
    </row>
    <row r="2944" spans="6:6" x14ac:dyDescent="0.35">
      <c r="F2944" s="47"/>
    </row>
    <row r="2945" spans="6:6" x14ac:dyDescent="0.35">
      <c r="F2945" s="47"/>
    </row>
    <row r="2946" spans="6:6" x14ac:dyDescent="0.35">
      <c r="F2946" s="47"/>
    </row>
    <row r="2947" spans="6:6" x14ac:dyDescent="0.35">
      <c r="F2947" s="47"/>
    </row>
    <row r="2948" spans="6:6" x14ac:dyDescent="0.35">
      <c r="F2948" s="47"/>
    </row>
    <row r="2949" spans="6:6" x14ac:dyDescent="0.35">
      <c r="F2949" s="47"/>
    </row>
    <row r="2950" spans="6:6" x14ac:dyDescent="0.35">
      <c r="F2950" s="47"/>
    </row>
    <row r="2951" spans="6:6" x14ac:dyDescent="0.35">
      <c r="F2951" s="47"/>
    </row>
    <row r="2952" spans="6:6" x14ac:dyDescent="0.35">
      <c r="F2952" s="47"/>
    </row>
    <row r="2953" spans="6:6" x14ac:dyDescent="0.35">
      <c r="F2953" s="47"/>
    </row>
    <row r="2954" spans="6:6" x14ac:dyDescent="0.35">
      <c r="F2954" s="47"/>
    </row>
    <row r="2955" spans="6:6" x14ac:dyDescent="0.35">
      <c r="F2955" s="47"/>
    </row>
    <row r="2956" spans="6:6" x14ac:dyDescent="0.35">
      <c r="F2956" s="47"/>
    </row>
    <row r="2957" spans="6:6" x14ac:dyDescent="0.35">
      <c r="F2957" s="47"/>
    </row>
    <row r="2958" spans="6:6" x14ac:dyDescent="0.35">
      <c r="F2958" s="47"/>
    </row>
    <row r="2959" spans="6:6" x14ac:dyDescent="0.35">
      <c r="F2959" s="47"/>
    </row>
    <row r="2960" spans="6:6" x14ac:dyDescent="0.35">
      <c r="F2960" s="47"/>
    </row>
    <row r="2961" spans="6:6" x14ac:dyDescent="0.35">
      <c r="F2961" s="47"/>
    </row>
    <row r="2962" spans="6:6" x14ac:dyDescent="0.35">
      <c r="F2962" s="47"/>
    </row>
    <row r="2963" spans="6:6" x14ac:dyDescent="0.35">
      <c r="F2963" s="47"/>
    </row>
    <row r="2964" spans="6:6" x14ac:dyDescent="0.35">
      <c r="F2964" s="47"/>
    </row>
    <row r="2965" spans="6:6" x14ac:dyDescent="0.35">
      <c r="F2965" s="47"/>
    </row>
    <row r="2966" spans="6:6" x14ac:dyDescent="0.35">
      <c r="F2966" s="47"/>
    </row>
    <row r="2967" spans="6:6" x14ac:dyDescent="0.35">
      <c r="F2967" s="47"/>
    </row>
    <row r="2968" spans="6:6" x14ac:dyDescent="0.35">
      <c r="F2968" s="47"/>
    </row>
    <row r="2969" spans="6:6" x14ac:dyDescent="0.35">
      <c r="F2969" s="47"/>
    </row>
    <row r="2970" spans="6:6" x14ac:dyDescent="0.35">
      <c r="F2970" s="47"/>
    </row>
    <row r="2971" spans="6:6" x14ac:dyDescent="0.35">
      <c r="F2971" s="47"/>
    </row>
    <row r="2972" spans="6:6" x14ac:dyDescent="0.35">
      <c r="F2972" s="47"/>
    </row>
    <row r="2973" spans="6:6" x14ac:dyDescent="0.35">
      <c r="F2973" s="47"/>
    </row>
    <row r="2974" spans="6:6" x14ac:dyDescent="0.35">
      <c r="F2974" s="47"/>
    </row>
    <row r="2975" spans="6:6" x14ac:dyDescent="0.35">
      <c r="F2975" s="47"/>
    </row>
    <row r="2976" spans="6:6" x14ac:dyDescent="0.35">
      <c r="F2976" s="47"/>
    </row>
    <row r="2977" spans="6:6" x14ac:dyDescent="0.35">
      <c r="F2977" s="47"/>
    </row>
    <row r="2978" spans="6:6" x14ac:dyDescent="0.35">
      <c r="F2978" s="47"/>
    </row>
    <row r="2979" spans="6:6" x14ac:dyDescent="0.35">
      <c r="F2979" s="47"/>
    </row>
    <row r="2980" spans="6:6" x14ac:dyDescent="0.35">
      <c r="F2980" s="47"/>
    </row>
    <row r="2981" spans="6:6" x14ac:dyDescent="0.35">
      <c r="F2981" s="47"/>
    </row>
    <row r="2982" spans="6:6" x14ac:dyDescent="0.35">
      <c r="F2982" s="47"/>
    </row>
    <row r="2983" spans="6:6" x14ac:dyDescent="0.35">
      <c r="F2983" s="47"/>
    </row>
    <row r="2984" spans="6:6" x14ac:dyDescent="0.35">
      <c r="F2984" s="47"/>
    </row>
    <row r="2985" spans="6:6" x14ac:dyDescent="0.35">
      <c r="F2985" s="47"/>
    </row>
    <row r="2986" spans="6:6" x14ac:dyDescent="0.35">
      <c r="F2986" s="47"/>
    </row>
    <row r="2987" spans="6:6" x14ac:dyDescent="0.35">
      <c r="F2987" s="47"/>
    </row>
    <row r="2988" spans="6:6" x14ac:dyDescent="0.35">
      <c r="F2988" s="47"/>
    </row>
    <row r="2989" spans="6:6" x14ac:dyDescent="0.35">
      <c r="F2989" s="47"/>
    </row>
    <row r="2990" spans="6:6" x14ac:dyDescent="0.35">
      <c r="F2990" s="47"/>
    </row>
    <row r="2991" spans="6:6" x14ac:dyDescent="0.35">
      <c r="F2991" s="47"/>
    </row>
    <row r="2992" spans="6:6" x14ac:dyDescent="0.35">
      <c r="F2992" s="47"/>
    </row>
    <row r="2993" spans="6:6" x14ac:dyDescent="0.35">
      <c r="F2993" s="47"/>
    </row>
    <row r="2994" spans="6:6" x14ac:dyDescent="0.35">
      <c r="F2994" s="47"/>
    </row>
    <row r="2995" spans="6:6" x14ac:dyDescent="0.35">
      <c r="F2995" s="47"/>
    </row>
    <row r="2996" spans="6:6" x14ac:dyDescent="0.35">
      <c r="F2996" s="47"/>
    </row>
    <row r="2997" spans="6:6" x14ac:dyDescent="0.35">
      <c r="F2997" s="47"/>
    </row>
    <row r="2998" spans="6:6" x14ac:dyDescent="0.35">
      <c r="F2998" s="47"/>
    </row>
    <row r="2999" spans="6:6" x14ac:dyDescent="0.35">
      <c r="F2999" s="47"/>
    </row>
    <row r="3000" spans="6:6" x14ac:dyDescent="0.35">
      <c r="F3000" s="47"/>
    </row>
    <row r="3001" spans="6:6" x14ac:dyDescent="0.35">
      <c r="F3001" s="47"/>
    </row>
    <row r="3002" spans="6:6" x14ac:dyDescent="0.35">
      <c r="F3002" s="47"/>
    </row>
    <row r="3003" spans="6:6" x14ac:dyDescent="0.35">
      <c r="F3003" s="47"/>
    </row>
    <row r="3004" spans="6:6" x14ac:dyDescent="0.35">
      <c r="F3004" s="47"/>
    </row>
    <row r="3005" spans="6:6" x14ac:dyDescent="0.35">
      <c r="F3005" s="47"/>
    </row>
    <row r="3006" spans="6:6" x14ac:dyDescent="0.35">
      <c r="F3006" s="47"/>
    </row>
    <row r="3007" spans="6:6" x14ac:dyDescent="0.35">
      <c r="F3007" s="47"/>
    </row>
    <row r="3008" spans="6:6" x14ac:dyDescent="0.35">
      <c r="F3008" s="47"/>
    </row>
    <row r="3009" spans="6:6" x14ac:dyDescent="0.35">
      <c r="F3009" s="47"/>
    </row>
    <row r="3010" spans="6:6" x14ac:dyDescent="0.35">
      <c r="F3010" s="47"/>
    </row>
    <row r="3011" spans="6:6" x14ac:dyDescent="0.35">
      <c r="F3011" s="47"/>
    </row>
    <row r="3012" spans="6:6" x14ac:dyDescent="0.35">
      <c r="F3012" s="47"/>
    </row>
    <row r="3013" spans="6:6" x14ac:dyDescent="0.35">
      <c r="F3013" s="47"/>
    </row>
    <row r="3014" spans="6:6" x14ac:dyDescent="0.35">
      <c r="F3014" s="47"/>
    </row>
    <row r="3015" spans="6:6" x14ac:dyDescent="0.35">
      <c r="F3015" s="47"/>
    </row>
    <row r="3016" spans="6:6" x14ac:dyDescent="0.35">
      <c r="F3016" s="47"/>
    </row>
    <row r="3017" spans="6:6" x14ac:dyDescent="0.35">
      <c r="F3017" s="47"/>
    </row>
    <row r="3018" spans="6:6" x14ac:dyDescent="0.35">
      <c r="F3018" s="47"/>
    </row>
    <row r="3019" spans="6:6" x14ac:dyDescent="0.35">
      <c r="F3019" s="47"/>
    </row>
    <row r="3020" spans="6:6" x14ac:dyDescent="0.35">
      <c r="F3020" s="47"/>
    </row>
    <row r="3021" spans="6:6" x14ac:dyDescent="0.35">
      <c r="F3021" s="47"/>
    </row>
    <row r="3022" spans="6:6" x14ac:dyDescent="0.35">
      <c r="F3022" s="47"/>
    </row>
    <row r="3023" spans="6:6" x14ac:dyDescent="0.35">
      <c r="F3023" s="47"/>
    </row>
    <row r="3024" spans="6:6" x14ac:dyDescent="0.35">
      <c r="F3024" s="47"/>
    </row>
    <row r="3025" spans="6:6" x14ac:dyDescent="0.35">
      <c r="F3025" s="47"/>
    </row>
    <row r="3026" spans="6:6" x14ac:dyDescent="0.35">
      <c r="F3026" s="47"/>
    </row>
    <row r="3027" spans="6:6" x14ac:dyDescent="0.35">
      <c r="F3027" s="47"/>
    </row>
    <row r="3028" spans="6:6" x14ac:dyDescent="0.35">
      <c r="F3028" s="47"/>
    </row>
    <row r="3029" spans="6:6" x14ac:dyDescent="0.35">
      <c r="F3029" s="47"/>
    </row>
    <row r="3030" spans="6:6" x14ac:dyDescent="0.35">
      <c r="F3030" s="47"/>
    </row>
    <row r="3031" spans="6:6" x14ac:dyDescent="0.35">
      <c r="F3031" s="47"/>
    </row>
    <row r="3032" spans="6:6" x14ac:dyDescent="0.35">
      <c r="F3032" s="47"/>
    </row>
    <row r="3033" spans="6:6" x14ac:dyDescent="0.35">
      <c r="F3033" s="47"/>
    </row>
    <row r="3034" spans="6:6" x14ac:dyDescent="0.35">
      <c r="F3034" s="47"/>
    </row>
    <row r="3035" spans="6:6" x14ac:dyDescent="0.35">
      <c r="F3035" s="47"/>
    </row>
    <row r="3036" spans="6:6" x14ac:dyDescent="0.35">
      <c r="F3036" s="47"/>
    </row>
    <row r="3037" spans="6:6" x14ac:dyDescent="0.35">
      <c r="F3037" s="47"/>
    </row>
    <row r="3038" spans="6:6" x14ac:dyDescent="0.35">
      <c r="F3038" s="47"/>
    </row>
    <row r="3039" spans="6:6" x14ac:dyDescent="0.35">
      <c r="F3039" s="47"/>
    </row>
    <row r="3040" spans="6:6" x14ac:dyDescent="0.35">
      <c r="F3040" s="47"/>
    </row>
    <row r="3041" spans="6:6" x14ac:dyDescent="0.35">
      <c r="F3041" s="47"/>
    </row>
    <row r="3042" spans="6:6" x14ac:dyDescent="0.35">
      <c r="F3042" s="47"/>
    </row>
    <row r="3043" spans="6:6" x14ac:dyDescent="0.35">
      <c r="F3043" s="47"/>
    </row>
    <row r="3044" spans="6:6" x14ac:dyDescent="0.35">
      <c r="F3044" s="47"/>
    </row>
    <row r="3045" spans="6:6" x14ac:dyDescent="0.35">
      <c r="F3045" s="47"/>
    </row>
    <row r="3046" spans="6:6" x14ac:dyDescent="0.35">
      <c r="F3046" s="47"/>
    </row>
    <row r="3047" spans="6:6" x14ac:dyDescent="0.35">
      <c r="F3047" s="47"/>
    </row>
    <row r="3048" spans="6:6" x14ac:dyDescent="0.35">
      <c r="F3048" s="47"/>
    </row>
    <row r="3049" spans="6:6" x14ac:dyDescent="0.35">
      <c r="F3049" s="47"/>
    </row>
    <row r="3050" spans="6:6" x14ac:dyDescent="0.35">
      <c r="F3050" s="47"/>
    </row>
    <row r="3051" spans="6:6" x14ac:dyDescent="0.35">
      <c r="F3051" s="47"/>
    </row>
    <row r="3052" spans="6:6" x14ac:dyDescent="0.35">
      <c r="F3052" s="47"/>
    </row>
    <row r="3053" spans="6:6" x14ac:dyDescent="0.35">
      <c r="F3053" s="47"/>
    </row>
    <row r="3054" spans="6:6" x14ac:dyDescent="0.35">
      <c r="F3054" s="47"/>
    </row>
    <row r="3055" spans="6:6" x14ac:dyDescent="0.35">
      <c r="F3055" s="47"/>
    </row>
    <row r="3056" spans="6:6" x14ac:dyDescent="0.35">
      <c r="F3056" s="47"/>
    </row>
    <row r="3057" spans="6:6" x14ac:dyDescent="0.35">
      <c r="F3057" s="47"/>
    </row>
    <row r="3058" spans="6:6" x14ac:dyDescent="0.35">
      <c r="F3058" s="47"/>
    </row>
    <row r="3059" spans="6:6" x14ac:dyDescent="0.35">
      <c r="F3059" s="47"/>
    </row>
    <row r="3060" spans="6:6" x14ac:dyDescent="0.35">
      <c r="F3060" s="47"/>
    </row>
    <row r="3061" spans="6:6" x14ac:dyDescent="0.35">
      <c r="F3061" s="47"/>
    </row>
    <row r="3062" spans="6:6" x14ac:dyDescent="0.35">
      <c r="F3062" s="47"/>
    </row>
    <row r="3063" spans="6:6" x14ac:dyDescent="0.35">
      <c r="F3063" s="47"/>
    </row>
    <row r="3064" spans="6:6" x14ac:dyDescent="0.35">
      <c r="F3064" s="47"/>
    </row>
    <row r="3065" spans="6:6" x14ac:dyDescent="0.35">
      <c r="F3065" s="47"/>
    </row>
    <row r="3066" spans="6:6" x14ac:dyDescent="0.35">
      <c r="F3066" s="47"/>
    </row>
    <row r="3067" spans="6:6" x14ac:dyDescent="0.35">
      <c r="F3067" s="47"/>
    </row>
    <row r="3068" spans="6:6" x14ac:dyDescent="0.35">
      <c r="F3068" s="47"/>
    </row>
    <row r="3069" spans="6:6" x14ac:dyDescent="0.35">
      <c r="F3069" s="47"/>
    </row>
    <row r="3070" spans="6:6" x14ac:dyDescent="0.35">
      <c r="F3070" s="47"/>
    </row>
    <row r="3071" spans="6:6" x14ac:dyDescent="0.35">
      <c r="F3071" s="47"/>
    </row>
    <row r="3072" spans="6:6" x14ac:dyDescent="0.35">
      <c r="F3072" s="47"/>
    </row>
    <row r="3073" spans="6:6" x14ac:dyDescent="0.35">
      <c r="F3073" s="47"/>
    </row>
    <row r="3074" spans="6:6" x14ac:dyDescent="0.35">
      <c r="F3074" s="47"/>
    </row>
    <row r="3075" spans="6:6" x14ac:dyDescent="0.35">
      <c r="F3075" s="47"/>
    </row>
    <row r="3076" spans="6:6" x14ac:dyDescent="0.35">
      <c r="F3076" s="47"/>
    </row>
    <row r="3077" spans="6:6" x14ac:dyDescent="0.35">
      <c r="F3077" s="47"/>
    </row>
    <row r="3078" spans="6:6" x14ac:dyDescent="0.35">
      <c r="F3078" s="47"/>
    </row>
    <row r="3079" spans="6:6" x14ac:dyDescent="0.35">
      <c r="F3079" s="47"/>
    </row>
    <row r="3080" spans="6:6" x14ac:dyDescent="0.35">
      <c r="F3080" s="47"/>
    </row>
    <row r="3081" spans="6:6" x14ac:dyDescent="0.35">
      <c r="F3081" s="47"/>
    </row>
    <row r="3082" spans="6:6" x14ac:dyDescent="0.35">
      <c r="F3082" s="47"/>
    </row>
    <row r="3083" spans="6:6" x14ac:dyDescent="0.35">
      <c r="F3083" s="47"/>
    </row>
    <row r="3084" spans="6:6" x14ac:dyDescent="0.35">
      <c r="F3084" s="47"/>
    </row>
    <row r="3085" spans="6:6" x14ac:dyDescent="0.35">
      <c r="F3085" s="47"/>
    </row>
    <row r="3086" spans="6:6" x14ac:dyDescent="0.35">
      <c r="F3086" s="47"/>
    </row>
    <row r="3087" spans="6:6" x14ac:dyDescent="0.35">
      <c r="F3087" s="47"/>
    </row>
    <row r="3088" spans="6:6" x14ac:dyDescent="0.35">
      <c r="F3088" s="47"/>
    </row>
    <row r="3089" spans="6:6" x14ac:dyDescent="0.35">
      <c r="F3089" s="47"/>
    </row>
    <row r="3090" spans="6:6" x14ac:dyDescent="0.35">
      <c r="F3090" s="47"/>
    </row>
    <row r="3091" spans="6:6" x14ac:dyDescent="0.35">
      <c r="F3091" s="47"/>
    </row>
    <row r="3092" spans="6:6" x14ac:dyDescent="0.35">
      <c r="F3092" s="47"/>
    </row>
    <row r="3093" spans="6:6" x14ac:dyDescent="0.35">
      <c r="F3093" s="47"/>
    </row>
    <row r="3094" spans="6:6" x14ac:dyDescent="0.35">
      <c r="F3094" s="47"/>
    </row>
    <row r="3095" spans="6:6" x14ac:dyDescent="0.35">
      <c r="F3095" s="47"/>
    </row>
    <row r="3096" spans="6:6" x14ac:dyDescent="0.35">
      <c r="F3096" s="47"/>
    </row>
    <row r="3097" spans="6:6" x14ac:dyDescent="0.35">
      <c r="F3097" s="47"/>
    </row>
    <row r="3098" spans="6:6" x14ac:dyDescent="0.35">
      <c r="F3098" s="47"/>
    </row>
    <row r="3099" spans="6:6" x14ac:dyDescent="0.35">
      <c r="F3099" s="47"/>
    </row>
    <row r="3100" spans="6:6" x14ac:dyDescent="0.35">
      <c r="F3100" s="47"/>
    </row>
    <row r="3101" spans="6:6" x14ac:dyDescent="0.35">
      <c r="F3101" s="47"/>
    </row>
    <row r="3102" spans="6:6" x14ac:dyDescent="0.35">
      <c r="F3102" s="47"/>
    </row>
    <row r="3103" spans="6:6" x14ac:dyDescent="0.35">
      <c r="F3103" s="47"/>
    </row>
    <row r="3104" spans="6:6" x14ac:dyDescent="0.35">
      <c r="F3104" s="47"/>
    </row>
    <row r="3105" spans="6:6" x14ac:dyDescent="0.35">
      <c r="F3105" s="47"/>
    </row>
    <row r="3106" spans="6:6" x14ac:dyDescent="0.35">
      <c r="F3106" s="47"/>
    </row>
    <row r="3107" spans="6:6" x14ac:dyDescent="0.35">
      <c r="F3107" s="47"/>
    </row>
    <row r="3108" spans="6:6" x14ac:dyDescent="0.35">
      <c r="F3108" s="47"/>
    </row>
    <row r="3109" spans="6:6" x14ac:dyDescent="0.35">
      <c r="F3109" s="47"/>
    </row>
    <row r="3110" spans="6:6" x14ac:dyDescent="0.35">
      <c r="F3110" s="47"/>
    </row>
    <row r="3111" spans="6:6" x14ac:dyDescent="0.35">
      <c r="F3111" s="47"/>
    </row>
    <row r="3112" spans="6:6" x14ac:dyDescent="0.35">
      <c r="F3112" s="47"/>
    </row>
    <row r="3113" spans="6:6" x14ac:dyDescent="0.35">
      <c r="F3113" s="47"/>
    </row>
    <row r="3114" spans="6:6" x14ac:dyDescent="0.35">
      <c r="F3114" s="47"/>
    </row>
    <row r="3115" spans="6:6" x14ac:dyDescent="0.35">
      <c r="F3115" s="47"/>
    </row>
    <row r="3116" spans="6:6" x14ac:dyDescent="0.35">
      <c r="F3116" s="47"/>
    </row>
    <row r="3117" spans="6:6" x14ac:dyDescent="0.35">
      <c r="F3117" s="47"/>
    </row>
    <row r="3118" spans="6:6" x14ac:dyDescent="0.35">
      <c r="F3118" s="47"/>
    </row>
    <row r="3119" spans="6:6" x14ac:dyDescent="0.35">
      <c r="F3119" s="47"/>
    </row>
    <row r="3120" spans="6:6" x14ac:dyDescent="0.35">
      <c r="F3120" s="47"/>
    </row>
    <row r="3121" spans="6:6" x14ac:dyDescent="0.35">
      <c r="F3121" s="47"/>
    </row>
    <row r="3122" spans="6:6" x14ac:dyDescent="0.35">
      <c r="F3122" s="47"/>
    </row>
    <row r="3123" spans="6:6" x14ac:dyDescent="0.35">
      <c r="F3123" s="47"/>
    </row>
    <row r="3124" spans="6:6" x14ac:dyDescent="0.35">
      <c r="F3124" s="47"/>
    </row>
    <row r="3125" spans="6:6" x14ac:dyDescent="0.35">
      <c r="F3125" s="47"/>
    </row>
    <row r="3126" spans="6:6" x14ac:dyDescent="0.35">
      <c r="F3126" s="47"/>
    </row>
    <row r="3127" spans="6:6" x14ac:dyDescent="0.35">
      <c r="F3127" s="47"/>
    </row>
    <row r="3128" spans="6:6" x14ac:dyDescent="0.35">
      <c r="F3128" s="47"/>
    </row>
    <row r="3129" spans="6:6" x14ac:dyDescent="0.35">
      <c r="F3129" s="47"/>
    </row>
    <row r="3130" spans="6:6" x14ac:dyDescent="0.35">
      <c r="F3130" s="47"/>
    </row>
    <row r="3131" spans="6:6" x14ac:dyDescent="0.35">
      <c r="F3131" s="47"/>
    </row>
    <row r="3132" spans="6:6" x14ac:dyDescent="0.35">
      <c r="F3132" s="47"/>
    </row>
    <row r="3133" spans="6:6" x14ac:dyDescent="0.35">
      <c r="F3133" s="47"/>
    </row>
    <row r="3134" spans="6:6" x14ac:dyDescent="0.35">
      <c r="F3134" s="47"/>
    </row>
    <row r="3135" spans="6:6" x14ac:dyDescent="0.35">
      <c r="F3135" s="47"/>
    </row>
    <row r="3136" spans="6:6" x14ac:dyDescent="0.35">
      <c r="F3136" s="47"/>
    </row>
    <row r="3137" spans="6:6" x14ac:dyDescent="0.35">
      <c r="F3137" s="47"/>
    </row>
    <row r="3138" spans="6:6" x14ac:dyDescent="0.35">
      <c r="F3138" s="47"/>
    </row>
    <row r="3139" spans="6:6" x14ac:dyDescent="0.35">
      <c r="F3139" s="47"/>
    </row>
    <row r="3140" spans="6:6" x14ac:dyDescent="0.35">
      <c r="F3140" s="47"/>
    </row>
    <row r="3141" spans="6:6" x14ac:dyDescent="0.35">
      <c r="F3141" s="47"/>
    </row>
    <row r="3142" spans="6:6" x14ac:dyDescent="0.35">
      <c r="F3142" s="47"/>
    </row>
    <row r="3143" spans="6:6" x14ac:dyDescent="0.35">
      <c r="F3143" s="47"/>
    </row>
    <row r="3144" spans="6:6" x14ac:dyDescent="0.35">
      <c r="F3144" s="47"/>
    </row>
    <row r="3145" spans="6:6" x14ac:dyDescent="0.35">
      <c r="F3145" s="47"/>
    </row>
    <row r="3146" spans="6:6" x14ac:dyDescent="0.35">
      <c r="F3146" s="47"/>
    </row>
    <row r="3147" spans="6:6" x14ac:dyDescent="0.35">
      <c r="F3147" s="47"/>
    </row>
    <row r="3148" spans="6:6" x14ac:dyDescent="0.35">
      <c r="F3148" s="47"/>
    </row>
    <row r="3149" spans="6:6" x14ac:dyDescent="0.35">
      <c r="F3149" s="47"/>
    </row>
    <row r="3150" spans="6:6" x14ac:dyDescent="0.35">
      <c r="F3150" s="47"/>
    </row>
    <row r="3151" spans="6:6" x14ac:dyDescent="0.35">
      <c r="F3151" s="47"/>
    </row>
    <row r="3152" spans="6:6" x14ac:dyDescent="0.35">
      <c r="F3152" s="47"/>
    </row>
    <row r="3153" spans="6:6" x14ac:dyDescent="0.35">
      <c r="F3153" s="47"/>
    </row>
    <row r="3154" spans="6:6" x14ac:dyDescent="0.35">
      <c r="F3154" s="47"/>
    </row>
    <row r="3155" spans="6:6" x14ac:dyDescent="0.35">
      <c r="F3155" s="47"/>
    </row>
    <row r="3156" spans="6:6" x14ac:dyDescent="0.35">
      <c r="F3156" s="47"/>
    </row>
    <row r="3157" spans="6:6" x14ac:dyDescent="0.35">
      <c r="F3157" s="47"/>
    </row>
    <row r="3158" spans="6:6" x14ac:dyDescent="0.35">
      <c r="F3158" s="47"/>
    </row>
    <row r="3159" spans="6:6" x14ac:dyDescent="0.35">
      <c r="F3159" s="47"/>
    </row>
    <row r="3160" spans="6:6" x14ac:dyDescent="0.35">
      <c r="F3160" s="47"/>
    </row>
    <row r="3161" spans="6:6" x14ac:dyDescent="0.35">
      <c r="F3161" s="47"/>
    </row>
    <row r="3162" spans="6:6" x14ac:dyDescent="0.35">
      <c r="F3162" s="47"/>
    </row>
    <row r="3163" spans="6:6" x14ac:dyDescent="0.35">
      <c r="F3163" s="47"/>
    </row>
    <row r="3164" spans="6:6" x14ac:dyDescent="0.35">
      <c r="F3164" s="47"/>
    </row>
    <row r="3165" spans="6:6" x14ac:dyDescent="0.35">
      <c r="F3165" s="47"/>
    </row>
    <row r="3166" spans="6:6" x14ac:dyDescent="0.35">
      <c r="F3166" s="47"/>
    </row>
    <row r="3167" spans="6:6" x14ac:dyDescent="0.35">
      <c r="F3167" s="47"/>
    </row>
    <row r="3168" spans="6:6" x14ac:dyDescent="0.35">
      <c r="F3168" s="47"/>
    </row>
    <row r="3169" spans="6:6" x14ac:dyDescent="0.35">
      <c r="F3169" s="47"/>
    </row>
    <row r="3170" spans="6:6" x14ac:dyDescent="0.35">
      <c r="F3170" s="47"/>
    </row>
    <row r="3171" spans="6:6" x14ac:dyDescent="0.35">
      <c r="F3171" s="47"/>
    </row>
    <row r="3172" spans="6:6" x14ac:dyDescent="0.35">
      <c r="F3172" s="47"/>
    </row>
    <row r="3173" spans="6:6" x14ac:dyDescent="0.35">
      <c r="F3173" s="47"/>
    </row>
    <row r="3174" spans="6:6" x14ac:dyDescent="0.35">
      <c r="F3174" s="47"/>
    </row>
    <row r="3175" spans="6:6" x14ac:dyDescent="0.35">
      <c r="F3175" s="47"/>
    </row>
    <row r="3176" spans="6:6" x14ac:dyDescent="0.35">
      <c r="F3176" s="47"/>
    </row>
    <row r="3177" spans="6:6" x14ac:dyDescent="0.35">
      <c r="F3177" s="47"/>
    </row>
    <row r="3178" spans="6:6" x14ac:dyDescent="0.35">
      <c r="F3178" s="47"/>
    </row>
    <row r="3179" spans="6:6" x14ac:dyDescent="0.35">
      <c r="F3179" s="47"/>
    </row>
    <row r="3180" spans="6:6" x14ac:dyDescent="0.35">
      <c r="F3180" s="47"/>
    </row>
    <row r="3181" spans="6:6" x14ac:dyDescent="0.35">
      <c r="F3181" s="47"/>
    </row>
    <row r="3182" spans="6:6" x14ac:dyDescent="0.35">
      <c r="F3182" s="47"/>
    </row>
    <row r="3183" spans="6:6" x14ac:dyDescent="0.35">
      <c r="F3183" s="47"/>
    </row>
    <row r="3184" spans="6:6" x14ac:dyDescent="0.35">
      <c r="F3184" s="47"/>
    </row>
    <row r="3185" spans="6:6" x14ac:dyDescent="0.35">
      <c r="F3185" s="47"/>
    </row>
    <row r="3186" spans="6:6" x14ac:dyDescent="0.35">
      <c r="F3186" s="47"/>
    </row>
    <row r="3187" spans="6:6" x14ac:dyDescent="0.35">
      <c r="F3187" s="47"/>
    </row>
    <row r="3188" spans="6:6" x14ac:dyDescent="0.35">
      <c r="F3188" s="47"/>
    </row>
    <row r="3189" spans="6:6" x14ac:dyDescent="0.35">
      <c r="F3189" s="47"/>
    </row>
    <row r="3190" spans="6:6" x14ac:dyDescent="0.35">
      <c r="F3190" s="47"/>
    </row>
    <row r="3191" spans="6:6" x14ac:dyDescent="0.35">
      <c r="F3191" s="47"/>
    </row>
    <row r="3192" spans="6:6" x14ac:dyDescent="0.35">
      <c r="F3192" s="47"/>
    </row>
    <row r="3193" spans="6:6" x14ac:dyDescent="0.35">
      <c r="F3193" s="47"/>
    </row>
    <row r="3194" spans="6:6" x14ac:dyDescent="0.35">
      <c r="F3194" s="47"/>
    </row>
    <row r="3195" spans="6:6" x14ac:dyDescent="0.35">
      <c r="F3195" s="47"/>
    </row>
    <row r="3196" spans="6:6" x14ac:dyDescent="0.35">
      <c r="F3196" s="47"/>
    </row>
    <row r="3197" spans="6:6" x14ac:dyDescent="0.35">
      <c r="F3197" s="47"/>
    </row>
    <row r="3198" spans="6:6" x14ac:dyDescent="0.35">
      <c r="F3198" s="47"/>
    </row>
    <row r="3199" spans="6:6" x14ac:dyDescent="0.35">
      <c r="F3199" s="47"/>
    </row>
    <row r="3200" spans="6:6" x14ac:dyDescent="0.35">
      <c r="F3200" s="47"/>
    </row>
    <row r="3201" spans="6:6" x14ac:dyDescent="0.35">
      <c r="F3201" s="47"/>
    </row>
    <row r="3202" spans="6:6" x14ac:dyDescent="0.35">
      <c r="F3202" s="47"/>
    </row>
    <row r="3203" spans="6:6" x14ac:dyDescent="0.35">
      <c r="F3203" s="47"/>
    </row>
    <row r="3204" spans="6:6" x14ac:dyDescent="0.35">
      <c r="F3204" s="47"/>
    </row>
    <row r="3205" spans="6:6" x14ac:dyDescent="0.35">
      <c r="F3205" s="47"/>
    </row>
    <row r="3206" spans="6:6" x14ac:dyDescent="0.35">
      <c r="F3206" s="47"/>
    </row>
    <row r="3207" spans="6:6" x14ac:dyDescent="0.35">
      <c r="F3207" s="47"/>
    </row>
    <row r="3208" spans="6:6" x14ac:dyDescent="0.35">
      <c r="F3208" s="47"/>
    </row>
    <row r="3209" spans="6:6" x14ac:dyDescent="0.35">
      <c r="F3209" s="47"/>
    </row>
    <row r="3210" spans="6:6" x14ac:dyDescent="0.35">
      <c r="F3210" s="47"/>
    </row>
    <row r="3211" spans="6:6" x14ac:dyDescent="0.35">
      <c r="F3211" s="47"/>
    </row>
    <row r="3212" spans="6:6" x14ac:dyDescent="0.35">
      <c r="F3212" s="47"/>
    </row>
    <row r="3213" spans="6:6" x14ac:dyDescent="0.35">
      <c r="F3213" s="47"/>
    </row>
    <row r="3214" spans="6:6" x14ac:dyDescent="0.35">
      <c r="F3214" s="47"/>
    </row>
    <row r="3215" spans="6:6" x14ac:dyDescent="0.35">
      <c r="F3215" s="47"/>
    </row>
    <row r="3216" spans="6:6" x14ac:dyDescent="0.35">
      <c r="F3216" s="47"/>
    </row>
    <row r="3217" spans="6:6" x14ac:dyDescent="0.35">
      <c r="F3217" s="47"/>
    </row>
    <row r="3218" spans="6:6" x14ac:dyDescent="0.35">
      <c r="F3218" s="47"/>
    </row>
    <row r="3219" spans="6:6" x14ac:dyDescent="0.35">
      <c r="F3219" s="47"/>
    </row>
    <row r="3220" spans="6:6" x14ac:dyDescent="0.35">
      <c r="F3220" s="47"/>
    </row>
    <row r="3221" spans="6:6" x14ac:dyDescent="0.35">
      <c r="F3221" s="47"/>
    </row>
    <row r="3222" spans="6:6" x14ac:dyDescent="0.35">
      <c r="F3222" s="47"/>
    </row>
    <row r="3223" spans="6:6" x14ac:dyDescent="0.35">
      <c r="F3223" s="47"/>
    </row>
    <row r="3224" spans="6:6" x14ac:dyDescent="0.35">
      <c r="F3224" s="47"/>
    </row>
    <row r="3225" spans="6:6" x14ac:dyDescent="0.35">
      <c r="F3225" s="47"/>
    </row>
    <row r="3226" spans="6:6" x14ac:dyDescent="0.35">
      <c r="F3226" s="47"/>
    </row>
    <row r="3227" spans="6:6" x14ac:dyDescent="0.35">
      <c r="F3227" s="47"/>
    </row>
    <row r="3228" spans="6:6" x14ac:dyDescent="0.35">
      <c r="F3228" s="47"/>
    </row>
    <row r="3229" spans="6:6" x14ac:dyDescent="0.35">
      <c r="F3229" s="47"/>
    </row>
    <row r="3230" spans="6:6" x14ac:dyDescent="0.35">
      <c r="F3230" s="47"/>
    </row>
    <row r="3231" spans="6:6" x14ac:dyDescent="0.35">
      <c r="F3231" s="47"/>
    </row>
    <row r="3232" spans="6:6" x14ac:dyDescent="0.35">
      <c r="F3232" s="47"/>
    </row>
    <row r="3233" spans="6:6" x14ac:dyDescent="0.35">
      <c r="F3233" s="47"/>
    </row>
    <row r="3234" spans="6:6" x14ac:dyDescent="0.35">
      <c r="F3234" s="47"/>
    </row>
    <row r="3235" spans="6:6" x14ac:dyDescent="0.35">
      <c r="F3235" s="47"/>
    </row>
    <row r="3236" spans="6:6" x14ac:dyDescent="0.35">
      <c r="F3236" s="47"/>
    </row>
    <row r="3237" spans="6:6" x14ac:dyDescent="0.35">
      <c r="F3237" s="47"/>
    </row>
    <row r="3238" spans="6:6" x14ac:dyDescent="0.35">
      <c r="F3238" s="47"/>
    </row>
    <row r="3239" spans="6:6" x14ac:dyDescent="0.35">
      <c r="F3239" s="47"/>
    </row>
    <row r="3240" spans="6:6" x14ac:dyDescent="0.35">
      <c r="F3240" s="47"/>
    </row>
    <row r="3241" spans="6:6" x14ac:dyDescent="0.35">
      <c r="F3241" s="47"/>
    </row>
    <row r="3242" spans="6:6" x14ac:dyDescent="0.35">
      <c r="F3242" s="47"/>
    </row>
    <row r="3243" spans="6:6" x14ac:dyDescent="0.35">
      <c r="F3243" s="47"/>
    </row>
    <row r="3244" spans="6:6" x14ac:dyDescent="0.35">
      <c r="F3244" s="47"/>
    </row>
    <row r="3245" spans="6:6" x14ac:dyDescent="0.35">
      <c r="F3245" s="47"/>
    </row>
    <row r="3246" spans="6:6" x14ac:dyDescent="0.35">
      <c r="F3246" s="47"/>
    </row>
    <row r="3247" spans="6:6" x14ac:dyDescent="0.35">
      <c r="F3247" s="47"/>
    </row>
    <row r="3248" spans="6:6" x14ac:dyDescent="0.35">
      <c r="F3248" s="47"/>
    </row>
    <row r="3249" spans="6:6" x14ac:dyDescent="0.35">
      <c r="F3249" s="47"/>
    </row>
    <row r="3250" spans="6:6" x14ac:dyDescent="0.35">
      <c r="F3250" s="47"/>
    </row>
    <row r="3251" spans="6:6" x14ac:dyDescent="0.35">
      <c r="F3251" s="47"/>
    </row>
    <row r="3252" spans="6:6" x14ac:dyDescent="0.35">
      <c r="F3252" s="47"/>
    </row>
    <row r="3253" spans="6:6" x14ac:dyDescent="0.35">
      <c r="F3253" s="47"/>
    </row>
    <row r="3254" spans="6:6" x14ac:dyDescent="0.35">
      <c r="F3254" s="47"/>
    </row>
    <row r="3255" spans="6:6" x14ac:dyDescent="0.35">
      <c r="F3255" s="47"/>
    </row>
    <row r="3256" spans="6:6" x14ac:dyDescent="0.35">
      <c r="F3256" s="47"/>
    </row>
    <row r="3257" spans="6:6" x14ac:dyDescent="0.35">
      <c r="F3257" s="47"/>
    </row>
    <row r="3258" spans="6:6" x14ac:dyDescent="0.35">
      <c r="F3258" s="47"/>
    </row>
    <row r="3259" spans="6:6" x14ac:dyDescent="0.35">
      <c r="F3259" s="47"/>
    </row>
    <row r="3260" spans="6:6" x14ac:dyDescent="0.35">
      <c r="F3260" s="47"/>
    </row>
    <row r="3261" spans="6:6" x14ac:dyDescent="0.35">
      <c r="F3261" s="47"/>
    </row>
    <row r="3262" spans="6:6" x14ac:dyDescent="0.35">
      <c r="F3262" s="47"/>
    </row>
    <row r="3263" spans="6:6" x14ac:dyDescent="0.35">
      <c r="F3263" s="47"/>
    </row>
    <row r="3264" spans="6:6" x14ac:dyDescent="0.35">
      <c r="F3264" s="47"/>
    </row>
    <row r="3265" spans="6:6" x14ac:dyDescent="0.35">
      <c r="F3265" s="47"/>
    </row>
    <row r="3266" spans="6:6" x14ac:dyDescent="0.35">
      <c r="F3266" s="47"/>
    </row>
    <row r="3267" spans="6:6" x14ac:dyDescent="0.35">
      <c r="F3267" s="47"/>
    </row>
    <row r="3268" spans="6:6" x14ac:dyDescent="0.35">
      <c r="F3268" s="47"/>
    </row>
    <row r="3269" spans="6:6" x14ac:dyDescent="0.35">
      <c r="F3269" s="47"/>
    </row>
    <row r="3270" spans="6:6" x14ac:dyDescent="0.35">
      <c r="F3270" s="47"/>
    </row>
    <row r="3271" spans="6:6" x14ac:dyDescent="0.35">
      <c r="F3271" s="47"/>
    </row>
    <row r="3272" spans="6:6" x14ac:dyDescent="0.35">
      <c r="F3272" s="47"/>
    </row>
    <row r="3273" spans="6:6" x14ac:dyDescent="0.35">
      <c r="F3273" s="47"/>
    </row>
    <row r="3274" spans="6:6" x14ac:dyDescent="0.35">
      <c r="F3274" s="47"/>
    </row>
    <row r="3275" spans="6:6" x14ac:dyDescent="0.35">
      <c r="F3275" s="47"/>
    </row>
    <row r="3276" spans="6:6" x14ac:dyDescent="0.35">
      <c r="F3276" s="47"/>
    </row>
    <row r="3277" spans="6:6" x14ac:dyDescent="0.35">
      <c r="F3277" s="47"/>
    </row>
    <row r="3278" spans="6:6" x14ac:dyDescent="0.35">
      <c r="F3278" s="47"/>
    </row>
    <row r="3279" spans="6:6" x14ac:dyDescent="0.35">
      <c r="F3279" s="47"/>
    </row>
    <row r="3280" spans="6:6" x14ac:dyDescent="0.35">
      <c r="F3280" s="47"/>
    </row>
    <row r="3281" spans="6:6" x14ac:dyDescent="0.35">
      <c r="F3281" s="47"/>
    </row>
    <row r="3282" spans="6:6" x14ac:dyDescent="0.35">
      <c r="F3282" s="47"/>
    </row>
    <row r="3283" spans="6:6" x14ac:dyDescent="0.35">
      <c r="F3283" s="47"/>
    </row>
    <row r="3284" spans="6:6" x14ac:dyDescent="0.35">
      <c r="F3284" s="47"/>
    </row>
    <row r="3285" spans="6:6" x14ac:dyDescent="0.35">
      <c r="F3285" s="47"/>
    </row>
    <row r="3286" spans="6:6" x14ac:dyDescent="0.35">
      <c r="F3286" s="47"/>
    </row>
    <row r="3287" spans="6:6" x14ac:dyDescent="0.35">
      <c r="F3287" s="47"/>
    </row>
    <row r="3288" spans="6:6" x14ac:dyDescent="0.35">
      <c r="F3288" s="47"/>
    </row>
    <row r="3289" spans="6:6" x14ac:dyDescent="0.35">
      <c r="F3289" s="47"/>
    </row>
    <row r="3290" spans="6:6" x14ac:dyDescent="0.35">
      <c r="F3290" s="47"/>
    </row>
    <row r="3291" spans="6:6" x14ac:dyDescent="0.35">
      <c r="F3291" s="47"/>
    </row>
    <row r="3292" spans="6:6" x14ac:dyDescent="0.35">
      <c r="F3292" s="47"/>
    </row>
    <row r="3293" spans="6:6" x14ac:dyDescent="0.35">
      <c r="F3293" s="47"/>
    </row>
    <row r="3294" spans="6:6" x14ac:dyDescent="0.35">
      <c r="F3294" s="47"/>
    </row>
    <row r="3295" spans="6:6" x14ac:dyDescent="0.35">
      <c r="F3295" s="47"/>
    </row>
    <row r="3296" spans="6:6" x14ac:dyDescent="0.35">
      <c r="F3296" s="47"/>
    </row>
    <row r="3297" spans="6:6" x14ac:dyDescent="0.35">
      <c r="F3297" s="47"/>
    </row>
    <row r="3298" spans="6:6" x14ac:dyDescent="0.35">
      <c r="F3298" s="47"/>
    </row>
    <row r="3299" spans="6:6" x14ac:dyDescent="0.35">
      <c r="F3299" s="47"/>
    </row>
    <row r="3300" spans="6:6" x14ac:dyDescent="0.35">
      <c r="F3300" s="47"/>
    </row>
    <row r="3301" spans="6:6" x14ac:dyDescent="0.35">
      <c r="F3301" s="47"/>
    </row>
    <row r="3302" spans="6:6" x14ac:dyDescent="0.35">
      <c r="F3302" s="47"/>
    </row>
    <row r="3303" spans="6:6" x14ac:dyDescent="0.35">
      <c r="F3303" s="47"/>
    </row>
    <row r="3304" spans="6:6" x14ac:dyDescent="0.35">
      <c r="F3304" s="47"/>
    </row>
    <row r="3305" spans="6:6" x14ac:dyDescent="0.35">
      <c r="F3305" s="47"/>
    </row>
    <row r="3306" spans="6:6" x14ac:dyDescent="0.35">
      <c r="F3306" s="47"/>
    </row>
    <row r="3307" spans="6:6" x14ac:dyDescent="0.35">
      <c r="F3307" s="47"/>
    </row>
    <row r="3308" spans="6:6" x14ac:dyDescent="0.35">
      <c r="F3308" s="47"/>
    </row>
    <row r="3309" spans="6:6" x14ac:dyDescent="0.35">
      <c r="F3309" s="47"/>
    </row>
    <row r="3310" spans="6:6" x14ac:dyDescent="0.35">
      <c r="F3310" s="47"/>
    </row>
    <row r="3311" spans="6:6" x14ac:dyDescent="0.35">
      <c r="F3311" s="47"/>
    </row>
    <row r="3312" spans="6:6" x14ac:dyDescent="0.35">
      <c r="F3312" s="47"/>
    </row>
    <row r="3313" spans="6:6" x14ac:dyDescent="0.35">
      <c r="F3313" s="47"/>
    </row>
    <row r="3314" spans="6:6" x14ac:dyDescent="0.35">
      <c r="F3314" s="47"/>
    </row>
    <row r="3315" spans="6:6" x14ac:dyDescent="0.35">
      <c r="F3315" s="47"/>
    </row>
    <row r="3316" spans="6:6" x14ac:dyDescent="0.35">
      <c r="F3316" s="47"/>
    </row>
    <row r="3317" spans="6:6" x14ac:dyDescent="0.35">
      <c r="F3317" s="47"/>
    </row>
    <row r="3318" spans="6:6" x14ac:dyDescent="0.35">
      <c r="F3318" s="47"/>
    </row>
    <row r="3319" spans="6:6" x14ac:dyDescent="0.35">
      <c r="F3319" s="47"/>
    </row>
    <row r="3320" spans="6:6" x14ac:dyDescent="0.35">
      <c r="F3320" s="47"/>
    </row>
    <row r="3321" spans="6:6" x14ac:dyDescent="0.35">
      <c r="F3321" s="47"/>
    </row>
    <row r="3322" spans="6:6" x14ac:dyDescent="0.35">
      <c r="F3322" s="47"/>
    </row>
    <row r="3323" spans="6:6" x14ac:dyDescent="0.35">
      <c r="F3323" s="47"/>
    </row>
    <row r="3324" spans="6:6" x14ac:dyDescent="0.35">
      <c r="F3324" s="47"/>
    </row>
    <row r="3325" spans="6:6" x14ac:dyDescent="0.35">
      <c r="F3325" s="47"/>
    </row>
    <row r="3326" spans="6:6" x14ac:dyDescent="0.35">
      <c r="F3326" s="47"/>
    </row>
    <row r="3327" spans="6:6" x14ac:dyDescent="0.35">
      <c r="F3327" s="47"/>
    </row>
    <row r="3328" spans="6:6" x14ac:dyDescent="0.35">
      <c r="F3328" s="47"/>
    </row>
    <row r="3329" spans="6:6" x14ac:dyDescent="0.35">
      <c r="F3329" s="47"/>
    </row>
    <row r="3330" spans="6:6" x14ac:dyDescent="0.35">
      <c r="F3330" s="47"/>
    </row>
    <row r="3331" spans="6:6" x14ac:dyDescent="0.35">
      <c r="F3331" s="47"/>
    </row>
    <row r="3332" spans="6:6" x14ac:dyDescent="0.35">
      <c r="F3332" s="47"/>
    </row>
    <row r="3333" spans="6:6" x14ac:dyDescent="0.35">
      <c r="F3333" s="47"/>
    </row>
    <row r="3334" spans="6:6" x14ac:dyDescent="0.35">
      <c r="F3334" s="47"/>
    </row>
    <row r="3335" spans="6:6" x14ac:dyDescent="0.35">
      <c r="F3335" s="47"/>
    </row>
    <row r="3336" spans="6:6" x14ac:dyDescent="0.35">
      <c r="F3336" s="47"/>
    </row>
    <row r="3337" spans="6:6" x14ac:dyDescent="0.35">
      <c r="F3337" s="47"/>
    </row>
    <row r="3338" spans="6:6" x14ac:dyDescent="0.35">
      <c r="F3338" s="47"/>
    </row>
    <row r="3339" spans="6:6" x14ac:dyDescent="0.35">
      <c r="F3339" s="47"/>
    </row>
    <row r="3340" spans="6:6" x14ac:dyDescent="0.35">
      <c r="F3340" s="47"/>
    </row>
    <row r="3341" spans="6:6" x14ac:dyDescent="0.35">
      <c r="F3341" s="47"/>
    </row>
    <row r="3342" spans="6:6" x14ac:dyDescent="0.35">
      <c r="F3342" s="47"/>
    </row>
    <row r="3343" spans="6:6" x14ac:dyDescent="0.35">
      <c r="F3343" s="47"/>
    </row>
    <row r="3344" spans="6:6" x14ac:dyDescent="0.35">
      <c r="F3344" s="47"/>
    </row>
    <row r="3345" spans="6:6" x14ac:dyDescent="0.35">
      <c r="F3345" s="47"/>
    </row>
    <row r="3346" spans="6:6" x14ac:dyDescent="0.35">
      <c r="F3346" s="47"/>
    </row>
    <row r="3347" spans="6:6" x14ac:dyDescent="0.35">
      <c r="F3347" s="47"/>
    </row>
    <row r="3348" spans="6:6" x14ac:dyDescent="0.35">
      <c r="F3348" s="47"/>
    </row>
    <row r="3349" spans="6:6" x14ac:dyDescent="0.35">
      <c r="F3349" s="47"/>
    </row>
    <row r="3350" spans="6:6" x14ac:dyDescent="0.35">
      <c r="F3350" s="47"/>
    </row>
    <row r="3351" spans="6:6" x14ac:dyDescent="0.35">
      <c r="F3351" s="47"/>
    </row>
    <row r="3352" spans="6:6" x14ac:dyDescent="0.35">
      <c r="F3352" s="47"/>
    </row>
    <row r="3353" spans="6:6" x14ac:dyDescent="0.35">
      <c r="F3353" s="47"/>
    </row>
    <row r="3354" spans="6:6" x14ac:dyDescent="0.35">
      <c r="F3354" s="47"/>
    </row>
    <row r="3355" spans="6:6" x14ac:dyDescent="0.35">
      <c r="F3355" s="47"/>
    </row>
    <row r="3356" spans="6:6" x14ac:dyDescent="0.35">
      <c r="F3356" s="47"/>
    </row>
    <row r="3357" spans="6:6" x14ac:dyDescent="0.35">
      <c r="F3357" s="47"/>
    </row>
    <row r="3358" spans="6:6" x14ac:dyDescent="0.35">
      <c r="F3358" s="47"/>
    </row>
    <row r="3359" spans="6:6" x14ac:dyDescent="0.35">
      <c r="F3359" s="47"/>
    </row>
    <row r="3360" spans="6:6" x14ac:dyDescent="0.35">
      <c r="F3360" s="47"/>
    </row>
    <row r="3361" spans="6:6" x14ac:dyDescent="0.35">
      <c r="F3361" s="47"/>
    </row>
    <row r="3362" spans="6:6" x14ac:dyDescent="0.35">
      <c r="F3362" s="47"/>
    </row>
    <row r="3363" spans="6:6" x14ac:dyDescent="0.35">
      <c r="F3363" s="47"/>
    </row>
    <row r="3364" spans="6:6" x14ac:dyDescent="0.35">
      <c r="F3364" s="47"/>
    </row>
    <row r="3365" spans="6:6" x14ac:dyDescent="0.35">
      <c r="F3365" s="47"/>
    </row>
    <row r="3366" spans="6:6" x14ac:dyDescent="0.35">
      <c r="F3366" s="47"/>
    </row>
    <row r="3367" spans="6:6" x14ac:dyDescent="0.35">
      <c r="F3367" s="47"/>
    </row>
    <row r="3368" spans="6:6" x14ac:dyDescent="0.35">
      <c r="F3368" s="47"/>
    </row>
    <row r="3369" spans="6:6" x14ac:dyDescent="0.35">
      <c r="F3369" s="47"/>
    </row>
    <row r="3370" spans="6:6" x14ac:dyDescent="0.35">
      <c r="F3370" s="47"/>
    </row>
    <row r="3371" spans="6:6" x14ac:dyDescent="0.35">
      <c r="F3371" s="47"/>
    </row>
    <row r="3372" spans="6:6" x14ac:dyDescent="0.35">
      <c r="F3372" s="47"/>
    </row>
    <row r="3373" spans="6:6" x14ac:dyDescent="0.35">
      <c r="F3373" s="47"/>
    </row>
    <row r="3374" spans="6:6" x14ac:dyDescent="0.35">
      <c r="F3374" s="47"/>
    </row>
    <row r="3375" spans="6:6" x14ac:dyDescent="0.35">
      <c r="F3375" s="47"/>
    </row>
    <row r="3376" spans="6:6" x14ac:dyDescent="0.35">
      <c r="F3376" s="47"/>
    </row>
    <row r="3377" spans="6:6" x14ac:dyDescent="0.35">
      <c r="F3377" s="47"/>
    </row>
    <row r="3378" spans="6:6" x14ac:dyDescent="0.35">
      <c r="F3378" s="47"/>
    </row>
    <row r="3379" spans="6:6" x14ac:dyDescent="0.35">
      <c r="F3379" s="47"/>
    </row>
    <row r="3380" spans="6:6" x14ac:dyDescent="0.35">
      <c r="F3380" s="47"/>
    </row>
    <row r="3381" spans="6:6" x14ac:dyDescent="0.35">
      <c r="F3381" s="47"/>
    </row>
    <row r="3382" spans="6:6" x14ac:dyDescent="0.35">
      <c r="F3382" s="47"/>
    </row>
    <row r="3383" spans="6:6" x14ac:dyDescent="0.35">
      <c r="F3383" s="47"/>
    </row>
    <row r="3384" spans="6:6" x14ac:dyDescent="0.35">
      <c r="F3384" s="47"/>
    </row>
    <row r="3385" spans="6:6" x14ac:dyDescent="0.35">
      <c r="F3385" s="47"/>
    </row>
    <row r="3386" spans="6:6" x14ac:dyDescent="0.35">
      <c r="F3386" s="47"/>
    </row>
    <row r="3387" spans="6:6" x14ac:dyDescent="0.35">
      <c r="F3387" s="47"/>
    </row>
    <row r="3388" spans="6:6" x14ac:dyDescent="0.35">
      <c r="F3388" s="47"/>
    </row>
    <row r="3389" spans="6:6" x14ac:dyDescent="0.35">
      <c r="F3389" s="47"/>
    </row>
    <row r="3390" spans="6:6" x14ac:dyDescent="0.35">
      <c r="F3390" s="47"/>
    </row>
    <row r="3391" spans="6:6" x14ac:dyDescent="0.35">
      <c r="F3391" s="47"/>
    </row>
    <row r="3392" spans="6:6" x14ac:dyDescent="0.35">
      <c r="F3392" s="47"/>
    </row>
    <row r="3393" spans="6:6" x14ac:dyDescent="0.35">
      <c r="F3393" s="47"/>
    </row>
    <row r="3394" spans="6:6" x14ac:dyDescent="0.35">
      <c r="F3394" s="47"/>
    </row>
    <row r="3395" spans="6:6" x14ac:dyDescent="0.35">
      <c r="F3395" s="47"/>
    </row>
    <row r="3396" spans="6:6" x14ac:dyDescent="0.35">
      <c r="F3396" s="47"/>
    </row>
    <row r="3397" spans="6:6" x14ac:dyDescent="0.35">
      <c r="F3397" s="47"/>
    </row>
    <row r="3398" spans="6:6" x14ac:dyDescent="0.35">
      <c r="F3398" s="47"/>
    </row>
    <row r="3399" spans="6:6" x14ac:dyDescent="0.35">
      <c r="F3399" s="47"/>
    </row>
    <row r="3400" spans="6:6" x14ac:dyDescent="0.35">
      <c r="F3400" s="47"/>
    </row>
    <row r="3401" spans="6:6" x14ac:dyDescent="0.35">
      <c r="F3401" s="47"/>
    </row>
    <row r="3402" spans="6:6" x14ac:dyDescent="0.35">
      <c r="F3402" s="47"/>
    </row>
    <row r="3403" spans="6:6" x14ac:dyDescent="0.35">
      <c r="F3403" s="47"/>
    </row>
    <row r="3404" spans="6:6" x14ac:dyDescent="0.35">
      <c r="F3404" s="47"/>
    </row>
    <row r="3405" spans="6:6" x14ac:dyDescent="0.35">
      <c r="F3405" s="47"/>
    </row>
    <row r="3406" spans="6:6" x14ac:dyDescent="0.35">
      <c r="F3406" s="47"/>
    </row>
    <row r="3407" spans="6:6" x14ac:dyDescent="0.35">
      <c r="F3407" s="47"/>
    </row>
    <row r="3408" spans="6:6" x14ac:dyDescent="0.35">
      <c r="F3408" s="47"/>
    </row>
    <row r="3409" spans="6:6" x14ac:dyDescent="0.35">
      <c r="F3409" s="47"/>
    </row>
    <row r="3410" spans="6:6" x14ac:dyDescent="0.35">
      <c r="F3410" s="47"/>
    </row>
    <row r="3411" spans="6:6" x14ac:dyDescent="0.35">
      <c r="F3411" s="47"/>
    </row>
    <row r="3412" spans="6:6" x14ac:dyDescent="0.35">
      <c r="F3412" s="47"/>
    </row>
    <row r="3413" spans="6:6" x14ac:dyDescent="0.35">
      <c r="F3413" s="47"/>
    </row>
    <row r="3414" spans="6:6" x14ac:dyDescent="0.35">
      <c r="F3414" s="47"/>
    </row>
    <row r="3415" spans="6:6" x14ac:dyDescent="0.35">
      <c r="F3415" s="47"/>
    </row>
    <row r="3416" spans="6:6" x14ac:dyDescent="0.35">
      <c r="F3416" s="47"/>
    </row>
    <row r="3417" spans="6:6" x14ac:dyDescent="0.35">
      <c r="F3417" s="47"/>
    </row>
    <row r="3418" spans="6:6" x14ac:dyDescent="0.35">
      <c r="F3418" s="47"/>
    </row>
    <row r="3419" spans="6:6" x14ac:dyDescent="0.35">
      <c r="F3419" s="47"/>
    </row>
    <row r="3420" spans="6:6" x14ac:dyDescent="0.35">
      <c r="F3420" s="47"/>
    </row>
    <row r="3421" spans="6:6" x14ac:dyDescent="0.35">
      <c r="F3421" s="47"/>
    </row>
    <row r="3422" spans="6:6" x14ac:dyDescent="0.35">
      <c r="F3422" s="47"/>
    </row>
    <row r="3423" spans="6:6" x14ac:dyDescent="0.35">
      <c r="F3423" s="47"/>
    </row>
    <row r="3424" spans="6:6" x14ac:dyDescent="0.35">
      <c r="F3424" s="47"/>
    </row>
    <row r="3425" spans="6:6" x14ac:dyDescent="0.35">
      <c r="F3425" s="47"/>
    </row>
    <row r="3426" spans="6:6" x14ac:dyDescent="0.35">
      <c r="F3426" s="47"/>
    </row>
    <row r="3427" spans="6:6" x14ac:dyDescent="0.35">
      <c r="F3427" s="47"/>
    </row>
    <row r="3428" spans="6:6" x14ac:dyDescent="0.35">
      <c r="F3428" s="47"/>
    </row>
    <row r="3429" spans="6:6" x14ac:dyDescent="0.35">
      <c r="F3429" s="47"/>
    </row>
    <row r="3430" spans="6:6" x14ac:dyDescent="0.35">
      <c r="F3430" s="47"/>
    </row>
    <row r="3431" spans="6:6" x14ac:dyDescent="0.35">
      <c r="F3431" s="47"/>
    </row>
    <row r="3432" spans="6:6" x14ac:dyDescent="0.35">
      <c r="F3432" s="47"/>
    </row>
    <row r="3433" spans="6:6" x14ac:dyDescent="0.35">
      <c r="F3433" s="47"/>
    </row>
    <row r="3434" spans="6:6" x14ac:dyDescent="0.35">
      <c r="F3434" s="47"/>
    </row>
    <row r="3435" spans="6:6" x14ac:dyDescent="0.35">
      <c r="F3435" s="47"/>
    </row>
    <row r="3436" spans="6:6" x14ac:dyDescent="0.35">
      <c r="F3436" s="47"/>
    </row>
    <row r="3437" spans="6:6" x14ac:dyDescent="0.35">
      <c r="F3437" s="47"/>
    </row>
    <row r="3438" spans="6:6" x14ac:dyDescent="0.35">
      <c r="F3438" s="47"/>
    </row>
    <row r="3439" spans="6:6" x14ac:dyDescent="0.35">
      <c r="F3439" s="47"/>
    </row>
    <row r="3440" spans="6:6" x14ac:dyDescent="0.35">
      <c r="F3440" s="47"/>
    </row>
    <row r="3441" spans="6:6" x14ac:dyDescent="0.35">
      <c r="F3441" s="47"/>
    </row>
    <row r="3442" spans="6:6" x14ac:dyDescent="0.35">
      <c r="F3442" s="47"/>
    </row>
    <row r="3443" spans="6:6" x14ac:dyDescent="0.35">
      <c r="F3443" s="47"/>
    </row>
    <row r="3444" spans="6:6" x14ac:dyDescent="0.35">
      <c r="F3444" s="47"/>
    </row>
    <row r="3445" spans="6:6" x14ac:dyDescent="0.35">
      <c r="F3445" s="47"/>
    </row>
    <row r="3446" spans="6:6" x14ac:dyDescent="0.35">
      <c r="F3446" s="47"/>
    </row>
    <row r="3447" spans="6:6" x14ac:dyDescent="0.35">
      <c r="F3447" s="47"/>
    </row>
    <row r="3448" spans="6:6" x14ac:dyDescent="0.35">
      <c r="F3448" s="47"/>
    </row>
    <row r="3449" spans="6:6" x14ac:dyDescent="0.35">
      <c r="F3449" s="47"/>
    </row>
    <row r="3450" spans="6:6" x14ac:dyDescent="0.35">
      <c r="F3450" s="47"/>
    </row>
    <row r="3451" spans="6:6" x14ac:dyDescent="0.35">
      <c r="F3451" s="47"/>
    </row>
    <row r="3452" spans="6:6" x14ac:dyDescent="0.35">
      <c r="F3452" s="47"/>
    </row>
    <row r="3453" spans="6:6" x14ac:dyDescent="0.35">
      <c r="F3453" s="47"/>
    </row>
    <row r="3454" spans="6:6" x14ac:dyDescent="0.35">
      <c r="F3454" s="47"/>
    </row>
    <row r="3455" spans="6:6" x14ac:dyDescent="0.35">
      <c r="F3455" s="47"/>
    </row>
    <row r="3456" spans="6:6" x14ac:dyDescent="0.35">
      <c r="F3456" s="47"/>
    </row>
    <row r="3457" spans="6:6" x14ac:dyDescent="0.35">
      <c r="F3457" s="47"/>
    </row>
    <row r="3458" spans="6:6" x14ac:dyDescent="0.35">
      <c r="F3458" s="47"/>
    </row>
    <row r="3459" spans="6:6" x14ac:dyDescent="0.35">
      <c r="F3459" s="47"/>
    </row>
    <row r="3460" spans="6:6" x14ac:dyDescent="0.35">
      <c r="F3460" s="47"/>
    </row>
    <row r="3461" spans="6:6" x14ac:dyDescent="0.35">
      <c r="F3461" s="47"/>
    </row>
    <row r="3462" spans="6:6" x14ac:dyDescent="0.35">
      <c r="F3462" s="47"/>
    </row>
    <row r="3463" spans="6:6" x14ac:dyDescent="0.35">
      <c r="F3463" s="47"/>
    </row>
    <row r="3464" spans="6:6" x14ac:dyDescent="0.35">
      <c r="F3464" s="47"/>
    </row>
    <row r="3465" spans="6:6" x14ac:dyDescent="0.35">
      <c r="F3465" s="47"/>
    </row>
    <row r="3466" spans="6:6" x14ac:dyDescent="0.35">
      <c r="F3466" s="47"/>
    </row>
    <row r="3467" spans="6:6" x14ac:dyDescent="0.35">
      <c r="F3467" s="47"/>
    </row>
    <row r="3468" spans="6:6" x14ac:dyDescent="0.35">
      <c r="F3468" s="47"/>
    </row>
    <row r="3469" spans="6:6" x14ac:dyDescent="0.35">
      <c r="F3469" s="47"/>
    </row>
    <row r="3470" spans="6:6" x14ac:dyDescent="0.35">
      <c r="F3470" s="47"/>
    </row>
    <row r="3471" spans="6:6" x14ac:dyDescent="0.35">
      <c r="F3471" s="47"/>
    </row>
    <row r="3472" spans="6:6" x14ac:dyDescent="0.35">
      <c r="F3472" s="47"/>
    </row>
    <row r="3473" spans="6:6" x14ac:dyDescent="0.35">
      <c r="F3473" s="47"/>
    </row>
    <row r="3474" spans="6:6" x14ac:dyDescent="0.35">
      <c r="F3474" s="47"/>
    </row>
    <row r="3475" spans="6:6" x14ac:dyDescent="0.35">
      <c r="F3475" s="47"/>
    </row>
    <row r="3476" spans="6:6" x14ac:dyDescent="0.35">
      <c r="F3476" s="47"/>
    </row>
    <row r="3477" spans="6:6" x14ac:dyDescent="0.35">
      <c r="F3477" s="47"/>
    </row>
    <row r="3478" spans="6:6" x14ac:dyDescent="0.35">
      <c r="F3478" s="47"/>
    </row>
    <row r="3479" spans="6:6" x14ac:dyDescent="0.35">
      <c r="F3479" s="47"/>
    </row>
    <row r="3480" spans="6:6" x14ac:dyDescent="0.35">
      <c r="F3480" s="47"/>
    </row>
    <row r="3481" spans="6:6" x14ac:dyDescent="0.35">
      <c r="F3481" s="47"/>
    </row>
    <row r="3482" spans="6:6" x14ac:dyDescent="0.35">
      <c r="F3482" s="47"/>
    </row>
    <row r="3483" spans="6:6" x14ac:dyDescent="0.35">
      <c r="F3483" s="47"/>
    </row>
    <row r="3484" spans="6:6" x14ac:dyDescent="0.35">
      <c r="F3484" s="47"/>
    </row>
    <row r="3485" spans="6:6" x14ac:dyDescent="0.35">
      <c r="F3485" s="47"/>
    </row>
    <row r="3486" spans="6:6" x14ac:dyDescent="0.35">
      <c r="F3486" s="47"/>
    </row>
    <row r="3487" spans="6:6" x14ac:dyDescent="0.35">
      <c r="F3487" s="47"/>
    </row>
    <row r="3488" spans="6:6" x14ac:dyDescent="0.35">
      <c r="F3488" s="47"/>
    </row>
    <row r="3489" spans="6:6" x14ac:dyDescent="0.35">
      <c r="F3489" s="47"/>
    </row>
    <row r="3490" spans="6:6" x14ac:dyDescent="0.35">
      <c r="F3490" s="47"/>
    </row>
    <row r="3491" spans="6:6" x14ac:dyDescent="0.35">
      <c r="F3491" s="47"/>
    </row>
    <row r="3492" spans="6:6" x14ac:dyDescent="0.35">
      <c r="F3492" s="47"/>
    </row>
    <row r="3493" spans="6:6" x14ac:dyDescent="0.35">
      <c r="F3493" s="47"/>
    </row>
    <row r="3494" spans="6:6" x14ac:dyDescent="0.35">
      <c r="F3494" s="47"/>
    </row>
    <row r="3495" spans="6:6" x14ac:dyDescent="0.35">
      <c r="F3495" s="47"/>
    </row>
    <row r="3496" spans="6:6" x14ac:dyDescent="0.35">
      <c r="F3496" s="47"/>
    </row>
    <row r="3497" spans="6:6" x14ac:dyDescent="0.35">
      <c r="F3497" s="47"/>
    </row>
    <row r="3498" spans="6:6" x14ac:dyDescent="0.35">
      <c r="F3498" s="47"/>
    </row>
    <row r="3499" spans="6:6" x14ac:dyDescent="0.35">
      <c r="F3499" s="47"/>
    </row>
    <row r="3500" spans="6:6" x14ac:dyDescent="0.35">
      <c r="F3500" s="47"/>
    </row>
    <row r="3501" spans="6:6" x14ac:dyDescent="0.35">
      <c r="F3501" s="47"/>
    </row>
    <row r="3502" spans="6:6" x14ac:dyDescent="0.35">
      <c r="F3502" s="47"/>
    </row>
    <row r="3503" spans="6:6" x14ac:dyDescent="0.35">
      <c r="F3503" s="47"/>
    </row>
    <row r="3504" spans="6:6" x14ac:dyDescent="0.35">
      <c r="F3504" s="47"/>
    </row>
    <row r="3505" spans="6:6" x14ac:dyDescent="0.35">
      <c r="F3505" s="47"/>
    </row>
    <row r="3506" spans="6:6" x14ac:dyDescent="0.35">
      <c r="F3506" s="47"/>
    </row>
    <row r="3507" spans="6:6" x14ac:dyDescent="0.35">
      <c r="F3507" s="47"/>
    </row>
    <row r="3508" spans="6:6" x14ac:dyDescent="0.35">
      <c r="F3508" s="47"/>
    </row>
    <row r="3509" spans="6:6" x14ac:dyDescent="0.35">
      <c r="F3509" s="47"/>
    </row>
    <row r="3510" spans="6:6" x14ac:dyDescent="0.35">
      <c r="F3510" s="47"/>
    </row>
    <row r="3511" spans="6:6" x14ac:dyDescent="0.35">
      <c r="F3511" s="47"/>
    </row>
    <row r="3512" spans="6:6" x14ac:dyDescent="0.35">
      <c r="F3512" s="47"/>
    </row>
    <row r="3513" spans="6:6" x14ac:dyDescent="0.35">
      <c r="F3513" s="47"/>
    </row>
    <row r="3514" spans="6:6" x14ac:dyDescent="0.35">
      <c r="F3514" s="47"/>
    </row>
    <row r="3515" spans="6:6" x14ac:dyDescent="0.35">
      <c r="F3515" s="47"/>
    </row>
    <row r="3516" spans="6:6" x14ac:dyDescent="0.35">
      <c r="F3516" s="47"/>
    </row>
    <row r="3517" spans="6:6" x14ac:dyDescent="0.35">
      <c r="F3517" s="47"/>
    </row>
    <row r="3518" spans="6:6" x14ac:dyDescent="0.35">
      <c r="F3518" s="47"/>
    </row>
    <row r="3519" spans="6:6" x14ac:dyDescent="0.35">
      <c r="F3519" s="47"/>
    </row>
    <row r="3520" spans="6:6" x14ac:dyDescent="0.35">
      <c r="F3520" s="47"/>
    </row>
    <row r="3521" spans="6:6" x14ac:dyDescent="0.35">
      <c r="F3521" s="47"/>
    </row>
    <row r="3522" spans="6:6" x14ac:dyDescent="0.35">
      <c r="F3522" s="47"/>
    </row>
    <row r="3523" spans="6:6" x14ac:dyDescent="0.35">
      <c r="F3523" s="47"/>
    </row>
    <row r="3524" spans="6:6" x14ac:dyDescent="0.35">
      <c r="F3524" s="47"/>
    </row>
    <row r="3525" spans="6:6" x14ac:dyDescent="0.35">
      <c r="F3525" s="47"/>
    </row>
    <row r="3526" spans="6:6" x14ac:dyDescent="0.35">
      <c r="F3526" s="47"/>
    </row>
    <row r="3527" spans="6:6" x14ac:dyDescent="0.35">
      <c r="F3527" s="47"/>
    </row>
    <row r="3528" spans="6:6" x14ac:dyDescent="0.35">
      <c r="F3528" s="47"/>
    </row>
    <row r="3529" spans="6:6" x14ac:dyDescent="0.35">
      <c r="F3529" s="47"/>
    </row>
    <row r="3530" spans="6:6" x14ac:dyDescent="0.35">
      <c r="F3530" s="47"/>
    </row>
    <row r="3531" spans="6:6" x14ac:dyDescent="0.35">
      <c r="F3531" s="47"/>
    </row>
    <row r="3532" spans="6:6" x14ac:dyDescent="0.35">
      <c r="F3532" s="47"/>
    </row>
    <row r="3533" spans="6:6" x14ac:dyDescent="0.35">
      <c r="F3533" s="47"/>
    </row>
    <row r="3534" spans="6:6" x14ac:dyDescent="0.35">
      <c r="F3534" s="47"/>
    </row>
    <row r="3535" spans="6:6" x14ac:dyDescent="0.35">
      <c r="F3535" s="47"/>
    </row>
    <row r="3536" spans="6:6" x14ac:dyDescent="0.35">
      <c r="F3536" s="47"/>
    </row>
    <row r="3537" spans="6:6" x14ac:dyDescent="0.35">
      <c r="F3537" s="47"/>
    </row>
    <row r="3538" spans="6:6" x14ac:dyDescent="0.35">
      <c r="F3538" s="47"/>
    </row>
    <row r="3539" spans="6:6" x14ac:dyDescent="0.35">
      <c r="F3539" s="47"/>
    </row>
    <row r="3540" spans="6:6" x14ac:dyDescent="0.35">
      <c r="F3540" s="47"/>
    </row>
    <row r="3541" spans="6:6" x14ac:dyDescent="0.35">
      <c r="F3541" s="47"/>
    </row>
    <row r="3542" spans="6:6" x14ac:dyDescent="0.35">
      <c r="F3542" s="47"/>
    </row>
    <row r="3543" spans="6:6" x14ac:dyDescent="0.35">
      <c r="F3543" s="47"/>
    </row>
    <row r="3544" spans="6:6" x14ac:dyDescent="0.35">
      <c r="F3544" s="47"/>
    </row>
    <row r="3545" spans="6:6" x14ac:dyDescent="0.35">
      <c r="F3545" s="47"/>
    </row>
    <row r="3546" spans="6:6" x14ac:dyDescent="0.35">
      <c r="F3546" s="47"/>
    </row>
    <row r="3547" spans="6:6" x14ac:dyDescent="0.35">
      <c r="F3547" s="47"/>
    </row>
    <row r="3548" spans="6:6" x14ac:dyDescent="0.35">
      <c r="F3548" s="47"/>
    </row>
    <row r="3549" spans="6:6" x14ac:dyDescent="0.35">
      <c r="F3549" s="47"/>
    </row>
    <row r="3550" spans="6:6" x14ac:dyDescent="0.35">
      <c r="F3550" s="47"/>
    </row>
    <row r="3551" spans="6:6" x14ac:dyDescent="0.35">
      <c r="F3551" s="47"/>
    </row>
    <row r="3552" spans="6:6" x14ac:dyDescent="0.35">
      <c r="F3552" s="47"/>
    </row>
    <row r="3553" spans="6:6" x14ac:dyDescent="0.35">
      <c r="F3553" s="47"/>
    </row>
    <row r="3554" spans="6:6" x14ac:dyDescent="0.35">
      <c r="F3554" s="47"/>
    </row>
    <row r="3555" spans="6:6" x14ac:dyDescent="0.35">
      <c r="F3555" s="47"/>
    </row>
    <row r="3556" spans="6:6" x14ac:dyDescent="0.35">
      <c r="F3556" s="47"/>
    </row>
    <row r="3557" spans="6:6" x14ac:dyDescent="0.35">
      <c r="F3557" s="47"/>
    </row>
    <row r="3558" spans="6:6" x14ac:dyDescent="0.35">
      <c r="F3558" s="47"/>
    </row>
    <row r="3559" spans="6:6" x14ac:dyDescent="0.35">
      <c r="F3559" s="47"/>
    </row>
    <row r="3560" spans="6:6" x14ac:dyDescent="0.35">
      <c r="F3560" s="47"/>
    </row>
    <row r="3561" spans="6:6" x14ac:dyDescent="0.35">
      <c r="F3561" s="47"/>
    </row>
    <row r="3562" spans="6:6" x14ac:dyDescent="0.35">
      <c r="F3562" s="47"/>
    </row>
    <row r="3563" spans="6:6" x14ac:dyDescent="0.35">
      <c r="F3563" s="47"/>
    </row>
    <row r="3564" spans="6:6" x14ac:dyDescent="0.35">
      <c r="F3564" s="47"/>
    </row>
    <row r="3565" spans="6:6" x14ac:dyDescent="0.35">
      <c r="F3565" s="47"/>
    </row>
    <row r="3566" spans="6:6" x14ac:dyDescent="0.35">
      <c r="F3566" s="47"/>
    </row>
    <row r="3567" spans="6:6" x14ac:dyDescent="0.35">
      <c r="F3567" s="47"/>
    </row>
    <row r="3568" spans="6:6" x14ac:dyDescent="0.35">
      <c r="F3568" s="47"/>
    </row>
    <row r="3569" spans="6:6" x14ac:dyDescent="0.35">
      <c r="F3569" s="47"/>
    </row>
    <row r="3570" spans="6:6" x14ac:dyDescent="0.35">
      <c r="F3570" s="47"/>
    </row>
    <row r="3571" spans="6:6" x14ac:dyDescent="0.35">
      <c r="F3571" s="47"/>
    </row>
    <row r="3572" spans="6:6" x14ac:dyDescent="0.35">
      <c r="F3572" s="47"/>
    </row>
    <row r="3573" spans="6:6" x14ac:dyDescent="0.35">
      <c r="F3573" s="47"/>
    </row>
    <row r="3574" spans="6:6" x14ac:dyDescent="0.35">
      <c r="F3574" s="47"/>
    </row>
    <row r="3575" spans="6:6" x14ac:dyDescent="0.35">
      <c r="F3575" s="47"/>
    </row>
    <row r="3576" spans="6:6" x14ac:dyDescent="0.35">
      <c r="F3576" s="47"/>
    </row>
    <row r="3577" spans="6:6" x14ac:dyDescent="0.35">
      <c r="F3577" s="47"/>
    </row>
    <row r="3578" spans="6:6" x14ac:dyDescent="0.35">
      <c r="F3578" s="47"/>
    </row>
    <row r="3579" spans="6:6" x14ac:dyDescent="0.35">
      <c r="F3579" s="47"/>
    </row>
    <row r="3580" spans="6:6" x14ac:dyDescent="0.35">
      <c r="F3580" s="47"/>
    </row>
    <row r="3581" spans="6:6" x14ac:dyDescent="0.35">
      <c r="F3581" s="47"/>
    </row>
    <row r="3582" spans="6:6" x14ac:dyDescent="0.35">
      <c r="F3582" s="47"/>
    </row>
    <row r="3583" spans="6:6" x14ac:dyDescent="0.35">
      <c r="F3583" s="47"/>
    </row>
    <row r="3584" spans="6:6" x14ac:dyDescent="0.35">
      <c r="F3584" s="47"/>
    </row>
    <row r="3585" spans="6:6" x14ac:dyDescent="0.35">
      <c r="F3585" s="47"/>
    </row>
    <row r="3586" spans="6:6" x14ac:dyDescent="0.35">
      <c r="F3586" s="47"/>
    </row>
    <row r="3587" spans="6:6" x14ac:dyDescent="0.35">
      <c r="F3587" s="47"/>
    </row>
    <row r="3588" spans="6:6" x14ac:dyDescent="0.35">
      <c r="F3588" s="47"/>
    </row>
    <row r="3589" spans="6:6" x14ac:dyDescent="0.35">
      <c r="F3589" s="47"/>
    </row>
    <row r="3590" spans="6:6" x14ac:dyDescent="0.35">
      <c r="F3590" s="47"/>
    </row>
    <row r="3591" spans="6:6" x14ac:dyDescent="0.35">
      <c r="F3591" s="47"/>
    </row>
    <row r="3592" spans="6:6" x14ac:dyDescent="0.35">
      <c r="F3592" s="47"/>
    </row>
    <row r="3593" spans="6:6" x14ac:dyDescent="0.35">
      <c r="F3593" s="47"/>
    </row>
    <row r="3594" spans="6:6" x14ac:dyDescent="0.35">
      <c r="F3594" s="47"/>
    </row>
    <row r="3595" spans="6:6" x14ac:dyDescent="0.35">
      <c r="F3595" s="47"/>
    </row>
    <row r="3596" spans="6:6" x14ac:dyDescent="0.35">
      <c r="F3596" s="47"/>
    </row>
    <row r="3597" spans="6:6" x14ac:dyDescent="0.35">
      <c r="F3597" s="47"/>
    </row>
    <row r="3598" spans="6:6" x14ac:dyDescent="0.35">
      <c r="F3598" s="47"/>
    </row>
    <row r="3599" spans="6:6" x14ac:dyDescent="0.35">
      <c r="F3599" s="47"/>
    </row>
    <row r="3600" spans="6:6" x14ac:dyDescent="0.35">
      <c r="F3600" s="47"/>
    </row>
    <row r="3601" spans="6:6" x14ac:dyDescent="0.35">
      <c r="F3601" s="47"/>
    </row>
    <row r="3602" spans="6:6" x14ac:dyDescent="0.35">
      <c r="F3602" s="47"/>
    </row>
    <row r="3603" spans="6:6" x14ac:dyDescent="0.35">
      <c r="F3603" s="47"/>
    </row>
    <row r="3604" spans="6:6" x14ac:dyDescent="0.35">
      <c r="F3604" s="47"/>
    </row>
    <row r="3605" spans="6:6" x14ac:dyDescent="0.35">
      <c r="F3605" s="47"/>
    </row>
    <row r="3606" spans="6:6" x14ac:dyDescent="0.35">
      <c r="F3606" s="47"/>
    </row>
    <row r="3607" spans="6:6" x14ac:dyDescent="0.35">
      <c r="F3607" s="47"/>
    </row>
    <row r="3608" spans="6:6" x14ac:dyDescent="0.35">
      <c r="F3608" s="47"/>
    </row>
    <row r="3609" spans="6:6" x14ac:dyDescent="0.35">
      <c r="F3609" s="47"/>
    </row>
    <row r="3610" spans="6:6" x14ac:dyDescent="0.35">
      <c r="F3610" s="47"/>
    </row>
    <row r="3611" spans="6:6" x14ac:dyDescent="0.35">
      <c r="F3611" s="47"/>
    </row>
    <row r="3612" spans="6:6" x14ac:dyDescent="0.35">
      <c r="F3612" s="47"/>
    </row>
    <row r="3613" spans="6:6" x14ac:dyDescent="0.35">
      <c r="F3613" s="47"/>
    </row>
    <row r="3614" spans="6:6" x14ac:dyDescent="0.35">
      <c r="F3614" s="47"/>
    </row>
    <row r="3615" spans="6:6" x14ac:dyDescent="0.35">
      <c r="F3615" s="47"/>
    </row>
    <row r="3616" spans="6:6" x14ac:dyDescent="0.35">
      <c r="F3616" s="47"/>
    </row>
    <row r="3617" spans="6:6" x14ac:dyDescent="0.35">
      <c r="F3617" s="47"/>
    </row>
    <row r="3618" spans="6:6" x14ac:dyDescent="0.35">
      <c r="F3618" s="47"/>
    </row>
    <row r="3619" spans="6:6" x14ac:dyDescent="0.35">
      <c r="F3619" s="47"/>
    </row>
    <row r="3620" spans="6:6" x14ac:dyDescent="0.35">
      <c r="F3620" s="47"/>
    </row>
    <row r="3621" spans="6:6" x14ac:dyDescent="0.35">
      <c r="F3621" s="47"/>
    </row>
    <row r="3622" spans="6:6" x14ac:dyDescent="0.35">
      <c r="F3622" s="47"/>
    </row>
    <row r="3623" spans="6:6" x14ac:dyDescent="0.35">
      <c r="F3623" s="47"/>
    </row>
    <row r="3624" spans="6:6" x14ac:dyDescent="0.35">
      <c r="F3624" s="47"/>
    </row>
    <row r="3625" spans="6:6" x14ac:dyDescent="0.35">
      <c r="F3625" s="47"/>
    </row>
    <row r="3626" spans="6:6" x14ac:dyDescent="0.35">
      <c r="F3626" s="47"/>
    </row>
    <row r="3627" spans="6:6" x14ac:dyDescent="0.35">
      <c r="F3627" s="47"/>
    </row>
    <row r="3628" spans="6:6" x14ac:dyDescent="0.35">
      <c r="F3628" s="47"/>
    </row>
    <row r="3629" spans="6:6" x14ac:dyDescent="0.35">
      <c r="F3629" s="47"/>
    </row>
    <row r="3630" spans="6:6" x14ac:dyDescent="0.35">
      <c r="F3630" s="47"/>
    </row>
    <row r="3631" spans="6:6" x14ac:dyDescent="0.35">
      <c r="F3631" s="47"/>
    </row>
    <row r="3632" spans="6:6" x14ac:dyDescent="0.35">
      <c r="F3632" s="47"/>
    </row>
    <row r="3633" spans="6:6" x14ac:dyDescent="0.35">
      <c r="F3633" s="47"/>
    </row>
    <row r="3634" spans="6:6" x14ac:dyDescent="0.35">
      <c r="F3634" s="47"/>
    </row>
    <row r="3635" spans="6:6" x14ac:dyDescent="0.35">
      <c r="F3635" s="47"/>
    </row>
    <row r="3636" spans="6:6" x14ac:dyDescent="0.35">
      <c r="F3636" s="47"/>
    </row>
    <row r="3637" spans="6:6" x14ac:dyDescent="0.35">
      <c r="F3637" s="47"/>
    </row>
    <row r="3638" spans="6:6" x14ac:dyDescent="0.35">
      <c r="F3638" s="47"/>
    </row>
    <row r="3639" spans="6:6" x14ac:dyDescent="0.35">
      <c r="F3639" s="47"/>
    </row>
    <row r="3640" spans="6:6" x14ac:dyDescent="0.35">
      <c r="F3640" s="47"/>
    </row>
    <row r="3641" spans="6:6" x14ac:dyDescent="0.35">
      <c r="F3641" s="47"/>
    </row>
    <row r="3642" spans="6:6" x14ac:dyDescent="0.35">
      <c r="F3642" s="47"/>
    </row>
    <row r="3643" spans="6:6" x14ac:dyDescent="0.35">
      <c r="F3643" s="47"/>
    </row>
    <row r="3644" spans="6:6" x14ac:dyDescent="0.35">
      <c r="F3644" s="47"/>
    </row>
    <row r="3645" spans="6:6" x14ac:dyDescent="0.35">
      <c r="F3645" s="47"/>
    </row>
    <row r="3646" spans="6:6" x14ac:dyDescent="0.35">
      <c r="F3646" s="47"/>
    </row>
    <row r="3647" spans="6:6" x14ac:dyDescent="0.35">
      <c r="F3647" s="47"/>
    </row>
    <row r="3648" spans="6:6" x14ac:dyDescent="0.35">
      <c r="F3648" s="47"/>
    </row>
    <row r="3649" spans="6:6" x14ac:dyDescent="0.35">
      <c r="F3649" s="47"/>
    </row>
    <row r="3650" spans="6:6" x14ac:dyDescent="0.35">
      <c r="F3650" s="47"/>
    </row>
    <row r="3651" spans="6:6" x14ac:dyDescent="0.35">
      <c r="F3651" s="47"/>
    </row>
    <row r="3652" spans="6:6" x14ac:dyDescent="0.35">
      <c r="F3652" s="47"/>
    </row>
    <row r="3653" spans="6:6" x14ac:dyDescent="0.35">
      <c r="F3653" s="47"/>
    </row>
    <row r="3654" spans="6:6" x14ac:dyDescent="0.35">
      <c r="F3654" s="47"/>
    </row>
    <row r="3655" spans="6:6" x14ac:dyDescent="0.35">
      <c r="F3655" s="47"/>
    </row>
    <row r="3656" spans="6:6" x14ac:dyDescent="0.35">
      <c r="F3656" s="47"/>
    </row>
    <row r="3657" spans="6:6" x14ac:dyDescent="0.35">
      <c r="F3657" s="47"/>
    </row>
    <row r="3658" spans="6:6" x14ac:dyDescent="0.35">
      <c r="F3658" s="47"/>
    </row>
    <row r="3659" spans="6:6" x14ac:dyDescent="0.35">
      <c r="F3659" s="47"/>
    </row>
    <row r="3660" spans="6:6" x14ac:dyDescent="0.35">
      <c r="F3660" s="47"/>
    </row>
    <row r="3661" spans="6:6" x14ac:dyDescent="0.35">
      <c r="F3661" s="47"/>
    </row>
    <row r="3662" spans="6:6" x14ac:dyDescent="0.35">
      <c r="F3662" s="47"/>
    </row>
    <row r="3663" spans="6:6" x14ac:dyDescent="0.35">
      <c r="F3663" s="47"/>
    </row>
    <row r="3664" spans="6:6" x14ac:dyDescent="0.35">
      <c r="F3664" s="47"/>
    </row>
    <row r="3665" spans="6:6" x14ac:dyDescent="0.35">
      <c r="F3665" s="47"/>
    </row>
    <row r="3666" spans="6:6" x14ac:dyDescent="0.35">
      <c r="F3666" s="47"/>
    </row>
    <row r="3667" spans="6:6" x14ac:dyDescent="0.35">
      <c r="F3667" s="47"/>
    </row>
    <row r="3668" spans="6:6" x14ac:dyDescent="0.35">
      <c r="F3668" s="47"/>
    </row>
    <row r="3669" spans="6:6" x14ac:dyDescent="0.35">
      <c r="F3669" s="47"/>
    </row>
    <row r="3670" spans="6:6" x14ac:dyDescent="0.35">
      <c r="F3670" s="47"/>
    </row>
    <row r="3671" spans="6:6" x14ac:dyDescent="0.35">
      <c r="F3671" s="47"/>
    </row>
    <row r="3672" spans="6:6" x14ac:dyDescent="0.35">
      <c r="F3672" s="47"/>
    </row>
    <row r="3673" spans="6:6" x14ac:dyDescent="0.35">
      <c r="F3673" s="47"/>
    </row>
    <row r="3674" spans="6:6" x14ac:dyDescent="0.35">
      <c r="F3674" s="47"/>
    </row>
    <row r="3675" spans="6:6" x14ac:dyDescent="0.35">
      <c r="F3675" s="47"/>
    </row>
    <row r="3676" spans="6:6" x14ac:dyDescent="0.35">
      <c r="F3676" s="47"/>
    </row>
    <row r="3677" spans="6:6" x14ac:dyDescent="0.35">
      <c r="F3677" s="47"/>
    </row>
    <row r="3678" spans="6:6" x14ac:dyDescent="0.35">
      <c r="F3678" s="47"/>
    </row>
    <row r="3679" spans="6:6" x14ac:dyDescent="0.35">
      <c r="F3679" s="47"/>
    </row>
    <row r="3680" spans="6:6" x14ac:dyDescent="0.35">
      <c r="F3680" s="47"/>
    </row>
    <row r="3681" spans="6:6" x14ac:dyDescent="0.35">
      <c r="F3681" s="47"/>
    </row>
    <row r="3682" spans="6:6" x14ac:dyDescent="0.35">
      <c r="F3682" s="47"/>
    </row>
    <row r="3683" spans="6:6" x14ac:dyDescent="0.35">
      <c r="F3683" s="47"/>
    </row>
    <row r="3684" spans="6:6" x14ac:dyDescent="0.35">
      <c r="F3684" s="47"/>
    </row>
    <row r="3685" spans="6:6" x14ac:dyDescent="0.35">
      <c r="F3685" s="47"/>
    </row>
    <row r="3686" spans="6:6" x14ac:dyDescent="0.35">
      <c r="F3686" s="47"/>
    </row>
    <row r="3687" spans="6:6" x14ac:dyDescent="0.35">
      <c r="F3687" s="47"/>
    </row>
    <row r="3688" spans="6:6" x14ac:dyDescent="0.35">
      <c r="F3688" s="47"/>
    </row>
    <row r="3689" spans="6:6" x14ac:dyDescent="0.35">
      <c r="F3689" s="47"/>
    </row>
    <row r="3690" spans="6:6" x14ac:dyDescent="0.35">
      <c r="F3690" s="47"/>
    </row>
    <row r="3691" spans="6:6" x14ac:dyDescent="0.35">
      <c r="F3691" s="47"/>
    </row>
    <row r="3692" spans="6:6" x14ac:dyDescent="0.35">
      <c r="F3692" s="47"/>
    </row>
    <row r="3693" spans="6:6" x14ac:dyDescent="0.35">
      <c r="F3693" s="47"/>
    </row>
    <row r="3694" spans="6:6" x14ac:dyDescent="0.35">
      <c r="F3694" s="47"/>
    </row>
    <row r="3695" spans="6:6" x14ac:dyDescent="0.35">
      <c r="F3695" s="47"/>
    </row>
    <row r="3696" spans="6:6" x14ac:dyDescent="0.35">
      <c r="F3696" s="47"/>
    </row>
    <row r="3697" spans="6:6" x14ac:dyDescent="0.35">
      <c r="F3697" s="47"/>
    </row>
    <row r="3698" spans="6:6" x14ac:dyDescent="0.35">
      <c r="F3698" s="47"/>
    </row>
    <row r="3699" spans="6:6" x14ac:dyDescent="0.35">
      <c r="F3699" s="47"/>
    </row>
    <row r="3700" spans="6:6" x14ac:dyDescent="0.35">
      <c r="F3700" s="47"/>
    </row>
    <row r="3701" spans="6:6" x14ac:dyDescent="0.35">
      <c r="F3701" s="47"/>
    </row>
    <row r="3702" spans="6:6" x14ac:dyDescent="0.35">
      <c r="F3702" s="47"/>
    </row>
    <row r="3703" spans="6:6" x14ac:dyDescent="0.35">
      <c r="F3703" s="47"/>
    </row>
    <row r="3704" spans="6:6" x14ac:dyDescent="0.35">
      <c r="F3704" s="47"/>
    </row>
    <row r="3705" spans="6:6" x14ac:dyDescent="0.35">
      <c r="F3705" s="47"/>
    </row>
    <row r="3706" spans="6:6" x14ac:dyDescent="0.35">
      <c r="F3706" s="47"/>
    </row>
    <row r="3707" spans="6:6" x14ac:dyDescent="0.35">
      <c r="F3707" s="47"/>
    </row>
    <row r="3708" spans="6:6" x14ac:dyDescent="0.35">
      <c r="F3708" s="47"/>
    </row>
    <row r="3709" spans="6:6" x14ac:dyDescent="0.35">
      <c r="F3709" s="47"/>
    </row>
    <row r="3710" spans="6:6" x14ac:dyDescent="0.35">
      <c r="F3710" s="47"/>
    </row>
    <row r="3711" spans="6:6" x14ac:dyDescent="0.35">
      <c r="F3711" s="47"/>
    </row>
    <row r="3712" spans="6:6" x14ac:dyDescent="0.35">
      <c r="F3712" s="47"/>
    </row>
    <row r="3713" spans="6:6" x14ac:dyDescent="0.35">
      <c r="F3713" s="47"/>
    </row>
    <row r="3714" spans="6:6" x14ac:dyDescent="0.35">
      <c r="F3714" s="47"/>
    </row>
    <row r="3715" spans="6:6" x14ac:dyDescent="0.35">
      <c r="F3715" s="47"/>
    </row>
    <row r="3716" spans="6:6" x14ac:dyDescent="0.35">
      <c r="F3716" s="47"/>
    </row>
    <row r="3717" spans="6:6" x14ac:dyDescent="0.35">
      <c r="F3717" s="47"/>
    </row>
    <row r="3718" spans="6:6" x14ac:dyDescent="0.35">
      <c r="F3718" s="47"/>
    </row>
    <row r="3719" spans="6:6" x14ac:dyDescent="0.35">
      <c r="F3719" s="47"/>
    </row>
    <row r="3720" spans="6:6" x14ac:dyDescent="0.35">
      <c r="F3720" s="47"/>
    </row>
    <row r="3721" spans="6:6" x14ac:dyDescent="0.35">
      <c r="F3721" s="47"/>
    </row>
    <row r="3722" spans="6:6" x14ac:dyDescent="0.35">
      <c r="F3722" s="47"/>
    </row>
    <row r="3723" spans="6:6" x14ac:dyDescent="0.35">
      <c r="F3723" s="47"/>
    </row>
    <row r="3724" spans="6:6" x14ac:dyDescent="0.35">
      <c r="F3724" s="47"/>
    </row>
    <row r="3725" spans="6:6" x14ac:dyDescent="0.35">
      <c r="F3725" s="47"/>
    </row>
    <row r="3726" spans="6:6" x14ac:dyDescent="0.35">
      <c r="F3726" s="47"/>
    </row>
    <row r="3727" spans="6:6" x14ac:dyDescent="0.35">
      <c r="F3727" s="47"/>
    </row>
    <row r="3728" spans="6:6" x14ac:dyDescent="0.35">
      <c r="F3728" s="47"/>
    </row>
    <row r="3729" spans="6:6" x14ac:dyDescent="0.35">
      <c r="F3729" s="47"/>
    </row>
    <row r="3730" spans="6:6" x14ac:dyDescent="0.35">
      <c r="F3730" s="47"/>
    </row>
    <row r="3731" spans="6:6" x14ac:dyDescent="0.35">
      <c r="F3731" s="47"/>
    </row>
    <row r="3732" spans="6:6" x14ac:dyDescent="0.35">
      <c r="F3732" s="47"/>
    </row>
    <row r="3733" spans="6:6" x14ac:dyDescent="0.35">
      <c r="F3733" s="47"/>
    </row>
    <row r="3734" spans="6:6" x14ac:dyDescent="0.35">
      <c r="F3734" s="47"/>
    </row>
    <row r="3735" spans="6:6" x14ac:dyDescent="0.35">
      <c r="F3735" s="47"/>
    </row>
    <row r="3736" spans="6:6" x14ac:dyDescent="0.35">
      <c r="F3736" s="47"/>
    </row>
    <row r="3737" spans="6:6" x14ac:dyDescent="0.35">
      <c r="F3737" s="47"/>
    </row>
    <row r="3738" spans="6:6" x14ac:dyDescent="0.35">
      <c r="F3738" s="47"/>
    </row>
    <row r="3739" spans="6:6" x14ac:dyDescent="0.35">
      <c r="F3739" s="47"/>
    </row>
    <row r="3740" spans="6:6" x14ac:dyDescent="0.35">
      <c r="F3740" s="47"/>
    </row>
    <row r="3741" spans="6:6" x14ac:dyDescent="0.35">
      <c r="F3741" s="47"/>
    </row>
    <row r="3742" spans="6:6" x14ac:dyDescent="0.35">
      <c r="F3742" s="47"/>
    </row>
    <row r="3743" spans="6:6" x14ac:dyDescent="0.35">
      <c r="F3743" s="47"/>
    </row>
    <row r="3744" spans="6:6" x14ac:dyDescent="0.35">
      <c r="F3744" s="47"/>
    </row>
    <row r="3745" spans="6:6" x14ac:dyDescent="0.35">
      <c r="F3745" s="47"/>
    </row>
    <row r="3746" spans="6:6" x14ac:dyDescent="0.35">
      <c r="F3746" s="47"/>
    </row>
    <row r="3747" spans="6:6" x14ac:dyDescent="0.35">
      <c r="F3747" s="47"/>
    </row>
    <row r="3748" spans="6:6" x14ac:dyDescent="0.35">
      <c r="F3748" s="47"/>
    </row>
    <row r="3749" spans="6:6" x14ac:dyDescent="0.35">
      <c r="F3749" s="47"/>
    </row>
    <row r="3750" spans="6:6" x14ac:dyDescent="0.35">
      <c r="F3750" s="47"/>
    </row>
    <row r="3751" spans="6:6" x14ac:dyDescent="0.35">
      <c r="F3751" s="47"/>
    </row>
    <row r="3752" spans="6:6" x14ac:dyDescent="0.35">
      <c r="F3752" s="47"/>
    </row>
    <row r="3753" spans="6:6" x14ac:dyDescent="0.35">
      <c r="F3753" s="47"/>
    </row>
    <row r="3754" spans="6:6" x14ac:dyDescent="0.35">
      <c r="F3754" s="47"/>
    </row>
    <row r="3755" spans="6:6" x14ac:dyDescent="0.35">
      <c r="F3755" s="47"/>
    </row>
    <row r="3756" spans="6:6" x14ac:dyDescent="0.35">
      <c r="F3756" s="47"/>
    </row>
    <row r="3757" spans="6:6" x14ac:dyDescent="0.35">
      <c r="F3757" s="47"/>
    </row>
    <row r="3758" spans="6:6" x14ac:dyDescent="0.35">
      <c r="F3758" s="47"/>
    </row>
    <row r="3759" spans="6:6" x14ac:dyDescent="0.35">
      <c r="F3759" s="47"/>
    </row>
    <row r="3760" spans="6:6" x14ac:dyDescent="0.35">
      <c r="F3760" s="47"/>
    </row>
    <row r="3761" spans="6:6" x14ac:dyDescent="0.35">
      <c r="F3761" s="47"/>
    </row>
    <row r="3762" spans="6:6" x14ac:dyDescent="0.35">
      <c r="F3762" s="47"/>
    </row>
    <row r="3763" spans="6:6" x14ac:dyDescent="0.35">
      <c r="F3763" s="47"/>
    </row>
    <row r="3764" spans="6:6" x14ac:dyDescent="0.35">
      <c r="F3764" s="47"/>
    </row>
    <row r="3765" spans="6:6" x14ac:dyDescent="0.35">
      <c r="F3765" s="47"/>
    </row>
    <row r="3766" spans="6:6" x14ac:dyDescent="0.35">
      <c r="F3766" s="47"/>
    </row>
    <row r="3767" spans="6:6" x14ac:dyDescent="0.35">
      <c r="F3767" s="47"/>
    </row>
    <row r="3768" spans="6:6" x14ac:dyDescent="0.35">
      <c r="F3768" s="47"/>
    </row>
    <row r="3769" spans="6:6" x14ac:dyDescent="0.35">
      <c r="F3769" s="47"/>
    </row>
    <row r="3770" spans="6:6" x14ac:dyDescent="0.35">
      <c r="F3770" s="47"/>
    </row>
    <row r="3771" spans="6:6" x14ac:dyDescent="0.35">
      <c r="F3771" s="47"/>
    </row>
    <row r="3772" spans="6:6" x14ac:dyDescent="0.35">
      <c r="F3772" s="47"/>
    </row>
    <row r="3773" spans="6:6" x14ac:dyDescent="0.35">
      <c r="F3773" s="47"/>
    </row>
    <row r="3774" spans="6:6" x14ac:dyDescent="0.35">
      <c r="F3774" s="47"/>
    </row>
    <row r="3775" spans="6:6" x14ac:dyDescent="0.35">
      <c r="F3775" s="47"/>
    </row>
    <row r="3776" spans="6:6" x14ac:dyDescent="0.35">
      <c r="F3776" s="47"/>
    </row>
    <row r="3777" spans="6:6" x14ac:dyDescent="0.35">
      <c r="F3777" s="47"/>
    </row>
    <row r="3778" spans="6:6" x14ac:dyDescent="0.35">
      <c r="F3778" s="47"/>
    </row>
    <row r="3779" spans="6:6" x14ac:dyDescent="0.35">
      <c r="F3779" s="47"/>
    </row>
    <row r="3780" spans="6:6" x14ac:dyDescent="0.35">
      <c r="F3780" s="47"/>
    </row>
    <row r="3781" spans="6:6" x14ac:dyDescent="0.35">
      <c r="F3781" s="47"/>
    </row>
    <row r="3782" spans="6:6" x14ac:dyDescent="0.35">
      <c r="F3782" s="47"/>
    </row>
    <row r="3783" spans="6:6" x14ac:dyDescent="0.35">
      <c r="F3783" s="47"/>
    </row>
    <row r="3784" spans="6:6" x14ac:dyDescent="0.35">
      <c r="F3784" s="47"/>
    </row>
    <row r="3785" spans="6:6" x14ac:dyDescent="0.35">
      <c r="F3785" s="47"/>
    </row>
    <row r="3786" spans="6:6" x14ac:dyDescent="0.35">
      <c r="F3786" s="47"/>
    </row>
    <row r="3787" spans="6:6" x14ac:dyDescent="0.35">
      <c r="F3787" s="47"/>
    </row>
    <row r="3788" spans="6:6" x14ac:dyDescent="0.35">
      <c r="F3788" s="47"/>
    </row>
    <row r="3789" spans="6:6" x14ac:dyDescent="0.35">
      <c r="F3789" s="47"/>
    </row>
    <row r="3790" spans="6:6" x14ac:dyDescent="0.35">
      <c r="F3790" s="47"/>
    </row>
    <row r="3791" spans="6:6" x14ac:dyDescent="0.35">
      <c r="F3791" s="47"/>
    </row>
    <row r="3792" spans="6:6" x14ac:dyDescent="0.35">
      <c r="F3792" s="47"/>
    </row>
    <row r="3793" spans="6:6" x14ac:dyDescent="0.35">
      <c r="F3793" s="47"/>
    </row>
    <row r="3794" spans="6:6" x14ac:dyDescent="0.35">
      <c r="F3794" s="47"/>
    </row>
    <row r="3795" spans="6:6" x14ac:dyDescent="0.35">
      <c r="F3795" s="47"/>
    </row>
    <row r="3796" spans="6:6" x14ac:dyDescent="0.35">
      <c r="F3796" s="47"/>
    </row>
    <row r="3797" spans="6:6" x14ac:dyDescent="0.35">
      <c r="F3797" s="47"/>
    </row>
    <row r="3798" spans="6:6" x14ac:dyDescent="0.35">
      <c r="F3798" s="47"/>
    </row>
    <row r="3799" spans="6:6" x14ac:dyDescent="0.35">
      <c r="F3799" s="47"/>
    </row>
    <row r="3800" spans="6:6" x14ac:dyDescent="0.35">
      <c r="F3800" s="47"/>
    </row>
    <row r="3801" spans="6:6" x14ac:dyDescent="0.35">
      <c r="F3801" s="47"/>
    </row>
    <row r="3802" spans="6:6" x14ac:dyDescent="0.35">
      <c r="F3802" s="47"/>
    </row>
    <row r="3803" spans="6:6" x14ac:dyDescent="0.35">
      <c r="F3803" s="47"/>
    </row>
    <row r="3804" spans="6:6" x14ac:dyDescent="0.35">
      <c r="F3804" s="47"/>
    </row>
    <row r="3805" spans="6:6" x14ac:dyDescent="0.35">
      <c r="F3805" s="47"/>
    </row>
    <row r="3806" spans="6:6" x14ac:dyDescent="0.35">
      <c r="F3806" s="47"/>
    </row>
    <row r="3807" spans="6:6" x14ac:dyDescent="0.35">
      <c r="F3807" s="47"/>
    </row>
    <row r="3808" spans="6:6" x14ac:dyDescent="0.35">
      <c r="F3808" s="47"/>
    </row>
    <row r="3809" spans="6:6" x14ac:dyDescent="0.35">
      <c r="F3809" s="47"/>
    </row>
    <row r="3810" spans="6:6" x14ac:dyDescent="0.35">
      <c r="F3810" s="47"/>
    </row>
    <row r="3811" spans="6:6" x14ac:dyDescent="0.35">
      <c r="F3811" s="47"/>
    </row>
    <row r="3812" spans="6:6" x14ac:dyDescent="0.35">
      <c r="F3812" s="47"/>
    </row>
    <row r="3813" spans="6:6" x14ac:dyDescent="0.35">
      <c r="F3813" s="47"/>
    </row>
    <row r="3814" spans="6:6" x14ac:dyDescent="0.35">
      <c r="F3814" s="47"/>
    </row>
    <row r="3815" spans="6:6" x14ac:dyDescent="0.35">
      <c r="F3815" s="47"/>
    </row>
    <row r="3816" spans="6:6" x14ac:dyDescent="0.35">
      <c r="F3816" s="47"/>
    </row>
    <row r="3817" spans="6:6" x14ac:dyDescent="0.35">
      <c r="F3817" s="47"/>
    </row>
    <row r="3818" spans="6:6" x14ac:dyDescent="0.35">
      <c r="F3818" s="47"/>
    </row>
    <row r="3819" spans="6:6" x14ac:dyDescent="0.35">
      <c r="F3819" s="47"/>
    </row>
    <row r="3820" spans="6:6" x14ac:dyDescent="0.35">
      <c r="F3820" s="47"/>
    </row>
    <row r="3821" spans="6:6" x14ac:dyDescent="0.35">
      <c r="F3821" s="47"/>
    </row>
    <row r="3822" spans="6:6" x14ac:dyDescent="0.35">
      <c r="F3822" s="47"/>
    </row>
    <row r="3823" spans="6:6" x14ac:dyDescent="0.35">
      <c r="F3823" s="47"/>
    </row>
    <row r="3824" spans="6:6" x14ac:dyDescent="0.35">
      <c r="F3824" s="47"/>
    </row>
    <row r="3825" spans="6:6" x14ac:dyDescent="0.35">
      <c r="F3825" s="47"/>
    </row>
    <row r="3826" spans="6:6" x14ac:dyDescent="0.35">
      <c r="F3826" s="47"/>
    </row>
    <row r="3827" spans="6:6" x14ac:dyDescent="0.35">
      <c r="F3827" s="47"/>
    </row>
    <row r="3828" spans="6:6" x14ac:dyDescent="0.35">
      <c r="F3828" s="47"/>
    </row>
    <row r="3829" spans="6:6" x14ac:dyDescent="0.35">
      <c r="F3829" s="47"/>
    </row>
    <row r="3830" spans="6:6" x14ac:dyDescent="0.35">
      <c r="F3830" s="47"/>
    </row>
    <row r="3831" spans="6:6" x14ac:dyDescent="0.35">
      <c r="F3831" s="47"/>
    </row>
    <row r="3832" spans="6:6" x14ac:dyDescent="0.35">
      <c r="F3832" s="47"/>
    </row>
    <row r="3833" spans="6:6" x14ac:dyDescent="0.35">
      <c r="F3833" s="47"/>
    </row>
    <row r="3834" spans="6:6" x14ac:dyDescent="0.35">
      <c r="F3834" s="47"/>
    </row>
    <row r="3835" spans="6:6" x14ac:dyDescent="0.35">
      <c r="F3835" s="47"/>
    </row>
    <row r="3836" spans="6:6" x14ac:dyDescent="0.35">
      <c r="F3836" s="47"/>
    </row>
    <row r="3837" spans="6:6" x14ac:dyDescent="0.35">
      <c r="F3837" s="47"/>
    </row>
    <row r="3838" spans="6:6" x14ac:dyDescent="0.35">
      <c r="F3838" s="47"/>
    </row>
    <row r="3839" spans="6:6" x14ac:dyDescent="0.35">
      <c r="F3839" s="47"/>
    </row>
    <row r="3840" spans="6:6" x14ac:dyDescent="0.35">
      <c r="F3840" s="47"/>
    </row>
    <row r="3841" spans="6:6" x14ac:dyDescent="0.35">
      <c r="F3841" s="47"/>
    </row>
    <row r="3842" spans="6:6" x14ac:dyDescent="0.35">
      <c r="F3842" s="47"/>
    </row>
    <row r="3843" spans="6:6" x14ac:dyDescent="0.35">
      <c r="F3843" s="47"/>
    </row>
    <row r="3844" spans="6:6" x14ac:dyDescent="0.35">
      <c r="F3844" s="47"/>
    </row>
    <row r="3845" spans="6:6" x14ac:dyDescent="0.35">
      <c r="F3845" s="47"/>
    </row>
    <row r="3846" spans="6:6" x14ac:dyDescent="0.35">
      <c r="F3846" s="47"/>
    </row>
    <row r="3847" spans="6:6" x14ac:dyDescent="0.35">
      <c r="F3847" s="47"/>
    </row>
    <row r="3848" spans="6:6" x14ac:dyDescent="0.35">
      <c r="F3848" s="47"/>
    </row>
    <row r="3849" spans="6:6" x14ac:dyDescent="0.35">
      <c r="F3849" s="47"/>
    </row>
    <row r="3850" spans="6:6" x14ac:dyDescent="0.35">
      <c r="F3850" s="47"/>
    </row>
    <row r="3851" spans="6:6" x14ac:dyDescent="0.35">
      <c r="F3851" s="47"/>
    </row>
    <row r="3852" spans="6:6" x14ac:dyDescent="0.35">
      <c r="F3852" s="47"/>
    </row>
    <row r="3853" spans="6:6" x14ac:dyDescent="0.35">
      <c r="F3853" s="47"/>
    </row>
    <row r="3854" spans="6:6" x14ac:dyDescent="0.35">
      <c r="F3854" s="47"/>
    </row>
    <row r="3855" spans="6:6" x14ac:dyDescent="0.35">
      <c r="F3855" s="47"/>
    </row>
    <row r="3856" spans="6:6" x14ac:dyDescent="0.35">
      <c r="F3856" s="47"/>
    </row>
    <row r="3857" spans="6:6" x14ac:dyDescent="0.35">
      <c r="F3857" s="47"/>
    </row>
    <row r="3858" spans="6:6" x14ac:dyDescent="0.35">
      <c r="F3858" s="47"/>
    </row>
    <row r="3859" spans="6:6" x14ac:dyDescent="0.35">
      <c r="F3859" s="47"/>
    </row>
    <row r="3860" spans="6:6" x14ac:dyDescent="0.35">
      <c r="F3860" s="47"/>
    </row>
    <row r="3861" spans="6:6" x14ac:dyDescent="0.35">
      <c r="F3861" s="47"/>
    </row>
    <row r="3862" spans="6:6" x14ac:dyDescent="0.35">
      <c r="F3862" s="47"/>
    </row>
    <row r="3863" spans="6:6" x14ac:dyDescent="0.35">
      <c r="F3863" s="47"/>
    </row>
    <row r="3864" spans="6:6" x14ac:dyDescent="0.35">
      <c r="F3864" s="47"/>
    </row>
    <row r="3865" spans="6:6" x14ac:dyDescent="0.35">
      <c r="F3865" s="47"/>
    </row>
    <row r="3866" spans="6:6" x14ac:dyDescent="0.35">
      <c r="F3866" s="47"/>
    </row>
    <row r="3867" spans="6:6" x14ac:dyDescent="0.35">
      <c r="F3867" s="47"/>
    </row>
    <row r="3868" spans="6:6" x14ac:dyDescent="0.35">
      <c r="F3868" s="47"/>
    </row>
    <row r="3869" spans="6:6" x14ac:dyDescent="0.35">
      <c r="F3869" s="47"/>
    </row>
    <row r="3870" spans="6:6" x14ac:dyDescent="0.35">
      <c r="F3870" s="47"/>
    </row>
    <row r="3871" spans="6:6" x14ac:dyDescent="0.35">
      <c r="F3871" s="47"/>
    </row>
    <row r="3872" spans="6:6" x14ac:dyDescent="0.35">
      <c r="F3872" s="47"/>
    </row>
    <row r="3873" spans="6:6" x14ac:dyDescent="0.35">
      <c r="F3873" s="47"/>
    </row>
    <row r="3874" spans="6:6" x14ac:dyDescent="0.35">
      <c r="F3874" s="47"/>
    </row>
    <row r="3875" spans="6:6" x14ac:dyDescent="0.35">
      <c r="F3875" s="47"/>
    </row>
    <row r="3876" spans="6:6" x14ac:dyDescent="0.35">
      <c r="F3876" s="47"/>
    </row>
    <row r="3877" spans="6:6" x14ac:dyDescent="0.35">
      <c r="F3877" s="47"/>
    </row>
    <row r="3878" spans="6:6" x14ac:dyDescent="0.35">
      <c r="F3878" s="47"/>
    </row>
    <row r="3879" spans="6:6" x14ac:dyDescent="0.35">
      <c r="F3879" s="47"/>
    </row>
    <row r="3880" spans="6:6" x14ac:dyDescent="0.35">
      <c r="F3880" s="47"/>
    </row>
    <row r="3881" spans="6:6" x14ac:dyDescent="0.35">
      <c r="F3881" s="47"/>
    </row>
    <row r="3882" spans="6:6" x14ac:dyDescent="0.35">
      <c r="F3882" s="47"/>
    </row>
    <row r="3883" spans="6:6" x14ac:dyDescent="0.35">
      <c r="F3883" s="47"/>
    </row>
    <row r="3884" spans="6:6" x14ac:dyDescent="0.35">
      <c r="F3884" s="47"/>
    </row>
    <row r="3885" spans="6:6" x14ac:dyDescent="0.35">
      <c r="F3885" s="47"/>
    </row>
    <row r="3886" spans="6:6" x14ac:dyDescent="0.35">
      <c r="F3886" s="47"/>
    </row>
    <row r="3887" spans="6:6" x14ac:dyDescent="0.35">
      <c r="F3887" s="47"/>
    </row>
    <row r="3888" spans="6:6" x14ac:dyDescent="0.35">
      <c r="F3888" s="47"/>
    </row>
    <row r="3889" spans="6:6" x14ac:dyDescent="0.35">
      <c r="F3889" s="47"/>
    </row>
    <row r="3890" spans="6:6" x14ac:dyDescent="0.35">
      <c r="F3890" s="47"/>
    </row>
    <row r="3891" spans="6:6" x14ac:dyDescent="0.35">
      <c r="F3891" s="47"/>
    </row>
    <row r="3892" spans="6:6" x14ac:dyDescent="0.35">
      <c r="F3892" s="47"/>
    </row>
    <row r="3893" spans="6:6" x14ac:dyDescent="0.35">
      <c r="F3893" s="47"/>
    </row>
    <row r="3894" spans="6:6" x14ac:dyDescent="0.35">
      <c r="F3894" s="47"/>
    </row>
    <row r="3895" spans="6:6" x14ac:dyDescent="0.35">
      <c r="F3895" s="47"/>
    </row>
    <row r="3896" spans="6:6" x14ac:dyDescent="0.35">
      <c r="F3896" s="47"/>
    </row>
    <row r="3897" spans="6:6" x14ac:dyDescent="0.35">
      <c r="F3897" s="47"/>
    </row>
    <row r="3898" spans="6:6" x14ac:dyDescent="0.35">
      <c r="F3898" s="47"/>
    </row>
    <row r="3899" spans="6:6" x14ac:dyDescent="0.35">
      <c r="F3899" s="47"/>
    </row>
    <row r="3900" spans="6:6" x14ac:dyDescent="0.35">
      <c r="F3900" s="47"/>
    </row>
    <row r="3901" spans="6:6" x14ac:dyDescent="0.35">
      <c r="F3901" s="47"/>
    </row>
    <row r="3902" spans="6:6" x14ac:dyDescent="0.35">
      <c r="F3902" s="47"/>
    </row>
    <row r="3903" spans="6:6" x14ac:dyDescent="0.35">
      <c r="F3903" s="47"/>
    </row>
    <row r="3904" spans="6:6" x14ac:dyDescent="0.35">
      <c r="F3904" s="47"/>
    </row>
    <row r="3905" spans="6:6" x14ac:dyDescent="0.35">
      <c r="F3905" s="47"/>
    </row>
    <row r="3906" spans="6:6" x14ac:dyDescent="0.35">
      <c r="F3906" s="47"/>
    </row>
    <row r="3907" spans="6:6" x14ac:dyDescent="0.35">
      <c r="F3907" s="47"/>
    </row>
    <row r="3908" spans="6:6" x14ac:dyDescent="0.35">
      <c r="F3908" s="47"/>
    </row>
    <row r="3909" spans="6:6" x14ac:dyDescent="0.35">
      <c r="F3909" s="47"/>
    </row>
    <row r="3910" spans="6:6" x14ac:dyDescent="0.35">
      <c r="F3910" s="47"/>
    </row>
    <row r="3911" spans="6:6" x14ac:dyDescent="0.35">
      <c r="F3911" s="47"/>
    </row>
    <row r="3912" spans="6:6" x14ac:dyDescent="0.35">
      <c r="F3912" s="47"/>
    </row>
    <row r="3913" spans="6:6" x14ac:dyDescent="0.35">
      <c r="F3913" s="47"/>
    </row>
    <row r="3914" spans="6:6" x14ac:dyDescent="0.35">
      <c r="F3914" s="47"/>
    </row>
    <row r="3915" spans="6:6" x14ac:dyDescent="0.35">
      <c r="F3915" s="47"/>
    </row>
    <row r="3916" spans="6:6" x14ac:dyDescent="0.35">
      <c r="F3916" s="47"/>
    </row>
    <row r="3917" spans="6:6" x14ac:dyDescent="0.35">
      <c r="F3917" s="47"/>
    </row>
    <row r="3918" spans="6:6" x14ac:dyDescent="0.35">
      <c r="F3918" s="47"/>
    </row>
    <row r="3919" spans="6:6" x14ac:dyDescent="0.35">
      <c r="F3919" s="47"/>
    </row>
    <row r="3920" spans="6:6" x14ac:dyDescent="0.35">
      <c r="F3920" s="47"/>
    </row>
    <row r="3921" spans="6:6" x14ac:dyDescent="0.35">
      <c r="F3921" s="47"/>
    </row>
    <row r="3922" spans="6:6" x14ac:dyDescent="0.35">
      <c r="F3922" s="47"/>
    </row>
    <row r="3923" spans="6:6" x14ac:dyDescent="0.35">
      <c r="F3923" s="47"/>
    </row>
    <row r="3924" spans="6:6" x14ac:dyDescent="0.35">
      <c r="F3924" s="47"/>
    </row>
    <row r="3925" spans="6:6" x14ac:dyDescent="0.35">
      <c r="F3925" s="47"/>
    </row>
    <row r="3926" spans="6:6" x14ac:dyDescent="0.35">
      <c r="F3926" s="47"/>
    </row>
    <row r="3927" spans="6:6" x14ac:dyDescent="0.35">
      <c r="F3927" s="47"/>
    </row>
    <row r="3928" spans="6:6" x14ac:dyDescent="0.35">
      <c r="F3928" s="47"/>
    </row>
    <row r="3929" spans="6:6" x14ac:dyDescent="0.35">
      <c r="F3929" s="47"/>
    </row>
    <row r="3930" spans="6:6" x14ac:dyDescent="0.35">
      <c r="F3930" s="47"/>
    </row>
    <row r="3931" spans="6:6" x14ac:dyDescent="0.35">
      <c r="F3931" s="47"/>
    </row>
    <row r="3932" spans="6:6" x14ac:dyDescent="0.35">
      <c r="F3932" s="47"/>
    </row>
    <row r="3933" spans="6:6" x14ac:dyDescent="0.35">
      <c r="F3933" s="47"/>
    </row>
    <row r="3934" spans="6:6" x14ac:dyDescent="0.35">
      <c r="F3934" s="47"/>
    </row>
    <row r="3935" spans="6:6" x14ac:dyDescent="0.35">
      <c r="F3935" s="47"/>
    </row>
    <row r="3936" spans="6:6" x14ac:dyDescent="0.35">
      <c r="F3936" s="47"/>
    </row>
    <row r="3937" spans="6:6" x14ac:dyDescent="0.35">
      <c r="F3937" s="47"/>
    </row>
    <row r="3938" spans="6:6" x14ac:dyDescent="0.35">
      <c r="F3938" s="47"/>
    </row>
    <row r="3939" spans="6:6" x14ac:dyDescent="0.35">
      <c r="F3939" s="47"/>
    </row>
    <row r="3940" spans="6:6" x14ac:dyDescent="0.35">
      <c r="F3940" s="47"/>
    </row>
    <row r="3941" spans="6:6" x14ac:dyDescent="0.35">
      <c r="F3941" s="47"/>
    </row>
    <row r="3942" spans="6:6" x14ac:dyDescent="0.35">
      <c r="F3942" s="47"/>
    </row>
    <row r="3943" spans="6:6" x14ac:dyDescent="0.35">
      <c r="F3943" s="47"/>
    </row>
    <row r="3944" spans="6:6" x14ac:dyDescent="0.35">
      <c r="F3944" s="47"/>
    </row>
    <row r="3945" spans="6:6" x14ac:dyDescent="0.35">
      <c r="F3945" s="47"/>
    </row>
    <row r="3946" spans="6:6" x14ac:dyDescent="0.35">
      <c r="F3946" s="47"/>
    </row>
    <row r="3947" spans="6:6" x14ac:dyDescent="0.35">
      <c r="F3947" s="47"/>
    </row>
    <row r="3948" spans="6:6" x14ac:dyDescent="0.35">
      <c r="F3948" s="47"/>
    </row>
    <row r="3949" spans="6:6" x14ac:dyDescent="0.35">
      <c r="F3949" s="47"/>
    </row>
    <row r="3950" spans="6:6" x14ac:dyDescent="0.35">
      <c r="F3950" s="47"/>
    </row>
    <row r="3951" spans="6:6" x14ac:dyDescent="0.35">
      <c r="F3951" s="47"/>
    </row>
    <row r="3952" spans="6:6" x14ac:dyDescent="0.35">
      <c r="F3952" s="47"/>
    </row>
    <row r="3953" spans="6:6" x14ac:dyDescent="0.35">
      <c r="F3953" s="47"/>
    </row>
    <row r="3954" spans="6:6" x14ac:dyDescent="0.35">
      <c r="F3954" s="47"/>
    </row>
    <row r="3955" spans="6:6" x14ac:dyDescent="0.35">
      <c r="F3955" s="47"/>
    </row>
    <row r="3956" spans="6:6" x14ac:dyDescent="0.35">
      <c r="F3956" s="47"/>
    </row>
    <row r="3957" spans="6:6" x14ac:dyDescent="0.35">
      <c r="F3957" s="47"/>
    </row>
    <row r="3958" spans="6:6" x14ac:dyDescent="0.35">
      <c r="F3958" s="47"/>
    </row>
    <row r="3959" spans="6:6" x14ac:dyDescent="0.35">
      <c r="F3959" s="47"/>
    </row>
    <row r="3960" spans="6:6" x14ac:dyDescent="0.35">
      <c r="F3960" s="47"/>
    </row>
    <row r="3961" spans="6:6" x14ac:dyDescent="0.35">
      <c r="F3961" s="47"/>
    </row>
    <row r="3962" spans="6:6" x14ac:dyDescent="0.35">
      <c r="F3962" s="47"/>
    </row>
    <row r="3963" spans="6:6" x14ac:dyDescent="0.35">
      <c r="F3963" s="47"/>
    </row>
    <row r="3964" spans="6:6" x14ac:dyDescent="0.35">
      <c r="F3964" s="47"/>
    </row>
    <row r="3965" spans="6:6" x14ac:dyDescent="0.35">
      <c r="F3965" s="47"/>
    </row>
    <row r="3966" spans="6:6" x14ac:dyDescent="0.35">
      <c r="F3966" s="47"/>
    </row>
    <row r="3967" spans="6:6" x14ac:dyDescent="0.35">
      <c r="F3967" s="47"/>
    </row>
    <row r="3968" spans="6:6" x14ac:dyDescent="0.35">
      <c r="F3968" s="47"/>
    </row>
    <row r="3969" spans="6:6" x14ac:dyDescent="0.35">
      <c r="F3969" s="47"/>
    </row>
    <row r="3970" spans="6:6" x14ac:dyDescent="0.35">
      <c r="F3970" s="47"/>
    </row>
    <row r="3971" spans="6:6" x14ac:dyDescent="0.35">
      <c r="F3971" s="47"/>
    </row>
    <row r="3972" spans="6:6" x14ac:dyDescent="0.35">
      <c r="F3972" s="47"/>
    </row>
    <row r="3973" spans="6:6" x14ac:dyDescent="0.35">
      <c r="F3973" s="47"/>
    </row>
    <row r="3974" spans="6:6" x14ac:dyDescent="0.35">
      <c r="F3974" s="47"/>
    </row>
    <row r="3975" spans="6:6" x14ac:dyDescent="0.35">
      <c r="F3975" s="47"/>
    </row>
    <row r="3976" spans="6:6" x14ac:dyDescent="0.35">
      <c r="F3976" s="47"/>
    </row>
    <row r="3977" spans="6:6" x14ac:dyDescent="0.35">
      <c r="F3977" s="47"/>
    </row>
    <row r="3978" spans="6:6" x14ac:dyDescent="0.35">
      <c r="F3978" s="47"/>
    </row>
    <row r="3979" spans="6:6" x14ac:dyDescent="0.35">
      <c r="F3979" s="47"/>
    </row>
    <row r="3980" spans="6:6" x14ac:dyDescent="0.35">
      <c r="F3980" s="47"/>
    </row>
    <row r="3981" spans="6:6" x14ac:dyDescent="0.35">
      <c r="F3981" s="47"/>
    </row>
    <row r="3982" spans="6:6" x14ac:dyDescent="0.35">
      <c r="F3982" s="47"/>
    </row>
    <row r="3983" spans="6:6" x14ac:dyDescent="0.35">
      <c r="F3983" s="47"/>
    </row>
    <row r="3984" spans="6:6" x14ac:dyDescent="0.35">
      <c r="F3984" s="47"/>
    </row>
    <row r="3985" spans="6:6" x14ac:dyDescent="0.35">
      <c r="F3985" s="47"/>
    </row>
    <row r="3986" spans="6:6" x14ac:dyDescent="0.35">
      <c r="F3986" s="47"/>
    </row>
    <row r="3987" spans="6:6" x14ac:dyDescent="0.35">
      <c r="F3987" s="47"/>
    </row>
    <row r="3988" spans="6:6" x14ac:dyDescent="0.35">
      <c r="F3988" s="47"/>
    </row>
    <row r="3989" spans="6:6" x14ac:dyDescent="0.35">
      <c r="F3989" s="47"/>
    </row>
    <row r="3990" spans="6:6" x14ac:dyDescent="0.35">
      <c r="F3990" s="47"/>
    </row>
    <row r="3991" spans="6:6" x14ac:dyDescent="0.35">
      <c r="F3991" s="47"/>
    </row>
    <row r="3992" spans="6:6" x14ac:dyDescent="0.35">
      <c r="F3992" s="47"/>
    </row>
    <row r="3993" spans="6:6" x14ac:dyDescent="0.35">
      <c r="F3993" s="47"/>
    </row>
    <row r="3994" spans="6:6" x14ac:dyDescent="0.35">
      <c r="F3994" s="47"/>
    </row>
    <row r="3995" spans="6:6" x14ac:dyDescent="0.35">
      <c r="F3995" s="47"/>
    </row>
    <row r="3996" spans="6:6" x14ac:dyDescent="0.35">
      <c r="F3996" s="47"/>
    </row>
    <row r="3997" spans="6:6" x14ac:dyDescent="0.35">
      <c r="F3997" s="47"/>
    </row>
    <row r="3998" spans="6:6" x14ac:dyDescent="0.35">
      <c r="F3998" s="47"/>
    </row>
    <row r="3999" spans="6:6" x14ac:dyDescent="0.35">
      <c r="F3999" s="47"/>
    </row>
    <row r="4000" spans="6:6" x14ac:dyDescent="0.35">
      <c r="F4000" s="47"/>
    </row>
    <row r="4001" spans="6:6" x14ac:dyDescent="0.35">
      <c r="F4001" s="47"/>
    </row>
    <row r="4002" spans="6:6" x14ac:dyDescent="0.35">
      <c r="F4002" s="47"/>
    </row>
    <row r="4003" spans="6:6" x14ac:dyDescent="0.35">
      <c r="F4003" s="47"/>
    </row>
    <row r="4004" spans="6:6" x14ac:dyDescent="0.35">
      <c r="F4004" s="47"/>
    </row>
    <row r="4005" spans="6:6" x14ac:dyDescent="0.35">
      <c r="F4005" s="47"/>
    </row>
    <row r="4006" spans="6:6" x14ac:dyDescent="0.35">
      <c r="F4006" s="47"/>
    </row>
    <row r="4007" spans="6:6" x14ac:dyDescent="0.35">
      <c r="F4007" s="47"/>
    </row>
    <row r="4008" spans="6:6" x14ac:dyDescent="0.35">
      <c r="F4008" s="47"/>
    </row>
    <row r="4009" spans="6:6" x14ac:dyDescent="0.35">
      <c r="F4009" s="47"/>
    </row>
    <row r="4010" spans="6:6" x14ac:dyDescent="0.35">
      <c r="F4010" s="47"/>
    </row>
    <row r="4011" spans="6:6" x14ac:dyDescent="0.35">
      <c r="F4011" s="47"/>
    </row>
    <row r="4012" spans="6:6" x14ac:dyDescent="0.35">
      <c r="F4012" s="47"/>
    </row>
    <row r="4013" spans="6:6" x14ac:dyDescent="0.35">
      <c r="F4013" s="47"/>
    </row>
    <row r="4014" spans="6:6" x14ac:dyDescent="0.35">
      <c r="F4014" s="47"/>
    </row>
    <row r="4015" spans="6:6" x14ac:dyDescent="0.35">
      <c r="F4015" s="47"/>
    </row>
    <row r="4016" spans="6:6" x14ac:dyDescent="0.35">
      <c r="F4016" s="47"/>
    </row>
    <row r="4017" spans="6:6" x14ac:dyDescent="0.35">
      <c r="F4017" s="47"/>
    </row>
    <row r="4018" spans="6:6" x14ac:dyDescent="0.35">
      <c r="F4018" s="47"/>
    </row>
    <row r="4019" spans="6:6" x14ac:dyDescent="0.35">
      <c r="F4019" s="47"/>
    </row>
    <row r="4020" spans="6:6" x14ac:dyDescent="0.35">
      <c r="F4020" s="47"/>
    </row>
    <row r="4021" spans="6:6" x14ac:dyDescent="0.35">
      <c r="F4021" s="47"/>
    </row>
    <row r="4022" spans="6:6" x14ac:dyDescent="0.35">
      <c r="F4022" s="47"/>
    </row>
    <row r="4023" spans="6:6" x14ac:dyDescent="0.35">
      <c r="F4023" s="47"/>
    </row>
    <row r="4024" spans="6:6" x14ac:dyDescent="0.35">
      <c r="F4024" s="47"/>
    </row>
    <row r="4025" spans="6:6" x14ac:dyDescent="0.35">
      <c r="F4025" s="47"/>
    </row>
    <row r="4026" spans="6:6" x14ac:dyDescent="0.35">
      <c r="F4026" s="47"/>
    </row>
    <row r="4027" spans="6:6" x14ac:dyDescent="0.35">
      <c r="F4027" s="47"/>
    </row>
    <row r="4028" spans="6:6" x14ac:dyDescent="0.35">
      <c r="F4028" s="47"/>
    </row>
    <row r="4029" spans="6:6" x14ac:dyDescent="0.35">
      <c r="F4029" s="47"/>
    </row>
    <row r="4030" spans="6:6" x14ac:dyDescent="0.35">
      <c r="F4030" s="47"/>
    </row>
    <row r="4031" spans="6:6" x14ac:dyDescent="0.35">
      <c r="F4031" s="47"/>
    </row>
    <row r="4032" spans="6:6" x14ac:dyDescent="0.35">
      <c r="F4032" s="47"/>
    </row>
    <row r="4033" spans="6:6" x14ac:dyDescent="0.35">
      <c r="F4033" s="47"/>
    </row>
    <row r="4034" spans="6:6" x14ac:dyDescent="0.35">
      <c r="F4034" s="47"/>
    </row>
    <row r="4035" spans="6:6" x14ac:dyDescent="0.35">
      <c r="F4035" s="47"/>
    </row>
    <row r="4036" spans="6:6" x14ac:dyDescent="0.35">
      <c r="F4036" s="47"/>
    </row>
    <row r="4037" spans="6:6" x14ac:dyDescent="0.35">
      <c r="F4037" s="47"/>
    </row>
    <row r="4038" spans="6:6" x14ac:dyDescent="0.35">
      <c r="F4038" s="47"/>
    </row>
    <row r="4039" spans="6:6" x14ac:dyDescent="0.35">
      <c r="F4039" s="47"/>
    </row>
    <row r="4040" spans="6:6" x14ac:dyDescent="0.35">
      <c r="F4040" s="47"/>
    </row>
    <row r="4041" spans="6:6" x14ac:dyDescent="0.35">
      <c r="F4041" s="47"/>
    </row>
    <row r="4042" spans="6:6" x14ac:dyDescent="0.35">
      <c r="F4042" s="47"/>
    </row>
    <row r="4043" spans="6:6" x14ac:dyDescent="0.35">
      <c r="F4043" s="47"/>
    </row>
    <row r="4044" spans="6:6" x14ac:dyDescent="0.35">
      <c r="F4044" s="47"/>
    </row>
    <row r="4045" spans="6:6" x14ac:dyDescent="0.35">
      <c r="F4045" s="47"/>
    </row>
    <row r="4046" spans="6:6" x14ac:dyDescent="0.35">
      <c r="F4046" s="47"/>
    </row>
    <row r="4047" spans="6:6" x14ac:dyDescent="0.35">
      <c r="F4047" s="47"/>
    </row>
    <row r="4048" spans="6:6" x14ac:dyDescent="0.35">
      <c r="F4048" s="47"/>
    </row>
    <row r="4049" spans="6:6" x14ac:dyDescent="0.35">
      <c r="F4049" s="47"/>
    </row>
    <row r="4050" spans="6:6" x14ac:dyDescent="0.35">
      <c r="F4050" s="47"/>
    </row>
    <row r="4051" spans="6:6" x14ac:dyDescent="0.35">
      <c r="F4051" s="47"/>
    </row>
    <row r="4052" spans="6:6" x14ac:dyDescent="0.35">
      <c r="F4052" s="47"/>
    </row>
    <row r="4053" spans="6:6" x14ac:dyDescent="0.35">
      <c r="F4053" s="47"/>
    </row>
    <row r="4054" spans="6:6" x14ac:dyDescent="0.35">
      <c r="F4054" s="47"/>
    </row>
    <row r="4055" spans="6:6" x14ac:dyDescent="0.35">
      <c r="F4055" s="47"/>
    </row>
    <row r="4056" spans="6:6" x14ac:dyDescent="0.35">
      <c r="F4056" s="47"/>
    </row>
    <row r="4057" spans="6:6" x14ac:dyDescent="0.35">
      <c r="F4057" s="47"/>
    </row>
    <row r="4058" spans="6:6" x14ac:dyDescent="0.35">
      <c r="F4058" s="47"/>
    </row>
    <row r="4059" spans="6:6" x14ac:dyDescent="0.35">
      <c r="F4059" s="47"/>
    </row>
    <row r="4060" spans="6:6" x14ac:dyDescent="0.35">
      <c r="F4060" s="47"/>
    </row>
    <row r="4061" spans="6:6" x14ac:dyDescent="0.35">
      <c r="F4061" s="47"/>
    </row>
    <row r="4062" spans="6:6" x14ac:dyDescent="0.35">
      <c r="F4062" s="47"/>
    </row>
    <row r="4063" spans="6:6" x14ac:dyDescent="0.35">
      <c r="F4063" s="47"/>
    </row>
    <row r="4064" spans="6:6" x14ac:dyDescent="0.35">
      <c r="F4064" s="47"/>
    </row>
    <row r="4065" spans="6:6" x14ac:dyDescent="0.35">
      <c r="F4065" s="47"/>
    </row>
    <row r="4066" spans="6:6" x14ac:dyDescent="0.35">
      <c r="F4066" s="47"/>
    </row>
    <row r="4067" spans="6:6" x14ac:dyDescent="0.35">
      <c r="F4067" s="47"/>
    </row>
    <row r="4068" spans="6:6" x14ac:dyDescent="0.35">
      <c r="F4068" s="47"/>
    </row>
    <row r="4069" spans="6:6" x14ac:dyDescent="0.35">
      <c r="F4069" s="47"/>
    </row>
    <row r="4070" spans="6:6" x14ac:dyDescent="0.35">
      <c r="F4070" s="47"/>
    </row>
    <row r="4071" spans="6:6" x14ac:dyDescent="0.35">
      <c r="F4071" s="47"/>
    </row>
    <row r="4072" spans="6:6" x14ac:dyDescent="0.35">
      <c r="F4072" s="47"/>
    </row>
    <row r="4073" spans="6:6" x14ac:dyDescent="0.35">
      <c r="F4073" s="47"/>
    </row>
    <row r="4074" spans="6:6" x14ac:dyDescent="0.35">
      <c r="F4074" s="47"/>
    </row>
    <row r="4075" spans="6:6" x14ac:dyDescent="0.35">
      <c r="F4075" s="47"/>
    </row>
    <row r="4076" spans="6:6" x14ac:dyDescent="0.35">
      <c r="F4076" s="47"/>
    </row>
    <row r="4077" spans="6:6" x14ac:dyDescent="0.35">
      <c r="F4077" s="47"/>
    </row>
    <row r="4078" spans="6:6" x14ac:dyDescent="0.35">
      <c r="F4078" s="47"/>
    </row>
    <row r="4079" spans="6:6" x14ac:dyDescent="0.35">
      <c r="F4079" s="47"/>
    </row>
    <row r="4080" spans="6:6" x14ac:dyDescent="0.35">
      <c r="F4080" s="47"/>
    </row>
    <row r="4081" spans="6:6" x14ac:dyDescent="0.35">
      <c r="F4081" s="47"/>
    </row>
    <row r="4082" spans="6:6" x14ac:dyDescent="0.35">
      <c r="F4082" s="47"/>
    </row>
    <row r="4083" spans="6:6" x14ac:dyDescent="0.35">
      <c r="F4083" s="47"/>
    </row>
    <row r="4084" spans="6:6" x14ac:dyDescent="0.35">
      <c r="F4084" s="47"/>
    </row>
    <row r="4085" spans="6:6" x14ac:dyDescent="0.35">
      <c r="F4085" s="47"/>
    </row>
    <row r="4086" spans="6:6" x14ac:dyDescent="0.35">
      <c r="F4086" s="47"/>
    </row>
    <row r="4087" spans="6:6" x14ac:dyDescent="0.35">
      <c r="F4087" s="47"/>
    </row>
    <row r="4088" spans="6:6" x14ac:dyDescent="0.35">
      <c r="F4088" s="47"/>
    </row>
    <row r="4089" spans="6:6" x14ac:dyDescent="0.35">
      <c r="F4089" s="47"/>
    </row>
    <row r="4090" spans="6:6" x14ac:dyDescent="0.35">
      <c r="F4090" s="47"/>
    </row>
    <row r="4091" spans="6:6" x14ac:dyDescent="0.35">
      <c r="F4091" s="47"/>
    </row>
    <row r="4092" spans="6:6" x14ac:dyDescent="0.35">
      <c r="F4092" s="47"/>
    </row>
    <row r="4093" spans="6:6" x14ac:dyDescent="0.35">
      <c r="F4093" s="47"/>
    </row>
    <row r="4094" spans="6:6" x14ac:dyDescent="0.35">
      <c r="F4094" s="47"/>
    </row>
    <row r="4095" spans="6:6" x14ac:dyDescent="0.35">
      <c r="F4095" s="47"/>
    </row>
    <row r="4096" spans="6:6" x14ac:dyDescent="0.35">
      <c r="F4096" s="47"/>
    </row>
    <row r="4097" spans="6:6" x14ac:dyDescent="0.35">
      <c r="F4097" s="47"/>
    </row>
    <row r="4098" spans="6:6" x14ac:dyDescent="0.35">
      <c r="F4098" s="47"/>
    </row>
    <row r="4099" spans="6:6" x14ac:dyDescent="0.35">
      <c r="F4099" s="47"/>
    </row>
    <row r="4100" spans="6:6" x14ac:dyDescent="0.35">
      <c r="F4100" s="47"/>
    </row>
    <row r="4101" spans="6:6" x14ac:dyDescent="0.35">
      <c r="F4101" s="47"/>
    </row>
    <row r="4102" spans="6:6" x14ac:dyDescent="0.35">
      <c r="F4102" s="47"/>
    </row>
    <row r="4103" spans="6:6" x14ac:dyDescent="0.35">
      <c r="F4103" s="47"/>
    </row>
    <row r="4104" spans="6:6" x14ac:dyDescent="0.35">
      <c r="F4104" s="47"/>
    </row>
    <row r="4105" spans="6:6" x14ac:dyDescent="0.35">
      <c r="F4105" s="47"/>
    </row>
    <row r="4106" spans="6:6" x14ac:dyDescent="0.35">
      <c r="F4106" s="47"/>
    </row>
    <row r="4107" spans="6:6" x14ac:dyDescent="0.35">
      <c r="F4107" s="47"/>
    </row>
    <row r="4108" spans="6:6" x14ac:dyDescent="0.35">
      <c r="F4108" s="47"/>
    </row>
    <row r="4109" spans="6:6" x14ac:dyDescent="0.35">
      <c r="F4109" s="47"/>
    </row>
    <row r="4110" spans="6:6" x14ac:dyDescent="0.35">
      <c r="F4110" s="47"/>
    </row>
    <row r="4111" spans="6:6" x14ac:dyDescent="0.35">
      <c r="F4111" s="47"/>
    </row>
    <row r="4112" spans="6:6" x14ac:dyDescent="0.35">
      <c r="F4112" s="47"/>
    </row>
    <row r="4113" spans="6:6" x14ac:dyDescent="0.35">
      <c r="F4113" s="47"/>
    </row>
    <row r="4114" spans="6:6" x14ac:dyDescent="0.35">
      <c r="F4114" s="47"/>
    </row>
    <row r="4115" spans="6:6" x14ac:dyDescent="0.35">
      <c r="F4115" s="47"/>
    </row>
    <row r="4116" spans="6:6" x14ac:dyDescent="0.35">
      <c r="F4116" s="47"/>
    </row>
    <row r="4117" spans="6:6" x14ac:dyDescent="0.35">
      <c r="F4117" s="47"/>
    </row>
    <row r="4118" spans="6:6" x14ac:dyDescent="0.35">
      <c r="F4118" s="47"/>
    </row>
    <row r="4119" spans="6:6" x14ac:dyDescent="0.35">
      <c r="F4119" s="47"/>
    </row>
    <row r="4120" spans="6:6" x14ac:dyDescent="0.35">
      <c r="F4120" s="47"/>
    </row>
    <row r="4121" spans="6:6" x14ac:dyDescent="0.35">
      <c r="F4121" s="47"/>
    </row>
    <row r="4122" spans="6:6" x14ac:dyDescent="0.35">
      <c r="F4122" s="47"/>
    </row>
    <row r="4123" spans="6:6" x14ac:dyDescent="0.35">
      <c r="F4123" s="47"/>
    </row>
    <row r="4124" spans="6:6" x14ac:dyDescent="0.35">
      <c r="F4124" s="47"/>
    </row>
    <row r="4125" spans="6:6" x14ac:dyDescent="0.35">
      <c r="F4125" s="47"/>
    </row>
    <row r="4126" spans="6:6" x14ac:dyDescent="0.35">
      <c r="F4126" s="47"/>
    </row>
    <row r="4127" spans="6:6" x14ac:dyDescent="0.35">
      <c r="F4127" s="47"/>
    </row>
    <row r="4128" spans="6:6" x14ac:dyDescent="0.35">
      <c r="F4128" s="47"/>
    </row>
    <row r="4129" spans="6:6" x14ac:dyDescent="0.35">
      <c r="F4129" s="47"/>
    </row>
    <row r="4130" spans="6:6" x14ac:dyDescent="0.35">
      <c r="F4130" s="47"/>
    </row>
    <row r="4131" spans="6:6" x14ac:dyDescent="0.35">
      <c r="F4131" s="47"/>
    </row>
    <row r="4132" spans="6:6" x14ac:dyDescent="0.35">
      <c r="F4132" s="47"/>
    </row>
    <row r="4133" spans="6:6" x14ac:dyDescent="0.35">
      <c r="F4133" s="47"/>
    </row>
    <row r="4134" spans="6:6" x14ac:dyDescent="0.35">
      <c r="F4134" s="47"/>
    </row>
    <row r="4135" spans="6:6" x14ac:dyDescent="0.35">
      <c r="F4135" s="47"/>
    </row>
    <row r="4136" spans="6:6" x14ac:dyDescent="0.35">
      <c r="F4136" s="47"/>
    </row>
    <row r="4137" spans="6:6" x14ac:dyDescent="0.35">
      <c r="F4137" s="47"/>
    </row>
    <row r="4138" spans="6:6" x14ac:dyDescent="0.35">
      <c r="F4138" s="47"/>
    </row>
    <row r="4139" spans="6:6" x14ac:dyDescent="0.35">
      <c r="F4139" s="47"/>
    </row>
    <row r="4140" spans="6:6" x14ac:dyDescent="0.35">
      <c r="F4140" s="47"/>
    </row>
    <row r="4141" spans="6:6" x14ac:dyDescent="0.35">
      <c r="F4141" s="47"/>
    </row>
    <row r="4142" spans="6:6" x14ac:dyDescent="0.35">
      <c r="F4142" s="47"/>
    </row>
    <row r="4143" spans="6:6" x14ac:dyDescent="0.35">
      <c r="F4143" s="47"/>
    </row>
    <row r="4144" spans="6:6" x14ac:dyDescent="0.35">
      <c r="F4144" s="47"/>
    </row>
    <row r="4145" spans="6:6" x14ac:dyDescent="0.35">
      <c r="F4145" s="47"/>
    </row>
    <row r="4146" spans="6:6" x14ac:dyDescent="0.35">
      <c r="F4146" s="47"/>
    </row>
    <row r="4147" spans="6:6" x14ac:dyDescent="0.35">
      <c r="F4147" s="47"/>
    </row>
    <row r="4148" spans="6:6" x14ac:dyDescent="0.35">
      <c r="F4148" s="47"/>
    </row>
    <row r="4149" spans="6:6" x14ac:dyDescent="0.35">
      <c r="F4149" s="47"/>
    </row>
    <row r="4150" spans="6:6" x14ac:dyDescent="0.35">
      <c r="F4150" s="47"/>
    </row>
    <row r="4151" spans="6:6" x14ac:dyDescent="0.35">
      <c r="F4151" s="47"/>
    </row>
    <row r="4152" spans="6:6" x14ac:dyDescent="0.35">
      <c r="F4152" s="47"/>
    </row>
    <row r="4153" spans="6:6" x14ac:dyDescent="0.35">
      <c r="F4153" s="47"/>
    </row>
    <row r="4154" spans="6:6" x14ac:dyDescent="0.35">
      <c r="F4154" s="47"/>
    </row>
    <row r="4155" spans="6:6" x14ac:dyDescent="0.35">
      <c r="F4155" s="47"/>
    </row>
    <row r="4156" spans="6:6" x14ac:dyDescent="0.35">
      <c r="F4156" s="47"/>
    </row>
    <row r="4157" spans="6:6" x14ac:dyDescent="0.35">
      <c r="F4157" s="47"/>
    </row>
    <row r="4158" spans="6:6" x14ac:dyDescent="0.35">
      <c r="F4158" s="47"/>
    </row>
    <row r="4159" spans="6:6" x14ac:dyDescent="0.35">
      <c r="F4159" s="47"/>
    </row>
    <row r="4160" spans="6:6" x14ac:dyDescent="0.35">
      <c r="F4160" s="47"/>
    </row>
    <row r="4161" spans="6:6" x14ac:dyDescent="0.35">
      <c r="F4161" s="47"/>
    </row>
    <row r="4162" spans="6:6" x14ac:dyDescent="0.35">
      <c r="F4162" s="47"/>
    </row>
    <row r="4163" spans="6:6" x14ac:dyDescent="0.35">
      <c r="F4163" s="47"/>
    </row>
    <row r="4164" spans="6:6" x14ac:dyDescent="0.35">
      <c r="F4164" s="47"/>
    </row>
    <row r="4165" spans="6:6" x14ac:dyDescent="0.35">
      <c r="F4165" s="47"/>
    </row>
    <row r="4166" spans="6:6" x14ac:dyDescent="0.35">
      <c r="F4166" s="47"/>
    </row>
    <row r="4167" spans="6:6" x14ac:dyDescent="0.35">
      <c r="F4167" s="47"/>
    </row>
    <row r="4168" spans="6:6" x14ac:dyDescent="0.35">
      <c r="F4168" s="47"/>
    </row>
    <row r="4169" spans="6:6" x14ac:dyDescent="0.35">
      <c r="F4169" s="47"/>
    </row>
    <row r="4170" spans="6:6" x14ac:dyDescent="0.35">
      <c r="F4170" s="47"/>
    </row>
    <row r="4171" spans="6:6" x14ac:dyDescent="0.35">
      <c r="F4171" s="47"/>
    </row>
    <row r="4172" spans="6:6" x14ac:dyDescent="0.35">
      <c r="F4172" s="47"/>
    </row>
    <row r="4173" spans="6:6" x14ac:dyDescent="0.35">
      <c r="F4173" s="47"/>
    </row>
    <row r="4174" spans="6:6" x14ac:dyDescent="0.35">
      <c r="F4174" s="47"/>
    </row>
    <row r="4175" spans="6:6" x14ac:dyDescent="0.35">
      <c r="F4175" s="47"/>
    </row>
    <row r="4176" spans="6:6" x14ac:dyDescent="0.35">
      <c r="F4176" s="47"/>
    </row>
    <row r="4177" spans="6:6" x14ac:dyDescent="0.35">
      <c r="F4177" s="47"/>
    </row>
    <row r="4178" spans="6:6" x14ac:dyDescent="0.35">
      <c r="F4178" s="47"/>
    </row>
    <row r="4179" spans="6:6" x14ac:dyDescent="0.35">
      <c r="F4179" s="47"/>
    </row>
    <row r="4180" spans="6:6" x14ac:dyDescent="0.35">
      <c r="F4180" s="47"/>
    </row>
    <row r="4181" spans="6:6" x14ac:dyDescent="0.35">
      <c r="F4181" s="47"/>
    </row>
    <row r="4182" spans="6:6" x14ac:dyDescent="0.35">
      <c r="F4182" s="47"/>
    </row>
    <row r="4183" spans="6:6" x14ac:dyDescent="0.35">
      <c r="F4183" s="47"/>
    </row>
    <row r="4184" spans="6:6" x14ac:dyDescent="0.35">
      <c r="F4184" s="47"/>
    </row>
    <row r="4185" spans="6:6" x14ac:dyDescent="0.35">
      <c r="F4185" s="47"/>
    </row>
    <row r="4186" spans="6:6" x14ac:dyDescent="0.35">
      <c r="F4186" s="47"/>
    </row>
    <row r="4187" spans="6:6" x14ac:dyDescent="0.35">
      <c r="F4187" s="47"/>
    </row>
    <row r="4188" spans="6:6" x14ac:dyDescent="0.35">
      <c r="F4188" s="47"/>
    </row>
    <row r="4189" spans="6:6" x14ac:dyDescent="0.35">
      <c r="F4189" s="47"/>
    </row>
    <row r="4190" spans="6:6" x14ac:dyDescent="0.35">
      <c r="F4190" s="47"/>
    </row>
    <row r="4191" spans="6:6" x14ac:dyDescent="0.35">
      <c r="F4191" s="47"/>
    </row>
    <row r="4192" spans="6:6" x14ac:dyDescent="0.35">
      <c r="F4192" s="47"/>
    </row>
    <row r="4193" spans="6:6" x14ac:dyDescent="0.35">
      <c r="F4193" s="47"/>
    </row>
    <row r="4194" spans="6:6" x14ac:dyDescent="0.35">
      <c r="F4194" s="47"/>
    </row>
    <row r="4195" spans="6:6" x14ac:dyDescent="0.35">
      <c r="F4195" s="47"/>
    </row>
    <row r="4196" spans="6:6" x14ac:dyDescent="0.35">
      <c r="F4196" s="47"/>
    </row>
    <row r="4197" spans="6:6" x14ac:dyDescent="0.35">
      <c r="F4197" s="47"/>
    </row>
    <row r="4198" spans="6:6" x14ac:dyDescent="0.35">
      <c r="F4198" s="47"/>
    </row>
    <row r="4199" spans="6:6" x14ac:dyDescent="0.35">
      <c r="F4199" s="47"/>
    </row>
    <row r="4200" spans="6:6" x14ac:dyDescent="0.35">
      <c r="F4200" s="47"/>
    </row>
    <row r="4201" spans="6:6" x14ac:dyDescent="0.35">
      <c r="F4201" s="47"/>
    </row>
    <row r="4202" spans="6:6" x14ac:dyDescent="0.35">
      <c r="F4202" s="47"/>
    </row>
    <row r="4203" spans="6:6" x14ac:dyDescent="0.35">
      <c r="F4203" s="47"/>
    </row>
    <row r="4204" spans="6:6" x14ac:dyDescent="0.35">
      <c r="F4204" s="47"/>
    </row>
    <row r="4205" spans="6:6" x14ac:dyDescent="0.35">
      <c r="F4205" s="47"/>
    </row>
    <row r="4206" spans="6:6" x14ac:dyDescent="0.35">
      <c r="F4206" s="47"/>
    </row>
    <row r="4207" spans="6:6" x14ac:dyDescent="0.35">
      <c r="F4207" s="47"/>
    </row>
    <row r="4208" spans="6:6" x14ac:dyDescent="0.35">
      <c r="F4208" s="47"/>
    </row>
    <row r="4209" spans="6:6" x14ac:dyDescent="0.35">
      <c r="F4209" s="47"/>
    </row>
    <row r="4210" spans="6:6" x14ac:dyDescent="0.35">
      <c r="F4210" s="47"/>
    </row>
    <row r="4211" spans="6:6" x14ac:dyDescent="0.35">
      <c r="F4211" s="47"/>
    </row>
    <row r="4212" spans="6:6" x14ac:dyDescent="0.35">
      <c r="F4212" s="47"/>
    </row>
    <row r="4213" spans="6:6" x14ac:dyDescent="0.35">
      <c r="F4213" s="47"/>
    </row>
    <row r="4214" spans="6:6" x14ac:dyDescent="0.35">
      <c r="F4214" s="47"/>
    </row>
    <row r="4215" spans="6:6" x14ac:dyDescent="0.35">
      <c r="F4215" s="47"/>
    </row>
    <row r="4216" spans="6:6" x14ac:dyDescent="0.35">
      <c r="F4216" s="47"/>
    </row>
    <row r="4217" spans="6:6" x14ac:dyDescent="0.35">
      <c r="F4217" s="47"/>
    </row>
    <row r="4218" spans="6:6" x14ac:dyDescent="0.35">
      <c r="F4218" s="47"/>
    </row>
    <row r="4219" spans="6:6" x14ac:dyDescent="0.35">
      <c r="F4219" s="47"/>
    </row>
    <row r="4220" spans="6:6" x14ac:dyDescent="0.35">
      <c r="F4220" s="47"/>
    </row>
    <row r="4221" spans="6:6" x14ac:dyDescent="0.35">
      <c r="F4221" s="47"/>
    </row>
    <row r="4222" spans="6:6" x14ac:dyDescent="0.35">
      <c r="F4222" s="47"/>
    </row>
    <row r="4223" spans="6:6" x14ac:dyDescent="0.35">
      <c r="F4223" s="47"/>
    </row>
    <row r="4224" spans="6:6" x14ac:dyDescent="0.35">
      <c r="F4224" s="47"/>
    </row>
    <row r="4225" spans="6:6" x14ac:dyDescent="0.35">
      <c r="F4225" s="47"/>
    </row>
    <row r="4226" spans="6:6" x14ac:dyDescent="0.35">
      <c r="F4226" s="47"/>
    </row>
    <row r="4227" spans="6:6" x14ac:dyDescent="0.35">
      <c r="F4227" s="47"/>
    </row>
    <row r="4228" spans="6:6" x14ac:dyDescent="0.35">
      <c r="F4228" s="47"/>
    </row>
    <row r="4229" spans="6:6" x14ac:dyDescent="0.35">
      <c r="F4229" s="47"/>
    </row>
    <row r="4230" spans="6:6" x14ac:dyDescent="0.35">
      <c r="F4230" s="47"/>
    </row>
    <row r="4231" spans="6:6" x14ac:dyDescent="0.35">
      <c r="F4231" s="47"/>
    </row>
    <row r="4232" spans="6:6" x14ac:dyDescent="0.35">
      <c r="F4232" s="47"/>
    </row>
    <row r="4233" spans="6:6" x14ac:dyDescent="0.35">
      <c r="F4233" s="47"/>
    </row>
    <row r="4234" spans="6:6" x14ac:dyDescent="0.35">
      <c r="F4234" s="47"/>
    </row>
    <row r="4235" spans="6:6" x14ac:dyDescent="0.35">
      <c r="F4235" s="47"/>
    </row>
    <row r="4236" spans="6:6" x14ac:dyDescent="0.35">
      <c r="F4236" s="47"/>
    </row>
    <row r="4237" spans="6:6" x14ac:dyDescent="0.35">
      <c r="F4237" s="47"/>
    </row>
    <row r="4238" spans="6:6" x14ac:dyDescent="0.35">
      <c r="F4238" s="47"/>
    </row>
    <row r="4239" spans="6:6" x14ac:dyDescent="0.35">
      <c r="F4239" s="47"/>
    </row>
    <row r="4240" spans="6:6" x14ac:dyDescent="0.35">
      <c r="F4240" s="47"/>
    </row>
    <row r="4241" spans="6:6" x14ac:dyDescent="0.35">
      <c r="F4241" s="47"/>
    </row>
    <row r="4242" spans="6:6" x14ac:dyDescent="0.35">
      <c r="F4242" s="47"/>
    </row>
    <row r="4243" spans="6:6" x14ac:dyDescent="0.35">
      <c r="F4243" s="47"/>
    </row>
    <row r="4244" spans="6:6" x14ac:dyDescent="0.35">
      <c r="F4244" s="47"/>
    </row>
    <row r="4245" spans="6:6" x14ac:dyDescent="0.35">
      <c r="F4245" s="47"/>
    </row>
    <row r="4246" spans="6:6" x14ac:dyDescent="0.35">
      <c r="F4246" s="47"/>
    </row>
    <row r="4247" spans="6:6" x14ac:dyDescent="0.35">
      <c r="F4247" s="47"/>
    </row>
    <row r="4248" spans="6:6" x14ac:dyDescent="0.35">
      <c r="F4248" s="47"/>
    </row>
    <row r="4249" spans="6:6" x14ac:dyDescent="0.35">
      <c r="F4249" s="47"/>
    </row>
    <row r="4250" spans="6:6" x14ac:dyDescent="0.35">
      <c r="F4250" s="47"/>
    </row>
    <row r="4251" spans="6:6" x14ac:dyDescent="0.35">
      <c r="F4251" s="47"/>
    </row>
    <row r="4252" spans="6:6" x14ac:dyDescent="0.35">
      <c r="F4252" s="47"/>
    </row>
    <row r="4253" spans="6:6" x14ac:dyDescent="0.35">
      <c r="F4253" s="47"/>
    </row>
    <row r="4254" spans="6:6" x14ac:dyDescent="0.35">
      <c r="F4254" s="47"/>
    </row>
    <row r="4255" spans="6:6" x14ac:dyDescent="0.35">
      <c r="F4255" s="47"/>
    </row>
    <row r="4256" spans="6:6" x14ac:dyDescent="0.35">
      <c r="F4256" s="47"/>
    </row>
    <row r="4257" spans="6:6" x14ac:dyDescent="0.35">
      <c r="F4257" s="47"/>
    </row>
    <row r="4258" spans="6:6" x14ac:dyDescent="0.35">
      <c r="F4258" s="47"/>
    </row>
    <row r="4259" spans="6:6" x14ac:dyDescent="0.35">
      <c r="F4259" s="47"/>
    </row>
    <row r="4260" spans="6:6" x14ac:dyDescent="0.35">
      <c r="F4260" s="47"/>
    </row>
    <row r="4261" spans="6:6" x14ac:dyDescent="0.35">
      <c r="F4261" s="47"/>
    </row>
    <row r="4262" spans="6:6" x14ac:dyDescent="0.35">
      <c r="F4262" s="47"/>
    </row>
    <row r="4263" spans="6:6" x14ac:dyDescent="0.35">
      <c r="F4263" s="47"/>
    </row>
    <row r="4264" spans="6:6" x14ac:dyDescent="0.35">
      <c r="F4264" s="47"/>
    </row>
    <row r="4265" spans="6:6" x14ac:dyDescent="0.35">
      <c r="F4265" s="47"/>
    </row>
    <row r="4266" spans="6:6" x14ac:dyDescent="0.35">
      <c r="F4266" s="47"/>
    </row>
    <row r="4267" spans="6:6" x14ac:dyDescent="0.35">
      <c r="F4267" s="47"/>
    </row>
    <row r="4268" spans="6:6" x14ac:dyDescent="0.35">
      <c r="F4268" s="47"/>
    </row>
    <row r="4269" spans="6:6" x14ac:dyDescent="0.35">
      <c r="F4269" s="47"/>
    </row>
    <row r="4270" spans="6:6" x14ac:dyDescent="0.35">
      <c r="F4270" s="47"/>
    </row>
    <row r="4271" spans="6:6" x14ac:dyDescent="0.35">
      <c r="F4271" s="47"/>
    </row>
    <row r="4272" spans="6:6" x14ac:dyDescent="0.35">
      <c r="F4272" s="47"/>
    </row>
    <row r="4273" spans="6:6" x14ac:dyDescent="0.35">
      <c r="F4273" s="47"/>
    </row>
    <row r="4274" spans="6:6" x14ac:dyDescent="0.35">
      <c r="F4274" s="47"/>
    </row>
    <row r="4275" spans="6:6" x14ac:dyDescent="0.35">
      <c r="F4275" s="47"/>
    </row>
    <row r="4276" spans="6:6" x14ac:dyDescent="0.35">
      <c r="F4276" s="47"/>
    </row>
    <row r="4277" spans="6:6" x14ac:dyDescent="0.35">
      <c r="F4277" s="47"/>
    </row>
    <row r="4278" spans="6:6" x14ac:dyDescent="0.35">
      <c r="F4278" s="47"/>
    </row>
    <row r="4279" spans="6:6" x14ac:dyDescent="0.35">
      <c r="F4279" s="47"/>
    </row>
    <row r="4280" spans="6:6" x14ac:dyDescent="0.35">
      <c r="F4280" s="47"/>
    </row>
    <row r="4281" spans="6:6" x14ac:dyDescent="0.35">
      <c r="F4281" s="47"/>
    </row>
    <row r="4282" spans="6:6" x14ac:dyDescent="0.35">
      <c r="F4282" s="47"/>
    </row>
    <row r="4283" spans="6:6" x14ac:dyDescent="0.35">
      <c r="F4283" s="47"/>
    </row>
    <row r="4284" spans="6:6" x14ac:dyDescent="0.35">
      <c r="F4284" s="47"/>
    </row>
    <row r="4285" spans="6:6" x14ac:dyDescent="0.35">
      <c r="F4285" s="47"/>
    </row>
    <row r="4286" spans="6:6" x14ac:dyDescent="0.35">
      <c r="F4286" s="47"/>
    </row>
    <row r="4287" spans="6:6" x14ac:dyDescent="0.35">
      <c r="F4287" s="47"/>
    </row>
    <row r="4288" spans="6:6" x14ac:dyDescent="0.35">
      <c r="F4288" s="47"/>
    </row>
    <row r="4289" spans="6:6" x14ac:dyDescent="0.35">
      <c r="F4289" s="47"/>
    </row>
    <row r="4290" spans="6:6" x14ac:dyDescent="0.35">
      <c r="F4290" s="47"/>
    </row>
    <row r="4291" spans="6:6" x14ac:dyDescent="0.35">
      <c r="F4291" s="47"/>
    </row>
    <row r="4292" spans="6:6" x14ac:dyDescent="0.35">
      <c r="F4292" s="47"/>
    </row>
    <row r="4293" spans="6:6" x14ac:dyDescent="0.35">
      <c r="F4293" s="47"/>
    </row>
    <row r="4294" spans="6:6" x14ac:dyDescent="0.35">
      <c r="F4294" s="47"/>
    </row>
    <row r="4295" spans="6:6" x14ac:dyDescent="0.35">
      <c r="F4295" s="47"/>
    </row>
    <row r="4296" spans="6:6" x14ac:dyDescent="0.35">
      <c r="F4296" s="47"/>
    </row>
    <row r="4297" spans="6:6" x14ac:dyDescent="0.35">
      <c r="F4297" s="47"/>
    </row>
    <row r="4298" spans="6:6" x14ac:dyDescent="0.35">
      <c r="F4298" s="47"/>
    </row>
    <row r="4299" spans="6:6" x14ac:dyDescent="0.35">
      <c r="F4299" s="47"/>
    </row>
    <row r="4300" spans="6:6" x14ac:dyDescent="0.35">
      <c r="F4300" s="47"/>
    </row>
    <row r="4301" spans="6:6" x14ac:dyDescent="0.35">
      <c r="F4301" s="47"/>
    </row>
    <row r="4302" spans="6:6" x14ac:dyDescent="0.35">
      <c r="F4302" s="47"/>
    </row>
    <row r="4303" spans="6:6" x14ac:dyDescent="0.35">
      <c r="F4303" s="47"/>
    </row>
    <row r="4304" spans="6:6" x14ac:dyDescent="0.35">
      <c r="F4304" s="47"/>
    </row>
    <row r="4305" spans="6:6" x14ac:dyDescent="0.35">
      <c r="F4305" s="47"/>
    </row>
    <row r="4306" spans="6:6" x14ac:dyDescent="0.35">
      <c r="F4306" s="47"/>
    </row>
    <row r="4307" spans="6:6" x14ac:dyDescent="0.35">
      <c r="F4307" s="47"/>
    </row>
    <row r="4308" spans="6:6" x14ac:dyDescent="0.35">
      <c r="F4308" s="47"/>
    </row>
    <row r="4309" spans="6:6" x14ac:dyDescent="0.35">
      <c r="F4309" s="47"/>
    </row>
    <row r="4310" spans="6:6" x14ac:dyDescent="0.35">
      <c r="F4310" s="47"/>
    </row>
    <row r="4311" spans="6:6" x14ac:dyDescent="0.35">
      <c r="F4311" s="47"/>
    </row>
    <row r="4312" spans="6:6" x14ac:dyDescent="0.35">
      <c r="F4312" s="47"/>
    </row>
    <row r="4313" spans="6:6" x14ac:dyDescent="0.35">
      <c r="F4313" s="47"/>
    </row>
    <row r="4314" spans="6:6" x14ac:dyDescent="0.35">
      <c r="F4314" s="47"/>
    </row>
    <row r="4315" spans="6:6" x14ac:dyDescent="0.35">
      <c r="F4315" s="47"/>
    </row>
    <row r="4316" spans="6:6" x14ac:dyDescent="0.35">
      <c r="F4316" s="47"/>
    </row>
    <row r="4317" spans="6:6" x14ac:dyDescent="0.35">
      <c r="F4317" s="47"/>
    </row>
    <row r="4318" spans="6:6" x14ac:dyDescent="0.35">
      <c r="F4318" s="47"/>
    </row>
    <row r="4319" spans="6:6" x14ac:dyDescent="0.35">
      <c r="F4319" s="47"/>
    </row>
    <row r="4320" spans="6:6" x14ac:dyDescent="0.35">
      <c r="F4320" s="47"/>
    </row>
    <row r="4321" spans="6:6" x14ac:dyDescent="0.35">
      <c r="F4321" s="47"/>
    </row>
    <row r="4322" spans="6:6" x14ac:dyDescent="0.35">
      <c r="F4322" s="47"/>
    </row>
    <row r="4323" spans="6:6" x14ac:dyDescent="0.35">
      <c r="F4323" s="47"/>
    </row>
    <row r="4324" spans="6:6" x14ac:dyDescent="0.35">
      <c r="F4324" s="47"/>
    </row>
    <row r="4325" spans="6:6" x14ac:dyDescent="0.35">
      <c r="F4325" s="47"/>
    </row>
    <row r="4326" spans="6:6" x14ac:dyDescent="0.35">
      <c r="F4326" s="47"/>
    </row>
    <row r="4327" spans="6:6" x14ac:dyDescent="0.35">
      <c r="F4327" s="47"/>
    </row>
    <row r="4328" spans="6:6" x14ac:dyDescent="0.35">
      <c r="F4328" s="47"/>
    </row>
    <row r="4329" spans="6:6" x14ac:dyDescent="0.35">
      <c r="F4329" s="47"/>
    </row>
    <row r="4330" spans="6:6" x14ac:dyDescent="0.35">
      <c r="F4330" s="47"/>
    </row>
    <row r="4331" spans="6:6" x14ac:dyDescent="0.35">
      <c r="F4331" s="47"/>
    </row>
    <row r="4332" spans="6:6" x14ac:dyDescent="0.35">
      <c r="F4332" s="47"/>
    </row>
    <row r="4333" spans="6:6" x14ac:dyDescent="0.35">
      <c r="F4333" s="47"/>
    </row>
    <row r="4334" spans="6:6" x14ac:dyDescent="0.35">
      <c r="F4334" s="47"/>
    </row>
    <row r="4335" spans="6:6" x14ac:dyDescent="0.35">
      <c r="F4335" s="47"/>
    </row>
    <row r="4336" spans="6:6" x14ac:dyDescent="0.35">
      <c r="F4336" s="47"/>
    </row>
    <row r="4337" spans="6:6" x14ac:dyDescent="0.35">
      <c r="F4337" s="47"/>
    </row>
    <row r="4338" spans="6:6" x14ac:dyDescent="0.35">
      <c r="F4338" s="47"/>
    </row>
    <row r="4339" spans="6:6" x14ac:dyDescent="0.35">
      <c r="F4339" s="47"/>
    </row>
    <row r="4340" spans="6:6" x14ac:dyDescent="0.35">
      <c r="F4340" s="47"/>
    </row>
    <row r="4341" spans="6:6" x14ac:dyDescent="0.35">
      <c r="F4341" s="47"/>
    </row>
    <row r="4342" spans="6:6" x14ac:dyDescent="0.35">
      <c r="F4342" s="47"/>
    </row>
    <row r="4343" spans="6:6" x14ac:dyDescent="0.35">
      <c r="F4343" s="47"/>
    </row>
    <row r="4344" spans="6:6" x14ac:dyDescent="0.35">
      <c r="F4344" s="47"/>
    </row>
    <row r="4345" spans="6:6" x14ac:dyDescent="0.35">
      <c r="F4345" s="47"/>
    </row>
    <row r="4346" spans="6:6" x14ac:dyDescent="0.35">
      <c r="F4346" s="47"/>
    </row>
    <row r="4347" spans="6:6" x14ac:dyDescent="0.35">
      <c r="F4347" s="47"/>
    </row>
    <row r="4348" spans="6:6" x14ac:dyDescent="0.35">
      <c r="F4348" s="47"/>
    </row>
    <row r="4349" spans="6:6" x14ac:dyDescent="0.35">
      <c r="F4349" s="47"/>
    </row>
    <row r="4350" spans="6:6" x14ac:dyDescent="0.35">
      <c r="F4350" s="47"/>
    </row>
    <row r="4351" spans="6:6" x14ac:dyDescent="0.35">
      <c r="F4351" s="47"/>
    </row>
    <row r="4352" spans="6:6" x14ac:dyDescent="0.35">
      <c r="F4352" s="47"/>
    </row>
    <row r="4353" spans="6:6" x14ac:dyDescent="0.35">
      <c r="F4353" s="47"/>
    </row>
    <row r="4354" spans="6:6" x14ac:dyDescent="0.35">
      <c r="F4354" s="47"/>
    </row>
    <row r="4355" spans="6:6" x14ac:dyDescent="0.35">
      <c r="F4355" s="47"/>
    </row>
    <row r="4356" spans="6:6" x14ac:dyDescent="0.35">
      <c r="F4356" s="47"/>
    </row>
    <row r="4357" spans="6:6" x14ac:dyDescent="0.35">
      <c r="F4357" s="47"/>
    </row>
    <row r="4358" spans="6:6" x14ac:dyDescent="0.35">
      <c r="F4358" s="47"/>
    </row>
    <row r="4359" spans="6:6" x14ac:dyDescent="0.35">
      <c r="F4359" s="47"/>
    </row>
    <row r="4360" spans="6:6" x14ac:dyDescent="0.35">
      <c r="F4360" s="47"/>
    </row>
    <row r="4361" spans="6:6" x14ac:dyDescent="0.35">
      <c r="F4361" s="47"/>
    </row>
    <row r="4362" spans="6:6" x14ac:dyDescent="0.35">
      <c r="F4362" s="47"/>
    </row>
    <row r="4363" spans="6:6" x14ac:dyDescent="0.35">
      <c r="F4363" s="47"/>
    </row>
    <row r="4364" spans="6:6" x14ac:dyDescent="0.35">
      <c r="F4364" s="47"/>
    </row>
    <row r="4365" spans="6:6" x14ac:dyDescent="0.35">
      <c r="F4365" s="47"/>
    </row>
    <row r="4366" spans="6:6" x14ac:dyDescent="0.35">
      <c r="F4366" s="47"/>
    </row>
    <row r="4367" spans="6:6" x14ac:dyDescent="0.35">
      <c r="F4367" s="47"/>
    </row>
    <row r="4368" spans="6:6" x14ac:dyDescent="0.35">
      <c r="F4368" s="47"/>
    </row>
    <row r="4369" spans="6:6" x14ac:dyDescent="0.35">
      <c r="F4369" s="47"/>
    </row>
    <row r="4370" spans="6:6" x14ac:dyDescent="0.35">
      <c r="F4370" s="47"/>
    </row>
    <row r="4371" spans="6:6" x14ac:dyDescent="0.35">
      <c r="F4371" s="47"/>
    </row>
    <row r="4372" spans="6:6" x14ac:dyDescent="0.35">
      <c r="F4372" s="47"/>
    </row>
    <row r="4373" spans="6:6" x14ac:dyDescent="0.35">
      <c r="F4373" s="47"/>
    </row>
    <row r="4374" spans="6:6" x14ac:dyDescent="0.35">
      <c r="F4374" s="47"/>
    </row>
    <row r="4375" spans="6:6" x14ac:dyDescent="0.35">
      <c r="F4375" s="47"/>
    </row>
    <row r="4376" spans="6:6" x14ac:dyDescent="0.35">
      <c r="F4376" s="47"/>
    </row>
    <row r="4377" spans="6:6" x14ac:dyDescent="0.35">
      <c r="F4377" s="47"/>
    </row>
    <row r="4378" spans="6:6" x14ac:dyDescent="0.35">
      <c r="F4378" s="47"/>
    </row>
    <row r="4379" spans="6:6" x14ac:dyDescent="0.35">
      <c r="F4379" s="47"/>
    </row>
    <row r="4380" spans="6:6" x14ac:dyDescent="0.35">
      <c r="F4380" s="47"/>
    </row>
    <row r="4381" spans="6:6" x14ac:dyDescent="0.35">
      <c r="F4381" s="47"/>
    </row>
    <row r="4382" spans="6:6" x14ac:dyDescent="0.35">
      <c r="F4382" s="47"/>
    </row>
    <row r="4383" spans="6:6" x14ac:dyDescent="0.35">
      <c r="F4383" s="47"/>
    </row>
    <row r="4384" spans="6:6" x14ac:dyDescent="0.35">
      <c r="F4384" s="47"/>
    </row>
    <row r="4385" spans="6:6" x14ac:dyDescent="0.35">
      <c r="F4385" s="47"/>
    </row>
    <row r="4386" spans="6:6" x14ac:dyDescent="0.35">
      <c r="F4386" s="47"/>
    </row>
    <row r="4387" spans="6:6" x14ac:dyDescent="0.35">
      <c r="F4387" s="47"/>
    </row>
    <row r="4388" spans="6:6" x14ac:dyDescent="0.35">
      <c r="F4388" s="47"/>
    </row>
    <row r="4389" spans="6:6" x14ac:dyDescent="0.35">
      <c r="F4389" s="47"/>
    </row>
    <row r="4390" spans="6:6" x14ac:dyDescent="0.35">
      <c r="F4390" s="47"/>
    </row>
    <row r="4391" spans="6:6" x14ac:dyDescent="0.35">
      <c r="F4391" s="47"/>
    </row>
    <row r="4392" spans="6:6" x14ac:dyDescent="0.35">
      <c r="F4392" s="47"/>
    </row>
    <row r="4393" spans="6:6" x14ac:dyDescent="0.35">
      <c r="F4393" s="47"/>
    </row>
    <row r="4394" spans="6:6" x14ac:dyDescent="0.35">
      <c r="F4394" s="47"/>
    </row>
    <row r="4395" spans="6:6" x14ac:dyDescent="0.35">
      <c r="F4395" s="47"/>
    </row>
    <row r="4396" spans="6:6" x14ac:dyDescent="0.35">
      <c r="F4396" s="47"/>
    </row>
    <row r="4397" spans="6:6" x14ac:dyDescent="0.35">
      <c r="F4397" s="47"/>
    </row>
    <row r="4398" spans="6:6" x14ac:dyDescent="0.35">
      <c r="F4398" s="47"/>
    </row>
    <row r="4399" spans="6:6" x14ac:dyDescent="0.35">
      <c r="F4399" s="47"/>
    </row>
    <row r="4400" spans="6:6" x14ac:dyDescent="0.35">
      <c r="F4400" s="47"/>
    </row>
    <row r="4401" spans="6:6" x14ac:dyDescent="0.35">
      <c r="F4401" s="47"/>
    </row>
    <row r="4402" spans="6:6" x14ac:dyDescent="0.35">
      <c r="F4402" s="47"/>
    </row>
    <row r="4403" spans="6:6" x14ac:dyDescent="0.35">
      <c r="F4403" s="47"/>
    </row>
    <row r="4404" spans="6:6" x14ac:dyDescent="0.35">
      <c r="F4404" s="47"/>
    </row>
    <row r="4405" spans="6:6" x14ac:dyDescent="0.35">
      <c r="F4405" s="47"/>
    </row>
    <row r="4406" spans="6:6" x14ac:dyDescent="0.35">
      <c r="F4406" s="47"/>
    </row>
    <row r="4407" spans="6:6" x14ac:dyDescent="0.35">
      <c r="F4407" s="47"/>
    </row>
    <row r="4408" spans="6:6" x14ac:dyDescent="0.35">
      <c r="F4408" s="47"/>
    </row>
    <row r="4409" spans="6:6" x14ac:dyDescent="0.35">
      <c r="F4409" s="47"/>
    </row>
    <row r="4410" spans="6:6" x14ac:dyDescent="0.35">
      <c r="F4410" s="47"/>
    </row>
    <row r="4411" spans="6:6" x14ac:dyDescent="0.35">
      <c r="F4411" s="47"/>
    </row>
    <row r="4412" spans="6:6" x14ac:dyDescent="0.35">
      <c r="F4412" s="47"/>
    </row>
    <row r="4413" spans="6:6" x14ac:dyDescent="0.35">
      <c r="F4413" s="47"/>
    </row>
    <row r="4414" spans="6:6" x14ac:dyDescent="0.35">
      <c r="F4414" s="47"/>
    </row>
    <row r="4415" spans="6:6" x14ac:dyDescent="0.35">
      <c r="F4415" s="47"/>
    </row>
    <row r="4416" spans="6:6" x14ac:dyDescent="0.35">
      <c r="F4416" s="47"/>
    </row>
    <row r="4417" spans="6:6" x14ac:dyDescent="0.35">
      <c r="F4417" s="47"/>
    </row>
    <row r="4418" spans="6:6" x14ac:dyDescent="0.35">
      <c r="F4418" s="47"/>
    </row>
    <row r="4419" spans="6:6" x14ac:dyDescent="0.35">
      <c r="F4419" s="47"/>
    </row>
    <row r="4420" spans="6:6" x14ac:dyDescent="0.35">
      <c r="F4420" s="47"/>
    </row>
    <row r="4421" spans="6:6" x14ac:dyDescent="0.35">
      <c r="F4421" s="47"/>
    </row>
    <row r="4422" spans="6:6" x14ac:dyDescent="0.35">
      <c r="F4422" s="47"/>
    </row>
    <row r="4423" spans="6:6" x14ac:dyDescent="0.35">
      <c r="F4423" s="47"/>
    </row>
    <row r="4424" spans="6:6" x14ac:dyDescent="0.35">
      <c r="F4424" s="47"/>
    </row>
    <row r="4425" spans="6:6" x14ac:dyDescent="0.35">
      <c r="F4425" s="47"/>
    </row>
    <row r="4426" spans="6:6" x14ac:dyDescent="0.35">
      <c r="F4426" s="47"/>
    </row>
    <row r="4427" spans="6:6" x14ac:dyDescent="0.35">
      <c r="F4427" s="47"/>
    </row>
    <row r="4428" spans="6:6" x14ac:dyDescent="0.35">
      <c r="F4428" s="47"/>
    </row>
    <row r="4429" spans="6:6" x14ac:dyDescent="0.35">
      <c r="F4429" s="47"/>
    </row>
    <row r="4430" spans="6:6" x14ac:dyDescent="0.35">
      <c r="F4430" s="47"/>
    </row>
    <row r="4431" spans="6:6" x14ac:dyDescent="0.35">
      <c r="F4431" s="47"/>
    </row>
    <row r="4432" spans="6:6" x14ac:dyDescent="0.35">
      <c r="F4432" s="47"/>
    </row>
    <row r="4433" spans="6:6" x14ac:dyDescent="0.35">
      <c r="F4433" s="47"/>
    </row>
    <row r="4434" spans="6:6" x14ac:dyDescent="0.35">
      <c r="F4434" s="47"/>
    </row>
    <row r="4435" spans="6:6" x14ac:dyDescent="0.35">
      <c r="F4435" s="47"/>
    </row>
    <row r="4436" spans="6:6" x14ac:dyDescent="0.35">
      <c r="F4436" s="47"/>
    </row>
    <row r="4437" spans="6:6" x14ac:dyDescent="0.35">
      <c r="F4437" s="47"/>
    </row>
    <row r="4438" spans="6:6" x14ac:dyDescent="0.35">
      <c r="F4438" s="47"/>
    </row>
    <row r="4439" spans="6:6" x14ac:dyDescent="0.35">
      <c r="F4439" s="47"/>
    </row>
    <row r="4440" spans="6:6" x14ac:dyDescent="0.35">
      <c r="F4440" s="47"/>
    </row>
    <row r="4441" spans="6:6" x14ac:dyDescent="0.35">
      <c r="F4441" s="47"/>
    </row>
    <row r="4442" spans="6:6" x14ac:dyDescent="0.35">
      <c r="F4442" s="47"/>
    </row>
    <row r="4443" spans="6:6" x14ac:dyDescent="0.35">
      <c r="F4443" s="47"/>
    </row>
    <row r="4444" spans="6:6" x14ac:dyDescent="0.35">
      <c r="F4444" s="47"/>
    </row>
    <row r="4445" spans="6:6" x14ac:dyDescent="0.35">
      <c r="F4445" s="47"/>
    </row>
    <row r="4446" spans="6:6" x14ac:dyDescent="0.35">
      <c r="F4446" s="47"/>
    </row>
    <row r="4447" spans="6:6" x14ac:dyDescent="0.35">
      <c r="F4447" s="47"/>
    </row>
    <row r="4448" spans="6:6" x14ac:dyDescent="0.35">
      <c r="F4448" s="47"/>
    </row>
    <row r="4449" spans="6:6" x14ac:dyDescent="0.35">
      <c r="F4449" s="47"/>
    </row>
    <row r="4450" spans="6:6" x14ac:dyDescent="0.35">
      <c r="F4450" s="47"/>
    </row>
    <row r="4451" spans="6:6" x14ac:dyDescent="0.35">
      <c r="F4451" s="47"/>
    </row>
    <row r="4452" spans="6:6" x14ac:dyDescent="0.35">
      <c r="F4452" s="47"/>
    </row>
    <row r="4453" spans="6:6" x14ac:dyDescent="0.35">
      <c r="F4453" s="47"/>
    </row>
    <row r="4454" spans="6:6" x14ac:dyDescent="0.35">
      <c r="F4454" s="47"/>
    </row>
    <row r="4455" spans="6:6" x14ac:dyDescent="0.35">
      <c r="F4455" s="47"/>
    </row>
    <row r="4456" spans="6:6" x14ac:dyDescent="0.35">
      <c r="F4456" s="47"/>
    </row>
    <row r="4457" spans="6:6" x14ac:dyDescent="0.35">
      <c r="F4457" s="47"/>
    </row>
    <row r="4458" spans="6:6" x14ac:dyDescent="0.35">
      <c r="F4458" s="47"/>
    </row>
    <row r="4459" spans="6:6" x14ac:dyDescent="0.35">
      <c r="F4459" s="47"/>
    </row>
    <row r="4460" spans="6:6" x14ac:dyDescent="0.35">
      <c r="F4460" s="47"/>
    </row>
    <row r="4461" spans="6:6" x14ac:dyDescent="0.35">
      <c r="F4461" s="47"/>
    </row>
    <row r="4462" spans="6:6" x14ac:dyDescent="0.35">
      <c r="F4462" s="47"/>
    </row>
    <row r="4463" spans="6:6" x14ac:dyDescent="0.35">
      <c r="F4463" s="47"/>
    </row>
    <row r="4464" spans="6:6" x14ac:dyDescent="0.35">
      <c r="F4464" s="47"/>
    </row>
    <row r="4465" spans="6:6" x14ac:dyDescent="0.35">
      <c r="F4465" s="47"/>
    </row>
    <row r="4466" spans="6:6" x14ac:dyDescent="0.35">
      <c r="F4466" s="47"/>
    </row>
    <row r="4467" spans="6:6" x14ac:dyDescent="0.35">
      <c r="F4467" s="47"/>
    </row>
    <row r="4468" spans="6:6" x14ac:dyDescent="0.35">
      <c r="F4468" s="47"/>
    </row>
    <row r="4469" spans="6:6" x14ac:dyDescent="0.35">
      <c r="F4469" s="47"/>
    </row>
    <row r="4470" spans="6:6" x14ac:dyDescent="0.35">
      <c r="F4470" s="47"/>
    </row>
    <row r="4471" spans="6:6" x14ac:dyDescent="0.35">
      <c r="F4471" s="47"/>
    </row>
    <row r="4472" spans="6:6" x14ac:dyDescent="0.35">
      <c r="F4472" s="47"/>
    </row>
    <row r="4473" spans="6:6" x14ac:dyDescent="0.35">
      <c r="F4473" s="47"/>
    </row>
    <row r="4474" spans="6:6" x14ac:dyDescent="0.35">
      <c r="F4474" s="47"/>
    </row>
    <row r="4475" spans="6:6" x14ac:dyDescent="0.35">
      <c r="F4475" s="47"/>
    </row>
    <row r="4476" spans="6:6" x14ac:dyDescent="0.35">
      <c r="F4476" s="47"/>
    </row>
    <row r="4477" spans="6:6" x14ac:dyDescent="0.35">
      <c r="F4477" s="47"/>
    </row>
    <row r="4478" spans="6:6" x14ac:dyDescent="0.35">
      <c r="F4478" s="47"/>
    </row>
    <row r="4479" spans="6:6" x14ac:dyDescent="0.35">
      <c r="F4479" s="47"/>
    </row>
    <row r="4480" spans="6:6" x14ac:dyDescent="0.35">
      <c r="F4480" s="47"/>
    </row>
    <row r="4481" spans="6:6" x14ac:dyDescent="0.35">
      <c r="F4481" s="47"/>
    </row>
    <row r="4482" spans="6:6" x14ac:dyDescent="0.35">
      <c r="F4482" s="47"/>
    </row>
    <row r="4483" spans="6:6" x14ac:dyDescent="0.35">
      <c r="F4483" s="47"/>
    </row>
    <row r="4484" spans="6:6" x14ac:dyDescent="0.35">
      <c r="F4484" s="47"/>
    </row>
    <row r="4485" spans="6:6" x14ac:dyDescent="0.35">
      <c r="F4485" s="47"/>
    </row>
    <row r="4486" spans="6:6" x14ac:dyDescent="0.35">
      <c r="F4486" s="47"/>
    </row>
    <row r="4487" spans="6:6" x14ac:dyDescent="0.35">
      <c r="F4487" s="47"/>
    </row>
    <row r="4488" spans="6:6" x14ac:dyDescent="0.35">
      <c r="F4488" s="47"/>
    </row>
    <row r="4489" spans="6:6" x14ac:dyDescent="0.35">
      <c r="F4489" s="47"/>
    </row>
    <row r="4490" spans="6:6" x14ac:dyDescent="0.35">
      <c r="F4490" s="47"/>
    </row>
    <row r="4491" spans="6:6" x14ac:dyDescent="0.35">
      <c r="F4491" s="47"/>
    </row>
    <row r="4492" spans="6:6" x14ac:dyDescent="0.35">
      <c r="F4492" s="47"/>
    </row>
    <row r="4493" spans="6:6" x14ac:dyDescent="0.35">
      <c r="F4493" s="47"/>
    </row>
    <row r="4494" spans="6:6" x14ac:dyDescent="0.35">
      <c r="F4494" s="47"/>
    </row>
    <row r="4495" spans="6:6" x14ac:dyDescent="0.35">
      <c r="F4495" s="47"/>
    </row>
    <row r="4496" spans="6:6" x14ac:dyDescent="0.35">
      <c r="F4496" s="47"/>
    </row>
    <row r="4497" spans="6:6" x14ac:dyDescent="0.35">
      <c r="F4497" s="47"/>
    </row>
    <row r="4498" spans="6:6" x14ac:dyDescent="0.35">
      <c r="F4498" s="47"/>
    </row>
    <row r="4499" spans="6:6" x14ac:dyDescent="0.35">
      <c r="F4499" s="47"/>
    </row>
    <row r="4500" spans="6:6" x14ac:dyDescent="0.35">
      <c r="F4500" s="47"/>
    </row>
    <row r="4501" spans="6:6" x14ac:dyDescent="0.35">
      <c r="F4501" s="47"/>
    </row>
    <row r="4502" spans="6:6" x14ac:dyDescent="0.35">
      <c r="F4502" s="47"/>
    </row>
    <row r="4503" spans="6:6" x14ac:dyDescent="0.35">
      <c r="F4503" s="47"/>
    </row>
    <row r="4504" spans="6:6" x14ac:dyDescent="0.35">
      <c r="F4504" s="47"/>
    </row>
    <row r="4505" spans="6:6" x14ac:dyDescent="0.35">
      <c r="F4505" s="47"/>
    </row>
    <row r="4506" spans="6:6" x14ac:dyDescent="0.35">
      <c r="F4506" s="47"/>
    </row>
    <row r="4507" spans="6:6" x14ac:dyDescent="0.35">
      <c r="F4507" s="47"/>
    </row>
    <row r="4508" spans="6:6" x14ac:dyDescent="0.35">
      <c r="F4508" s="47"/>
    </row>
    <row r="4509" spans="6:6" x14ac:dyDescent="0.35">
      <c r="F4509" s="47"/>
    </row>
    <row r="4510" spans="6:6" x14ac:dyDescent="0.35">
      <c r="F4510" s="47"/>
    </row>
    <row r="4511" spans="6:6" x14ac:dyDescent="0.35">
      <c r="F4511" s="47"/>
    </row>
    <row r="4512" spans="6:6" x14ac:dyDescent="0.35">
      <c r="F4512" s="47"/>
    </row>
    <row r="4513" spans="6:6" x14ac:dyDescent="0.35">
      <c r="F4513" s="47"/>
    </row>
    <row r="4514" spans="6:6" x14ac:dyDescent="0.35">
      <c r="F4514" s="47"/>
    </row>
    <row r="4515" spans="6:6" x14ac:dyDescent="0.35">
      <c r="F4515" s="47"/>
    </row>
    <row r="4516" spans="6:6" x14ac:dyDescent="0.35">
      <c r="F4516" s="47"/>
    </row>
    <row r="4517" spans="6:6" x14ac:dyDescent="0.35">
      <c r="F4517" s="47"/>
    </row>
    <row r="4518" spans="6:6" x14ac:dyDescent="0.35">
      <c r="F4518" s="47"/>
    </row>
    <row r="4519" spans="6:6" x14ac:dyDescent="0.35">
      <c r="F4519" s="47"/>
    </row>
    <row r="4520" spans="6:6" x14ac:dyDescent="0.35">
      <c r="F4520" s="47"/>
    </row>
    <row r="4521" spans="6:6" x14ac:dyDescent="0.35">
      <c r="F4521" s="47"/>
    </row>
    <row r="4522" spans="6:6" x14ac:dyDescent="0.35">
      <c r="F4522" s="47"/>
    </row>
    <row r="4523" spans="6:6" x14ac:dyDescent="0.35">
      <c r="F4523" s="47"/>
    </row>
    <row r="4524" spans="6:6" x14ac:dyDescent="0.35">
      <c r="F4524" s="47"/>
    </row>
    <row r="4525" spans="6:6" x14ac:dyDescent="0.35">
      <c r="F4525" s="47"/>
    </row>
    <row r="4526" spans="6:6" x14ac:dyDescent="0.35">
      <c r="F4526" s="47"/>
    </row>
    <row r="4527" spans="6:6" x14ac:dyDescent="0.35">
      <c r="F4527" s="47"/>
    </row>
    <row r="4528" spans="6:6" x14ac:dyDescent="0.35">
      <c r="F4528" s="47"/>
    </row>
    <row r="4529" spans="6:6" x14ac:dyDescent="0.35">
      <c r="F4529" s="47"/>
    </row>
    <row r="4530" spans="6:6" x14ac:dyDescent="0.35">
      <c r="F4530" s="47"/>
    </row>
    <row r="4531" spans="6:6" x14ac:dyDescent="0.35">
      <c r="F4531" s="47"/>
    </row>
    <row r="4532" spans="6:6" x14ac:dyDescent="0.35">
      <c r="F4532" s="47"/>
    </row>
    <row r="4533" spans="6:6" x14ac:dyDescent="0.35">
      <c r="F4533" s="47"/>
    </row>
    <row r="4534" spans="6:6" x14ac:dyDescent="0.35">
      <c r="F4534" s="47"/>
    </row>
    <row r="4535" spans="6:6" x14ac:dyDescent="0.35">
      <c r="F4535" s="47"/>
    </row>
    <row r="4536" spans="6:6" x14ac:dyDescent="0.35">
      <c r="F4536" s="47"/>
    </row>
    <row r="4537" spans="6:6" x14ac:dyDescent="0.35">
      <c r="F4537" s="47"/>
    </row>
    <row r="4538" spans="6:6" x14ac:dyDescent="0.35">
      <c r="F4538" s="47"/>
    </row>
    <row r="4539" spans="6:6" x14ac:dyDescent="0.35">
      <c r="F4539" s="47"/>
    </row>
    <row r="4540" spans="6:6" x14ac:dyDescent="0.35">
      <c r="F4540" s="47"/>
    </row>
    <row r="4541" spans="6:6" x14ac:dyDescent="0.35">
      <c r="F4541" s="47"/>
    </row>
    <row r="4542" spans="6:6" x14ac:dyDescent="0.35">
      <c r="F4542" s="47"/>
    </row>
    <row r="4543" spans="6:6" x14ac:dyDescent="0.35">
      <c r="F4543" s="47"/>
    </row>
    <row r="4544" spans="6:6" x14ac:dyDescent="0.35">
      <c r="F4544" s="47"/>
    </row>
    <row r="4545" spans="6:6" x14ac:dyDescent="0.35">
      <c r="F4545" s="47"/>
    </row>
    <row r="4546" spans="6:6" x14ac:dyDescent="0.35">
      <c r="F4546" s="47"/>
    </row>
    <row r="4547" spans="6:6" x14ac:dyDescent="0.35">
      <c r="F4547" s="47"/>
    </row>
    <row r="4548" spans="6:6" x14ac:dyDescent="0.35">
      <c r="F4548" s="47"/>
    </row>
    <row r="4549" spans="6:6" x14ac:dyDescent="0.35">
      <c r="F4549" s="47"/>
    </row>
    <row r="4550" spans="6:6" x14ac:dyDescent="0.35">
      <c r="F4550" s="47"/>
    </row>
    <row r="4551" spans="6:6" x14ac:dyDescent="0.35">
      <c r="F4551" s="47"/>
    </row>
    <row r="4552" spans="6:6" x14ac:dyDescent="0.35">
      <c r="F4552" s="47"/>
    </row>
    <row r="4553" spans="6:6" x14ac:dyDescent="0.35">
      <c r="F4553" s="47"/>
    </row>
    <row r="4554" spans="6:6" x14ac:dyDescent="0.35">
      <c r="F4554" s="47"/>
    </row>
    <row r="4555" spans="6:6" x14ac:dyDescent="0.35">
      <c r="F4555" s="47"/>
    </row>
    <row r="4556" spans="6:6" x14ac:dyDescent="0.35">
      <c r="F4556" s="47"/>
    </row>
    <row r="4557" spans="6:6" x14ac:dyDescent="0.35">
      <c r="F4557" s="47"/>
    </row>
    <row r="4558" spans="6:6" x14ac:dyDescent="0.35">
      <c r="F4558" s="47"/>
    </row>
    <row r="4559" spans="6:6" x14ac:dyDescent="0.35">
      <c r="F4559" s="47"/>
    </row>
    <row r="4560" spans="6:6" x14ac:dyDescent="0.35">
      <c r="F4560" s="47"/>
    </row>
    <row r="4561" spans="6:6" x14ac:dyDescent="0.35">
      <c r="F4561" s="47"/>
    </row>
    <row r="4562" spans="6:6" x14ac:dyDescent="0.35">
      <c r="F4562" s="47"/>
    </row>
    <row r="4563" spans="6:6" x14ac:dyDescent="0.35">
      <c r="F4563" s="47"/>
    </row>
    <row r="4564" spans="6:6" x14ac:dyDescent="0.35">
      <c r="F4564" s="47"/>
    </row>
    <row r="4565" spans="6:6" x14ac:dyDescent="0.35">
      <c r="F4565" s="47"/>
    </row>
    <row r="4566" spans="6:6" x14ac:dyDescent="0.35">
      <c r="F4566" s="47"/>
    </row>
    <row r="4567" spans="6:6" x14ac:dyDescent="0.35">
      <c r="F4567" s="47"/>
    </row>
    <row r="4568" spans="6:6" x14ac:dyDescent="0.35">
      <c r="F4568" s="47"/>
    </row>
    <row r="4569" spans="6:6" x14ac:dyDescent="0.35">
      <c r="F4569" s="47"/>
    </row>
    <row r="4570" spans="6:6" x14ac:dyDescent="0.35">
      <c r="F4570" s="47"/>
    </row>
    <row r="4571" spans="6:6" x14ac:dyDescent="0.35">
      <c r="F4571" s="47"/>
    </row>
    <row r="4572" spans="6:6" x14ac:dyDescent="0.35">
      <c r="F4572" s="47"/>
    </row>
    <row r="4573" spans="6:6" x14ac:dyDescent="0.35">
      <c r="F4573" s="47"/>
    </row>
    <row r="4574" spans="6:6" x14ac:dyDescent="0.35">
      <c r="F4574" s="47"/>
    </row>
    <row r="4575" spans="6:6" x14ac:dyDescent="0.35">
      <c r="F4575" s="47"/>
    </row>
    <row r="4576" spans="6:6" x14ac:dyDescent="0.35">
      <c r="F4576" s="47"/>
    </row>
    <row r="4577" spans="6:6" x14ac:dyDescent="0.35">
      <c r="F4577" s="47"/>
    </row>
    <row r="4578" spans="6:6" x14ac:dyDescent="0.35">
      <c r="F4578" s="47"/>
    </row>
    <row r="4579" spans="6:6" x14ac:dyDescent="0.35">
      <c r="F4579" s="47"/>
    </row>
    <row r="4580" spans="6:6" x14ac:dyDescent="0.35">
      <c r="F4580" s="47"/>
    </row>
    <row r="4581" spans="6:6" x14ac:dyDescent="0.35">
      <c r="F4581" s="47"/>
    </row>
    <row r="4582" spans="6:6" x14ac:dyDescent="0.35">
      <c r="F4582" s="47"/>
    </row>
    <row r="4583" spans="6:6" x14ac:dyDescent="0.35">
      <c r="F4583" s="47"/>
    </row>
    <row r="4584" spans="6:6" x14ac:dyDescent="0.35">
      <c r="F4584" s="47"/>
    </row>
    <row r="4585" spans="6:6" x14ac:dyDescent="0.35">
      <c r="F4585" s="47"/>
    </row>
    <row r="4586" spans="6:6" x14ac:dyDescent="0.35">
      <c r="F4586" s="47"/>
    </row>
    <row r="4587" spans="6:6" x14ac:dyDescent="0.35">
      <c r="F4587" s="47"/>
    </row>
    <row r="4588" spans="6:6" x14ac:dyDescent="0.35">
      <c r="F4588" s="47"/>
    </row>
    <row r="4589" spans="6:6" x14ac:dyDescent="0.35">
      <c r="F4589" s="47"/>
    </row>
    <row r="4590" spans="6:6" x14ac:dyDescent="0.35">
      <c r="F4590" s="47"/>
    </row>
    <row r="4591" spans="6:6" x14ac:dyDescent="0.35">
      <c r="F4591" s="47"/>
    </row>
    <row r="4592" spans="6:6" x14ac:dyDescent="0.35">
      <c r="F4592" s="47"/>
    </row>
    <row r="4593" spans="6:6" x14ac:dyDescent="0.35">
      <c r="F4593" s="47"/>
    </row>
    <row r="4594" spans="6:6" x14ac:dyDescent="0.35">
      <c r="F4594" s="47"/>
    </row>
    <row r="4595" spans="6:6" x14ac:dyDescent="0.35">
      <c r="F4595" s="47"/>
    </row>
    <row r="4596" spans="6:6" x14ac:dyDescent="0.35">
      <c r="F4596" s="47"/>
    </row>
    <row r="4597" spans="6:6" x14ac:dyDescent="0.35">
      <c r="F4597" s="47"/>
    </row>
    <row r="4598" spans="6:6" x14ac:dyDescent="0.35">
      <c r="F4598" s="47"/>
    </row>
    <row r="4599" spans="6:6" x14ac:dyDescent="0.35">
      <c r="F4599" s="47"/>
    </row>
    <row r="4600" spans="6:6" x14ac:dyDescent="0.35">
      <c r="F4600" s="47"/>
    </row>
    <row r="4601" spans="6:6" x14ac:dyDescent="0.35">
      <c r="F4601" s="47"/>
    </row>
    <row r="4602" spans="6:6" x14ac:dyDescent="0.35">
      <c r="F4602" s="47"/>
    </row>
    <row r="4603" spans="6:6" x14ac:dyDescent="0.35">
      <c r="F4603" s="47"/>
    </row>
    <row r="4604" spans="6:6" x14ac:dyDescent="0.35">
      <c r="F4604" s="47"/>
    </row>
    <row r="4605" spans="6:6" x14ac:dyDescent="0.35">
      <c r="F4605" s="47"/>
    </row>
    <row r="4606" spans="6:6" x14ac:dyDescent="0.35">
      <c r="F4606" s="47"/>
    </row>
    <row r="4607" spans="6:6" x14ac:dyDescent="0.35">
      <c r="F4607" s="47"/>
    </row>
    <row r="4608" spans="6:6" x14ac:dyDescent="0.35">
      <c r="F4608" s="47"/>
    </row>
    <row r="4609" spans="6:6" x14ac:dyDescent="0.35">
      <c r="F4609" s="47"/>
    </row>
    <row r="4610" spans="6:6" x14ac:dyDescent="0.35">
      <c r="F4610" s="47"/>
    </row>
    <row r="4611" spans="6:6" x14ac:dyDescent="0.35">
      <c r="F4611" s="47"/>
    </row>
    <row r="4612" spans="6:6" x14ac:dyDescent="0.35">
      <c r="F4612" s="47"/>
    </row>
    <row r="4613" spans="6:6" x14ac:dyDescent="0.35">
      <c r="F4613" s="47"/>
    </row>
    <row r="4614" spans="6:6" x14ac:dyDescent="0.35">
      <c r="F4614" s="47"/>
    </row>
    <row r="4615" spans="6:6" x14ac:dyDescent="0.35">
      <c r="F4615" s="47"/>
    </row>
    <row r="4616" spans="6:6" x14ac:dyDescent="0.35">
      <c r="F4616" s="47"/>
    </row>
    <row r="4617" spans="6:6" x14ac:dyDescent="0.35">
      <c r="F4617" s="47"/>
    </row>
    <row r="4618" spans="6:6" x14ac:dyDescent="0.35">
      <c r="F4618" s="47"/>
    </row>
    <row r="4619" spans="6:6" x14ac:dyDescent="0.35">
      <c r="F4619" s="47"/>
    </row>
    <row r="4620" spans="6:6" x14ac:dyDescent="0.35">
      <c r="F4620" s="47"/>
    </row>
    <row r="4621" spans="6:6" x14ac:dyDescent="0.35">
      <c r="F4621" s="47"/>
    </row>
    <row r="4622" spans="6:6" x14ac:dyDescent="0.35">
      <c r="F4622" s="47"/>
    </row>
    <row r="4623" spans="6:6" x14ac:dyDescent="0.35">
      <c r="F4623" s="47"/>
    </row>
    <row r="4624" spans="6:6" x14ac:dyDescent="0.35">
      <c r="F4624" s="47"/>
    </row>
    <row r="4625" spans="6:6" x14ac:dyDescent="0.35">
      <c r="F4625" s="47"/>
    </row>
    <row r="4626" spans="6:6" x14ac:dyDescent="0.35">
      <c r="F4626" s="47"/>
    </row>
    <row r="4627" spans="6:6" x14ac:dyDescent="0.35">
      <c r="F4627" s="47"/>
    </row>
    <row r="4628" spans="6:6" x14ac:dyDescent="0.35">
      <c r="F4628" s="47"/>
    </row>
    <row r="4629" spans="6:6" x14ac:dyDescent="0.35">
      <c r="F4629" s="47"/>
    </row>
    <row r="4630" spans="6:6" x14ac:dyDescent="0.35">
      <c r="F4630" s="47"/>
    </row>
    <row r="4631" spans="6:6" x14ac:dyDescent="0.35">
      <c r="F4631" s="47"/>
    </row>
    <row r="4632" spans="6:6" x14ac:dyDescent="0.35">
      <c r="F4632" s="47"/>
    </row>
    <row r="4633" spans="6:6" x14ac:dyDescent="0.35">
      <c r="F4633" s="47"/>
    </row>
    <row r="4634" spans="6:6" x14ac:dyDescent="0.35">
      <c r="F4634" s="47"/>
    </row>
    <row r="4635" spans="6:6" x14ac:dyDescent="0.35">
      <c r="F4635" s="47"/>
    </row>
    <row r="4636" spans="6:6" x14ac:dyDescent="0.35">
      <c r="F4636" s="47"/>
    </row>
    <row r="4637" spans="6:6" x14ac:dyDescent="0.35">
      <c r="F4637" s="47"/>
    </row>
    <row r="4638" spans="6:6" x14ac:dyDescent="0.35">
      <c r="F4638" s="47"/>
    </row>
    <row r="4639" spans="6:6" x14ac:dyDescent="0.35">
      <c r="F4639" s="47"/>
    </row>
    <row r="4640" spans="6:6" x14ac:dyDescent="0.35">
      <c r="F4640" s="47"/>
    </row>
    <row r="4641" spans="6:6" x14ac:dyDescent="0.35">
      <c r="F4641" s="47"/>
    </row>
    <row r="4642" spans="6:6" x14ac:dyDescent="0.35">
      <c r="F4642" s="47"/>
    </row>
    <row r="4643" spans="6:6" x14ac:dyDescent="0.35">
      <c r="F4643" s="47"/>
    </row>
    <row r="4644" spans="6:6" x14ac:dyDescent="0.35">
      <c r="F4644" s="47"/>
    </row>
    <row r="4645" spans="6:6" x14ac:dyDescent="0.35">
      <c r="F4645" s="47"/>
    </row>
    <row r="4646" spans="6:6" x14ac:dyDescent="0.35">
      <c r="F4646" s="47"/>
    </row>
    <row r="4647" spans="6:6" x14ac:dyDescent="0.35">
      <c r="F4647" s="47"/>
    </row>
    <row r="4648" spans="6:6" x14ac:dyDescent="0.35">
      <c r="F4648" s="47"/>
    </row>
    <row r="4649" spans="6:6" x14ac:dyDescent="0.35">
      <c r="F4649" s="47"/>
    </row>
    <row r="4650" spans="6:6" x14ac:dyDescent="0.35">
      <c r="F4650" s="47"/>
    </row>
    <row r="4651" spans="6:6" x14ac:dyDescent="0.35">
      <c r="F4651" s="47"/>
    </row>
    <row r="4652" spans="6:6" x14ac:dyDescent="0.35">
      <c r="F4652" s="47"/>
    </row>
    <row r="4653" spans="6:6" x14ac:dyDescent="0.35">
      <c r="F4653" s="47"/>
    </row>
    <row r="4654" spans="6:6" x14ac:dyDescent="0.35">
      <c r="F4654" s="47"/>
    </row>
    <row r="4655" spans="6:6" x14ac:dyDescent="0.35">
      <c r="F4655" s="47"/>
    </row>
    <row r="4656" spans="6:6" x14ac:dyDescent="0.35">
      <c r="F4656" s="47"/>
    </row>
    <row r="4657" spans="6:6" x14ac:dyDescent="0.35">
      <c r="F4657" s="47"/>
    </row>
    <row r="4658" spans="6:6" x14ac:dyDescent="0.35">
      <c r="F4658" s="47"/>
    </row>
    <row r="4659" spans="6:6" x14ac:dyDescent="0.35">
      <c r="F4659" s="47"/>
    </row>
    <row r="4660" spans="6:6" x14ac:dyDescent="0.35">
      <c r="F4660" s="47"/>
    </row>
    <row r="4661" spans="6:6" x14ac:dyDescent="0.35">
      <c r="F4661" s="47"/>
    </row>
    <row r="4662" spans="6:6" x14ac:dyDescent="0.35">
      <c r="F4662" s="47"/>
    </row>
    <row r="4663" spans="6:6" x14ac:dyDescent="0.35">
      <c r="F4663" s="47"/>
    </row>
    <row r="4664" spans="6:6" x14ac:dyDescent="0.35">
      <c r="F4664" s="47"/>
    </row>
    <row r="4665" spans="6:6" x14ac:dyDescent="0.35">
      <c r="F4665" s="47"/>
    </row>
    <row r="4666" spans="6:6" x14ac:dyDescent="0.35">
      <c r="F4666" s="47"/>
    </row>
    <row r="4667" spans="6:6" x14ac:dyDescent="0.35">
      <c r="F4667" s="47"/>
    </row>
    <row r="4668" spans="6:6" x14ac:dyDescent="0.35">
      <c r="F4668" s="47"/>
    </row>
    <row r="4669" spans="6:6" x14ac:dyDescent="0.35">
      <c r="F4669" s="47"/>
    </row>
    <row r="4670" spans="6:6" x14ac:dyDescent="0.35">
      <c r="F4670" s="47"/>
    </row>
    <row r="4671" spans="6:6" x14ac:dyDescent="0.35">
      <c r="F4671" s="47"/>
    </row>
    <row r="4672" spans="6:6" x14ac:dyDescent="0.35">
      <c r="F4672" s="47"/>
    </row>
    <row r="4673" spans="6:6" x14ac:dyDescent="0.35">
      <c r="F4673" s="47"/>
    </row>
    <row r="4674" spans="6:6" x14ac:dyDescent="0.35">
      <c r="F4674" s="47"/>
    </row>
    <row r="4675" spans="6:6" x14ac:dyDescent="0.35">
      <c r="F4675" s="47"/>
    </row>
    <row r="4676" spans="6:6" x14ac:dyDescent="0.35">
      <c r="F4676" s="47"/>
    </row>
    <row r="4677" spans="6:6" x14ac:dyDescent="0.35">
      <c r="F4677" s="47"/>
    </row>
    <row r="4678" spans="6:6" x14ac:dyDescent="0.35">
      <c r="F4678" s="47"/>
    </row>
    <row r="4679" spans="6:6" x14ac:dyDescent="0.35">
      <c r="F4679" s="47"/>
    </row>
    <row r="4680" spans="6:6" x14ac:dyDescent="0.35">
      <c r="F4680" s="47"/>
    </row>
    <row r="4681" spans="6:6" x14ac:dyDescent="0.35">
      <c r="F4681" s="47"/>
    </row>
    <row r="4682" spans="6:6" x14ac:dyDescent="0.35">
      <c r="F4682" s="47"/>
    </row>
    <row r="4683" spans="6:6" x14ac:dyDescent="0.35">
      <c r="F4683" s="47"/>
    </row>
    <row r="4684" spans="6:6" x14ac:dyDescent="0.35">
      <c r="F4684" s="47"/>
    </row>
    <row r="4685" spans="6:6" x14ac:dyDescent="0.35">
      <c r="F4685" s="47"/>
    </row>
    <row r="4686" spans="6:6" x14ac:dyDescent="0.35">
      <c r="F4686" s="47"/>
    </row>
    <row r="4687" spans="6:6" x14ac:dyDescent="0.35">
      <c r="F4687" s="47"/>
    </row>
    <row r="4688" spans="6:6" x14ac:dyDescent="0.35">
      <c r="F4688" s="47"/>
    </row>
    <row r="4689" spans="6:6" x14ac:dyDescent="0.35">
      <c r="F4689" s="47"/>
    </row>
    <row r="4690" spans="6:6" x14ac:dyDescent="0.35">
      <c r="F4690" s="47"/>
    </row>
    <row r="4691" spans="6:6" x14ac:dyDescent="0.35">
      <c r="F4691" s="47"/>
    </row>
    <row r="4692" spans="6:6" x14ac:dyDescent="0.35">
      <c r="F4692" s="47"/>
    </row>
    <row r="4693" spans="6:6" x14ac:dyDescent="0.35">
      <c r="F4693" s="47"/>
    </row>
    <row r="4694" spans="6:6" x14ac:dyDescent="0.35">
      <c r="F4694" s="47"/>
    </row>
    <row r="4695" spans="6:6" x14ac:dyDescent="0.35">
      <c r="F4695" s="47"/>
    </row>
    <row r="4696" spans="6:6" x14ac:dyDescent="0.35">
      <c r="F4696" s="47"/>
    </row>
    <row r="4697" spans="6:6" x14ac:dyDescent="0.35">
      <c r="F4697" s="47"/>
    </row>
    <row r="4698" spans="6:6" x14ac:dyDescent="0.35">
      <c r="F4698" s="47"/>
    </row>
    <row r="4699" spans="6:6" x14ac:dyDescent="0.35">
      <c r="F4699" s="47"/>
    </row>
    <row r="4700" spans="6:6" x14ac:dyDescent="0.35">
      <c r="F4700" s="47"/>
    </row>
    <row r="4701" spans="6:6" x14ac:dyDescent="0.35">
      <c r="F4701" s="47"/>
    </row>
    <row r="4702" spans="6:6" x14ac:dyDescent="0.35">
      <c r="F4702" s="47"/>
    </row>
    <row r="4703" spans="6:6" x14ac:dyDescent="0.35">
      <c r="F4703" s="47"/>
    </row>
    <row r="4704" spans="6:6" x14ac:dyDescent="0.35">
      <c r="F4704" s="47"/>
    </row>
    <row r="4705" spans="6:6" x14ac:dyDescent="0.35">
      <c r="F4705" s="47"/>
    </row>
    <row r="4706" spans="6:6" x14ac:dyDescent="0.35">
      <c r="F4706" s="47"/>
    </row>
    <row r="4707" spans="6:6" x14ac:dyDescent="0.35">
      <c r="F4707" s="47"/>
    </row>
    <row r="4708" spans="6:6" x14ac:dyDescent="0.35">
      <c r="F4708" s="47"/>
    </row>
    <row r="4709" spans="6:6" x14ac:dyDescent="0.35">
      <c r="F4709" s="47"/>
    </row>
    <row r="4710" spans="6:6" x14ac:dyDescent="0.35">
      <c r="F4710" s="47"/>
    </row>
    <row r="4711" spans="6:6" x14ac:dyDescent="0.35">
      <c r="F4711" s="47"/>
    </row>
    <row r="4712" spans="6:6" x14ac:dyDescent="0.35">
      <c r="F4712" s="47"/>
    </row>
    <row r="4713" spans="6:6" x14ac:dyDescent="0.35">
      <c r="F4713" s="47"/>
    </row>
    <row r="4714" spans="6:6" x14ac:dyDescent="0.35">
      <c r="F4714" s="47"/>
    </row>
    <row r="4715" spans="6:6" x14ac:dyDescent="0.35">
      <c r="F4715" s="47"/>
    </row>
    <row r="4716" spans="6:6" x14ac:dyDescent="0.35">
      <c r="F4716" s="47"/>
    </row>
    <row r="4717" spans="6:6" x14ac:dyDescent="0.35">
      <c r="F4717" s="47"/>
    </row>
    <row r="4718" spans="6:6" x14ac:dyDescent="0.35">
      <c r="F4718" s="47"/>
    </row>
    <row r="4719" spans="6:6" x14ac:dyDescent="0.35">
      <c r="F4719" s="47"/>
    </row>
    <row r="4720" spans="6:6" x14ac:dyDescent="0.35">
      <c r="F4720" s="47"/>
    </row>
    <row r="4721" spans="6:6" x14ac:dyDescent="0.35">
      <c r="F4721" s="47"/>
    </row>
    <row r="4722" spans="6:6" x14ac:dyDescent="0.35">
      <c r="F4722" s="47"/>
    </row>
    <row r="4723" spans="6:6" x14ac:dyDescent="0.35">
      <c r="F4723" s="47"/>
    </row>
    <row r="4724" spans="6:6" x14ac:dyDescent="0.35">
      <c r="F4724" s="47"/>
    </row>
    <row r="4725" spans="6:6" x14ac:dyDescent="0.35">
      <c r="F4725" s="47"/>
    </row>
    <row r="4726" spans="6:6" x14ac:dyDescent="0.35">
      <c r="F4726" s="47"/>
    </row>
    <row r="4727" spans="6:6" x14ac:dyDescent="0.35">
      <c r="F4727" s="47"/>
    </row>
    <row r="4728" spans="6:6" x14ac:dyDescent="0.35">
      <c r="F4728" s="47"/>
    </row>
    <row r="4729" spans="6:6" x14ac:dyDescent="0.35">
      <c r="F4729" s="47"/>
    </row>
    <row r="4730" spans="6:6" x14ac:dyDescent="0.35">
      <c r="F4730" s="47"/>
    </row>
    <row r="4731" spans="6:6" x14ac:dyDescent="0.35">
      <c r="F4731" s="47"/>
    </row>
    <row r="4732" spans="6:6" x14ac:dyDescent="0.35">
      <c r="F4732" s="47"/>
    </row>
    <row r="4733" spans="6:6" x14ac:dyDescent="0.35">
      <c r="F4733" s="47"/>
    </row>
    <row r="4734" spans="6:6" x14ac:dyDescent="0.35">
      <c r="F4734" s="47"/>
    </row>
    <row r="4735" spans="6:6" x14ac:dyDescent="0.35">
      <c r="F4735" s="47"/>
    </row>
    <row r="4736" spans="6:6" x14ac:dyDescent="0.35">
      <c r="F4736" s="47"/>
    </row>
    <row r="4737" spans="6:6" x14ac:dyDescent="0.35">
      <c r="F4737" s="47"/>
    </row>
    <row r="4738" spans="6:6" x14ac:dyDescent="0.35">
      <c r="F4738" s="47"/>
    </row>
    <row r="4739" spans="6:6" x14ac:dyDescent="0.35">
      <c r="F4739" s="47"/>
    </row>
    <row r="4740" spans="6:6" x14ac:dyDescent="0.35">
      <c r="F4740" s="47"/>
    </row>
    <row r="4741" spans="6:6" x14ac:dyDescent="0.35">
      <c r="F4741" s="47"/>
    </row>
    <row r="4742" spans="6:6" x14ac:dyDescent="0.35">
      <c r="F4742" s="47"/>
    </row>
    <row r="4743" spans="6:6" x14ac:dyDescent="0.35">
      <c r="F4743" s="47"/>
    </row>
    <row r="4744" spans="6:6" x14ac:dyDescent="0.35">
      <c r="F4744" s="47"/>
    </row>
    <row r="4745" spans="6:6" x14ac:dyDescent="0.35">
      <c r="F4745" s="47"/>
    </row>
    <row r="4746" spans="6:6" x14ac:dyDescent="0.35">
      <c r="F4746" s="47"/>
    </row>
    <row r="4747" spans="6:6" x14ac:dyDescent="0.35">
      <c r="F4747" s="47"/>
    </row>
    <row r="4748" spans="6:6" x14ac:dyDescent="0.35">
      <c r="F4748" s="47"/>
    </row>
    <row r="4749" spans="6:6" x14ac:dyDescent="0.35">
      <c r="F4749" s="47"/>
    </row>
    <row r="4750" spans="6:6" x14ac:dyDescent="0.35">
      <c r="F4750" s="47"/>
    </row>
    <row r="4751" spans="6:6" x14ac:dyDescent="0.35">
      <c r="F4751" s="47"/>
    </row>
    <row r="4752" spans="6:6" x14ac:dyDescent="0.35">
      <c r="F4752" s="47"/>
    </row>
    <row r="4753" spans="6:6" x14ac:dyDescent="0.35">
      <c r="F4753" s="47"/>
    </row>
    <row r="4754" spans="6:6" x14ac:dyDescent="0.35">
      <c r="F4754" s="47"/>
    </row>
    <row r="4755" spans="6:6" x14ac:dyDescent="0.35">
      <c r="F4755" s="47"/>
    </row>
    <row r="4756" spans="6:6" x14ac:dyDescent="0.35">
      <c r="F4756" s="47"/>
    </row>
    <row r="4757" spans="6:6" x14ac:dyDescent="0.35">
      <c r="F4757" s="47"/>
    </row>
    <row r="4758" spans="6:6" x14ac:dyDescent="0.35">
      <c r="F4758" s="47"/>
    </row>
    <row r="4759" spans="6:6" x14ac:dyDescent="0.35">
      <c r="F4759" s="47"/>
    </row>
    <row r="4760" spans="6:6" x14ac:dyDescent="0.35">
      <c r="F4760" s="47"/>
    </row>
    <row r="4761" spans="6:6" x14ac:dyDescent="0.35">
      <c r="F4761" s="47"/>
    </row>
    <row r="4762" spans="6:6" x14ac:dyDescent="0.35">
      <c r="F4762" s="47"/>
    </row>
    <row r="4763" spans="6:6" x14ac:dyDescent="0.35">
      <c r="F4763" s="47"/>
    </row>
    <row r="4764" spans="6:6" x14ac:dyDescent="0.35">
      <c r="F4764" s="47"/>
    </row>
    <row r="4765" spans="6:6" x14ac:dyDescent="0.35">
      <c r="F4765" s="47"/>
    </row>
    <row r="4766" spans="6:6" x14ac:dyDescent="0.35">
      <c r="F4766" s="47"/>
    </row>
    <row r="4767" spans="6:6" x14ac:dyDescent="0.35">
      <c r="F4767" s="47"/>
    </row>
    <row r="4768" spans="6:6" x14ac:dyDescent="0.35">
      <c r="F4768" s="47"/>
    </row>
    <row r="4769" spans="6:6" x14ac:dyDescent="0.35">
      <c r="F4769" s="47"/>
    </row>
    <row r="4770" spans="6:6" x14ac:dyDescent="0.35">
      <c r="F4770" s="47"/>
    </row>
    <row r="4771" spans="6:6" x14ac:dyDescent="0.35">
      <c r="F4771" s="47"/>
    </row>
    <row r="4772" spans="6:6" x14ac:dyDescent="0.35">
      <c r="F4772" s="47"/>
    </row>
    <row r="4773" spans="6:6" x14ac:dyDescent="0.35">
      <c r="F4773" s="47"/>
    </row>
    <row r="4774" spans="6:6" x14ac:dyDescent="0.35">
      <c r="F4774" s="47"/>
    </row>
    <row r="4775" spans="6:6" x14ac:dyDescent="0.35">
      <c r="F4775" s="47"/>
    </row>
    <row r="4776" spans="6:6" x14ac:dyDescent="0.35">
      <c r="F4776" s="47"/>
    </row>
    <row r="4777" spans="6:6" x14ac:dyDescent="0.35">
      <c r="F4777" s="47"/>
    </row>
    <row r="4778" spans="6:6" x14ac:dyDescent="0.35">
      <c r="F4778" s="47"/>
    </row>
    <row r="4779" spans="6:6" x14ac:dyDescent="0.35">
      <c r="F4779" s="47"/>
    </row>
    <row r="4780" spans="6:6" x14ac:dyDescent="0.35">
      <c r="F4780" s="47"/>
    </row>
    <row r="4781" spans="6:6" x14ac:dyDescent="0.35">
      <c r="F4781" s="47"/>
    </row>
    <row r="4782" spans="6:6" x14ac:dyDescent="0.35">
      <c r="F4782" s="47"/>
    </row>
    <row r="4783" spans="6:6" x14ac:dyDescent="0.35">
      <c r="F4783" s="47"/>
    </row>
    <row r="4784" spans="6:6" x14ac:dyDescent="0.35">
      <c r="F4784" s="47"/>
    </row>
    <row r="4785" spans="6:6" x14ac:dyDescent="0.35">
      <c r="F4785" s="47"/>
    </row>
    <row r="4786" spans="6:6" x14ac:dyDescent="0.35">
      <c r="F4786" s="47"/>
    </row>
    <row r="4787" spans="6:6" x14ac:dyDescent="0.35">
      <c r="F4787" s="47"/>
    </row>
    <row r="4788" spans="6:6" x14ac:dyDescent="0.35">
      <c r="F4788" s="47"/>
    </row>
    <row r="4789" spans="6:6" x14ac:dyDescent="0.35">
      <c r="F4789" s="47"/>
    </row>
    <row r="4790" spans="6:6" x14ac:dyDescent="0.35">
      <c r="F4790" s="47"/>
    </row>
    <row r="4791" spans="6:6" x14ac:dyDescent="0.35">
      <c r="F4791" s="47"/>
    </row>
    <row r="4792" spans="6:6" x14ac:dyDescent="0.35">
      <c r="F4792" s="47"/>
    </row>
    <row r="4793" spans="6:6" x14ac:dyDescent="0.35">
      <c r="F4793" s="47"/>
    </row>
    <row r="4794" spans="6:6" x14ac:dyDescent="0.35">
      <c r="F4794" s="47"/>
    </row>
    <row r="4795" spans="6:6" x14ac:dyDescent="0.35">
      <c r="F4795" s="47"/>
    </row>
    <row r="4796" spans="6:6" x14ac:dyDescent="0.35">
      <c r="F4796" s="47"/>
    </row>
    <row r="4797" spans="6:6" x14ac:dyDescent="0.35">
      <c r="F4797" s="47"/>
    </row>
    <row r="4798" spans="6:6" x14ac:dyDescent="0.35">
      <c r="F4798" s="47"/>
    </row>
    <row r="4799" spans="6:6" x14ac:dyDescent="0.35">
      <c r="F4799" s="47"/>
    </row>
    <row r="4800" spans="6:6" x14ac:dyDescent="0.35">
      <c r="F4800" s="47"/>
    </row>
    <row r="4801" spans="6:6" x14ac:dyDescent="0.35">
      <c r="F4801" s="47"/>
    </row>
    <row r="4802" spans="6:6" x14ac:dyDescent="0.35">
      <c r="F4802" s="47"/>
    </row>
    <row r="4803" spans="6:6" x14ac:dyDescent="0.35">
      <c r="F4803" s="47"/>
    </row>
    <row r="4804" spans="6:6" x14ac:dyDescent="0.35">
      <c r="F4804" s="47"/>
    </row>
    <row r="4805" spans="6:6" x14ac:dyDescent="0.35">
      <c r="F4805" s="47"/>
    </row>
    <row r="4806" spans="6:6" x14ac:dyDescent="0.35">
      <c r="F4806" s="47"/>
    </row>
    <row r="4807" spans="6:6" x14ac:dyDescent="0.35">
      <c r="F4807" s="47"/>
    </row>
    <row r="4808" spans="6:6" x14ac:dyDescent="0.35">
      <c r="F4808" s="47"/>
    </row>
    <row r="4809" spans="6:6" x14ac:dyDescent="0.35">
      <c r="F4809" s="47"/>
    </row>
    <row r="4810" spans="6:6" x14ac:dyDescent="0.35">
      <c r="F4810" s="47"/>
    </row>
    <row r="4811" spans="6:6" x14ac:dyDescent="0.35">
      <c r="F4811" s="47"/>
    </row>
    <row r="4812" spans="6:6" x14ac:dyDescent="0.35">
      <c r="F4812" s="47"/>
    </row>
    <row r="4813" spans="6:6" x14ac:dyDescent="0.35">
      <c r="F4813" s="47"/>
    </row>
    <row r="4814" spans="6:6" x14ac:dyDescent="0.35">
      <c r="F4814" s="47"/>
    </row>
    <row r="4815" spans="6:6" x14ac:dyDescent="0.35">
      <c r="F4815" s="47"/>
    </row>
    <row r="4816" spans="6:6" x14ac:dyDescent="0.35">
      <c r="F4816" s="47"/>
    </row>
    <row r="4817" spans="6:6" x14ac:dyDescent="0.35">
      <c r="F4817" s="47"/>
    </row>
    <row r="4818" spans="6:6" x14ac:dyDescent="0.35">
      <c r="F4818" s="47"/>
    </row>
    <row r="4819" spans="6:6" x14ac:dyDescent="0.35">
      <c r="F4819" s="47"/>
    </row>
    <row r="4820" spans="6:6" x14ac:dyDescent="0.35">
      <c r="F4820" s="47"/>
    </row>
    <row r="4821" spans="6:6" x14ac:dyDescent="0.35">
      <c r="F4821" s="47"/>
    </row>
    <row r="4822" spans="6:6" x14ac:dyDescent="0.35">
      <c r="F4822" s="47"/>
    </row>
    <row r="4823" spans="6:6" x14ac:dyDescent="0.35">
      <c r="F4823" s="47"/>
    </row>
    <row r="4824" spans="6:6" x14ac:dyDescent="0.35">
      <c r="F4824" s="47"/>
    </row>
    <row r="4825" spans="6:6" x14ac:dyDescent="0.35">
      <c r="F4825" s="47"/>
    </row>
    <row r="4826" spans="6:6" x14ac:dyDescent="0.35">
      <c r="F4826" s="47"/>
    </row>
    <row r="4827" spans="6:6" x14ac:dyDescent="0.35">
      <c r="F4827" s="47"/>
    </row>
    <row r="4828" spans="6:6" x14ac:dyDescent="0.35">
      <c r="F4828" s="47"/>
    </row>
    <row r="4829" spans="6:6" x14ac:dyDescent="0.35">
      <c r="F4829" s="47"/>
    </row>
    <row r="4830" spans="6:6" x14ac:dyDescent="0.35">
      <c r="F4830" s="47"/>
    </row>
    <row r="4831" spans="6:6" x14ac:dyDescent="0.35">
      <c r="F4831" s="47"/>
    </row>
    <row r="4832" spans="6:6" x14ac:dyDescent="0.35">
      <c r="F4832" s="47"/>
    </row>
    <row r="4833" spans="6:6" x14ac:dyDescent="0.35">
      <c r="F4833" s="47"/>
    </row>
    <row r="4834" spans="6:6" x14ac:dyDescent="0.35">
      <c r="F4834" s="47"/>
    </row>
    <row r="4835" spans="6:6" x14ac:dyDescent="0.35">
      <c r="F4835" s="47"/>
    </row>
    <row r="4836" spans="6:6" x14ac:dyDescent="0.35">
      <c r="F4836" s="47"/>
    </row>
    <row r="4837" spans="6:6" x14ac:dyDescent="0.35">
      <c r="F4837" s="47"/>
    </row>
    <row r="4838" spans="6:6" x14ac:dyDescent="0.35">
      <c r="F4838" s="47"/>
    </row>
    <row r="4839" spans="6:6" x14ac:dyDescent="0.35">
      <c r="F4839" s="47"/>
    </row>
    <row r="4840" spans="6:6" x14ac:dyDescent="0.35">
      <c r="F4840" s="47"/>
    </row>
    <row r="4841" spans="6:6" x14ac:dyDescent="0.35">
      <c r="F4841" s="47"/>
    </row>
    <row r="4842" spans="6:6" x14ac:dyDescent="0.35">
      <c r="F4842" s="47"/>
    </row>
    <row r="4843" spans="6:6" x14ac:dyDescent="0.35">
      <c r="F4843" s="47"/>
    </row>
    <row r="4844" spans="6:6" x14ac:dyDescent="0.35">
      <c r="F4844" s="47"/>
    </row>
    <row r="4845" spans="6:6" x14ac:dyDescent="0.35">
      <c r="F4845" s="47"/>
    </row>
    <row r="4846" spans="6:6" x14ac:dyDescent="0.35">
      <c r="F4846" s="47"/>
    </row>
    <row r="4847" spans="6:6" x14ac:dyDescent="0.35">
      <c r="F4847" s="47"/>
    </row>
    <row r="4848" spans="6:6" x14ac:dyDescent="0.35">
      <c r="F4848" s="47"/>
    </row>
    <row r="4849" spans="6:6" x14ac:dyDescent="0.35">
      <c r="F4849" s="47"/>
    </row>
    <row r="4850" spans="6:6" x14ac:dyDescent="0.35">
      <c r="F4850" s="47"/>
    </row>
    <row r="4851" spans="6:6" x14ac:dyDescent="0.35">
      <c r="F4851" s="47"/>
    </row>
    <row r="4852" spans="6:6" x14ac:dyDescent="0.35">
      <c r="F4852" s="47"/>
    </row>
    <row r="4853" spans="6:6" x14ac:dyDescent="0.35">
      <c r="F4853" s="47"/>
    </row>
    <row r="4854" spans="6:6" x14ac:dyDescent="0.35">
      <c r="F4854" s="47"/>
    </row>
    <row r="4855" spans="6:6" x14ac:dyDescent="0.35">
      <c r="F4855" s="47"/>
    </row>
    <row r="4856" spans="6:6" x14ac:dyDescent="0.35">
      <c r="F4856" s="47"/>
    </row>
    <row r="4857" spans="6:6" x14ac:dyDescent="0.35">
      <c r="F4857" s="47"/>
    </row>
    <row r="4858" spans="6:6" x14ac:dyDescent="0.35">
      <c r="F4858" s="47"/>
    </row>
    <row r="4859" spans="6:6" x14ac:dyDescent="0.35">
      <c r="F4859" s="47"/>
    </row>
    <row r="4860" spans="6:6" x14ac:dyDescent="0.35">
      <c r="F4860" s="47"/>
    </row>
    <row r="4861" spans="6:6" x14ac:dyDescent="0.35">
      <c r="F4861" s="47"/>
    </row>
    <row r="4862" spans="6:6" x14ac:dyDescent="0.35">
      <c r="F4862" s="47"/>
    </row>
    <row r="4863" spans="6:6" x14ac:dyDescent="0.35">
      <c r="F4863" s="47"/>
    </row>
    <row r="4864" spans="6:6" x14ac:dyDescent="0.35">
      <c r="F4864" s="47"/>
    </row>
    <row r="4865" spans="6:6" x14ac:dyDescent="0.35">
      <c r="F4865" s="47"/>
    </row>
    <row r="4866" spans="6:6" x14ac:dyDescent="0.35">
      <c r="F4866" s="47"/>
    </row>
    <row r="4867" spans="6:6" x14ac:dyDescent="0.35">
      <c r="F4867" s="47"/>
    </row>
    <row r="4868" spans="6:6" x14ac:dyDescent="0.35">
      <c r="F4868" s="47"/>
    </row>
    <row r="4869" spans="6:6" x14ac:dyDescent="0.35">
      <c r="F4869" s="47"/>
    </row>
    <row r="4870" spans="6:6" x14ac:dyDescent="0.35">
      <c r="F4870" s="47"/>
    </row>
    <row r="4871" spans="6:6" x14ac:dyDescent="0.35">
      <c r="F4871" s="47"/>
    </row>
    <row r="4872" spans="6:6" x14ac:dyDescent="0.35">
      <c r="F4872" s="47"/>
    </row>
    <row r="4873" spans="6:6" x14ac:dyDescent="0.35">
      <c r="F4873" s="47"/>
    </row>
    <row r="4874" spans="6:6" x14ac:dyDescent="0.35">
      <c r="F4874" s="47"/>
    </row>
    <row r="4875" spans="6:6" x14ac:dyDescent="0.35">
      <c r="F4875" s="47"/>
    </row>
    <row r="4876" spans="6:6" x14ac:dyDescent="0.35">
      <c r="F4876" s="47"/>
    </row>
    <row r="4877" spans="6:6" x14ac:dyDescent="0.35">
      <c r="F4877" s="47"/>
    </row>
    <row r="4878" spans="6:6" x14ac:dyDescent="0.35">
      <c r="F4878" s="47"/>
    </row>
    <row r="4879" spans="6:6" x14ac:dyDescent="0.35">
      <c r="F4879" s="47"/>
    </row>
    <row r="4880" spans="6:6" x14ac:dyDescent="0.35">
      <c r="F4880" s="47"/>
    </row>
    <row r="4881" spans="6:6" x14ac:dyDescent="0.35">
      <c r="F4881" s="47"/>
    </row>
    <row r="4882" spans="6:6" x14ac:dyDescent="0.35">
      <c r="F4882" s="47"/>
    </row>
    <row r="4883" spans="6:6" x14ac:dyDescent="0.35">
      <c r="F4883" s="47"/>
    </row>
    <row r="4884" spans="6:6" x14ac:dyDescent="0.35">
      <c r="F4884" s="47"/>
    </row>
    <row r="4885" spans="6:6" x14ac:dyDescent="0.35">
      <c r="F4885" s="47"/>
    </row>
    <row r="4886" spans="6:6" x14ac:dyDescent="0.35">
      <c r="F4886" s="47"/>
    </row>
    <row r="4887" spans="6:6" x14ac:dyDescent="0.35">
      <c r="F4887" s="47"/>
    </row>
    <row r="4888" spans="6:6" x14ac:dyDescent="0.35">
      <c r="F4888" s="47"/>
    </row>
    <row r="4889" spans="6:6" x14ac:dyDescent="0.35">
      <c r="F4889" s="47"/>
    </row>
    <row r="4890" spans="6:6" x14ac:dyDescent="0.35">
      <c r="F4890" s="47"/>
    </row>
    <row r="4891" spans="6:6" x14ac:dyDescent="0.35">
      <c r="F4891" s="47"/>
    </row>
    <row r="4892" spans="6:6" x14ac:dyDescent="0.35">
      <c r="F4892" s="47"/>
    </row>
    <row r="4893" spans="6:6" x14ac:dyDescent="0.35">
      <c r="F4893" s="47"/>
    </row>
    <row r="4894" spans="6:6" x14ac:dyDescent="0.35">
      <c r="F4894" s="47"/>
    </row>
    <row r="4895" spans="6:6" x14ac:dyDescent="0.35">
      <c r="F4895" s="47"/>
    </row>
    <row r="4896" spans="6:6" x14ac:dyDescent="0.35">
      <c r="F4896" s="47"/>
    </row>
    <row r="4897" spans="6:6" x14ac:dyDescent="0.35">
      <c r="F4897" s="47"/>
    </row>
    <row r="4898" spans="6:6" x14ac:dyDescent="0.35">
      <c r="F4898" s="47"/>
    </row>
    <row r="4899" spans="6:6" x14ac:dyDescent="0.35">
      <c r="F4899" s="47"/>
    </row>
    <row r="4900" spans="6:6" x14ac:dyDescent="0.35">
      <c r="F4900" s="47"/>
    </row>
    <row r="4901" spans="6:6" x14ac:dyDescent="0.35">
      <c r="F4901" s="47"/>
    </row>
    <row r="4902" spans="6:6" x14ac:dyDescent="0.35">
      <c r="F4902" s="47"/>
    </row>
    <row r="4903" spans="6:6" x14ac:dyDescent="0.35">
      <c r="F4903" s="47"/>
    </row>
    <row r="4904" spans="6:6" x14ac:dyDescent="0.35">
      <c r="F4904" s="47"/>
    </row>
    <row r="4905" spans="6:6" x14ac:dyDescent="0.35">
      <c r="F4905" s="47"/>
    </row>
    <row r="4906" spans="6:6" x14ac:dyDescent="0.35">
      <c r="F4906" s="47"/>
    </row>
    <row r="4907" spans="6:6" x14ac:dyDescent="0.35">
      <c r="F4907" s="47"/>
    </row>
    <row r="4908" spans="6:6" x14ac:dyDescent="0.35">
      <c r="F4908" s="47"/>
    </row>
    <row r="4909" spans="6:6" x14ac:dyDescent="0.35">
      <c r="F4909" s="47"/>
    </row>
    <row r="4910" spans="6:6" x14ac:dyDescent="0.35">
      <c r="F4910" s="47"/>
    </row>
    <row r="4911" spans="6:6" x14ac:dyDescent="0.35">
      <c r="F4911" s="47"/>
    </row>
    <row r="4912" spans="6:6" x14ac:dyDescent="0.35">
      <c r="F4912" s="47"/>
    </row>
    <row r="4913" spans="6:6" x14ac:dyDescent="0.35">
      <c r="F4913" s="47"/>
    </row>
    <row r="4914" spans="6:6" x14ac:dyDescent="0.35">
      <c r="F4914" s="47"/>
    </row>
    <row r="4915" spans="6:6" x14ac:dyDescent="0.35">
      <c r="F4915" s="47"/>
    </row>
    <row r="4916" spans="6:6" x14ac:dyDescent="0.35">
      <c r="F4916" s="47"/>
    </row>
    <row r="4917" spans="6:6" x14ac:dyDescent="0.35">
      <c r="F4917" s="47"/>
    </row>
    <row r="4918" spans="6:6" x14ac:dyDescent="0.35">
      <c r="F4918" s="47"/>
    </row>
    <row r="4919" spans="6:6" x14ac:dyDescent="0.35">
      <c r="F4919" s="47"/>
    </row>
    <row r="4920" spans="6:6" x14ac:dyDescent="0.35">
      <c r="F4920" s="47"/>
    </row>
    <row r="4921" spans="6:6" x14ac:dyDescent="0.35">
      <c r="F4921" s="47"/>
    </row>
    <row r="4922" spans="6:6" x14ac:dyDescent="0.35">
      <c r="F4922" s="47"/>
    </row>
    <row r="4923" spans="6:6" x14ac:dyDescent="0.35">
      <c r="F4923" s="47"/>
    </row>
    <row r="4924" spans="6:6" x14ac:dyDescent="0.35">
      <c r="F4924" s="47"/>
    </row>
    <row r="4925" spans="6:6" x14ac:dyDescent="0.35">
      <c r="F4925" s="47"/>
    </row>
    <row r="4926" spans="6:6" x14ac:dyDescent="0.35">
      <c r="F4926" s="47"/>
    </row>
    <row r="4927" spans="6:6" x14ac:dyDescent="0.35">
      <c r="F4927" s="47"/>
    </row>
    <row r="4928" spans="6:6" x14ac:dyDescent="0.35">
      <c r="F4928" s="47"/>
    </row>
    <row r="4929" spans="6:6" x14ac:dyDescent="0.35">
      <c r="F4929" s="47"/>
    </row>
    <row r="4930" spans="6:6" x14ac:dyDescent="0.35">
      <c r="F4930" s="47"/>
    </row>
    <row r="4931" spans="6:6" x14ac:dyDescent="0.35">
      <c r="F4931" s="47"/>
    </row>
    <row r="4932" spans="6:6" x14ac:dyDescent="0.35">
      <c r="F4932" s="47"/>
    </row>
    <row r="4933" spans="6:6" x14ac:dyDescent="0.35">
      <c r="F4933" s="47"/>
    </row>
    <row r="4934" spans="6:6" x14ac:dyDescent="0.35">
      <c r="F4934" s="47"/>
    </row>
    <row r="4935" spans="6:6" x14ac:dyDescent="0.35">
      <c r="F4935" s="47"/>
    </row>
    <row r="4936" spans="6:6" x14ac:dyDescent="0.35">
      <c r="F4936" s="47"/>
    </row>
    <row r="4937" spans="6:6" x14ac:dyDescent="0.35">
      <c r="F4937" s="47"/>
    </row>
    <row r="4938" spans="6:6" x14ac:dyDescent="0.35">
      <c r="F4938" s="47"/>
    </row>
    <row r="4939" spans="6:6" x14ac:dyDescent="0.35">
      <c r="F4939" s="47"/>
    </row>
    <row r="4940" spans="6:6" x14ac:dyDescent="0.35">
      <c r="F4940" s="47"/>
    </row>
    <row r="4941" spans="6:6" x14ac:dyDescent="0.35">
      <c r="F4941" s="47"/>
    </row>
    <row r="4942" spans="6:6" x14ac:dyDescent="0.35">
      <c r="F4942" s="47"/>
    </row>
    <row r="4943" spans="6:6" x14ac:dyDescent="0.35">
      <c r="F4943" s="47"/>
    </row>
    <row r="4944" spans="6:6" x14ac:dyDescent="0.35">
      <c r="F4944" s="47"/>
    </row>
    <row r="4945" spans="6:6" x14ac:dyDescent="0.35">
      <c r="F4945" s="47"/>
    </row>
    <row r="4946" spans="6:6" x14ac:dyDescent="0.35">
      <c r="F4946" s="47"/>
    </row>
    <row r="4947" spans="6:6" x14ac:dyDescent="0.35">
      <c r="F4947" s="47"/>
    </row>
    <row r="4948" spans="6:6" x14ac:dyDescent="0.35">
      <c r="F4948" s="47"/>
    </row>
    <row r="4949" spans="6:6" x14ac:dyDescent="0.35">
      <c r="F4949" s="47"/>
    </row>
    <row r="4950" spans="6:6" x14ac:dyDescent="0.35">
      <c r="F4950" s="47"/>
    </row>
    <row r="4951" spans="6:6" x14ac:dyDescent="0.35">
      <c r="F4951" s="47"/>
    </row>
    <row r="4952" spans="6:6" x14ac:dyDescent="0.35">
      <c r="F4952" s="47"/>
    </row>
    <row r="4953" spans="6:6" x14ac:dyDescent="0.35">
      <c r="F4953" s="47"/>
    </row>
    <row r="4954" spans="6:6" x14ac:dyDescent="0.35">
      <c r="F4954" s="47"/>
    </row>
    <row r="4955" spans="6:6" x14ac:dyDescent="0.35">
      <c r="F4955" s="47"/>
    </row>
    <row r="4956" spans="6:6" x14ac:dyDescent="0.35">
      <c r="F4956" s="47"/>
    </row>
    <row r="4957" spans="6:6" x14ac:dyDescent="0.35">
      <c r="F4957" s="47"/>
    </row>
    <row r="4958" spans="6:6" x14ac:dyDescent="0.35">
      <c r="F4958" s="47"/>
    </row>
    <row r="4959" spans="6:6" x14ac:dyDescent="0.35">
      <c r="F4959" s="47"/>
    </row>
    <row r="4960" spans="6:6" x14ac:dyDescent="0.35">
      <c r="F4960" s="47"/>
    </row>
    <row r="4961" spans="6:6" x14ac:dyDescent="0.35">
      <c r="F4961" s="47"/>
    </row>
    <row r="4962" spans="6:6" x14ac:dyDescent="0.35">
      <c r="F4962" s="47"/>
    </row>
    <row r="4963" spans="6:6" x14ac:dyDescent="0.35">
      <c r="F4963" s="47"/>
    </row>
    <row r="4964" spans="6:6" x14ac:dyDescent="0.35">
      <c r="F4964" s="47"/>
    </row>
    <row r="4965" spans="6:6" x14ac:dyDescent="0.35">
      <c r="F4965" s="47"/>
    </row>
    <row r="4966" spans="6:6" x14ac:dyDescent="0.35">
      <c r="F4966" s="47"/>
    </row>
    <row r="4967" spans="6:6" x14ac:dyDescent="0.35">
      <c r="F4967" s="47"/>
    </row>
    <row r="4968" spans="6:6" x14ac:dyDescent="0.35">
      <c r="F4968" s="47"/>
    </row>
    <row r="4969" spans="6:6" x14ac:dyDescent="0.35">
      <c r="F4969" s="47"/>
    </row>
    <row r="4970" spans="6:6" x14ac:dyDescent="0.35">
      <c r="F4970" s="47"/>
    </row>
    <row r="4971" spans="6:6" x14ac:dyDescent="0.35">
      <c r="F4971" s="47"/>
    </row>
    <row r="4972" spans="6:6" x14ac:dyDescent="0.35">
      <c r="F4972" s="47"/>
    </row>
    <row r="4973" spans="6:6" x14ac:dyDescent="0.35">
      <c r="F4973" s="47"/>
    </row>
    <row r="4974" spans="6:6" x14ac:dyDescent="0.35">
      <c r="F4974" s="47"/>
    </row>
    <row r="4975" spans="6:6" x14ac:dyDescent="0.35">
      <c r="F4975" s="47"/>
    </row>
    <row r="4976" spans="6:6" x14ac:dyDescent="0.35">
      <c r="F4976" s="47"/>
    </row>
    <row r="4977" spans="6:6" x14ac:dyDescent="0.35">
      <c r="F4977" s="47"/>
    </row>
    <row r="4978" spans="6:6" x14ac:dyDescent="0.35">
      <c r="F4978" s="47"/>
    </row>
    <row r="4979" spans="6:6" x14ac:dyDescent="0.35">
      <c r="F4979" s="47"/>
    </row>
    <row r="4980" spans="6:6" x14ac:dyDescent="0.35">
      <c r="F4980" s="47"/>
    </row>
    <row r="4981" spans="6:6" x14ac:dyDescent="0.35">
      <c r="F4981" s="47"/>
    </row>
    <row r="4982" spans="6:6" x14ac:dyDescent="0.35">
      <c r="F4982" s="47"/>
    </row>
    <row r="4983" spans="6:6" x14ac:dyDescent="0.35">
      <c r="F4983" s="47"/>
    </row>
    <row r="4984" spans="6:6" x14ac:dyDescent="0.35">
      <c r="F4984" s="47"/>
    </row>
    <row r="4985" spans="6:6" x14ac:dyDescent="0.35">
      <c r="F4985" s="47"/>
    </row>
    <row r="4986" spans="6:6" x14ac:dyDescent="0.35">
      <c r="F4986" s="47"/>
    </row>
    <row r="4987" spans="6:6" x14ac:dyDescent="0.35">
      <c r="F4987" s="47"/>
    </row>
    <row r="4988" spans="6:6" x14ac:dyDescent="0.35">
      <c r="F4988" s="47"/>
    </row>
    <row r="4989" spans="6:6" x14ac:dyDescent="0.35">
      <c r="F4989" s="47"/>
    </row>
    <row r="4990" spans="6:6" x14ac:dyDescent="0.35">
      <c r="F4990" s="47"/>
    </row>
    <row r="4991" spans="6:6" x14ac:dyDescent="0.35">
      <c r="F4991" s="47"/>
    </row>
    <row r="4992" spans="6:6" x14ac:dyDescent="0.35">
      <c r="F4992" s="47"/>
    </row>
    <row r="4993" spans="6:6" x14ac:dyDescent="0.35">
      <c r="F4993" s="47"/>
    </row>
    <row r="4994" spans="6:6" x14ac:dyDescent="0.35">
      <c r="F4994" s="47"/>
    </row>
    <row r="4995" spans="6:6" x14ac:dyDescent="0.35">
      <c r="F4995" s="47"/>
    </row>
    <row r="4996" spans="6:6" x14ac:dyDescent="0.35">
      <c r="F4996" s="47"/>
    </row>
    <row r="4997" spans="6:6" x14ac:dyDescent="0.35">
      <c r="F4997" s="47"/>
    </row>
    <row r="4998" spans="6:6" x14ac:dyDescent="0.35">
      <c r="F4998" s="47"/>
    </row>
    <row r="4999" spans="6:6" x14ac:dyDescent="0.35">
      <c r="F4999" s="47"/>
    </row>
    <row r="5000" spans="6:6" x14ac:dyDescent="0.35">
      <c r="F5000" s="47"/>
    </row>
    <row r="5001" spans="6:6" x14ac:dyDescent="0.35">
      <c r="F5001" s="47"/>
    </row>
    <row r="5002" spans="6:6" x14ac:dyDescent="0.35">
      <c r="F5002" s="47"/>
    </row>
    <row r="5003" spans="6:6" x14ac:dyDescent="0.35">
      <c r="F5003" s="47"/>
    </row>
    <row r="5004" spans="6:6" x14ac:dyDescent="0.35">
      <c r="F5004" s="47"/>
    </row>
    <row r="5005" spans="6:6" x14ac:dyDescent="0.35">
      <c r="F5005" s="47"/>
    </row>
    <row r="5006" spans="6:6" x14ac:dyDescent="0.35">
      <c r="F5006" s="47"/>
    </row>
    <row r="5007" spans="6:6" x14ac:dyDescent="0.35">
      <c r="F5007" s="47"/>
    </row>
    <row r="5008" spans="6:6" x14ac:dyDescent="0.35">
      <c r="F5008" s="47"/>
    </row>
    <row r="5009" spans="6:6" x14ac:dyDescent="0.35">
      <c r="F5009" s="47"/>
    </row>
    <row r="5010" spans="6:6" x14ac:dyDescent="0.35">
      <c r="F5010" s="47"/>
    </row>
    <row r="5011" spans="6:6" x14ac:dyDescent="0.35">
      <c r="F5011" s="47"/>
    </row>
    <row r="5012" spans="6:6" x14ac:dyDescent="0.35">
      <c r="F5012" s="47"/>
    </row>
    <row r="5013" spans="6:6" x14ac:dyDescent="0.35">
      <c r="F5013" s="47"/>
    </row>
    <row r="5014" spans="6:6" x14ac:dyDescent="0.35">
      <c r="F5014" s="47"/>
    </row>
    <row r="5015" spans="6:6" x14ac:dyDescent="0.35">
      <c r="F5015" s="47"/>
    </row>
    <row r="5016" spans="6:6" x14ac:dyDescent="0.35">
      <c r="F5016" s="47"/>
    </row>
    <row r="5017" spans="6:6" x14ac:dyDescent="0.35">
      <c r="F5017" s="47"/>
    </row>
    <row r="5018" spans="6:6" x14ac:dyDescent="0.35">
      <c r="F5018" s="47"/>
    </row>
    <row r="5019" spans="6:6" x14ac:dyDescent="0.35">
      <c r="F5019" s="47"/>
    </row>
    <row r="5020" spans="6:6" x14ac:dyDescent="0.35">
      <c r="F5020" s="47"/>
    </row>
    <row r="5021" spans="6:6" x14ac:dyDescent="0.35">
      <c r="F5021" s="47"/>
    </row>
    <row r="5022" spans="6:6" x14ac:dyDescent="0.35">
      <c r="F5022" s="47"/>
    </row>
    <row r="5023" spans="6:6" x14ac:dyDescent="0.35">
      <c r="F5023" s="47"/>
    </row>
    <row r="5024" spans="6:6" x14ac:dyDescent="0.35">
      <c r="F5024" s="47"/>
    </row>
    <row r="5025" spans="6:6" x14ac:dyDescent="0.35">
      <c r="F5025" s="47"/>
    </row>
    <row r="5026" spans="6:6" x14ac:dyDescent="0.35">
      <c r="F5026" s="47"/>
    </row>
    <row r="5027" spans="6:6" x14ac:dyDescent="0.35">
      <c r="F5027" s="47"/>
    </row>
    <row r="5028" spans="6:6" x14ac:dyDescent="0.35">
      <c r="F5028" s="47"/>
    </row>
    <row r="5029" spans="6:6" x14ac:dyDescent="0.35">
      <c r="F5029" s="47"/>
    </row>
    <row r="5030" spans="6:6" x14ac:dyDescent="0.35">
      <c r="F5030" s="47"/>
    </row>
    <row r="5031" spans="6:6" x14ac:dyDescent="0.35">
      <c r="F5031" s="47"/>
    </row>
    <row r="5032" spans="6:6" x14ac:dyDescent="0.35">
      <c r="F5032" s="47"/>
    </row>
    <row r="5033" spans="6:6" x14ac:dyDescent="0.35">
      <c r="F5033" s="47"/>
    </row>
    <row r="5034" spans="6:6" x14ac:dyDescent="0.35">
      <c r="F5034" s="47"/>
    </row>
    <row r="5035" spans="6:6" x14ac:dyDescent="0.35">
      <c r="F5035" s="47"/>
    </row>
    <row r="5036" spans="6:6" x14ac:dyDescent="0.35">
      <c r="F5036" s="47"/>
    </row>
    <row r="5037" spans="6:6" x14ac:dyDescent="0.35">
      <c r="F5037" s="47"/>
    </row>
    <row r="5038" spans="6:6" x14ac:dyDescent="0.35">
      <c r="F5038" s="47"/>
    </row>
    <row r="5039" spans="6:6" x14ac:dyDescent="0.35">
      <c r="F5039" s="47"/>
    </row>
    <row r="5040" spans="6:6" x14ac:dyDescent="0.35">
      <c r="F5040" s="47"/>
    </row>
    <row r="5041" spans="6:6" x14ac:dyDescent="0.35">
      <c r="F5041" s="47"/>
    </row>
    <row r="5042" spans="6:6" x14ac:dyDescent="0.35">
      <c r="F5042" s="47"/>
    </row>
    <row r="5043" spans="6:6" x14ac:dyDescent="0.35">
      <c r="F5043" s="47"/>
    </row>
    <row r="5044" spans="6:6" x14ac:dyDescent="0.35">
      <c r="F5044" s="47"/>
    </row>
    <row r="5045" spans="6:6" x14ac:dyDescent="0.35">
      <c r="F5045" s="47"/>
    </row>
    <row r="5046" spans="6:6" x14ac:dyDescent="0.35">
      <c r="F5046" s="47"/>
    </row>
    <row r="5047" spans="6:6" x14ac:dyDescent="0.35">
      <c r="F5047" s="47"/>
    </row>
    <row r="5048" spans="6:6" x14ac:dyDescent="0.35">
      <c r="F5048" s="47"/>
    </row>
    <row r="5049" spans="6:6" x14ac:dyDescent="0.35">
      <c r="F5049" s="47"/>
    </row>
    <row r="5050" spans="6:6" x14ac:dyDescent="0.35">
      <c r="F5050" s="47"/>
    </row>
    <row r="5051" spans="6:6" x14ac:dyDescent="0.35">
      <c r="F5051" s="47"/>
    </row>
    <row r="5052" spans="6:6" x14ac:dyDescent="0.35">
      <c r="F5052" s="47"/>
    </row>
    <row r="5053" spans="6:6" x14ac:dyDescent="0.35">
      <c r="F5053" s="47"/>
    </row>
    <row r="5054" spans="6:6" x14ac:dyDescent="0.35">
      <c r="F5054" s="47"/>
    </row>
    <row r="5055" spans="6:6" x14ac:dyDescent="0.35">
      <c r="F5055" s="47"/>
    </row>
    <row r="5056" spans="6:6" x14ac:dyDescent="0.35">
      <c r="F5056" s="47"/>
    </row>
    <row r="5057" spans="6:6" x14ac:dyDescent="0.35">
      <c r="F5057" s="47"/>
    </row>
    <row r="5058" spans="6:6" x14ac:dyDescent="0.35">
      <c r="F5058" s="47"/>
    </row>
    <row r="5059" spans="6:6" x14ac:dyDescent="0.35">
      <c r="F5059" s="47"/>
    </row>
    <row r="5060" spans="6:6" x14ac:dyDescent="0.35">
      <c r="F5060" s="47"/>
    </row>
    <row r="5061" spans="6:6" x14ac:dyDescent="0.35">
      <c r="F5061" s="47"/>
    </row>
    <row r="5062" spans="6:6" x14ac:dyDescent="0.35">
      <c r="F5062" s="47"/>
    </row>
    <row r="5063" spans="6:6" x14ac:dyDescent="0.35">
      <c r="F5063" s="47"/>
    </row>
    <row r="5064" spans="6:6" x14ac:dyDescent="0.35">
      <c r="F5064" s="47"/>
    </row>
    <row r="5065" spans="6:6" x14ac:dyDescent="0.35">
      <c r="F5065" s="47"/>
    </row>
    <row r="5066" spans="6:6" x14ac:dyDescent="0.35">
      <c r="F5066" s="47"/>
    </row>
    <row r="5067" spans="6:6" x14ac:dyDescent="0.35">
      <c r="F5067" s="47"/>
    </row>
    <row r="5068" spans="6:6" x14ac:dyDescent="0.35">
      <c r="F5068" s="47"/>
    </row>
    <row r="5069" spans="6:6" x14ac:dyDescent="0.35">
      <c r="F5069" s="47"/>
    </row>
    <row r="5070" spans="6:6" x14ac:dyDescent="0.35">
      <c r="F5070" s="47"/>
    </row>
    <row r="5071" spans="6:6" x14ac:dyDescent="0.35">
      <c r="F5071" s="47"/>
    </row>
    <row r="5072" spans="6:6" x14ac:dyDescent="0.35">
      <c r="F5072" s="47"/>
    </row>
    <row r="5073" spans="6:6" x14ac:dyDescent="0.35">
      <c r="F5073" s="47"/>
    </row>
    <row r="5074" spans="6:6" x14ac:dyDescent="0.35">
      <c r="F5074" s="47"/>
    </row>
    <row r="5075" spans="6:6" x14ac:dyDescent="0.35">
      <c r="F5075" s="47"/>
    </row>
    <row r="5076" spans="6:6" x14ac:dyDescent="0.35">
      <c r="F5076" s="47"/>
    </row>
    <row r="5077" spans="6:6" x14ac:dyDescent="0.35">
      <c r="F5077" s="47"/>
    </row>
    <row r="5078" spans="6:6" x14ac:dyDescent="0.35">
      <c r="F5078" s="47"/>
    </row>
    <row r="5079" spans="6:6" x14ac:dyDescent="0.35">
      <c r="F5079" s="47"/>
    </row>
    <row r="5080" spans="6:6" x14ac:dyDescent="0.35">
      <c r="F5080" s="47"/>
    </row>
    <row r="5081" spans="6:6" x14ac:dyDescent="0.35">
      <c r="F5081" s="47"/>
    </row>
    <row r="5082" spans="6:6" x14ac:dyDescent="0.35">
      <c r="F5082" s="47"/>
    </row>
    <row r="5083" spans="6:6" x14ac:dyDescent="0.35">
      <c r="F5083" s="47"/>
    </row>
    <row r="5084" spans="6:6" x14ac:dyDescent="0.35">
      <c r="F5084" s="47"/>
    </row>
    <row r="5085" spans="6:6" x14ac:dyDescent="0.35">
      <c r="F5085" s="47"/>
    </row>
    <row r="5086" spans="6:6" x14ac:dyDescent="0.35">
      <c r="F5086" s="47"/>
    </row>
    <row r="5087" spans="6:6" x14ac:dyDescent="0.35">
      <c r="F5087" s="47"/>
    </row>
    <row r="5088" spans="6:6" x14ac:dyDescent="0.35">
      <c r="F5088" s="47"/>
    </row>
    <row r="5089" spans="6:6" x14ac:dyDescent="0.35">
      <c r="F5089" s="47"/>
    </row>
    <row r="5090" spans="6:6" x14ac:dyDescent="0.35">
      <c r="F5090" s="47"/>
    </row>
    <row r="5091" spans="6:6" x14ac:dyDescent="0.35">
      <c r="F5091" s="47"/>
    </row>
    <row r="5092" spans="6:6" x14ac:dyDescent="0.35">
      <c r="F5092" s="47"/>
    </row>
    <row r="5093" spans="6:6" x14ac:dyDescent="0.35">
      <c r="F5093" s="47"/>
    </row>
    <row r="5094" spans="6:6" x14ac:dyDescent="0.35">
      <c r="F5094" s="47"/>
    </row>
    <row r="5095" spans="6:6" x14ac:dyDescent="0.35">
      <c r="F5095" s="47"/>
    </row>
    <row r="5096" spans="6:6" x14ac:dyDescent="0.35">
      <c r="F5096" s="47"/>
    </row>
    <row r="5097" spans="6:6" x14ac:dyDescent="0.35">
      <c r="F5097" s="47"/>
    </row>
    <row r="5098" spans="6:6" x14ac:dyDescent="0.35">
      <c r="F5098" s="47"/>
    </row>
    <row r="5099" spans="6:6" x14ac:dyDescent="0.35">
      <c r="F5099" s="47"/>
    </row>
    <row r="5100" spans="6:6" x14ac:dyDescent="0.35">
      <c r="F5100" s="47"/>
    </row>
    <row r="5101" spans="6:6" x14ac:dyDescent="0.35">
      <c r="F5101" s="47"/>
    </row>
    <row r="5102" spans="6:6" x14ac:dyDescent="0.35">
      <c r="F5102" s="47"/>
    </row>
    <row r="5103" spans="6:6" x14ac:dyDescent="0.35">
      <c r="F5103" s="47"/>
    </row>
    <row r="5104" spans="6:6" x14ac:dyDescent="0.35">
      <c r="F5104" s="47"/>
    </row>
    <row r="5105" spans="6:6" x14ac:dyDescent="0.35">
      <c r="F5105" s="47"/>
    </row>
    <row r="5106" spans="6:6" x14ac:dyDescent="0.35">
      <c r="F5106" s="47"/>
    </row>
    <row r="5107" spans="6:6" x14ac:dyDescent="0.35">
      <c r="F5107" s="47"/>
    </row>
    <row r="5108" spans="6:6" x14ac:dyDescent="0.35">
      <c r="F5108" s="47"/>
    </row>
    <row r="5109" spans="6:6" x14ac:dyDescent="0.35">
      <c r="F5109" s="47"/>
    </row>
    <row r="5110" spans="6:6" x14ac:dyDescent="0.35">
      <c r="F5110" s="47"/>
    </row>
    <row r="5111" spans="6:6" x14ac:dyDescent="0.35">
      <c r="F5111" s="47"/>
    </row>
    <row r="5112" spans="6:6" x14ac:dyDescent="0.35">
      <c r="F5112" s="47"/>
    </row>
    <row r="5113" spans="6:6" x14ac:dyDescent="0.35">
      <c r="F5113" s="47"/>
    </row>
    <row r="5114" spans="6:6" x14ac:dyDescent="0.35">
      <c r="F5114" s="47"/>
    </row>
    <row r="5115" spans="6:6" x14ac:dyDescent="0.35">
      <c r="F5115" s="47"/>
    </row>
    <row r="5116" spans="6:6" x14ac:dyDescent="0.35">
      <c r="F5116" s="47"/>
    </row>
    <row r="5117" spans="6:6" x14ac:dyDescent="0.35">
      <c r="F5117" s="47"/>
    </row>
    <row r="5118" spans="6:6" x14ac:dyDescent="0.35">
      <c r="F5118" s="47"/>
    </row>
    <row r="5119" spans="6:6" x14ac:dyDescent="0.35">
      <c r="F5119" s="47"/>
    </row>
    <row r="5120" spans="6:6" x14ac:dyDescent="0.35">
      <c r="F5120" s="47"/>
    </row>
    <row r="5121" spans="6:6" x14ac:dyDescent="0.35">
      <c r="F5121" s="47"/>
    </row>
    <row r="5122" spans="6:6" x14ac:dyDescent="0.35">
      <c r="F5122" s="47"/>
    </row>
    <row r="5123" spans="6:6" x14ac:dyDescent="0.35">
      <c r="F5123" s="47"/>
    </row>
    <row r="5124" spans="6:6" x14ac:dyDescent="0.35">
      <c r="F5124" s="47"/>
    </row>
    <row r="5125" spans="6:6" x14ac:dyDescent="0.35">
      <c r="F5125" s="47"/>
    </row>
    <row r="5126" spans="6:6" x14ac:dyDescent="0.35">
      <c r="F5126" s="47"/>
    </row>
    <row r="5127" spans="6:6" x14ac:dyDescent="0.35">
      <c r="F5127" s="47"/>
    </row>
    <row r="5128" spans="6:6" x14ac:dyDescent="0.35">
      <c r="F5128" s="47"/>
    </row>
    <row r="5129" spans="6:6" x14ac:dyDescent="0.35">
      <c r="F5129" s="47"/>
    </row>
    <row r="5130" spans="6:6" x14ac:dyDescent="0.35">
      <c r="F5130" s="47"/>
    </row>
    <row r="5131" spans="6:6" x14ac:dyDescent="0.35">
      <c r="F5131" s="47"/>
    </row>
    <row r="5132" spans="6:6" x14ac:dyDescent="0.35">
      <c r="F5132" s="47"/>
    </row>
    <row r="5133" spans="6:6" x14ac:dyDescent="0.35">
      <c r="F5133" s="47"/>
    </row>
    <row r="5134" spans="6:6" x14ac:dyDescent="0.35">
      <c r="F5134" s="47"/>
    </row>
    <row r="5135" spans="6:6" x14ac:dyDescent="0.35">
      <c r="F5135" s="47"/>
    </row>
    <row r="5136" spans="6:6" x14ac:dyDescent="0.35">
      <c r="F5136" s="47"/>
    </row>
    <row r="5137" spans="6:6" x14ac:dyDescent="0.35">
      <c r="F5137" s="47"/>
    </row>
    <row r="5138" spans="6:6" x14ac:dyDescent="0.35">
      <c r="F5138" s="47"/>
    </row>
    <row r="5139" spans="6:6" x14ac:dyDescent="0.35">
      <c r="F5139" s="47"/>
    </row>
    <row r="5140" spans="6:6" x14ac:dyDescent="0.35">
      <c r="F5140" s="47"/>
    </row>
    <row r="5141" spans="6:6" x14ac:dyDescent="0.35">
      <c r="F5141" s="47"/>
    </row>
    <row r="5142" spans="6:6" x14ac:dyDescent="0.35">
      <c r="F5142" s="47"/>
    </row>
    <row r="5143" spans="6:6" x14ac:dyDescent="0.35">
      <c r="F5143" s="47"/>
    </row>
    <row r="5144" spans="6:6" x14ac:dyDescent="0.35">
      <c r="F5144" s="47"/>
    </row>
    <row r="5145" spans="6:6" x14ac:dyDescent="0.35">
      <c r="F5145" s="47"/>
    </row>
    <row r="5146" spans="6:6" x14ac:dyDescent="0.35">
      <c r="F5146" s="47"/>
    </row>
    <row r="5147" spans="6:6" x14ac:dyDescent="0.35">
      <c r="F5147" s="47"/>
    </row>
    <row r="5148" spans="6:6" x14ac:dyDescent="0.35">
      <c r="F5148" s="47"/>
    </row>
    <row r="5149" spans="6:6" x14ac:dyDescent="0.35">
      <c r="F5149" s="47"/>
    </row>
    <row r="5150" spans="6:6" x14ac:dyDescent="0.35">
      <c r="F5150" s="47"/>
    </row>
    <row r="5151" spans="6:6" x14ac:dyDescent="0.35">
      <c r="F5151" s="47"/>
    </row>
    <row r="5152" spans="6:6" x14ac:dyDescent="0.35">
      <c r="F5152" s="47"/>
    </row>
    <row r="5153" spans="6:6" x14ac:dyDescent="0.35">
      <c r="F5153" s="47"/>
    </row>
    <row r="5154" spans="6:6" x14ac:dyDescent="0.35">
      <c r="F5154" s="47"/>
    </row>
    <row r="5155" spans="6:6" x14ac:dyDescent="0.35">
      <c r="F5155" s="47"/>
    </row>
    <row r="5156" spans="6:6" x14ac:dyDescent="0.35">
      <c r="F5156" s="47"/>
    </row>
    <row r="5157" spans="6:6" x14ac:dyDescent="0.35">
      <c r="F5157" s="47"/>
    </row>
    <row r="5158" spans="6:6" x14ac:dyDescent="0.35">
      <c r="F5158" s="47"/>
    </row>
    <row r="5159" spans="6:6" x14ac:dyDescent="0.35">
      <c r="F5159" s="47"/>
    </row>
    <row r="5160" spans="6:6" x14ac:dyDescent="0.35">
      <c r="F5160" s="47"/>
    </row>
    <row r="5161" spans="6:6" x14ac:dyDescent="0.35">
      <c r="F5161" s="47"/>
    </row>
    <row r="5162" spans="6:6" x14ac:dyDescent="0.35">
      <c r="F5162" s="47"/>
    </row>
    <row r="5163" spans="6:6" x14ac:dyDescent="0.35">
      <c r="F5163" s="47"/>
    </row>
    <row r="5164" spans="6:6" x14ac:dyDescent="0.35">
      <c r="F5164" s="47"/>
    </row>
    <row r="5165" spans="6:6" x14ac:dyDescent="0.35">
      <c r="F5165" s="47"/>
    </row>
    <row r="5166" spans="6:6" x14ac:dyDescent="0.35">
      <c r="F5166" s="47"/>
    </row>
    <row r="5167" spans="6:6" x14ac:dyDescent="0.35">
      <c r="F5167" s="47"/>
    </row>
    <row r="5168" spans="6:6" x14ac:dyDescent="0.35">
      <c r="F5168" s="47"/>
    </row>
    <row r="5169" spans="6:6" x14ac:dyDescent="0.35">
      <c r="F5169" s="47"/>
    </row>
    <row r="5170" spans="6:6" x14ac:dyDescent="0.35">
      <c r="F5170" s="47"/>
    </row>
    <row r="5171" spans="6:6" x14ac:dyDescent="0.35">
      <c r="F5171" s="47"/>
    </row>
    <row r="5172" spans="6:6" x14ac:dyDescent="0.35">
      <c r="F5172" s="47"/>
    </row>
    <row r="5173" spans="6:6" x14ac:dyDescent="0.35">
      <c r="F5173" s="47"/>
    </row>
    <row r="5174" spans="6:6" x14ac:dyDescent="0.35">
      <c r="F5174" s="47"/>
    </row>
    <row r="5175" spans="6:6" x14ac:dyDescent="0.35">
      <c r="F5175" s="47"/>
    </row>
    <row r="5176" spans="6:6" x14ac:dyDescent="0.35">
      <c r="F5176" s="47"/>
    </row>
    <row r="5177" spans="6:6" x14ac:dyDescent="0.35">
      <c r="F5177" s="47"/>
    </row>
    <row r="5178" spans="6:6" x14ac:dyDescent="0.35">
      <c r="F5178" s="47"/>
    </row>
    <row r="5179" spans="6:6" x14ac:dyDescent="0.35">
      <c r="F5179" s="47"/>
    </row>
    <row r="5180" spans="6:6" x14ac:dyDescent="0.35">
      <c r="F5180" s="47"/>
    </row>
    <row r="5181" spans="6:6" x14ac:dyDescent="0.35">
      <c r="F5181" s="47"/>
    </row>
    <row r="5182" spans="6:6" x14ac:dyDescent="0.35">
      <c r="F5182" s="47"/>
    </row>
    <row r="5183" spans="6:6" x14ac:dyDescent="0.35">
      <c r="F5183" s="47"/>
    </row>
    <row r="5184" spans="6:6" x14ac:dyDescent="0.35">
      <c r="F5184" s="47"/>
    </row>
    <row r="5185" spans="6:6" x14ac:dyDescent="0.35">
      <c r="F5185" s="47"/>
    </row>
    <row r="5186" spans="6:6" x14ac:dyDescent="0.35">
      <c r="F5186" s="47"/>
    </row>
    <row r="5187" spans="6:6" x14ac:dyDescent="0.35">
      <c r="F5187" s="47"/>
    </row>
    <row r="5188" spans="6:6" x14ac:dyDescent="0.35">
      <c r="F5188" s="47"/>
    </row>
    <row r="5189" spans="6:6" x14ac:dyDescent="0.35">
      <c r="F5189" s="47"/>
    </row>
    <row r="5190" spans="6:6" x14ac:dyDescent="0.35">
      <c r="F5190" s="47"/>
    </row>
    <row r="5191" spans="6:6" x14ac:dyDescent="0.35">
      <c r="F5191" s="47"/>
    </row>
    <row r="5192" spans="6:6" x14ac:dyDescent="0.35">
      <c r="F5192" s="47"/>
    </row>
    <row r="5193" spans="6:6" x14ac:dyDescent="0.35">
      <c r="F5193" s="47"/>
    </row>
    <row r="5194" spans="6:6" x14ac:dyDescent="0.35">
      <c r="F5194" s="47"/>
    </row>
    <row r="5195" spans="6:6" x14ac:dyDescent="0.35">
      <c r="F5195" s="47"/>
    </row>
    <row r="5196" spans="6:6" x14ac:dyDescent="0.35">
      <c r="F5196" s="47"/>
    </row>
    <row r="5197" spans="6:6" x14ac:dyDescent="0.35">
      <c r="F5197" s="47"/>
    </row>
    <row r="5198" spans="6:6" x14ac:dyDescent="0.35">
      <c r="F5198" s="47"/>
    </row>
    <row r="5199" spans="6:6" x14ac:dyDescent="0.35">
      <c r="F5199" s="47"/>
    </row>
    <row r="5200" spans="6:6" x14ac:dyDescent="0.35">
      <c r="F5200" s="47"/>
    </row>
    <row r="5201" spans="6:6" x14ac:dyDescent="0.35">
      <c r="F5201" s="47"/>
    </row>
    <row r="5202" spans="6:6" x14ac:dyDescent="0.35">
      <c r="F5202" s="47"/>
    </row>
    <row r="5203" spans="6:6" x14ac:dyDescent="0.35">
      <c r="F5203" s="47"/>
    </row>
    <row r="5204" spans="6:6" x14ac:dyDescent="0.35">
      <c r="F5204" s="47"/>
    </row>
    <row r="5205" spans="6:6" x14ac:dyDescent="0.35">
      <c r="F5205" s="47"/>
    </row>
    <row r="5206" spans="6:6" x14ac:dyDescent="0.35">
      <c r="F5206" s="47"/>
    </row>
    <row r="5207" spans="6:6" x14ac:dyDescent="0.35">
      <c r="F5207" s="47"/>
    </row>
    <row r="5208" spans="6:6" x14ac:dyDescent="0.35">
      <c r="F5208" s="47"/>
    </row>
    <row r="5209" spans="6:6" x14ac:dyDescent="0.35">
      <c r="F5209" s="47"/>
    </row>
    <row r="5210" spans="6:6" x14ac:dyDescent="0.35">
      <c r="F5210" s="47"/>
    </row>
    <row r="5211" spans="6:6" x14ac:dyDescent="0.35">
      <c r="F5211" s="47"/>
    </row>
    <row r="5212" spans="6:6" x14ac:dyDescent="0.35">
      <c r="F5212" s="47"/>
    </row>
    <row r="5213" spans="6:6" x14ac:dyDescent="0.35">
      <c r="F5213" s="47"/>
    </row>
    <row r="5214" spans="6:6" x14ac:dyDescent="0.35">
      <c r="F5214" s="47"/>
    </row>
    <row r="5215" spans="6:6" x14ac:dyDescent="0.35">
      <c r="F5215" s="47"/>
    </row>
    <row r="5216" spans="6:6" x14ac:dyDescent="0.35">
      <c r="F5216" s="47"/>
    </row>
    <row r="5217" spans="6:6" x14ac:dyDescent="0.35">
      <c r="F5217" s="47"/>
    </row>
    <row r="5218" spans="6:6" x14ac:dyDescent="0.35">
      <c r="F5218" s="47"/>
    </row>
    <row r="5219" spans="6:6" x14ac:dyDescent="0.35">
      <c r="F5219" s="47"/>
    </row>
    <row r="5220" spans="6:6" x14ac:dyDescent="0.35">
      <c r="F5220" s="47"/>
    </row>
    <row r="5221" spans="6:6" x14ac:dyDescent="0.35">
      <c r="F5221" s="47"/>
    </row>
    <row r="5222" spans="6:6" x14ac:dyDescent="0.35">
      <c r="F5222" s="47"/>
    </row>
    <row r="5223" spans="6:6" x14ac:dyDescent="0.35">
      <c r="F5223" s="47"/>
    </row>
    <row r="5224" spans="6:6" x14ac:dyDescent="0.35">
      <c r="F5224" s="47"/>
    </row>
    <row r="5225" spans="6:6" x14ac:dyDescent="0.35">
      <c r="F5225" s="47"/>
    </row>
    <row r="5226" spans="6:6" x14ac:dyDescent="0.35">
      <c r="F5226" s="47"/>
    </row>
    <row r="5227" spans="6:6" x14ac:dyDescent="0.35">
      <c r="F5227" s="47"/>
    </row>
    <row r="5228" spans="6:6" x14ac:dyDescent="0.35">
      <c r="F5228" s="47"/>
    </row>
    <row r="5229" spans="6:6" x14ac:dyDescent="0.35">
      <c r="F5229" s="47"/>
    </row>
    <row r="5230" spans="6:6" x14ac:dyDescent="0.35">
      <c r="F5230" s="47"/>
    </row>
    <row r="5231" spans="6:6" x14ac:dyDescent="0.35">
      <c r="F5231" s="47"/>
    </row>
    <row r="5232" spans="6:6" x14ac:dyDescent="0.35">
      <c r="F5232" s="47"/>
    </row>
    <row r="5233" spans="6:6" x14ac:dyDescent="0.35">
      <c r="F5233" s="47"/>
    </row>
    <row r="5234" spans="6:6" x14ac:dyDescent="0.35">
      <c r="F5234" s="47"/>
    </row>
    <row r="5235" spans="6:6" x14ac:dyDescent="0.35">
      <c r="F5235" s="47"/>
    </row>
    <row r="5236" spans="6:6" x14ac:dyDescent="0.35">
      <c r="F5236" s="47"/>
    </row>
    <row r="5237" spans="6:6" x14ac:dyDescent="0.35">
      <c r="F5237" s="47"/>
    </row>
    <row r="5238" spans="6:6" x14ac:dyDescent="0.35">
      <c r="F5238" s="47"/>
    </row>
    <row r="5239" spans="6:6" x14ac:dyDescent="0.35">
      <c r="F5239" s="47"/>
    </row>
    <row r="5240" spans="6:6" x14ac:dyDescent="0.35">
      <c r="F5240" s="47"/>
    </row>
    <row r="5241" spans="6:6" x14ac:dyDescent="0.35">
      <c r="F5241" s="47"/>
    </row>
    <row r="5242" spans="6:6" x14ac:dyDescent="0.35">
      <c r="F5242" s="47"/>
    </row>
    <row r="5243" spans="6:6" x14ac:dyDescent="0.35">
      <c r="F5243" s="47"/>
    </row>
    <row r="5244" spans="6:6" x14ac:dyDescent="0.35">
      <c r="F5244" s="47"/>
    </row>
    <row r="5245" spans="6:6" x14ac:dyDescent="0.35">
      <c r="F5245" s="47"/>
    </row>
    <row r="5246" spans="6:6" x14ac:dyDescent="0.35">
      <c r="F5246" s="47"/>
    </row>
    <row r="5247" spans="6:6" x14ac:dyDescent="0.35">
      <c r="F5247" s="47"/>
    </row>
    <row r="5248" spans="6:6" x14ac:dyDescent="0.35">
      <c r="F5248" s="47"/>
    </row>
    <row r="5249" spans="6:6" x14ac:dyDescent="0.35">
      <c r="F5249" s="47"/>
    </row>
    <row r="5250" spans="6:6" x14ac:dyDescent="0.35">
      <c r="F5250" s="47"/>
    </row>
    <row r="5251" spans="6:6" x14ac:dyDescent="0.35">
      <c r="F5251" s="47"/>
    </row>
    <row r="5252" spans="6:6" x14ac:dyDescent="0.35">
      <c r="F5252" s="47"/>
    </row>
    <row r="5253" spans="6:6" x14ac:dyDescent="0.35">
      <c r="F5253" s="47"/>
    </row>
    <row r="5254" spans="6:6" x14ac:dyDescent="0.35">
      <c r="F5254" s="47"/>
    </row>
    <row r="5255" spans="6:6" x14ac:dyDescent="0.35">
      <c r="F5255" s="47"/>
    </row>
    <row r="5256" spans="6:6" x14ac:dyDescent="0.35">
      <c r="F5256" s="47"/>
    </row>
    <row r="5257" spans="6:6" x14ac:dyDescent="0.35">
      <c r="F5257" s="47"/>
    </row>
    <row r="5258" spans="6:6" x14ac:dyDescent="0.35">
      <c r="F5258" s="47"/>
    </row>
    <row r="5259" spans="6:6" x14ac:dyDescent="0.35">
      <c r="F5259" s="47"/>
    </row>
    <row r="5260" spans="6:6" x14ac:dyDescent="0.35">
      <c r="F5260" s="47"/>
    </row>
    <row r="5261" spans="6:6" x14ac:dyDescent="0.35">
      <c r="F5261" s="47"/>
    </row>
    <row r="5262" spans="6:6" x14ac:dyDescent="0.35">
      <c r="F5262" s="47"/>
    </row>
    <row r="5263" spans="6:6" x14ac:dyDescent="0.35">
      <c r="F5263" s="47"/>
    </row>
    <row r="5264" spans="6:6" x14ac:dyDescent="0.35">
      <c r="F5264" s="47"/>
    </row>
    <row r="5265" spans="6:6" x14ac:dyDescent="0.35">
      <c r="F5265" s="47"/>
    </row>
    <row r="5266" spans="6:6" x14ac:dyDescent="0.35">
      <c r="F5266" s="47"/>
    </row>
    <row r="5267" spans="6:6" x14ac:dyDescent="0.35">
      <c r="F5267" s="47"/>
    </row>
    <row r="5268" spans="6:6" x14ac:dyDescent="0.35">
      <c r="F5268" s="47"/>
    </row>
    <row r="5269" spans="6:6" x14ac:dyDescent="0.35">
      <c r="F5269" s="47"/>
    </row>
    <row r="5270" spans="6:6" x14ac:dyDescent="0.35">
      <c r="F5270" s="47"/>
    </row>
    <row r="5271" spans="6:6" x14ac:dyDescent="0.35">
      <c r="F5271" s="47"/>
    </row>
    <row r="5272" spans="6:6" x14ac:dyDescent="0.35">
      <c r="F5272" s="47"/>
    </row>
    <row r="5273" spans="6:6" x14ac:dyDescent="0.35">
      <c r="F5273" s="47"/>
    </row>
    <row r="5274" spans="6:6" x14ac:dyDescent="0.35">
      <c r="F5274" s="47"/>
    </row>
    <row r="5275" spans="6:6" x14ac:dyDescent="0.35">
      <c r="F5275" s="47"/>
    </row>
    <row r="5276" spans="6:6" x14ac:dyDescent="0.35">
      <c r="F5276" s="47"/>
    </row>
    <row r="5277" spans="6:6" x14ac:dyDescent="0.35">
      <c r="F5277" s="47"/>
    </row>
    <row r="5278" spans="6:6" x14ac:dyDescent="0.35">
      <c r="F5278" s="47"/>
    </row>
    <row r="5279" spans="6:6" x14ac:dyDescent="0.35">
      <c r="F5279" s="47"/>
    </row>
    <row r="5280" spans="6:6" x14ac:dyDescent="0.35">
      <c r="F5280" s="47"/>
    </row>
    <row r="5281" spans="6:6" x14ac:dyDescent="0.35">
      <c r="F5281" s="47"/>
    </row>
    <row r="5282" spans="6:6" x14ac:dyDescent="0.35">
      <c r="F5282" s="47"/>
    </row>
    <row r="5283" spans="6:6" x14ac:dyDescent="0.35">
      <c r="F5283" s="47"/>
    </row>
    <row r="5284" spans="6:6" x14ac:dyDescent="0.35">
      <c r="F5284" s="47"/>
    </row>
    <row r="5285" spans="6:6" x14ac:dyDescent="0.35">
      <c r="F5285" s="47"/>
    </row>
    <row r="5286" spans="6:6" x14ac:dyDescent="0.35">
      <c r="F5286" s="47"/>
    </row>
    <row r="5287" spans="6:6" x14ac:dyDescent="0.35">
      <c r="F5287" s="47"/>
    </row>
    <row r="5288" spans="6:6" x14ac:dyDescent="0.35">
      <c r="F5288" s="47"/>
    </row>
    <row r="5289" spans="6:6" x14ac:dyDescent="0.35">
      <c r="F5289" s="47"/>
    </row>
    <row r="5290" spans="6:6" x14ac:dyDescent="0.35">
      <c r="F5290" s="47"/>
    </row>
    <row r="5291" spans="6:6" x14ac:dyDescent="0.35">
      <c r="F5291" s="47"/>
    </row>
    <row r="5292" spans="6:6" x14ac:dyDescent="0.35">
      <c r="F5292" s="47"/>
    </row>
    <row r="5293" spans="6:6" x14ac:dyDescent="0.35">
      <c r="F5293" s="47"/>
    </row>
    <row r="5294" spans="6:6" x14ac:dyDescent="0.35">
      <c r="F5294" s="47"/>
    </row>
    <row r="5295" spans="6:6" x14ac:dyDescent="0.35">
      <c r="F5295" s="47"/>
    </row>
    <row r="5296" spans="6:6" x14ac:dyDescent="0.35">
      <c r="F5296" s="47"/>
    </row>
    <row r="5297" spans="6:6" x14ac:dyDescent="0.35">
      <c r="F5297" s="47"/>
    </row>
    <row r="5298" spans="6:6" x14ac:dyDescent="0.35">
      <c r="F5298" s="47"/>
    </row>
    <row r="5299" spans="6:6" x14ac:dyDescent="0.35">
      <c r="F5299" s="47"/>
    </row>
    <row r="5300" spans="6:6" x14ac:dyDescent="0.35">
      <c r="F5300" s="47"/>
    </row>
    <row r="5301" spans="6:6" x14ac:dyDescent="0.35">
      <c r="F5301" s="47"/>
    </row>
    <row r="5302" spans="6:6" x14ac:dyDescent="0.35">
      <c r="F5302" s="47"/>
    </row>
    <row r="5303" spans="6:6" x14ac:dyDescent="0.35">
      <c r="F5303" s="47"/>
    </row>
    <row r="5304" spans="6:6" x14ac:dyDescent="0.35">
      <c r="F5304" s="47"/>
    </row>
    <row r="5305" spans="6:6" x14ac:dyDescent="0.35">
      <c r="F5305" s="47"/>
    </row>
    <row r="5306" spans="6:6" x14ac:dyDescent="0.35">
      <c r="F5306" s="47"/>
    </row>
    <row r="5307" spans="6:6" x14ac:dyDescent="0.35">
      <c r="F5307" s="47"/>
    </row>
    <row r="5308" spans="6:6" x14ac:dyDescent="0.35">
      <c r="F5308" s="47"/>
    </row>
    <row r="5309" spans="6:6" x14ac:dyDescent="0.35">
      <c r="F5309" s="47"/>
    </row>
    <row r="5310" spans="6:6" x14ac:dyDescent="0.35">
      <c r="F5310" s="47"/>
    </row>
    <row r="5311" spans="6:6" x14ac:dyDescent="0.35">
      <c r="F5311" s="47"/>
    </row>
    <row r="5312" spans="6:6" x14ac:dyDescent="0.35">
      <c r="F5312" s="47"/>
    </row>
    <row r="5313" spans="6:6" x14ac:dyDescent="0.35">
      <c r="F5313" s="47"/>
    </row>
    <row r="5314" spans="6:6" x14ac:dyDescent="0.35">
      <c r="F5314" s="47"/>
    </row>
    <row r="5315" spans="6:6" x14ac:dyDescent="0.35">
      <c r="F5315" s="47"/>
    </row>
    <row r="5316" spans="6:6" x14ac:dyDescent="0.35">
      <c r="F5316" s="47"/>
    </row>
    <row r="5317" spans="6:6" x14ac:dyDescent="0.35">
      <c r="F5317" s="47"/>
    </row>
    <row r="5318" spans="6:6" x14ac:dyDescent="0.35">
      <c r="F5318" s="47"/>
    </row>
    <row r="5319" spans="6:6" x14ac:dyDescent="0.35">
      <c r="F5319" s="47"/>
    </row>
    <row r="5320" spans="6:6" x14ac:dyDescent="0.35">
      <c r="F5320" s="47"/>
    </row>
    <row r="5321" spans="6:6" x14ac:dyDescent="0.35">
      <c r="F5321" s="47"/>
    </row>
    <row r="5322" spans="6:6" x14ac:dyDescent="0.35">
      <c r="F5322" s="47"/>
    </row>
    <row r="5323" spans="6:6" x14ac:dyDescent="0.35">
      <c r="F5323" s="47"/>
    </row>
    <row r="5324" spans="6:6" x14ac:dyDescent="0.35">
      <c r="F5324" s="47"/>
    </row>
    <row r="5325" spans="6:6" x14ac:dyDescent="0.35">
      <c r="F5325" s="47"/>
    </row>
    <row r="5326" spans="6:6" x14ac:dyDescent="0.35">
      <c r="F5326" s="47"/>
    </row>
    <row r="5327" spans="6:6" x14ac:dyDescent="0.35">
      <c r="F5327" s="47"/>
    </row>
    <row r="5328" spans="6:6" x14ac:dyDescent="0.35">
      <c r="F5328" s="47"/>
    </row>
    <row r="5329" spans="6:6" x14ac:dyDescent="0.35">
      <c r="F5329" s="47"/>
    </row>
    <row r="5330" spans="6:6" x14ac:dyDescent="0.35">
      <c r="F5330" s="47"/>
    </row>
    <row r="5331" spans="6:6" x14ac:dyDescent="0.35">
      <c r="F5331" s="47"/>
    </row>
    <row r="5332" spans="6:6" x14ac:dyDescent="0.35">
      <c r="F5332" s="47"/>
    </row>
    <row r="5333" spans="6:6" x14ac:dyDescent="0.35">
      <c r="F5333" s="47"/>
    </row>
    <row r="5334" spans="6:6" x14ac:dyDescent="0.35">
      <c r="F5334" s="47"/>
    </row>
    <row r="5335" spans="6:6" x14ac:dyDescent="0.35">
      <c r="F5335" s="47"/>
    </row>
    <row r="5336" spans="6:6" x14ac:dyDescent="0.35">
      <c r="F5336" s="47"/>
    </row>
    <row r="5337" spans="6:6" x14ac:dyDescent="0.35">
      <c r="F5337" s="47"/>
    </row>
    <row r="5338" spans="6:6" x14ac:dyDescent="0.35">
      <c r="F5338" s="47"/>
    </row>
    <row r="5339" spans="6:6" x14ac:dyDescent="0.35">
      <c r="F5339" s="47"/>
    </row>
    <row r="5340" spans="6:6" x14ac:dyDescent="0.35">
      <c r="F5340" s="47"/>
    </row>
    <row r="5341" spans="6:6" x14ac:dyDescent="0.35">
      <c r="F5341" s="47"/>
    </row>
    <row r="5342" spans="6:6" x14ac:dyDescent="0.35">
      <c r="F5342" s="47"/>
    </row>
    <row r="5343" spans="6:6" x14ac:dyDescent="0.35">
      <c r="F5343" s="47"/>
    </row>
    <row r="5344" spans="6:6" x14ac:dyDescent="0.35">
      <c r="F5344" s="47"/>
    </row>
    <row r="5345" spans="6:6" x14ac:dyDescent="0.35">
      <c r="F5345" s="47"/>
    </row>
    <row r="5346" spans="6:6" x14ac:dyDescent="0.35">
      <c r="F5346" s="47"/>
    </row>
    <row r="5347" spans="6:6" x14ac:dyDescent="0.35">
      <c r="F5347" s="47"/>
    </row>
    <row r="5348" spans="6:6" x14ac:dyDescent="0.35">
      <c r="F5348" s="47"/>
    </row>
    <row r="5349" spans="6:6" x14ac:dyDescent="0.35">
      <c r="F5349" s="47"/>
    </row>
    <row r="5350" spans="6:6" x14ac:dyDescent="0.35">
      <c r="F5350" s="47"/>
    </row>
    <row r="5351" spans="6:6" x14ac:dyDescent="0.35">
      <c r="F5351" s="47"/>
    </row>
    <row r="5352" spans="6:6" x14ac:dyDescent="0.35">
      <c r="F5352" s="47"/>
    </row>
    <row r="5353" spans="6:6" x14ac:dyDescent="0.35">
      <c r="F5353" s="47"/>
    </row>
    <row r="5354" spans="6:6" x14ac:dyDescent="0.35">
      <c r="F5354" s="47"/>
    </row>
    <row r="5355" spans="6:6" x14ac:dyDescent="0.35">
      <c r="F5355" s="47"/>
    </row>
    <row r="5356" spans="6:6" x14ac:dyDescent="0.35">
      <c r="F5356" s="47"/>
    </row>
    <row r="5357" spans="6:6" x14ac:dyDescent="0.35">
      <c r="F5357" s="47"/>
    </row>
    <row r="5358" spans="6:6" x14ac:dyDescent="0.35">
      <c r="F5358" s="47"/>
    </row>
    <row r="5359" spans="6:6" x14ac:dyDescent="0.35">
      <c r="F5359" s="47"/>
    </row>
    <row r="5360" spans="6:6" x14ac:dyDescent="0.35">
      <c r="F5360" s="47"/>
    </row>
    <row r="5361" spans="6:6" x14ac:dyDescent="0.35">
      <c r="F5361" s="47"/>
    </row>
    <row r="5362" spans="6:6" x14ac:dyDescent="0.35">
      <c r="F5362" s="47"/>
    </row>
    <row r="5363" spans="6:6" x14ac:dyDescent="0.35">
      <c r="F5363" s="47"/>
    </row>
    <row r="5364" spans="6:6" x14ac:dyDescent="0.35">
      <c r="F5364" s="47"/>
    </row>
    <row r="5365" spans="6:6" x14ac:dyDescent="0.35">
      <c r="F5365" s="47"/>
    </row>
    <row r="5366" spans="6:6" x14ac:dyDescent="0.35">
      <c r="F5366" s="47"/>
    </row>
    <row r="5367" spans="6:6" x14ac:dyDescent="0.35">
      <c r="F5367" s="47"/>
    </row>
    <row r="5368" spans="6:6" x14ac:dyDescent="0.35">
      <c r="F5368" s="47"/>
    </row>
    <row r="5369" spans="6:6" x14ac:dyDescent="0.35">
      <c r="F5369" s="47"/>
    </row>
    <row r="5370" spans="6:6" x14ac:dyDescent="0.35">
      <c r="F5370" s="47"/>
    </row>
    <row r="5371" spans="6:6" x14ac:dyDescent="0.35">
      <c r="F5371" s="47"/>
    </row>
    <row r="5372" spans="6:6" x14ac:dyDescent="0.35">
      <c r="F5372" s="47"/>
    </row>
    <row r="5373" spans="6:6" x14ac:dyDescent="0.35">
      <c r="F5373" s="47"/>
    </row>
    <row r="5374" spans="6:6" x14ac:dyDescent="0.35">
      <c r="F5374" s="47"/>
    </row>
    <row r="5375" spans="6:6" x14ac:dyDescent="0.35">
      <c r="F5375" s="47"/>
    </row>
    <row r="5376" spans="6:6" x14ac:dyDescent="0.35">
      <c r="F5376" s="47"/>
    </row>
    <row r="5377" spans="6:6" x14ac:dyDescent="0.35">
      <c r="F5377" s="47"/>
    </row>
    <row r="5378" spans="6:6" x14ac:dyDescent="0.35">
      <c r="F5378" s="47"/>
    </row>
    <row r="5379" spans="6:6" x14ac:dyDescent="0.35">
      <c r="F5379" s="47"/>
    </row>
    <row r="5380" spans="6:6" x14ac:dyDescent="0.35">
      <c r="F5380" s="47"/>
    </row>
    <row r="5381" spans="6:6" x14ac:dyDescent="0.35">
      <c r="F5381" s="47"/>
    </row>
    <row r="5382" spans="6:6" x14ac:dyDescent="0.35">
      <c r="F5382" s="47"/>
    </row>
    <row r="5383" spans="6:6" x14ac:dyDescent="0.35">
      <c r="F5383" s="47"/>
    </row>
    <row r="5384" spans="6:6" x14ac:dyDescent="0.35">
      <c r="F5384" s="47"/>
    </row>
    <row r="5385" spans="6:6" x14ac:dyDescent="0.35">
      <c r="F5385" s="47"/>
    </row>
    <row r="5386" spans="6:6" x14ac:dyDescent="0.35">
      <c r="F5386" s="47"/>
    </row>
    <row r="5387" spans="6:6" x14ac:dyDescent="0.35">
      <c r="F5387" s="47"/>
    </row>
    <row r="5388" spans="6:6" x14ac:dyDescent="0.35">
      <c r="F5388" s="47"/>
    </row>
    <row r="5389" spans="6:6" x14ac:dyDescent="0.35">
      <c r="F5389" s="47"/>
    </row>
    <row r="5390" spans="6:6" x14ac:dyDescent="0.35">
      <c r="F5390" s="47"/>
    </row>
    <row r="5391" spans="6:6" x14ac:dyDescent="0.35">
      <c r="F5391" s="47"/>
    </row>
    <row r="5392" spans="6:6" x14ac:dyDescent="0.35">
      <c r="F5392" s="47"/>
    </row>
    <row r="5393" spans="6:6" x14ac:dyDescent="0.35">
      <c r="F5393" s="47"/>
    </row>
    <row r="5394" spans="6:6" x14ac:dyDescent="0.35">
      <c r="F5394" s="47"/>
    </row>
    <row r="5395" spans="6:6" x14ac:dyDescent="0.35">
      <c r="F5395" s="47"/>
    </row>
    <row r="5396" spans="6:6" x14ac:dyDescent="0.35">
      <c r="F5396" s="47"/>
    </row>
    <row r="5397" spans="6:6" x14ac:dyDescent="0.35">
      <c r="F5397" s="47"/>
    </row>
    <row r="5398" spans="6:6" x14ac:dyDescent="0.35">
      <c r="F5398" s="47"/>
    </row>
    <row r="5399" spans="6:6" x14ac:dyDescent="0.35">
      <c r="F5399" s="47"/>
    </row>
    <row r="5400" spans="6:6" x14ac:dyDescent="0.35">
      <c r="F5400" s="47"/>
    </row>
    <row r="5401" spans="6:6" x14ac:dyDescent="0.35">
      <c r="F5401" s="47"/>
    </row>
    <row r="5402" spans="6:6" x14ac:dyDescent="0.35">
      <c r="F5402" s="47"/>
    </row>
    <row r="5403" spans="6:6" x14ac:dyDescent="0.35">
      <c r="F5403" s="47"/>
    </row>
    <row r="5404" spans="6:6" x14ac:dyDescent="0.35">
      <c r="F5404" s="47"/>
    </row>
    <row r="5405" spans="6:6" x14ac:dyDescent="0.35">
      <c r="F5405" s="47"/>
    </row>
    <row r="5406" spans="6:6" x14ac:dyDescent="0.35">
      <c r="F5406" s="47"/>
    </row>
    <row r="5407" spans="6:6" x14ac:dyDescent="0.35">
      <c r="F5407" s="47"/>
    </row>
    <row r="5408" spans="6:6" x14ac:dyDescent="0.35">
      <c r="F5408" s="47"/>
    </row>
    <row r="5409" spans="6:6" x14ac:dyDescent="0.35">
      <c r="F5409" s="47"/>
    </row>
    <row r="5410" spans="6:6" x14ac:dyDescent="0.35">
      <c r="F5410" s="47"/>
    </row>
    <row r="5411" spans="6:6" x14ac:dyDescent="0.35">
      <c r="F5411" s="47"/>
    </row>
    <row r="5412" spans="6:6" x14ac:dyDescent="0.35">
      <c r="F5412" s="47"/>
    </row>
    <row r="5413" spans="6:6" x14ac:dyDescent="0.35">
      <c r="F5413" s="47"/>
    </row>
    <row r="5414" spans="6:6" x14ac:dyDescent="0.35">
      <c r="F5414" s="47"/>
    </row>
    <row r="5415" spans="6:6" x14ac:dyDescent="0.35">
      <c r="F5415" s="47"/>
    </row>
    <row r="5416" spans="6:6" x14ac:dyDescent="0.35">
      <c r="F5416" s="47"/>
    </row>
    <row r="5417" spans="6:6" x14ac:dyDescent="0.35">
      <c r="F5417" s="47"/>
    </row>
    <row r="5418" spans="6:6" x14ac:dyDescent="0.35">
      <c r="F5418" s="47"/>
    </row>
    <row r="5419" spans="6:6" x14ac:dyDescent="0.35">
      <c r="F5419" s="47"/>
    </row>
    <row r="5420" spans="6:6" x14ac:dyDescent="0.35">
      <c r="F5420" s="47"/>
    </row>
    <row r="5421" spans="6:6" x14ac:dyDescent="0.35">
      <c r="F5421" s="47"/>
    </row>
    <row r="5422" spans="6:6" x14ac:dyDescent="0.35">
      <c r="F5422" s="47"/>
    </row>
    <row r="5423" spans="6:6" x14ac:dyDescent="0.35">
      <c r="F5423" s="47"/>
    </row>
    <row r="5424" spans="6:6" x14ac:dyDescent="0.35">
      <c r="F5424" s="47"/>
    </row>
    <row r="5425" spans="6:6" x14ac:dyDescent="0.35">
      <c r="F5425" s="47"/>
    </row>
    <row r="5426" spans="6:6" x14ac:dyDescent="0.35">
      <c r="F5426" s="47"/>
    </row>
    <row r="5427" spans="6:6" x14ac:dyDescent="0.35">
      <c r="F5427" s="47"/>
    </row>
    <row r="5428" spans="6:6" x14ac:dyDescent="0.35">
      <c r="F5428" s="47"/>
    </row>
    <row r="5429" spans="6:6" x14ac:dyDescent="0.35">
      <c r="F5429" s="47"/>
    </row>
    <row r="5430" spans="6:6" x14ac:dyDescent="0.35">
      <c r="F5430" s="47"/>
    </row>
    <row r="5431" spans="6:6" x14ac:dyDescent="0.35">
      <c r="F5431" s="47"/>
    </row>
    <row r="5432" spans="6:6" x14ac:dyDescent="0.35">
      <c r="F5432" s="47"/>
    </row>
    <row r="5433" spans="6:6" x14ac:dyDescent="0.35">
      <c r="F5433" s="47"/>
    </row>
    <row r="5434" spans="6:6" x14ac:dyDescent="0.35">
      <c r="F5434" s="47"/>
    </row>
    <row r="5435" spans="6:6" x14ac:dyDescent="0.35">
      <c r="F5435" s="47"/>
    </row>
    <row r="5436" spans="6:6" x14ac:dyDescent="0.35">
      <c r="F5436" s="47"/>
    </row>
    <row r="5437" spans="6:6" x14ac:dyDescent="0.35">
      <c r="F5437" s="47"/>
    </row>
    <row r="5438" spans="6:6" x14ac:dyDescent="0.35">
      <c r="F5438" s="47"/>
    </row>
    <row r="5439" spans="6:6" x14ac:dyDescent="0.35">
      <c r="F5439" s="47"/>
    </row>
    <row r="5440" spans="6:6" x14ac:dyDescent="0.35">
      <c r="F5440" s="47"/>
    </row>
    <row r="5441" spans="6:6" x14ac:dyDescent="0.35">
      <c r="F5441" s="47"/>
    </row>
    <row r="5442" spans="6:6" x14ac:dyDescent="0.35">
      <c r="F5442" s="47"/>
    </row>
    <row r="5443" spans="6:6" x14ac:dyDescent="0.35">
      <c r="F5443" s="47"/>
    </row>
    <row r="5444" spans="6:6" x14ac:dyDescent="0.35">
      <c r="F5444" s="47"/>
    </row>
    <row r="5445" spans="6:6" x14ac:dyDescent="0.35">
      <c r="F5445" s="47"/>
    </row>
    <row r="5446" spans="6:6" x14ac:dyDescent="0.35">
      <c r="F5446" s="47"/>
    </row>
    <row r="5447" spans="6:6" x14ac:dyDescent="0.35">
      <c r="F5447" s="47"/>
    </row>
    <row r="5448" spans="6:6" x14ac:dyDescent="0.35">
      <c r="F5448" s="47"/>
    </row>
    <row r="5449" spans="6:6" x14ac:dyDescent="0.35">
      <c r="F5449" s="47"/>
    </row>
    <row r="5450" spans="6:6" x14ac:dyDescent="0.35">
      <c r="F5450" s="47"/>
    </row>
    <row r="5451" spans="6:6" x14ac:dyDescent="0.35">
      <c r="F5451" s="47"/>
    </row>
    <row r="5452" spans="6:6" x14ac:dyDescent="0.35">
      <c r="F5452" s="47"/>
    </row>
    <row r="5453" spans="6:6" x14ac:dyDescent="0.35">
      <c r="F5453" s="47"/>
    </row>
    <row r="5454" spans="6:6" x14ac:dyDescent="0.35">
      <c r="F5454" s="47"/>
    </row>
    <row r="5455" spans="6:6" x14ac:dyDescent="0.35">
      <c r="F5455" s="47"/>
    </row>
    <row r="5456" spans="6:6" x14ac:dyDescent="0.35">
      <c r="F5456" s="47"/>
    </row>
    <row r="5457" spans="6:6" x14ac:dyDescent="0.35">
      <c r="F5457" s="47"/>
    </row>
    <row r="5458" spans="6:6" x14ac:dyDescent="0.35">
      <c r="F5458" s="47"/>
    </row>
    <row r="5459" spans="6:6" x14ac:dyDescent="0.35">
      <c r="F5459" s="47"/>
    </row>
    <row r="5460" spans="6:6" x14ac:dyDescent="0.35">
      <c r="F5460" s="47"/>
    </row>
    <row r="5461" spans="6:6" x14ac:dyDescent="0.35">
      <c r="F5461" s="47"/>
    </row>
    <row r="5462" spans="6:6" x14ac:dyDescent="0.35">
      <c r="F5462" s="47"/>
    </row>
    <row r="5463" spans="6:6" x14ac:dyDescent="0.35">
      <c r="F5463" s="47"/>
    </row>
    <row r="5464" spans="6:6" x14ac:dyDescent="0.35">
      <c r="F5464" s="47"/>
    </row>
    <row r="5465" spans="6:6" x14ac:dyDescent="0.35">
      <c r="F5465" s="47"/>
    </row>
    <row r="5466" spans="6:6" x14ac:dyDescent="0.35">
      <c r="F5466" s="47"/>
    </row>
    <row r="5467" spans="6:6" x14ac:dyDescent="0.35">
      <c r="F5467" s="47"/>
    </row>
    <row r="5468" spans="6:6" x14ac:dyDescent="0.35">
      <c r="F5468" s="47"/>
    </row>
    <row r="5469" spans="6:6" x14ac:dyDescent="0.35">
      <c r="F5469" s="47"/>
    </row>
    <row r="5470" spans="6:6" x14ac:dyDescent="0.35">
      <c r="F5470" s="47"/>
    </row>
    <row r="5471" spans="6:6" x14ac:dyDescent="0.35">
      <c r="F5471" s="47"/>
    </row>
    <row r="5472" spans="6:6" x14ac:dyDescent="0.35">
      <c r="F5472" s="47"/>
    </row>
    <row r="5473" spans="6:6" x14ac:dyDescent="0.35">
      <c r="F5473" s="47"/>
    </row>
    <row r="5474" spans="6:6" x14ac:dyDescent="0.35">
      <c r="F5474" s="47"/>
    </row>
    <row r="5475" spans="6:6" x14ac:dyDescent="0.35">
      <c r="F5475" s="47"/>
    </row>
    <row r="5476" spans="6:6" x14ac:dyDescent="0.35">
      <c r="F5476" s="47"/>
    </row>
    <row r="5477" spans="6:6" x14ac:dyDescent="0.35">
      <c r="F5477" s="47"/>
    </row>
    <row r="5478" spans="6:6" x14ac:dyDescent="0.35">
      <c r="F5478" s="47"/>
    </row>
    <row r="5479" spans="6:6" x14ac:dyDescent="0.35">
      <c r="F5479" s="47"/>
    </row>
    <row r="5480" spans="6:6" x14ac:dyDescent="0.35">
      <c r="F5480" s="47"/>
    </row>
    <row r="5481" spans="6:6" x14ac:dyDescent="0.35">
      <c r="F5481" s="47"/>
    </row>
    <row r="5482" spans="6:6" x14ac:dyDescent="0.35">
      <c r="F5482" s="47"/>
    </row>
    <row r="5483" spans="6:6" x14ac:dyDescent="0.35">
      <c r="F5483" s="47"/>
    </row>
    <row r="5484" spans="6:6" x14ac:dyDescent="0.35">
      <c r="F5484" s="47"/>
    </row>
    <row r="5485" spans="6:6" x14ac:dyDescent="0.35">
      <c r="F5485" s="47"/>
    </row>
    <row r="5486" spans="6:6" x14ac:dyDescent="0.35">
      <c r="F5486" s="47"/>
    </row>
    <row r="5487" spans="6:6" x14ac:dyDescent="0.35">
      <c r="F5487" s="47"/>
    </row>
    <row r="5488" spans="6:6" x14ac:dyDescent="0.35">
      <c r="F5488" s="47"/>
    </row>
    <row r="5489" spans="6:6" x14ac:dyDescent="0.35">
      <c r="F5489" s="47"/>
    </row>
    <row r="5490" spans="6:6" x14ac:dyDescent="0.35">
      <c r="F5490" s="47"/>
    </row>
    <row r="5491" spans="6:6" x14ac:dyDescent="0.35">
      <c r="F5491" s="47"/>
    </row>
    <row r="5492" spans="6:6" x14ac:dyDescent="0.35">
      <c r="F5492" s="47"/>
    </row>
    <row r="5493" spans="6:6" x14ac:dyDescent="0.35">
      <c r="F5493" s="47"/>
    </row>
    <row r="5494" spans="6:6" x14ac:dyDescent="0.35">
      <c r="F5494" s="47"/>
    </row>
    <row r="5495" spans="6:6" x14ac:dyDescent="0.35">
      <c r="F5495" s="47"/>
    </row>
    <row r="5496" spans="6:6" x14ac:dyDescent="0.35">
      <c r="F5496" s="47"/>
    </row>
    <row r="5497" spans="6:6" x14ac:dyDescent="0.35">
      <c r="F5497" s="47"/>
    </row>
    <row r="5498" spans="6:6" x14ac:dyDescent="0.35">
      <c r="F5498" s="47"/>
    </row>
    <row r="5499" spans="6:6" x14ac:dyDescent="0.35">
      <c r="F5499" s="47"/>
    </row>
    <row r="5500" spans="6:6" x14ac:dyDescent="0.35">
      <c r="F5500" s="47"/>
    </row>
    <row r="5501" spans="6:6" x14ac:dyDescent="0.35">
      <c r="F5501" s="47"/>
    </row>
    <row r="5502" spans="6:6" x14ac:dyDescent="0.35">
      <c r="F5502" s="47"/>
    </row>
    <row r="5503" spans="6:6" x14ac:dyDescent="0.35">
      <c r="F5503" s="47"/>
    </row>
    <row r="5504" spans="6:6" x14ac:dyDescent="0.35">
      <c r="F5504" s="47"/>
    </row>
    <row r="5505" spans="6:6" x14ac:dyDescent="0.35">
      <c r="F5505" s="47"/>
    </row>
    <row r="5506" spans="6:6" x14ac:dyDescent="0.35">
      <c r="F5506" s="47"/>
    </row>
    <row r="5507" spans="6:6" x14ac:dyDescent="0.35">
      <c r="F5507" s="47"/>
    </row>
    <row r="5508" spans="6:6" x14ac:dyDescent="0.35">
      <c r="F5508" s="47"/>
    </row>
    <row r="5509" spans="6:6" x14ac:dyDescent="0.35">
      <c r="F5509" s="47"/>
    </row>
    <row r="5510" spans="6:6" x14ac:dyDescent="0.35">
      <c r="F5510" s="47"/>
    </row>
    <row r="5511" spans="6:6" x14ac:dyDescent="0.35">
      <c r="F5511" s="47"/>
    </row>
    <row r="5512" spans="6:6" x14ac:dyDescent="0.35">
      <c r="F5512" s="47"/>
    </row>
    <row r="5513" spans="6:6" x14ac:dyDescent="0.35">
      <c r="F5513" s="47"/>
    </row>
    <row r="5514" spans="6:6" x14ac:dyDescent="0.35">
      <c r="F5514" s="47"/>
    </row>
    <row r="5515" spans="6:6" x14ac:dyDescent="0.35">
      <c r="F5515" s="47"/>
    </row>
    <row r="5516" spans="6:6" x14ac:dyDescent="0.35">
      <c r="F5516" s="47"/>
    </row>
    <row r="5517" spans="6:6" x14ac:dyDescent="0.35">
      <c r="F5517" s="47"/>
    </row>
    <row r="5518" spans="6:6" x14ac:dyDescent="0.35">
      <c r="F5518" s="47"/>
    </row>
    <row r="5519" spans="6:6" x14ac:dyDescent="0.35">
      <c r="F5519" s="47"/>
    </row>
    <row r="5520" spans="6:6" x14ac:dyDescent="0.35">
      <c r="F5520" s="47"/>
    </row>
    <row r="5521" spans="6:6" x14ac:dyDescent="0.35">
      <c r="F5521" s="47"/>
    </row>
    <row r="5522" spans="6:6" x14ac:dyDescent="0.35">
      <c r="F5522" s="47"/>
    </row>
    <row r="5523" spans="6:6" x14ac:dyDescent="0.35">
      <c r="F5523" s="47"/>
    </row>
    <row r="5524" spans="6:6" x14ac:dyDescent="0.35">
      <c r="F5524" s="47"/>
    </row>
    <row r="5525" spans="6:6" x14ac:dyDescent="0.35">
      <c r="F5525" s="47"/>
    </row>
    <row r="5526" spans="6:6" x14ac:dyDescent="0.35">
      <c r="F5526" s="47"/>
    </row>
    <row r="5527" spans="6:6" x14ac:dyDescent="0.35">
      <c r="F5527" s="47"/>
    </row>
    <row r="5528" spans="6:6" x14ac:dyDescent="0.35">
      <c r="F5528" s="47"/>
    </row>
    <row r="5529" spans="6:6" x14ac:dyDescent="0.35">
      <c r="F5529" s="47"/>
    </row>
    <row r="5530" spans="6:6" x14ac:dyDescent="0.35">
      <c r="F5530" s="47"/>
    </row>
    <row r="5531" spans="6:6" x14ac:dyDescent="0.35">
      <c r="F5531" s="47"/>
    </row>
    <row r="5532" spans="6:6" x14ac:dyDescent="0.35">
      <c r="F5532" s="47"/>
    </row>
    <row r="5533" spans="6:6" x14ac:dyDescent="0.35">
      <c r="F5533" s="47"/>
    </row>
    <row r="5534" spans="6:6" x14ac:dyDescent="0.35">
      <c r="F5534" s="47"/>
    </row>
    <row r="5535" spans="6:6" x14ac:dyDescent="0.35">
      <c r="F5535" s="47"/>
    </row>
    <row r="5536" spans="6:6" x14ac:dyDescent="0.35">
      <c r="F5536" s="47"/>
    </row>
    <row r="5537" spans="6:6" x14ac:dyDescent="0.35">
      <c r="F5537" s="47"/>
    </row>
    <row r="5538" spans="6:6" x14ac:dyDescent="0.35">
      <c r="F5538" s="47"/>
    </row>
    <row r="5539" spans="6:6" x14ac:dyDescent="0.35">
      <c r="F5539" s="47"/>
    </row>
    <row r="5540" spans="6:6" x14ac:dyDescent="0.35">
      <c r="F5540" s="47"/>
    </row>
    <row r="5541" spans="6:6" x14ac:dyDescent="0.35">
      <c r="F5541" s="47"/>
    </row>
    <row r="5542" spans="6:6" x14ac:dyDescent="0.35">
      <c r="F5542" s="47"/>
    </row>
    <row r="5543" spans="6:6" x14ac:dyDescent="0.35">
      <c r="F5543" s="47"/>
    </row>
    <row r="5544" spans="6:6" x14ac:dyDescent="0.35">
      <c r="F5544" s="47"/>
    </row>
    <row r="5545" spans="6:6" x14ac:dyDescent="0.35">
      <c r="F5545" s="47"/>
    </row>
    <row r="5546" spans="6:6" x14ac:dyDescent="0.35">
      <c r="F5546" s="47"/>
    </row>
    <row r="5547" spans="6:6" x14ac:dyDescent="0.35">
      <c r="F5547" s="47"/>
    </row>
    <row r="5548" spans="6:6" x14ac:dyDescent="0.35">
      <c r="F5548" s="47"/>
    </row>
    <row r="5549" spans="6:6" x14ac:dyDescent="0.35">
      <c r="F5549" s="47"/>
    </row>
    <row r="5550" spans="6:6" x14ac:dyDescent="0.35">
      <c r="F5550" s="47"/>
    </row>
    <row r="5551" spans="6:6" x14ac:dyDescent="0.35">
      <c r="F5551" s="47"/>
    </row>
    <row r="5552" spans="6:6" x14ac:dyDescent="0.35">
      <c r="F5552" s="47"/>
    </row>
    <row r="5553" spans="6:6" x14ac:dyDescent="0.35">
      <c r="F5553" s="47"/>
    </row>
    <row r="5554" spans="6:6" x14ac:dyDescent="0.35">
      <c r="F5554" s="47"/>
    </row>
    <row r="5555" spans="6:6" x14ac:dyDescent="0.35">
      <c r="F5555" s="47"/>
    </row>
    <row r="5556" spans="6:6" x14ac:dyDescent="0.35">
      <c r="F5556" s="47"/>
    </row>
    <row r="5557" spans="6:6" x14ac:dyDescent="0.35">
      <c r="F5557" s="47"/>
    </row>
    <row r="5558" spans="6:6" x14ac:dyDescent="0.35">
      <c r="F5558" s="47"/>
    </row>
    <row r="5559" spans="6:6" x14ac:dyDescent="0.35">
      <c r="F5559" s="47"/>
    </row>
    <row r="5560" spans="6:6" x14ac:dyDescent="0.35">
      <c r="F5560" s="47"/>
    </row>
    <row r="5561" spans="6:6" x14ac:dyDescent="0.35">
      <c r="F5561" s="47"/>
    </row>
    <row r="5562" spans="6:6" x14ac:dyDescent="0.35">
      <c r="F5562" s="47"/>
    </row>
    <row r="5563" spans="6:6" x14ac:dyDescent="0.35">
      <c r="F5563" s="47"/>
    </row>
    <row r="5564" spans="6:6" x14ac:dyDescent="0.35">
      <c r="F5564" s="47"/>
    </row>
    <row r="5565" spans="6:6" x14ac:dyDescent="0.35">
      <c r="F5565" s="47"/>
    </row>
    <row r="5566" spans="6:6" x14ac:dyDescent="0.35">
      <c r="F5566" s="47"/>
    </row>
    <row r="5567" spans="6:6" x14ac:dyDescent="0.35">
      <c r="F5567" s="47"/>
    </row>
    <row r="5568" spans="6:6" x14ac:dyDescent="0.35">
      <c r="F5568" s="47"/>
    </row>
    <row r="5569" spans="6:6" x14ac:dyDescent="0.35">
      <c r="F5569" s="47"/>
    </row>
    <row r="5570" spans="6:6" x14ac:dyDescent="0.35">
      <c r="F5570" s="47"/>
    </row>
    <row r="5571" spans="6:6" x14ac:dyDescent="0.35">
      <c r="F5571" s="47"/>
    </row>
    <row r="5572" spans="6:6" x14ac:dyDescent="0.35">
      <c r="F5572" s="47"/>
    </row>
    <row r="5573" spans="6:6" x14ac:dyDescent="0.35">
      <c r="F5573" s="47"/>
    </row>
    <row r="5574" spans="6:6" x14ac:dyDescent="0.35">
      <c r="F5574" s="47"/>
    </row>
    <row r="5575" spans="6:6" x14ac:dyDescent="0.35">
      <c r="F5575" s="47"/>
    </row>
    <row r="5576" spans="6:6" x14ac:dyDescent="0.35">
      <c r="F5576" s="47"/>
    </row>
    <row r="5577" spans="6:6" x14ac:dyDescent="0.35">
      <c r="F5577" s="47"/>
    </row>
    <row r="5578" spans="6:6" x14ac:dyDescent="0.35">
      <c r="F5578" s="47"/>
    </row>
    <row r="5579" spans="6:6" x14ac:dyDescent="0.35">
      <c r="F5579" s="47"/>
    </row>
    <row r="5580" spans="6:6" x14ac:dyDescent="0.35">
      <c r="F5580" s="47"/>
    </row>
    <row r="5581" spans="6:6" x14ac:dyDescent="0.35">
      <c r="F5581" s="47"/>
    </row>
    <row r="5582" spans="6:6" x14ac:dyDescent="0.35">
      <c r="F5582" s="47"/>
    </row>
    <row r="5583" spans="6:6" x14ac:dyDescent="0.35">
      <c r="F5583" s="47"/>
    </row>
    <row r="5584" spans="6:6" x14ac:dyDescent="0.35">
      <c r="F5584" s="47"/>
    </row>
    <row r="5585" spans="6:6" x14ac:dyDescent="0.35">
      <c r="F5585" s="47"/>
    </row>
    <row r="5586" spans="6:6" x14ac:dyDescent="0.35">
      <c r="F5586" s="47"/>
    </row>
    <row r="5587" spans="6:6" x14ac:dyDescent="0.35">
      <c r="F5587" s="47"/>
    </row>
    <row r="5588" spans="6:6" x14ac:dyDescent="0.35">
      <c r="F5588" s="47"/>
    </row>
    <row r="5589" spans="6:6" x14ac:dyDescent="0.35">
      <c r="F5589" s="47"/>
    </row>
    <row r="5590" spans="6:6" x14ac:dyDescent="0.35">
      <c r="F5590" s="47"/>
    </row>
    <row r="5591" spans="6:6" x14ac:dyDescent="0.35">
      <c r="F5591" s="47"/>
    </row>
    <row r="5592" spans="6:6" x14ac:dyDescent="0.35">
      <c r="F5592" s="47"/>
    </row>
    <row r="5593" spans="6:6" x14ac:dyDescent="0.35">
      <c r="F5593" s="47"/>
    </row>
    <row r="5594" spans="6:6" x14ac:dyDescent="0.35">
      <c r="F5594" s="47"/>
    </row>
    <row r="5595" spans="6:6" x14ac:dyDescent="0.35">
      <c r="F5595" s="47"/>
    </row>
    <row r="5596" spans="6:6" x14ac:dyDescent="0.35">
      <c r="F5596" s="47"/>
    </row>
    <row r="5597" spans="6:6" x14ac:dyDescent="0.35">
      <c r="F5597" s="47"/>
    </row>
    <row r="5598" spans="6:6" x14ac:dyDescent="0.35">
      <c r="F5598" s="47"/>
    </row>
    <row r="5599" spans="6:6" x14ac:dyDescent="0.35">
      <c r="F5599" s="47"/>
    </row>
    <row r="5600" spans="6:6" x14ac:dyDescent="0.35">
      <c r="F5600" s="47"/>
    </row>
    <row r="5601" spans="6:6" x14ac:dyDescent="0.35">
      <c r="F5601" s="47"/>
    </row>
    <row r="5602" spans="6:6" x14ac:dyDescent="0.35">
      <c r="F5602" s="47"/>
    </row>
    <row r="5603" spans="6:6" x14ac:dyDescent="0.35">
      <c r="F5603" s="47"/>
    </row>
    <row r="5604" spans="6:6" x14ac:dyDescent="0.35">
      <c r="F5604" s="47"/>
    </row>
    <row r="5605" spans="6:6" x14ac:dyDescent="0.35">
      <c r="F5605" s="47"/>
    </row>
    <row r="5606" spans="6:6" x14ac:dyDescent="0.35">
      <c r="F5606" s="47"/>
    </row>
    <row r="5607" spans="6:6" x14ac:dyDescent="0.35">
      <c r="F5607" s="47"/>
    </row>
    <row r="5608" spans="6:6" x14ac:dyDescent="0.35">
      <c r="F5608" s="47"/>
    </row>
    <row r="5609" spans="6:6" x14ac:dyDescent="0.35">
      <c r="F5609" s="47"/>
    </row>
    <row r="5610" spans="6:6" x14ac:dyDescent="0.35">
      <c r="F5610" s="47"/>
    </row>
    <row r="5611" spans="6:6" x14ac:dyDescent="0.35">
      <c r="F5611" s="47"/>
    </row>
    <row r="5612" spans="6:6" x14ac:dyDescent="0.35">
      <c r="F5612" s="47"/>
    </row>
    <row r="5613" spans="6:6" x14ac:dyDescent="0.35">
      <c r="F5613" s="47"/>
    </row>
    <row r="5614" spans="6:6" x14ac:dyDescent="0.35">
      <c r="F5614" s="47"/>
    </row>
    <row r="5615" spans="6:6" x14ac:dyDescent="0.35">
      <c r="F5615" s="47"/>
    </row>
    <row r="5616" spans="6:6" x14ac:dyDescent="0.35">
      <c r="F5616" s="47"/>
    </row>
    <row r="5617" spans="6:6" x14ac:dyDescent="0.35">
      <c r="F5617" s="47"/>
    </row>
    <row r="5618" spans="6:6" x14ac:dyDescent="0.35">
      <c r="F5618" s="47"/>
    </row>
    <row r="5619" spans="6:6" x14ac:dyDescent="0.35">
      <c r="F5619" s="47"/>
    </row>
    <row r="5620" spans="6:6" x14ac:dyDescent="0.35">
      <c r="F5620" s="47"/>
    </row>
    <row r="5621" spans="6:6" x14ac:dyDescent="0.35">
      <c r="F5621" s="47"/>
    </row>
    <row r="5622" spans="6:6" x14ac:dyDescent="0.35">
      <c r="F5622" s="47"/>
    </row>
    <row r="5623" spans="6:6" x14ac:dyDescent="0.35">
      <c r="F5623" s="47"/>
    </row>
    <row r="5624" spans="6:6" x14ac:dyDescent="0.35">
      <c r="F5624" s="47"/>
    </row>
    <row r="5625" spans="6:6" x14ac:dyDescent="0.35">
      <c r="F5625" s="47"/>
    </row>
    <row r="5626" spans="6:6" x14ac:dyDescent="0.35">
      <c r="F5626" s="47"/>
    </row>
    <row r="5627" spans="6:6" x14ac:dyDescent="0.35">
      <c r="F5627" s="47"/>
    </row>
    <row r="5628" spans="6:6" x14ac:dyDescent="0.35">
      <c r="F5628" s="47"/>
    </row>
    <row r="5629" spans="6:6" x14ac:dyDescent="0.35">
      <c r="F5629" s="47"/>
    </row>
    <row r="5630" spans="6:6" x14ac:dyDescent="0.35">
      <c r="F5630" s="47"/>
    </row>
    <row r="5631" spans="6:6" x14ac:dyDescent="0.35">
      <c r="F5631" s="47"/>
    </row>
    <row r="5632" spans="6:6" x14ac:dyDescent="0.35">
      <c r="F5632" s="47"/>
    </row>
    <row r="5633" spans="6:6" x14ac:dyDescent="0.35">
      <c r="F5633" s="47"/>
    </row>
    <row r="5634" spans="6:6" x14ac:dyDescent="0.35">
      <c r="F5634" s="47"/>
    </row>
    <row r="5635" spans="6:6" x14ac:dyDescent="0.35">
      <c r="F5635" s="47"/>
    </row>
    <row r="5636" spans="6:6" x14ac:dyDescent="0.35">
      <c r="F5636" s="47"/>
    </row>
    <row r="5637" spans="6:6" x14ac:dyDescent="0.35">
      <c r="F5637" s="47"/>
    </row>
    <row r="5638" spans="6:6" x14ac:dyDescent="0.35">
      <c r="F5638" s="47"/>
    </row>
    <row r="5639" spans="6:6" x14ac:dyDescent="0.35">
      <c r="F5639" s="47"/>
    </row>
    <row r="5640" spans="6:6" x14ac:dyDescent="0.35">
      <c r="F5640" s="47"/>
    </row>
    <row r="5641" spans="6:6" x14ac:dyDescent="0.35">
      <c r="F5641" s="47"/>
    </row>
    <row r="5642" spans="6:6" x14ac:dyDescent="0.35">
      <c r="F5642" s="47"/>
    </row>
    <row r="5643" spans="6:6" x14ac:dyDescent="0.35">
      <c r="F5643" s="47"/>
    </row>
    <row r="5644" spans="6:6" x14ac:dyDescent="0.35">
      <c r="F5644" s="47"/>
    </row>
    <row r="5645" spans="6:6" x14ac:dyDescent="0.35">
      <c r="F5645" s="47"/>
    </row>
    <row r="5646" spans="6:6" x14ac:dyDescent="0.35">
      <c r="F5646" s="47"/>
    </row>
    <row r="5647" spans="6:6" x14ac:dyDescent="0.35">
      <c r="F5647" s="47"/>
    </row>
    <row r="5648" spans="6:6" x14ac:dyDescent="0.35">
      <c r="F5648" s="47"/>
    </row>
    <row r="5649" spans="6:6" x14ac:dyDescent="0.35">
      <c r="F5649" s="47"/>
    </row>
    <row r="5650" spans="6:6" x14ac:dyDescent="0.35">
      <c r="F5650" s="47"/>
    </row>
    <row r="5651" spans="6:6" x14ac:dyDescent="0.35">
      <c r="F5651" s="47"/>
    </row>
    <row r="5652" spans="6:6" x14ac:dyDescent="0.35">
      <c r="F5652" s="47"/>
    </row>
    <row r="5653" spans="6:6" x14ac:dyDescent="0.35">
      <c r="F5653" s="47"/>
    </row>
    <row r="5654" spans="6:6" x14ac:dyDescent="0.35">
      <c r="F5654" s="47"/>
    </row>
    <row r="5655" spans="6:6" x14ac:dyDescent="0.35">
      <c r="F5655" s="47"/>
    </row>
    <row r="5656" spans="6:6" x14ac:dyDescent="0.35">
      <c r="F5656" s="47"/>
    </row>
    <row r="5657" spans="6:6" x14ac:dyDescent="0.35">
      <c r="F5657" s="47"/>
    </row>
    <row r="5658" spans="6:6" x14ac:dyDescent="0.35">
      <c r="F5658" s="47"/>
    </row>
    <row r="5659" spans="6:6" x14ac:dyDescent="0.35">
      <c r="F5659" s="47"/>
    </row>
    <row r="5660" spans="6:6" x14ac:dyDescent="0.35">
      <c r="F5660" s="47"/>
    </row>
    <row r="5661" spans="6:6" x14ac:dyDescent="0.35">
      <c r="F5661" s="47"/>
    </row>
    <row r="5662" spans="6:6" x14ac:dyDescent="0.35">
      <c r="F5662" s="47"/>
    </row>
    <row r="5663" spans="6:6" x14ac:dyDescent="0.35">
      <c r="F5663" s="47"/>
    </row>
    <row r="5664" spans="6:6" x14ac:dyDescent="0.35">
      <c r="F5664" s="47"/>
    </row>
    <row r="5665" spans="6:6" x14ac:dyDescent="0.35">
      <c r="F5665" s="47"/>
    </row>
    <row r="5666" spans="6:6" x14ac:dyDescent="0.35">
      <c r="F5666" s="47"/>
    </row>
    <row r="5667" spans="6:6" x14ac:dyDescent="0.35">
      <c r="F5667" s="47"/>
    </row>
    <row r="5668" spans="6:6" x14ac:dyDescent="0.35">
      <c r="F5668" s="47"/>
    </row>
    <row r="5669" spans="6:6" x14ac:dyDescent="0.35">
      <c r="F5669" s="47"/>
    </row>
    <row r="5670" spans="6:6" x14ac:dyDescent="0.35">
      <c r="F5670" s="47"/>
    </row>
    <row r="5671" spans="6:6" x14ac:dyDescent="0.35">
      <c r="F5671" s="47"/>
    </row>
    <row r="5672" spans="6:6" x14ac:dyDescent="0.35">
      <c r="F5672" s="47"/>
    </row>
    <row r="5673" spans="6:6" x14ac:dyDescent="0.35">
      <c r="F5673" s="47"/>
    </row>
    <row r="5674" spans="6:6" x14ac:dyDescent="0.35">
      <c r="F5674" s="47"/>
    </row>
    <row r="5675" spans="6:6" x14ac:dyDescent="0.35">
      <c r="F5675" s="47"/>
    </row>
    <row r="5676" spans="6:6" x14ac:dyDescent="0.35">
      <c r="F5676" s="47"/>
    </row>
    <row r="5677" spans="6:6" x14ac:dyDescent="0.35">
      <c r="F5677" s="47"/>
    </row>
    <row r="5678" spans="6:6" x14ac:dyDescent="0.35">
      <c r="F5678" s="47"/>
    </row>
    <row r="5679" spans="6:6" x14ac:dyDescent="0.35">
      <c r="F5679" s="47"/>
    </row>
    <row r="5680" spans="6:6" x14ac:dyDescent="0.35">
      <c r="F5680" s="47"/>
    </row>
    <row r="5681" spans="6:6" x14ac:dyDescent="0.35">
      <c r="F5681" s="47"/>
    </row>
    <row r="5682" spans="6:6" x14ac:dyDescent="0.35">
      <c r="F5682" s="47"/>
    </row>
    <row r="5683" spans="6:6" x14ac:dyDescent="0.35">
      <c r="F5683" s="47"/>
    </row>
    <row r="5684" spans="6:6" x14ac:dyDescent="0.35">
      <c r="F5684" s="47"/>
    </row>
    <row r="5685" spans="6:6" x14ac:dyDescent="0.35">
      <c r="F5685" s="47"/>
    </row>
    <row r="5686" spans="6:6" x14ac:dyDescent="0.35">
      <c r="F5686" s="47"/>
    </row>
    <row r="5687" spans="6:6" x14ac:dyDescent="0.35">
      <c r="F5687" s="47"/>
    </row>
    <row r="5688" spans="6:6" x14ac:dyDescent="0.35">
      <c r="F5688" s="47"/>
    </row>
    <row r="5689" spans="6:6" x14ac:dyDescent="0.35">
      <c r="F5689" s="47"/>
    </row>
    <row r="5690" spans="6:6" x14ac:dyDescent="0.35">
      <c r="F5690" s="47"/>
    </row>
    <row r="5691" spans="6:6" x14ac:dyDescent="0.35">
      <c r="F5691" s="47"/>
    </row>
    <row r="5692" spans="6:6" x14ac:dyDescent="0.35">
      <c r="F5692" s="47"/>
    </row>
    <row r="5693" spans="6:6" x14ac:dyDescent="0.35">
      <c r="F5693" s="47"/>
    </row>
    <row r="5694" spans="6:6" x14ac:dyDescent="0.35">
      <c r="F5694" s="47"/>
    </row>
    <row r="5695" spans="6:6" x14ac:dyDescent="0.35">
      <c r="F5695" s="47"/>
    </row>
    <row r="5696" spans="6:6" x14ac:dyDescent="0.35">
      <c r="F5696" s="47"/>
    </row>
    <row r="5697" spans="6:6" x14ac:dyDescent="0.35">
      <c r="F5697" s="47"/>
    </row>
    <row r="5698" spans="6:6" x14ac:dyDescent="0.35">
      <c r="F5698" s="47"/>
    </row>
    <row r="5699" spans="6:6" x14ac:dyDescent="0.35">
      <c r="F5699" s="47"/>
    </row>
    <row r="5700" spans="6:6" x14ac:dyDescent="0.35">
      <c r="F5700" s="47"/>
    </row>
    <row r="5701" spans="6:6" x14ac:dyDescent="0.35">
      <c r="F5701" s="47"/>
    </row>
    <row r="5702" spans="6:6" x14ac:dyDescent="0.35">
      <c r="F5702" s="47"/>
    </row>
    <row r="5703" spans="6:6" x14ac:dyDescent="0.35">
      <c r="F5703" s="47"/>
    </row>
    <row r="5704" spans="6:6" x14ac:dyDescent="0.35">
      <c r="F5704" s="47"/>
    </row>
    <row r="5705" spans="6:6" x14ac:dyDescent="0.35">
      <c r="F5705" s="47"/>
    </row>
    <row r="5706" spans="6:6" x14ac:dyDescent="0.35">
      <c r="F5706" s="47"/>
    </row>
    <row r="5707" spans="6:6" x14ac:dyDescent="0.35">
      <c r="F5707" s="47"/>
    </row>
    <row r="5708" spans="6:6" x14ac:dyDescent="0.35">
      <c r="F5708" s="47"/>
    </row>
    <row r="5709" spans="6:6" x14ac:dyDescent="0.35">
      <c r="F5709" s="47"/>
    </row>
    <row r="5710" spans="6:6" x14ac:dyDescent="0.35">
      <c r="F5710" s="47"/>
    </row>
    <row r="5711" spans="6:6" x14ac:dyDescent="0.35">
      <c r="F5711" s="47"/>
    </row>
    <row r="5712" spans="6:6" x14ac:dyDescent="0.35">
      <c r="F5712" s="47"/>
    </row>
    <row r="5713" spans="6:6" x14ac:dyDescent="0.35">
      <c r="F5713" s="47"/>
    </row>
    <row r="5714" spans="6:6" x14ac:dyDescent="0.35">
      <c r="F5714" s="47"/>
    </row>
    <row r="5715" spans="6:6" x14ac:dyDescent="0.35">
      <c r="F5715" s="47"/>
    </row>
    <row r="5716" spans="6:6" x14ac:dyDescent="0.35">
      <c r="F5716" s="47"/>
    </row>
    <row r="5717" spans="6:6" x14ac:dyDescent="0.35">
      <c r="F5717" s="47"/>
    </row>
    <row r="5718" spans="6:6" x14ac:dyDescent="0.35">
      <c r="F5718" s="47"/>
    </row>
    <row r="5719" spans="6:6" x14ac:dyDescent="0.35">
      <c r="F5719" s="47"/>
    </row>
    <row r="5720" spans="6:6" x14ac:dyDescent="0.35">
      <c r="F5720" s="47"/>
    </row>
    <row r="5721" spans="6:6" x14ac:dyDescent="0.35">
      <c r="F5721" s="47"/>
    </row>
    <row r="5722" spans="6:6" x14ac:dyDescent="0.35">
      <c r="F5722" s="47"/>
    </row>
    <row r="5723" spans="6:6" x14ac:dyDescent="0.35">
      <c r="F5723" s="47"/>
    </row>
    <row r="5724" spans="6:6" x14ac:dyDescent="0.35">
      <c r="F5724" s="47"/>
    </row>
    <row r="5725" spans="6:6" x14ac:dyDescent="0.35">
      <c r="F5725" s="47"/>
    </row>
    <row r="5726" spans="6:6" x14ac:dyDescent="0.35">
      <c r="F5726" s="47"/>
    </row>
    <row r="5727" spans="6:6" x14ac:dyDescent="0.35">
      <c r="F5727" s="47"/>
    </row>
    <row r="5728" spans="6:6" x14ac:dyDescent="0.35">
      <c r="F5728" s="47"/>
    </row>
    <row r="5729" spans="6:6" x14ac:dyDescent="0.35">
      <c r="F5729" s="47"/>
    </row>
    <row r="5730" spans="6:6" x14ac:dyDescent="0.35">
      <c r="F5730" s="47"/>
    </row>
    <row r="5731" spans="6:6" x14ac:dyDescent="0.35">
      <c r="F5731" s="47"/>
    </row>
    <row r="5732" spans="6:6" x14ac:dyDescent="0.35">
      <c r="F5732" s="47"/>
    </row>
    <row r="5733" spans="6:6" x14ac:dyDescent="0.35">
      <c r="F5733" s="47"/>
    </row>
    <row r="5734" spans="6:6" x14ac:dyDescent="0.35">
      <c r="F5734" s="47"/>
    </row>
    <row r="5735" spans="6:6" x14ac:dyDescent="0.35">
      <c r="F5735" s="47"/>
    </row>
    <row r="5736" spans="6:6" x14ac:dyDescent="0.35">
      <c r="F5736" s="47"/>
    </row>
    <row r="5737" spans="6:6" x14ac:dyDescent="0.35">
      <c r="F5737" s="47"/>
    </row>
    <row r="5738" spans="6:6" x14ac:dyDescent="0.35">
      <c r="F5738" s="47"/>
    </row>
    <row r="5739" spans="6:6" x14ac:dyDescent="0.35">
      <c r="F5739" s="47"/>
    </row>
    <row r="5740" spans="6:6" x14ac:dyDescent="0.35">
      <c r="F5740" s="47"/>
    </row>
    <row r="5741" spans="6:6" x14ac:dyDescent="0.35">
      <c r="F5741" s="47"/>
    </row>
    <row r="5742" spans="6:6" x14ac:dyDescent="0.35">
      <c r="F5742" s="47"/>
    </row>
    <row r="5743" spans="6:6" x14ac:dyDescent="0.35">
      <c r="F5743" s="47"/>
    </row>
    <row r="5744" spans="6:6" x14ac:dyDescent="0.35">
      <c r="F5744" s="47"/>
    </row>
    <row r="5745" spans="6:6" x14ac:dyDescent="0.35">
      <c r="F5745" s="47"/>
    </row>
    <row r="5746" spans="6:6" x14ac:dyDescent="0.35">
      <c r="F5746" s="47"/>
    </row>
    <row r="5747" spans="6:6" x14ac:dyDescent="0.35">
      <c r="F5747" s="47"/>
    </row>
    <row r="5748" spans="6:6" x14ac:dyDescent="0.35">
      <c r="F5748" s="47"/>
    </row>
    <row r="5749" spans="6:6" x14ac:dyDescent="0.35">
      <c r="F5749" s="47"/>
    </row>
    <row r="5750" spans="6:6" x14ac:dyDescent="0.35">
      <c r="F5750" s="47"/>
    </row>
    <row r="5751" spans="6:6" x14ac:dyDescent="0.35">
      <c r="F5751" s="47"/>
    </row>
    <row r="5752" spans="6:6" x14ac:dyDescent="0.35">
      <c r="F5752" s="47"/>
    </row>
    <row r="5753" spans="6:6" x14ac:dyDescent="0.35">
      <c r="F5753" s="47"/>
    </row>
    <row r="5754" spans="6:6" x14ac:dyDescent="0.35">
      <c r="F5754" s="47"/>
    </row>
    <row r="5755" spans="6:6" x14ac:dyDescent="0.35">
      <c r="F5755" s="47"/>
    </row>
    <row r="5756" spans="6:6" x14ac:dyDescent="0.35">
      <c r="F5756" s="47"/>
    </row>
    <row r="5757" spans="6:6" x14ac:dyDescent="0.35">
      <c r="F5757" s="47"/>
    </row>
    <row r="5758" spans="6:6" x14ac:dyDescent="0.35">
      <c r="F5758" s="47"/>
    </row>
    <row r="5759" spans="6:6" x14ac:dyDescent="0.35">
      <c r="F5759" s="47"/>
    </row>
    <row r="5760" spans="6:6" x14ac:dyDescent="0.35">
      <c r="F5760" s="47"/>
    </row>
    <row r="5761" spans="6:6" x14ac:dyDescent="0.35">
      <c r="F5761" s="47"/>
    </row>
    <row r="5762" spans="6:6" x14ac:dyDescent="0.35">
      <c r="F5762" s="47"/>
    </row>
    <row r="5763" spans="6:6" x14ac:dyDescent="0.35">
      <c r="F5763" s="47"/>
    </row>
    <row r="5764" spans="6:6" x14ac:dyDescent="0.35">
      <c r="F5764" s="47"/>
    </row>
    <row r="5765" spans="6:6" x14ac:dyDescent="0.35">
      <c r="F5765" s="47"/>
    </row>
    <row r="5766" spans="6:6" x14ac:dyDescent="0.35">
      <c r="F5766" s="47"/>
    </row>
    <row r="5767" spans="6:6" x14ac:dyDescent="0.35">
      <c r="F5767" s="47"/>
    </row>
    <row r="5768" spans="6:6" x14ac:dyDescent="0.35">
      <c r="F5768" s="47"/>
    </row>
    <row r="5769" spans="6:6" x14ac:dyDescent="0.35">
      <c r="F5769" s="47"/>
    </row>
    <row r="5770" spans="6:6" x14ac:dyDescent="0.35">
      <c r="F5770" s="47"/>
    </row>
    <row r="5771" spans="6:6" x14ac:dyDescent="0.35">
      <c r="F5771" s="47"/>
    </row>
    <row r="5772" spans="6:6" x14ac:dyDescent="0.35">
      <c r="F5772" s="47"/>
    </row>
    <row r="5773" spans="6:6" x14ac:dyDescent="0.35">
      <c r="F5773" s="47"/>
    </row>
    <row r="5774" spans="6:6" x14ac:dyDescent="0.35">
      <c r="F5774" s="47"/>
    </row>
    <row r="5775" spans="6:6" x14ac:dyDescent="0.35">
      <c r="F5775" s="47"/>
    </row>
    <row r="5776" spans="6:6" x14ac:dyDescent="0.35">
      <c r="F5776" s="47"/>
    </row>
    <row r="5777" spans="6:6" x14ac:dyDescent="0.35">
      <c r="F5777" s="47"/>
    </row>
    <row r="5778" spans="6:6" x14ac:dyDescent="0.35">
      <c r="F5778" s="47"/>
    </row>
    <row r="5779" spans="6:6" x14ac:dyDescent="0.35">
      <c r="F5779" s="47"/>
    </row>
    <row r="5780" spans="6:6" x14ac:dyDescent="0.35">
      <c r="F5780" s="47"/>
    </row>
    <row r="5781" spans="6:6" x14ac:dyDescent="0.35">
      <c r="F5781" s="47"/>
    </row>
    <row r="5782" spans="6:6" x14ac:dyDescent="0.35">
      <c r="F5782" s="47"/>
    </row>
    <row r="5783" spans="6:6" x14ac:dyDescent="0.35">
      <c r="F5783" s="47"/>
    </row>
    <row r="5784" spans="6:6" x14ac:dyDescent="0.35">
      <c r="F5784" s="47"/>
    </row>
    <row r="5785" spans="6:6" x14ac:dyDescent="0.35">
      <c r="F5785" s="47"/>
    </row>
    <row r="5786" spans="6:6" x14ac:dyDescent="0.35">
      <c r="F5786" s="47"/>
    </row>
    <row r="5787" spans="6:6" x14ac:dyDescent="0.35">
      <c r="F5787" s="47"/>
    </row>
    <row r="5788" spans="6:6" x14ac:dyDescent="0.35">
      <c r="F5788" s="47"/>
    </row>
    <row r="5789" spans="6:6" x14ac:dyDescent="0.35">
      <c r="F5789" s="47"/>
    </row>
    <row r="5790" spans="6:6" x14ac:dyDescent="0.35">
      <c r="F5790" s="47"/>
    </row>
    <row r="5791" spans="6:6" x14ac:dyDescent="0.35">
      <c r="F5791" s="47"/>
    </row>
    <row r="5792" spans="6:6" x14ac:dyDescent="0.35">
      <c r="F5792" s="47"/>
    </row>
    <row r="5793" spans="6:6" x14ac:dyDescent="0.35">
      <c r="F5793" s="47"/>
    </row>
    <row r="5794" spans="6:6" x14ac:dyDescent="0.35">
      <c r="F5794" s="47"/>
    </row>
    <row r="5795" spans="6:6" x14ac:dyDescent="0.35">
      <c r="F5795" s="47"/>
    </row>
    <row r="5796" spans="6:6" x14ac:dyDescent="0.35">
      <c r="F5796" s="47"/>
    </row>
    <row r="5797" spans="6:6" x14ac:dyDescent="0.35">
      <c r="F5797" s="47"/>
    </row>
    <row r="5798" spans="6:6" x14ac:dyDescent="0.35">
      <c r="F5798" s="47"/>
    </row>
    <row r="5799" spans="6:6" x14ac:dyDescent="0.35">
      <c r="F5799" s="47"/>
    </row>
    <row r="5800" spans="6:6" x14ac:dyDescent="0.35">
      <c r="F5800" s="47"/>
    </row>
    <row r="5801" spans="6:6" x14ac:dyDescent="0.35">
      <c r="F5801" s="47"/>
    </row>
    <row r="5802" spans="6:6" x14ac:dyDescent="0.35">
      <c r="F5802" s="47"/>
    </row>
    <row r="5803" spans="6:6" x14ac:dyDescent="0.35">
      <c r="F5803" s="47"/>
    </row>
    <row r="5804" spans="6:6" x14ac:dyDescent="0.35">
      <c r="F5804" s="47"/>
    </row>
    <row r="5805" spans="6:6" x14ac:dyDescent="0.35">
      <c r="F5805" s="47"/>
    </row>
    <row r="5806" spans="6:6" x14ac:dyDescent="0.35">
      <c r="F5806" s="47"/>
    </row>
    <row r="5807" spans="6:6" x14ac:dyDescent="0.35">
      <c r="F5807" s="47"/>
    </row>
    <row r="5808" spans="6:6" x14ac:dyDescent="0.35">
      <c r="F5808" s="47"/>
    </row>
    <row r="5809" spans="6:6" x14ac:dyDescent="0.35">
      <c r="F5809" s="47"/>
    </row>
    <row r="5810" spans="6:6" x14ac:dyDescent="0.35">
      <c r="F5810" s="47"/>
    </row>
    <row r="5811" spans="6:6" x14ac:dyDescent="0.35">
      <c r="F5811" s="47"/>
    </row>
    <row r="5812" spans="6:6" x14ac:dyDescent="0.35">
      <c r="F5812" s="47"/>
    </row>
    <row r="5813" spans="6:6" x14ac:dyDescent="0.35">
      <c r="F5813" s="47"/>
    </row>
    <row r="5814" spans="6:6" x14ac:dyDescent="0.35">
      <c r="F5814" s="47"/>
    </row>
    <row r="5815" spans="6:6" x14ac:dyDescent="0.35">
      <c r="F5815" s="47"/>
    </row>
    <row r="5816" spans="6:6" x14ac:dyDescent="0.35">
      <c r="F5816" s="47"/>
    </row>
    <row r="5817" spans="6:6" x14ac:dyDescent="0.35">
      <c r="F5817" s="47"/>
    </row>
    <row r="5818" spans="6:6" x14ac:dyDescent="0.35">
      <c r="F5818" s="47"/>
    </row>
    <row r="5819" spans="6:6" x14ac:dyDescent="0.35">
      <c r="F5819" s="47"/>
    </row>
    <row r="5820" spans="6:6" x14ac:dyDescent="0.35">
      <c r="F5820" s="47"/>
    </row>
    <row r="5821" spans="6:6" x14ac:dyDescent="0.35">
      <c r="F5821" s="47"/>
    </row>
    <row r="5822" spans="6:6" x14ac:dyDescent="0.35">
      <c r="F5822" s="47"/>
    </row>
    <row r="5823" spans="6:6" x14ac:dyDescent="0.35">
      <c r="F5823" s="47"/>
    </row>
    <row r="5824" spans="6:6" x14ac:dyDescent="0.35">
      <c r="F5824" s="47"/>
    </row>
    <row r="5825" spans="6:6" x14ac:dyDescent="0.35">
      <c r="F5825" s="47"/>
    </row>
    <row r="5826" spans="6:6" x14ac:dyDescent="0.35">
      <c r="F5826" s="47"/>
    </row>
    <row r="5827" spans="6:6" x14ac:dyDescent="0.35">
      <c r="F5827" s="47"/>
    </row>
    <row r="5828" spans="6:6" x14ac:dyDescent="0.35">
      <c r="F5828" s="47"/>
    </row>
    <row r="5829" spans="6:6" x14ac:dyDescent="0.35">
      <c r="F5829" s="47"/>
    </row>
    <row r="5830" spans="6:6" x14ac:dyDescent="0.35">
      <c r="F5830" s="47"/>
    </row>
    <row r="5831" spans="6:6" x14ac:dyDescent="0.35">
      <c r="F5831" s="47"/>
    </row>
    <row r="5832" spans="6:6" x14ac:dyDescent="0.35">
      <c r="F5832" s="47"/>
    </row>
    <row r="5833" spans="6:6" x14ac:dyDescent="0.35">
      <c r="F5833" s="47"/>
    </row>
    <row r="5834" spans="6:6" x14ac:dyDescent="0.35">
      <c r="F5834" s="47"/>
    </row>
    <row r="5835" spans="6:6" x14ac:dyDescent="0.35">
      <c r="F5835" s="47"/>
    </row>
    <row r="5836" spans="6:6" x14ac:dyDescent="0.35">
      <c r="F5836" s="47"/>
    </row>
    <row r="5837" spans="6:6" x14ac:dyDescent="0.35">
      <c r="F5837" s="47"/>
    </row>
    <row r="5838" spans="6:6" x14ac:dyDescent="0.35">
      <c r="F5838" s="47"/>
    </row>
    <row r="5839" spans="6:6" x14ac:dyDescent="0.35">
      <c r="F5839" s="47"/>
    </row>
    <row r="5840" spans="6:6" x14ac:dyDescent="0.35">
      <c r="F5840" s="47"/>
    </row>
    <row r="5841" spans="6:6" x14ac:dyDescent="0.35">
      <c r="F5841" s="47"/>
    </row>
    <row r="5842" spans="6:6" x14ac:dyDescent="0.35">
      <c r="F5842" s="47"/>
    </row>
    <row r="5843" spans="6:6" x14ac:dyDescent="0.35">
      <c r="F5843" s="47"/>
    </row>
    <row r="5844" spans="6:6" x14ac:dyDescent="0.35">
      <c r="F5844" s="47"/>
    </row>
    <row r="5845" spans="6:6" x14ac:dyDescent="0.35">
      <c r="F5845" s="47"/>
    </row>
    <row r="5846" spans="6:6" x14ac:dyDescent="0.35">
      <c r="F5846" s="47"/>
    </row>
    <row r="5847" spans="6:6" x14ac:dyDescent="0.35">
      <c r="F5847" s="47"/>
    </row>
    <row r="5848" spans="6:6" x14ac:dyDescent="0.35">
      <c r="F5848" s="47"/>
    </row>
    <row r="5849" spans="6:6" x14ac:dyDescent="0.35">
      <c r="F5849" s="47"/>
    </row>
    <row r="5850" spans="6:6" x14ac:dyDescent="0.35">
      <c r="F5850" s="47"/>
    </row>
    <row r="5851" spans="6:6" x14ac:dyDescent="0.35">
      <c r="F5851" s="47"/>
    </row>
    <row r="5852" spans="6:6" x14ac:dyDescent="0.35">
      <c r="F5852" s="47"/>
    </row>
    <row r="5853" spans="6:6" x14ac:dyDescent="0.35">
      <c r="F5853" s="47"/>
    </row>
    <row r="5854" spans="6:6" x14ac:dyDescent="0.35">
      <c r="F5854" s="47"/>
    </row>
    <row r="5855" spans="6:6" x14ac:dyDescent="0.35">
      <c r="F5855" s="47"/>
    </row>
    <row r="5856" spans="6:6" x14ac:dyDescent="0.35">
      <c r="F5856" s="47"/>
    </row>
    <row r="5857" spans="6:6" x14ac:dyDescent="0.35">
      <c r="F5857" s="47"/>
    </row>
    <row r="5858" spans="6:6" x14ac:dyDescent="0.35">
      <c r="F5858" s="47"/>
    </row>
    <row r="5859" spans="6:6" x14ac:dyDescent="0.35">
      <c r="F5859" s="47"/>
    </row>
    <row r="5860" spans="6:6" x14ac:dyDescent="0.35">
      <c r="F5860" s="47"/>
    </row>
    <row r="5861" spans="6:6" x14ac:dyDescent="0.35">
      <c r="F5861" s="47"/>
    </row>
    <row r="5862" spans="6:6" x14ac:dyDescent="0.35">
      <c r="F5862" s="47"/>
    </row>
    <row r="5863" spans="6:6" x14ac:dyDescent="0.35">
      <c r="F5863" s="47"/>
    </row>
    <row r="5864" spans="6:6" x14ac:dyDescent="0.35">
      <c r="F5864" s="47"/>
    </row>
    <row r="5865" spans="6:6" x14ac:dyDescent="0.35">
      <c r="F5865" s="47"/>
    </row>
    <row r="5866" spans="6:6" x14ac:dyDescent="0.35">
      <c r="F5866" s="47"/>
    </row>
    <row r="5867" spans="6:6" x14ac:dyDescent="0.35">
      <c r="F5867" s="47"/>
    </row>
    <row r="5868" spans="6:6" x14ac:dyDescent="0.35">
      <c r="F5868" s="47"/>
    </row>
    <row r="5869" spans="6:6" x14ac:dyDescent="0.35">
      <c r="F5869" s="47"/>
    </row>
    <row r="5870" spans="6:6" x14ac:dyDescent="0.35">
      <c r="F5870" s="47"/>
    </row>
    <row r="5871" spans="6:6" x14ac:dyDescent="0.35">
      <c r="F5871" s="47"/>
    </row>
    <row r="5872" spans="6:6" x14ac:dyDescent="0.35">
      <c r="F5872" s="47"/>
    </row>
    <row r="5873" spans="6:6" x14ac:dyDescent="0.35">
      <c r="F5873" s="47"/>
    </row>
    <row r="5874" spans="6:6" x14ac:dyDescent="0.35">
      <c r="F5874" s="47"/>
    </row>
    <row r="5875" spans="6:6" x14ac:dyDescent="0.35">
      <c r="F5875" s="47"/>
    </row>
    <row r="5876" spans="6:6" x14ac:dyDescent="0.35">
      <c r="F5876" s="47"/>
    </row>
    <row r="5877" spans="6:6" x14ac:dyDescent="0.35">
      <c r="F5877" s="47"/>
    </row>
    <row r="5878" spans="6:6" x14ac:dyDescent="0.35">
      <c r="F5878" s="47"/>
    </row>
    <row r="5879" spans="6:6" x14ac:dyDescent="0.35">
      <c r="F5879" s="47"/>
    </row>
    <row r="5880" spans="6:6" x14ac:dyDescent="0.35">
      <c r="F5880" s="47"/>
    </row>
    <row r="5881" spans="6:6" x14ac:dyDescent="0.35">
      <c r="F5881" s="47"/>
    </row>
    <row r="5882" spans="6:6" x14ac:dyDescent="0.35">
      <c r="F5882" s="47"/>
    </row>
    <row r="5883" spans="6:6" x14ac:dyDescent="0.35">
      <c r="F5883" s="47"/>
    </row>
    <row r="5884" spans="6:6" x14ac:dyDescent="0.35">
      <c r="F5884" s="47"/>
    </row>
    <row r="5885" spans="6:6" x14ac:dyDescent="0.35">
      <c r="F5885" s="47"/>
    </row>
    <row r="5886" spans="6:6" x14ac:dyDescent="0.35">
      <c r="F5886" s="47"/>
    </row>
    <row r="5887" spans="6:6" x14ac:dyDescent="0.35">
      <c r="F5887" s="47"/>
    </row>
    <row r="5888" spans="6:6" x14ac:dyDescent="0.35">
      <c r="F5888" s="47"/>
    </row>
    <row r="5889" spans="6:6" x14ac:dyDescent="0.35">
      <c r="F5889" s="47"/>
    </row>
    <row r="5890" spans="6:6" x14ac:dyDescent="0.35">
      <c r="F5890" s="47"/>
    </row>
    <row r="5891" spans="6:6" x14ac:dyDescent="0.35">
      <c r="F5891" s="47"/>
    </row>
    <row r="5892" spans="6:6" x14ac:dyDescent="0.35">
      <c r="F5892" s="47"/>
    </row>
    <row r="5893" spans="6:6" x14ac:dyDescent="0.35">
      <c r="F5893" s="47"/>
    </row>
    <row r="5894" spans="6:6" x14ac:dyDescent="0.35">
      <c r="F5894" s="47"/>
    </row>
    <row r="5895" spans="6:6" x14ac:dyDescent="0.35">
      <c r="F5895" s="47"/>
    </row>
    <row r="5896" spans="6:6" x14ac:dyDescent="0.35">
      <c r="F5896" s="47"/>
    </row>
    <row r="5897" spans="6:6" x14ac:dyDescent="0.35">
      <c r="F5897" s="47"/>
    </row>
    <row r="5898" spans="6:6" x14ac:dyDescent="0.35">
      <c r="F5898" s="47"/>
    </row>
    <row r="5899" spans="6:6" x14ac:dyDescent="0.35">
      <c r="F5899" s="47"/>
    </row>
    <row r="5900" spans="6:6" x14ac:dyDescent="0.35">
      <c r="F5900" s="47"/>
    </row>
    <row r="5901" spans="6:6" x14ac:dyDescent="0.35">
      <c r="F5901" s="47"/>
    </row>
    <row r="5902" spans="6:6" x14ac:dyDescent="0.35">
      <c r="F5902" s="47"/>
    </row>
    <row r="5903" spans="6:6" x14ac:dyDescent="0.35">
      <c r="F5903" s="47"/>
    </row>
    <row r="5904" spans="6:6" x14ac:dyDescent="0.35">
      <c r="F5904" s="47"/>
    </row>
    <row r="5905" spans="6:6" x14ac:dyDescent="0.35">
      <c r="F5905" s="47"/>
    </row>
    <row r="5906" spans="6:6" x14ac:dyDescent="0.35">
      <c r="F5906" s="47"/>
    </row>
    <row r="5907" spans="6:6" x14ac:dyDescent="0.35">
      <c r="F5907" s="47"/>
    </row>
    <row r="5908" spans="6:6" x14ac:dyDescent="0.35">
      <c r="F5908" s="47"/>
    </row>
    <row r="5909" spans="6:6" x14ac:dyDescent="0.35">
      <c r="F5909" s="47"/>
    </row>
    <row r="5910" spans="6:6" x14ac:dyDescent="0.35">
      <c r="F5910" s="47"/>
    </row>
    <row r="5911" spans="6:6" x14ac:dyDescent="0.35">
      <c r="F5911" s="47"/>
    </row>
    <row r="5912" spans="6:6" x14ac:dyDescent="0.35">
      <c r="F5912" s="47"/>
    </row>
    <row r="5913" spans="6:6" x14ac:dyDescent="0.35">
      <c r="F5913" s="47"/>
    </row>
    <row r="5914" spans="6:6" x14ac:dyDescent="0.35">
      <c r="F5914" s="47"/>
    </row>
    <row r="5915" spans="6:6" x14ac:dyDescent="0.35">
      <c r="F5915" s="47"/>
    </row>
    <row r="5916" spans="6:6" x14ac:dyDescent="0.35">
      <c r="F5916" s="47"/>
    </row>
    <row r="5917" spans="6:6" x14ac:dyDescent="0.35">
      <c r="F5917" s="47"/>
    </row>
    <row r="5918" spans="6:6" x14ac:dyDescent="0.35">
      <c r="F5918" s="47"/>
    </row>
    <row r="5919" spans="6:6" x14ac:dyDescent="0.35">
      <c r="F5919" s="47"/>
    </row>
    <row r="5920" spans="6:6" x14ac:dyDescent="0.35">
      <c r="F5920" s="47"/>
    </row>
    <row r="5921" spans="6:6" x14ac:dyDescent="0.35">
      <c r="F5921" s="47"/>
    </row>
    <row r="5922" spans="6:6" x14ac:dyDescent="0.35">
      <c r="F5922" s="47"/>
    </row>
    <row r="5923" spans="6:6" x14ac:dyDescent="0.35">
      <c r="F5923" s="47"/>
    </row>
    <row r="5924" spans="6:6" x14ac:dyDescent="0.35">
      <c r="F5924" s="47"/>
    </row>
    <row r="5925" spans="6:6" x14ac:dyDescent="0.35">
      <c r="F5925" s="47"/>
    </row>
    <row r="5926" spans="6:6" x14ac:dyDescent="0.35">
      <c r="F5926" s="47"/>
    </row>
    <row r="5927" spans="6:6" x14ac:dyDescent="0.35">
      <c r="F5927" s="47"/>
    </row>
    <row r="5928" spans="6:6" x14ac:dyDescent="0.35">
      <c r="F5928" s="47"/>
    </row>
    <row r="5929" spans="6:6" x14ac:dyDescent="0.35">
      <c r="F5929" s="47"/>
    </row>
    <row r="5930" spans="6:6" x14ac:dyDescent="0.35">
      <c r="F5930" s="47"/>
    </row>
    <row r="5931" spans="6:6" x14ac:dyDescent="0.35">
      <c r="F5931" s="47"/>
    </row>
    <row r="5932" spans="6:6" x14ac:dyDescent="0.35">
      <c r="F5932" s="47"/>
    </row>
    <row r="5933" spans="6:6" x14ac:dyDescent="0.35">
      <c r="F5933" s="47"/>
    </row>
    <row r="5934" spans="6:6" x14ac:dyDescent="0.35">
      <c r="F5934" s="47"/>
    </row>
    <row r="5935" spans="6:6" x14ac:dyDescent="0.35">
      <c r="F5935" s="47"/>
    </row>
    <row r="5936" spans="6:6" x14ac:dyDescent="0.35">
      <c r="F5936" s="47"/>
    </row>
    <row r="5937" spans="6:6" x14ac:dyDescent="0.35">
      <c r="F5937" s="47"/>
    </row>
    <row r="5938" spans="6:6" x14ac:dyDescent="0.35">
      <c r="F5938" s="47"/>
    </row>
    <row r="5939" spans="6:6" x14ac:dyDescent="0.35">
      <c r="F5939" s="47"/>
    </row>
    <row r="5940" spans="6:6" x14ac:dyDescent="0.35">
      <c r="F5940" s="47"/>
    </row>
    <row r="5941" spans="6:6" x14ac:dyDescent="0.35">
      <c r="F5941" s="47"/>
    </row>
    <row r="5942" spans="6:6" x14ac:dyDescent="0.35">
      <c r="F5942" s="47"/>
    </row>
    <row r="5943" spans="6:6" x14ac:dyDescent="0.35">
      <c r="F5943" s="47"/>
    </row>
    <row r="5944" spans="6:6" x14ac:dyDescent="0.35">
      <c r="F5944" s="47"/>
    </row>
    <row r="5945" spans="6:6" x14ac:dyDescent="0.35">
      <c r="F5945" s="47"/>
    </row>
    <row r="5946" spans="6:6" x14ac:dyDescent="0.35">
      <c r="F5946" s="47"/>
    </row>
    <row r="5947" spans="6:6" x14ac:dyDescent="0.35">
      <c r="F5947" s="47"/>
    </row>
    <row r="5948" spans="6:6" x14ac:dyDescent="0.35">
      <c r="F5948" s="47"/>
    </row>
    <row r="5949" spans="6:6" x14ac:dyDescent="0.35">
      <c r="F5949" s="47"/>
    </row>
    <row r="5950" spans="6:6" x14ac:dyDescent="0.35">
      <c r="F5950" s="47"/>
    </row>
    <row r="5951" spans="6:6" x14ac:dyDescent="0.35">
      <c r="F5951" s="47"/>
    </row>
    <row r="5952" spans="6:6" x14ac:dyDescent="0.35">
      <c r="F5952" s="47"/>
    </row>
    <row r="5953" spans="6:6" x14ac:dyDescent="0.35">
      <c r="F5953" s="47"/>
    </row>
    <row r="5954" spans="6:6" x14ac:dyDescent="0.35">
      <c r="F5954" s="47"/>
    </row>
    <row r="5955" spans="6:6" x14ac:dyDescent="0.35">
      <c r="F5955" s="47"/>
    </row>
    <row r="5956" spans="6:6" x14ac:dyDescent="0.35">
      <c r="F5956" s="47"/>
    </row>
    <row r="5957" spans="6:6" x14ac:dyDescent="0.35">
      <c r="F5957" s="47"/>
    </row>
    <row r="5958" spans="6:6" x14ac:dyDescent="0.35">
      <c r="F5958" s="47"/>
    </row>
    <row r="5959" spans="6:6" x14ac:dyDescent="0.35">
      <c r="F5959" s="47"/>
    </row>
    <row r="5960" spans="6:6" x14ac:dyDescent="0.35">
      <c r="F5960" s="47"/>
    </row>
    <row r="5961" spans="6:6" x14ac:dyDescent="0.35">
      <c r="F5961" s="47"/>
    </row>
    <row r="5962" spans="6:6" x14ac:dyDescent="0.35">
      <c r="F5962" s="47"/>
    </row>
    <row r="5963" spans="6:6" x14ac:dyDescent="0.35">
      <c r="F5963" s="47"/>
    </row>
    <row r="5964" spans="6:6" x14ac:dyDescent="0.35">
      <c r="F5964" s="47"/>
    </row>
    <row r="5965" spans="6:6" x14ac:dyDescent="0.35">
      <c r="F5965" s="47"/>
    </row>
    <row r="5966" spans="6:6" x14ac:dyDescent="0.35">
      <c r="F5966" s="47"/>
    </row>
    <row r="5967" spans="6:6" x14ac:dyDescent="0.35">
      <c r="F5967" s="47"/>
    </row>
    <row r="5968" spans="6:6" x14ac:dyDescent="0.35">
      <c r="F5968" s="47"/>
    </row>
    <row r="5969" spans="6:6" x14ac:dyDescent="0.35">
      <c r="F5969" s="47"/>
    </row>
    <row r="5970" spans="6:6" x14ac:dyDescent="0.35">
      <c r="F5970" s="47"/>
    </row>
    <row r="5971" spans="6:6" x14ac:dyDescent="0.35">
      <c r="F5971" s="47"/>
    </row>
    <row r="5972" spans="6:6" x14ac:dyDescent="0.35">
      <c r="F5972" s="47"/>
    </row>
    <row r="5973" spans="6:6" x14ac:dyDescent="0.35">
      <c r="F5973" s="47"/>
    </row>
    <row r="5974" spans="6:6" x14ac:dyDescent="0.35">
      <c r="F5974" s="47"/>
    </row>
    <row r="5975" spans="6:6" x14ac:dyDescent="0.35">
      <c r="F5975" s="47"/>
    </row>
    <row r="5976" spans="6:6" x14ac:dyDescent="0.35">
      <c r="F5976" s="47"/>
    </row>
    <row r="5977" spans="6:6" x14ac:dyDescent="0.35">
      <c r="F5977" s="47"/>
    </row>
    <row r="5978" spans="6:6" x14ac:dyDescent="0.35">
      <c r="F5978" s="47"/>
    </row>
    <row r="5979" spans="6:6" x14ac:dyDescent="0.35">
      <c r="F5979" s="47"/>
    </row>
    <row r="5980" spans="6:6" x14ac:dyDescent="0.35">
      <c r="F5980" s="47"/>
    </row>
    <row r="5981" spans="6:6" x14ac:dyDescent="0.35">
      <c r="F5981" s="47"/>
    </row>
    <row r="5982" spans="6:6" x14ac:dyDescent="0.35">
      <c r="F5982" s="47"/>
    </row>
    <row r="5983" spans="6:6" x14ac:dyDescent="0.35">
      <c r="F5983" s="47"/>
    </row>
    <row r="5984" spans="6:6" x14ac:dyDescent="0.35">
      <c r="F5984" s="47"/>
    </row>
    <row r="5985" spans="6:6" x14ac:dyDescent="0.35">
      <c r="F5985" s="47"/>
    </row>
    <row r="5986" spans="6:6" x14ac:dyDescent="0.35">
      <c r="F5986" s="47"/>
    </row>
    <row r="5987" spans="6:6" x14ac:dyDescent="0.35">
      <c r="F5987" s="47"/>
    </row>
    <row r="5988" spans="6:6" x14ac:dyDescent="0.35">
      <c r="F5988" s="47"/>
    </row>
    <row r="5989" spans="6:6" x14ac:dyDescent="0.35">
      <c r="F5989" s="47"/>
    </row>
    <row r="5990" spans="6:6" x14ac:dyDescent="0.35">
      <c r="F5990" s="47"/>
    </row>
    <row r="5991" spans="6:6" x14ac:dyDescent="0.35">
      <c r="F5991" s="47"/>
    </row>
    <row r="5992" spans="6:6" x14ac:dyDescent="0.35">
      <c r="F5992" s="47"/>
    </row>
    <row r="5993" spans="6:6" x14ac:dyDescent="0.35">
      <c r="F5993" s="47"/>
    </row>
    <row r="5994" spans="6:6" x14ac:dyDescent="0.35">
      <c r="F5994" s="47"/>
    </row>
    <row r="5995" spans="6:6" x14ac:dyDescent="0.35">
      <c r="F5995" s="47"/>
    </row>
    <row r="5996" spans="6:6" x14ac:dyDescent="0.35">
      <c r="F5996" s="47"/>
    </row>
    <row r="5997" spans="6:6" x14ac:dyDescent="0.35">
      <c r="F5997" s="47"/>
    </row>
    <row r="5998" spans="6:6" x14ac:dyDescent="0.35">
      <c r="F5998" s="47"/>
    </row>
    <row r="5999" spans="6:6" x14ac:dyDescent="0.35">
      <c r="F5999" s="47"/>
    </row>
    <row r="6000" spans="6:6" x14ac:dyDescent="0.35">
      <c r="F6000" s="47"/>
    </row>
    <row r="6001" spans="6:6" x14ac:dyDescent="0.35">
      <c r="F6001" s="47"/>
    </row>
    <row r="6002" spans="6:6" x14ac:dyDescent="0.35">
      <c r="F6002" s="47"/>
    </row>
    <row r="6003" spans="6:6" x14ac:dyDescent="0.35">
      <c r="F6003" s="47"/>
    </row>
    <row r="6004" spans="6:6" x14ac:dyDescent="0.35">
      <c r="F6004" s="47"/>
    </row>
    <row r="6005" spans="6:6" x14ac:dyDescent="0.35">
      <c r="F6005" s="47"/>
    </row>
    <row r="6006" spans="6:6" x14ac:dyDescent="0.35">
      <c r="F6006" s="47"/>
    </row>
    <row r="6007" spans="6:6" x14ac:dyDescent="0.35">
      <c r="F6007" s="47"/>
    </row>
    <row r="6008" spans="6:6" x14ac:dyDescent="0.35">
      <c r="F6008" s="47"/>
    </row>
    <row r="6009" spans="6:6" x14ac:dyDescent="0.35">
      <c r="F6009" s="47"/>
    </row>
    <row r="6010" spans="6:6" x14ac:dyDescent="0.35">
      <c r="F6010" s="47"/>
    </row>
    <row r="6011" spans="6:6" x14ac:dyDescent="0.35">
      <c r="F6011" s="47"/>
    </row>
    <row r="6012" spans="6:6" x14ac:dyDescent="0.35">
      <c r="F6012" s="47"/>
    </row>
    <row r="6013" spans="6:6" x14ac:dyDescent="0.35">
      <c r="F6013" s="47"/>
    </row>
    <row r="6014" spans="6:6" x14ac:dyDescent="0.35">
      <c r="F6014" s="47"/>
    </row>
    <row r="6015" spans="6:6" x14ac:dyDescent="0.35">
      <c r="F6015" s="47"/>
    </row>
    <row r="6016" spans="6:6" x14ac:dyDescent="0.35">
      <c r="F6016" s="47"/>
    </row>
    <row r="6017" spans="6:6" x14ac:dyDescent="0.35">
      <c r="F6017" s="47"/>
    </row>
    <row r="6018" spans="6:6" x14ac:dyDescent="0.35">
      <c r="F6018" s="47"/>
    </row>
    <row r="6019" spans="6:6" x14ac:dyDescent="0.35">
      <c r="F6019" s="47"/>
    </row>
    <row r="6020" spans="6:6" x14ac:dyDescent="0.35">
      <c r="F6020" s="47"/>
    </row>
    <row r="6021" spans="6:6" x14ac:dyDescent="0.35">
      <c r="F6021" s="47"/>
    </row>
    <row r="6022" spans="6:6" x14ac:dyDescent="0.35">
      <c r="F6022" s="47"/>
    </row>
    <row r="6023" spans="6:6" x14ac:dyDescent="0.35">
      <c r="F6023" s="47"/>
    </row>
    <row r="6024" spans="6:6" x14ac:dyDescent="0.35">
      <c r="F6024" s="47"/>
    </row>
    <row r="6025" spans="6:6" x14ac:dyDescent="0.35">
      <c r="F6025" s="47"/>
    </row>
    <row r="6026" spans="6:6" x14ac:dyDescent="0.35">
      <c r="F6026" s="47"/>
    </row>
    <row r="6027" spans="6:6" x14ac:dyDescent="0.35">
      <c r="F6027" s="47"/>
    </row>
    <row r="6028" spans="6:6" x14ac:dyDescent="0.35">
      <c r="F6028" s="47"/>
    </row>
    <row r="6029" spans="6:6" x14ac:dyDescent="0.35">
      <c r="F6029" s="47"/>
    </row>
    <row r="6030" spans="6:6" x14ac:dyDescent="0.35">
      <c r="F6030" s="47"/>
    </row>
    <row r="6031" spans="6:6" x14ac:dyDescent="0.35">
      <c r="F6031" s="47"/>
    </row>
    <row r="6032" spans="6:6" x14ac:dyDescent="0.35">
      <c r="F6032" s="47"/>
    </row>
    <row r="6033" spans="6:6" x14ac:dyDescent="0.35">
      <c r="F6033" s="47"/>
    </row>
    <row r="6034" spans="6:6" x14ac:dyDescent="0.35">
      <c r="F6034" s="47"/>
    </row>
    <row r="6035" spans="6:6" x14ac:dyDescent="0.35">
      <c r="F6035" s="47"/>
    </row>
    <row r="6036" spans="6:6" x14ac:dyDescent="0.35">
      <c r="F6036" s="47"/>
    </row>
    <row r="6037" spans="6:6" x14ac:dyDescent="0.35">
      <c r="F6037" s="47"/>
    </row>
    <row r="6038" spans="6:6" x14ac:dyDescent="0.35">
      <c r="F6038" s="47"/>
    </row>
    <row r="6039" spans="6:6" x14ac:dyDescent="0.35">
      <c r="F6039" s="47"/>
    </row>
    <row r="6040" spans="6:6" x14ac:dyDescent="0.35">
      <c r="F6040" s="47"/>
    </row>
    <row r="6041" spans="6:6" x14ac:dyDescent="0.35">
      <c r="F6041" s="47"/>
    </row>
    <row r="6042" spans="6:6" x14ac:dyDescent="0.35">
      <c r="F6042" s="47"/>
    </row>
    <row r="6043" spans="6:6" x14ac:dyDescent="0.35">
      <c r="F6043" s="47"/>
    </row>
    <row r="6044" spans="6:6" x14ac:dyDescent="0.35">
      <c r="F6044" s="47"/>
    </row>
    <row r="6045" spans="6:6" x14ac:dyDescent="0.35">
      <c r="F6045" s="47"/>
    </row>
    <row r="6046" spans="6:6" x14ac:dyDescent="0.35">
      <c r="F6046" s="47"/>
    </row>
    <row r="6047" spans="6:6" x14ac:dyDescent="0.35">
      <c r="F6047" s="47"/>
    </row>
    <row r="6048" spans="6:6" x14ac:dyDescent="0.35">
      <c r="F6048" s="47"/>
    </row>
    <row r="6049" spans="6:6" x14ac:dyDescent="0.35">
      <c r="F6049" s="47"/>
    </row>
    <row r="6050" spans="6:6" x14ac:dyDescent="0.35">
      <c r="F6050" s="47"/>
    </row>
    <row r="6051" spans="6:6" x14ac:dyDescent="0.35">
      <c r="F6051" s="47"/>
    </row>
    <row r="6052" spans="6:6" x14ac:dyDescent="0.35">
      <c r="F6052" s="47"/>
    </row>
    <row r="6053" spans="6:6" x14ac:dyDescent="0.35">
      <c r="F6053" s="47"/>
    </row>
    <row r="6054" spans="6:6" x14ac:dyDescent="0.35">
      <c r="F6054" s="47"/>
    </row>
    <row r="6055" spans="6:6" x14ac:dyDescent="0.35">
      <c r="F6055" s="47"/>
    </row>
    <row r="6056" spans="6:6" x14ac:dyDescent="0.35">
      <c r="F6056" s="47"/>
    </row>
    <row r="6057" spans="6:6" x14ac:dyDescent="0.35">
      <c r="F6057" s="47"/>
    </row>
    <row r="6058" spans="6:6" x14ac:dyDescent="0.35">
      <c r="F6058" s="47"/>
    </row>
    <row r="6059" spans="6:6" x14ac:dyDescent="0.35">
      <c r="F6059" s="47"/>
    </row>
    <row r="6060" spans="6:6" x14ac:dyDescent="0.35">
      <c r="F6060" s="47"/>
    </row>
    <row r="6061" spans="6:6" x14ac:dyDescent="0.35">
      <c r="F6061" s="47"/>
    </row>
    <row r="6062" spans="6:6" x14ac:dyDescent="0.35">
      <c r="F6062" s="47"/>
    </row>
    <row r="6063" spans="6:6" x14ac:dyDescent="0.35">
      <c r="F6063" s="47"/>
    </row>
    <row r="6064" spans="6:6" x14ac:dyDescent="0.35">
      <c r="F6064" s="47"/>
    </row>
    <row r="6065" spans="6:6" x14ac:dyDescent="0.35">
      <c r="F6065" s="47"/>
    </row>
    <row r="6066" spans="6:6" x14ac:dyDescent="0.35">
      <c r="F6066" s="47"/>
    </row>
    <row r="6067" spans="6:6" x14ac:dyDescent="0.35">
      <c r="F6067" s="47"/>
    </row>
    <row r="6068" spans="6:6" x14ac:dyDescent="0.35">
      <c r="F6068" s="47"/>
    </row>
    <row r="6069" spans="6:6" x14ac:dyDescent="0.35">
      <c r="F6069" s="47"/>
    </row>
    <row r="6070" spans="6:6" x14ac:dyDescent="0.35">
      <c r="F6070" s="47"/>
    </row>
    <row r="6071" spans="6:6" x14ac:dyDescent="0.35">
      <c r="F6071" s="47"/>
    </row>
    <row r="6072" spans="6:6" x14ac:dyDescent="0.35">
      <c r="F6072" s="47"/>
    </row>
    <row r="6073" spans="6:6" x14ac:dyDescent="0.35">
      <c r="F6073" s="47"/>
    </row>
    <row r="6074" spans="6:6" x14ac:dyDescent="0.35">
      <c r="F6074" s="47"/>
    </row>
    <row r="6075" spans="6:6" x14ac:dyDescent="0.35">
      <c r="F6075" s="47"/>
    </row>
    <row r="6076" spans="6:6" x14ac:dyDescent="0.35">
      <c r="F6076" s="47"/>
    </row>
    <row r="6077" spans="6:6" x14ac:dyDescent="0.35">
      <c r="F6077" s="47"/>
    </row>
    <row r="6078" spans="6:6" x14ac:dyDescent="0.35">
      <c r="F6078" s="47"/>
    </row>
    <row r="6079" spans="6:6" x14ac:dyDescent="0.35">
      <c r="F6079" s="47"/>
    </row>
    <row r="6080" spans="6:6" x14ac:dyDescent="0.35">
      <c r="F6080" s="47"/>
    </row>
    <row r="6081" spans="6:6" x14ac:dyDescent="0.35">
      <c r="F6081" s="47"/>
    </row>
    <row r="6082" spans="6:6" x14ac:dyDescent="0.35">
      <c r="F6082" s="47"/>
    </row>
    <row r="6083" spans="6:6" x14ac:dyDescent="0.35">
      <c r="F6083" s="47"/>
    </row>
    <row r="6084" spans="6:6" x14ac:dyDescent="0.35">
      <c r="F6084" s="47"/>
    </row>
    <row r="6085" spans="6:6" x14ac:dyDescent="0.35">
      <c r="F6085" s="47"/>
    </row>
    <row r="6086" spans="6:6" x14ac:dyDescent="0.35">
      <c r="F6086" s="47"/>
    </row>
    <row r="6087" spans="6:6" x14ac:dyDescent="0.35">
      <c r="F6087" s="47"/>
    </row>
    <row r="6088" spans="6:6" x14ac:dyDescent="0.35">
      <c r="F6088" s="47"/>
    </row>
    <row r="6089" spans="6:6" x14ac:dyDescent="0.35">
      <c r="F6089" s="47"/>
    </row>
    <row r="6090" spans="6:6" x14ac:dyDescent="0.35">
      <c r="F6090" s="47"/>
    </row>
    <row r="6091" spans="6:6" x14ac:dyDescent="0.35">
      <c r="F6091" s="47"/>
    </row>
    <row r="6092" spans="6:6" x14ac:dyDescent="0.35">
      <c r="F6092" s="47"/>
    </row>
    <row r="6093" spans="6:6" x14ac:dyDescent="0.35">
      <c r="F6093" s="47"/>
    </row>
    <row r="6094" spans="6:6" x14ac:dyDescent="0.35">
      <c r="F6094" s="47"/>
    </row>
    <row r="6095" spans="6:6" x14ac:dyDescent="0.35">
      <c r="F6095" s="47"/>
    </row>
    <row r="6096" spans="6:6" x14ac:dyDescent="0.35">
      <c r="F6096" s="47"/>
    </row>
    <row r="6097" spans="6:6" x14ac:dyDescent="0.35">
      <c r="F6097" s="47"/>
    </row>
    <row r="6098" spans="6:6" x14ac:dyDescent="0.35">
      <c r="F6098" s="47"/>
    </row>
    <row r="6099" spans="6:6" x14ac:dyDescent="0.35">
      <c r="F6099" s="47"/>
    </row>
    <row r="6100" spans="6:6" x14ac:dyDescent="0.35">
      <c r="F6100" s="47"/>
    </row>
    <row r="6101" spans="6:6" x14ac:dyDescent="0.35">
      <c r="F6101" s="47"/>
    </row>
    <row r="6102" spans="6:6" x14ac:dyDescent="0.35">
      <c r="F6102" s="47"/>
    </row>
    <row r="6103" spans="6:6" x14ac:dyDescent="0.35">
      <c r="F6103" s="47"/>
    </row>
    <row r="6104" spans="6:6" x14ac:dyDescent="0.35">
      <c r="F6104" s="47"/>
    </row>
    <row r="6105" spans="6:6" x14ac:dyDescent="0.35">
      <c r="F6105" s="47"/>
    </row>
    <row r="6106" spans="6:6" x14ac:dyDescent="0.35">
      <c r="F6106" s="47"/>
    </row>
    <row r="6107" spans="6:6" x14ac:dyDescent="0.35">
      <c r="F6107" s="47"/>
    </row>
    <row r="6108" spans="6:6" x14ac:dyDescent="0.35">
      <c r="F6108" s="47"/>
    </row>
    <row r="6109" spans="6:6" x14ac:dyDescent="0.35">
      <c r="F6109" s="47"/>
    </row>
    <row r="6110" spans="6:6" x14ac:dyDescent="0.35">
      <c r="F6110" s="47"/>
    </row>
    <row r="6111" spans="6:6" x14ac:dyDescent="0.35">
      <c r="F6111" s="47"/>
    </row>
    <row r="6112" spans="6:6" x14ac:dyDescent="0.35">
      <c r="F6112" s="47"/>
    </row>
    <row r="6113" spans="6:6" x14ac:dyDescent="0.35">
      <c r="F6113" s="47"/>
    </row>
    <row r="6114" spans="6:6" x14ac:dyDescent="0.35">
      <c r="F6114" s="47"/>
    </row>
    <row r="6115" spans="6:6" x14ac:dyDescent="0.35">
      <c r="F6115" s="47"/>
    </row>
    <row r="6116" spans="6:6" x14ac:dyDescent="0.35">
      <c r="F6116" s="47"/>
    </row>
    <row r="6117" spans="6:6" x14ac:dyDescent="0.35">
      <c r="F6117" s="47"/>
    </row>
    <row r="6118" spans="6:6" x14ac:dyDescent="0.35">
      <c r="F6118" s="47"/>
    </row>
    <row r="6119" spans="6:6" x14ac:dyDescent="0.35">
      <c r="F6119" s="47"/>
    </row>
    <row r="6120" spans="6:6" x14ac:dyDescent="0.35">
      <c r="F6120" s="47"/>
    </row>
    <row r="6121" spans="6:6" x14ac:dyDescent="0.35">
      <c r="F6121" s="47"/>
    </row>
    <row r="6122" spans="6:6" x14ac:dyDescent="0.35">
      <c r="F6122" s="47"/>
    </row>
    <row r="6123" spans="6:6" x14ac:dyDescent="0.35">
      <c r="F6123" s="47"/>
    </row>
    <row r="6124" spans="6:6" x14ac:dyDescent="0.35">
      <c r="F6124" s="47"/>
    </row>
    <row r="6125" spans="6:6" x14ac:dyDescent="0.35">
      <c r="F6125" s="47"/>
    </row>
    <row r="6126" spans="6:6" x14ac:dyDescent="0.35">
      <c r="F6126" s="47"/>
    </row>
    <row r="6127" spans="6:6" x14ac:dyDescent="0.35">
      <c r="F6127" s="47"/>
    </row>
    <row r="6128" spans="6:6" x14ac:dyDescent="0.35">
      <c r="F6128" s="47"/>
    </row>
    <row r="6129" spans="6:6" x14ac:dyDescent="0.35">
      <c r="F6129" s="47"/>
    </row>
    <row r="6130" spans="6:6" x14ac:dyDescent="0.35">
      <c r="F6130" s="47"/>
    </row>
    <row r="6131" spans="6:6" x14ac:dyDescent="0.35">
      <c r="F6131" s="47"/>
    </row>
    <row r="6132" spans="6:6" x14ac:dyDescent="0.35">
      <c r="F6132" s="47"/>
    </row>
    <row r="6133" spans="6:6" x14ac:dyDescent="0.35">
      <c r="F6133" s="47"/>
    </row>
    <row r="6134" spans="6:6" x14ac:dyDescent="0.35">
      <c r="F6134" s="47"/>
    </row>
    <row r="6135" spans="6:6" x14ac:dyDescent="0.35">
      <c r="F6135" s="47"/>
    </row>
    <row r="6136" spans="6:6" x14ac:dyDescent="0.35">
      <c r="F6136" s="47"/>
    </row>
    <row r="6137" spans="6:6" x14ac:dyDescent="0.35">
      <c r="F6137" s="47"/>
    </row>
    <row r="6138" spans="6:6" x14ac:dyDescent="0.35">
      <c r="F6138" s="47"/>
    </row>
    <row r="6139" spans="6:6" x14ac:dyDescent="0.35">
      <c r="F6139" s="47"/>
    </row>
    <row r="6140" spans="6:6" x14ac:dyDescent="0.35">
      <c r="F6140" s="47"/>
    </row>
    <row r="6141" spans="6:6" x14ac:dyDescent="0.35">
      <c r="F6141" s="47"/>
    </row>
    <row r="6142" spans="6:6" x14ac:dyDescent="0.35">
      <c r="F6142" s="47"/>
    </row>
    <row r="6143" spans="6:6" x14ac:dyDescent="0.35">
      <c r="F6143" s="47"/>
    </row>
    <row r="6144" spans="6:6" x14ac:dyDescent="0.35">
      <c r="F6144" s="47"/>
    </row>
    <row r="6145" spans="6:6" x14ac:dyDescent="0.35">
      <c r="F6145" s="47"/>
    </row>
    <row r="6146" spans="6:6" x14ac:dyDescent="0.35">
      <c r="F6146" s="47"/>
    </row>
    <row r="6147" spans="6:6" x14ac:dyDescent="0.35">
      <c r="F6147" s="47"/>
    </row>
    <row r="6148" spans="6:6" x14ac:dyDescent="0.35">
      <c r="F6148" s="47"/>
    </row>
    <row r="6149" spans="6:6" x14ac:dyDescent="0.35">
      <c r="F6149" s="47"/>
    </row>
    <row r="6150" spans="6:6" x14ac:dyDescent="0.35">
      <c r="F6150" s="47"/>
    </row>
    <row r="6151" spans="6:6" x14ac:dyDescent="0.35">
      <c r="F6151" s="47"/>
    </row>
    <row r="6152" spans="6:6" x14ac:dyDescent="0.35">
      <c r="F6152" s="47"/>
    </row>
    <row r="6153" spans="6:6" x14ac:dyDescent="0.35">
      <c r="F6153" s="47"/>
    </row>
    <row r="6154" spans="6:6" x14ac:dyDescent="0.35">
      <c r="F6154" s="47"/>
    </row>
    <row r="6155" spans="6:6" x14ac:dyDescent="0.35">
      <c r="F6155" s="47"/>
    </row>
    <row r="6156" spans="6:6" x14ac:dyDescent="0.35">
      <c r="F6156" s="47"/>
    </row>
    <row r="6157" spans="6:6" x14ac:dyDescent="0.35">
      <c r="F6157" s="47"/>
    </row>
    <row r="6158" spans="6:6" x14ac:dyDescent="0.35">
      <c r="F6158" s="47"/>
    </row>
    <row r="6159" spans="6:6" x14ac:dyDescent="0.35">
      <c r="F6159" s="47"/>
    </row>
    <row r="6160" spans="6:6" x14ac:dyDescent="0.35">
      <c r="F6160" s="47"/>
    </row>
    <row r="6161" spans="6:6" x14ac:dyDescent="0.35">
      <c r="F6161" s="47"/>
    </row>
    <row r="6162" spans="6:6" x14ac:dyDescent="0.35">
      <c r="F6162" s="47"/>
    </row>
    <row r="6163" spans="6:6" x14ac:dyDescent="0.35">
      <c r="F6163" s="47"/>
    </row>
    <row r="6164" spans="6:6" x14ac:dyDescent="0.35">
      <c r="F6164" s="47"/>
    </row>
    <row r="6165" spans="6:6" x14ac:dyDescent="0.35">
      <c r="F6165" s="47"/>
    </row>
    <row r="6166" spans="6:6" x14ac:dyDescent="0.35">
      <c r="F6166" s="47"/>
    </row>
    <row r="6167" spans="6:6" x14ac:dyDescent="0.35">
      <c r="F6167" s="47"/>
    </row>
    <row r="6168" spans="6:6" x14ac:dyDescent="0.35">
      <c r="F6168" s="47"/>
    </row>
    <row r="6169" spans="6:6" x14ac:dyDescent="0.35">
      <c r="F6169" s="47"/>
    </row>
    <row r="6170" spans="6:6" x14ac:dyDescent="0.35">
      <c r="F6170" s="47"/>
    </row>
    <row r="6171" spans="6:6" x14ac:dyDescent="0.35">
      <c r="F6171" s="47"/>
    </row>
    <row r="6172" spans="6:6" x14ac:dyDescent="0.35">
      <c r="F6172" s="47"/>
    </row>
    <row r="6173" spans="6:6" x14ac:dyDescent="0.35">
      <c r="F6173" s="47"/>
    </row>
    <row r="6174" spans="6:6" x14ac:dyDescent="0.35">
      <c r="F6174" s="47"/>
    </row>
    <row r="6175" spans="6:6" x14ac:dyDescent="0.35">
      <c r="F6175" s="47"/>
    </row>
    <row r="6176" spans="6:6" x14ac:dyDescent="0.35">
      <c r="F6176" s="47"/>
    </row>
    <row r="6177" spans="6:6" x14ac:dyDescent="0.35">
      <c r="F6177" s="47"/>
    </row>
    <row r="6178" spans="6:6" x14ac:dyDescent="0.35">
      <c r="F6178" s="47"/>
    </row>
    <row r="6179" spans="6:6" x14ac:dyDescent="0.35">
      <c r="F6179" s="47"/>
    </row>
    <row r="6180" spans="6:6" x14ac:dyDescent="0.35">
      <c r="F6180" s="47"/>
    </row>
    <row r="6181" spans="6:6" x14ac:dyDescent="0.35">
      <c r="F6181" s="47"/>
    </row>
    <row r="6182" spans="6:6" x14ac:dyDescent="0.35">
      <c r="F6182" s="47"/>
    </row>
    <row r="6183" spans="6:6" x14ac:dyDescent="0.35">
      <c r="F6183" s="47"/>
    </row>
    <row r="6184" spans="6:6" x14ac:dyDescent="0.35">
      <c r="F6184" s="47"/>
    </row>
    <row r="6185" spans="6:6" x14ac:dyDescent="0.35">
      <c r="F6185" s="47"/>
    </row>
    <row r="6186" spans="6:6" x14ac:dyDescent="0.35">
      <c r="F6186" s="47"/>
    </row>
    <row r="6187" spans="6:6" x14ac:dyDescent="0.35">
      <c r="F6187" s="47"/>
    </row>
    <row r="6188" spans="6:6" x14ac:dyDescent="0.35">
      <c r="F6188" s="47"/>
    </row>
    <row r="6189" spans="6:6" x14ac:dyDescent="0.35">
      <c r="F6189" s="47"/>
    </row>
    <row r="6190" spans="6:6" x14ac:dyDescent="0.35">
      <c r="F6190" s="47"/>
    </row>
    <row r="6191" spans="6:6" x14ac:dyDescent="0.35">
      <c r="F6191" s="47"/>
    </row>
    <row r="6192" spans="6:6" x14ac:dyDescent="0.35">
      <c r="F6192" s="47"/>
    </row>
    <row r="6193" spans="6:6" x14ac:dyDescent="0.35">
      <c r="F6193" s="47"/>
    </row>
    <row r="6194" spans="6:6" x14ac:dyDescent="0.35">
      <c r="F6194" s="47"/>
    </row>
    <row r="6195" spans="6:6" x14ac:dyDescent="0.35">
      <c r="F6195" s="47"/>
    </row>
    <row r="6196" spans="6:6" x14ac:dyDescent="0.35">
      <c r="F6196" s="47"/>
    </row>
    <row r="6197" spans="6:6" x14ac:dyDescent="0.35">
      <c r="F6197" s="47"/>
    </row>
    <row r="6198" spans="6:6" x14ac:dyDescent="0.35">
      <c r="F6198" s="47"/>
    </row>
    <row r="6199" spans="6:6" x14ac:dyDescent="0.35">
      <c r="F6199" s="47"/>
    </row>
    <row r="6200" spans="6:6" x14ac:dyDescent="0.35">
      <c r="F6200" s="47"/>
    </row>
    <row r="6201" spans="6:6" x14ac:dyDescent="0.35">
      <c r="F6201" s="47"/>
    </row>
    <row r="6202" spans="6:6" x14ac:dyDescent="0.35">
      <c r="F6202" s="47"/>
    </row>
    <row r="6203" spans="6:6" x14ac:dyDescent="0.35">
      <c r="F6203" s="47"/>
    </row>
    <row r="6204" spans="6:6" x14ac:dyDescent="0.35">
      <c r="F6204" s="47"/>
    </row>
    <row r="6205" spans="6:6" x14ac:dyDescent="0.35">
      <c r="F6205" s="47"/>
    </row>
    <row r="6206" spans="6:6" x14ac:dyDescent="0.35">
      <c r="F6206" s="47"/>
    </row>
    <row r="6207" spans="6:6" x14ac:dyDescent="0.35">
      <c r="F6207" s="47"/>
    </row>
    <row r="6208" spans="6:6" x14ac:dyDescent="0.35">
      <c r="F6208" s="47"/>
    </row>
    <row r="6209" spans="6:6" x14ac:dyDescent="0.35">
      <c r="F6209" s="47"/>
    </row>
    <row r="6210" spans="6:6" x14ac:dyDescent="0.35">
      <c r="F6210" s="47"/>
    </row>
    <row r="6211" spans="6:6" x14ac:dyDescent="0.35">
      <c r="F6211" s="47"/>
    </row>
    <row r="6212" spans="6:6" x14ac:dyDescent="0.35">
      <c r="F6212" s="47"/>
    </row>
    <row r="6213" spans="6:6" x14ac:dyDescent="0.35">
      <c r="F6213" s="47"/>
    </row>
    <row r="6214" spans="6:6" x14ac:dyDescent="0.35">
      <c r="F6214" s="47"/>
    </row>
    <row r="6215" spans="6:6" x14ac:dyDescent="0.35">
      <c r="F6215" s="47"/>
    </row>
    <row r="6216" spans="6:6" x14ac:dyDescent="0.35">
      <c r="F6216" s="47"/>
    </row>
    <row r="6217" spans="6:6" x14ac:dyDescent="0.35">
      <c r="F6217" s="47"/>
    </row>
    <row r="6218" spans="6:6" x14ac:dyDescent="0.35">
      <c r="F6218" s="47"/>
    </row>
    <row r="6219" spans="6:6" x14ac:dyDescent="0.35">
      <c r="F6219" s="47"/>
    </row>
    <row r="6220" spans="6:6" x14ac:dyDescent="0.35">
      <c r="F6220" s="47"/>
    </row>
    <row r="6221" spans="6:6" x14ac:dyDescent="0.35">
      <c r="F6221" s="47"/>
    </row>
    <row r="6222" spans="6:6" x14ac:dyDescent="0.35">
      <c r="F6222" s="47"/>
    </row>
    <row r="6223" spans="6:6" x14ac:dyDescent="0.35">
      <c r="F6223" s="47"/>
    </row>
    <row r="6224" spans="6:6" x14ac:dyDescent="0.35">
      <c r="F6224" s="47"/>
    </row>
    <row r="6225" spans="6:6" x14ac:dyDescent="0.35">
      <c r="F6225" s="47"/>
    </row>
    <row r="6226" spans="6:6" x14ac:dyDescent="0.35">
      <c r="F6226" s="47"/>
    </row>
    <row r="6227" spans="6:6" x14ac:dyDescent="0.35">
      <c r="F6227" s="47"/>
    </row>
    <row r="6228" spans="6:6" x14ac:dyDescent="0.35">
      <c r="F6228" s="47"/>
    </row>
    <row r="6229" spans="6:6" x14ac:dyDescent="0.35">
      <c r="F6229" s="47"/>
    </row>
    <row r="6230" spans="6:6" x14ac:dyDescent="0.35">
      <c r="F6230" s="47"/>
    </row>
    <row r="6231" spans="6:6" x14ac:dyDescent="0.35">
      <c r="F6231" s="47"/>
    </row>
    <row r="6232" spans="6:6" x14ac:dyDescent="0.35">
      <c r="F6232" s="47"/>
    </row>
    <row r="6233" spans="6:6" x14ac:dyDescent="0.35">
      <c r="F6233" s="47"/>
    </row>
    <row r="6234" spans="6:6" x14ac:dyDescent="0.35">
      <c r="F6234" s="47"/>
    </row>
    <row r="6235" spans="6:6" x14ac:dyDescent="0.35">
      <c r="F6235" s="47"/>
    </row>
    <row r="6236" spans="6:6" x14ac:dyDescent="0.35">
      <c r="F6236" s="47"/>
    </row>
    <row r="6237" spans="6:6" x14ac:dyDescent="0.35">
      <c r="F6237" s="47"/>
    </row>
    <row r="6238" spans="6:6" x14ac:dyDescent="0.35">
      <c r="F6238" s="47"/>
    </row>
    <row r="6239" spans="6:6" x14ac:dyDescent="0.35">
      <c r="F6239" s="47"/>
    </row>
    <row r="6240" spans="6:6" x14ac:dyDescent="0.35">
      <c r="F6240" s="47"/>
    </row>
    <row r="6241" spans="6:6" x14ac:dyDescent="0.35">
      <c r="F6241" s="47"/>
    </row>
    <row r="6242" spans="6:6" x14ac:dyDescent="0.35">
      <c r="F6242" s="47"/>
    </row>
    <row r="6243" spans="6:6" x14ac:dyDescent="0.35">
      <c r="F6243" s="47"/>
    </row>
    <row r="6244" spans="6:6" x14ac:dyDescent="0.35">
      <c r="F6244" s="47"/>
    </row>
    <row r="6245" spans="6:6" x14ac:dyDescent="0.35">
      <c r="F6245" s="47"/>
    </row>
    <row r="6246" spans="6:6" x14ac:dyDescent="0.35">
      <c r="F6246" s="47"/>
    </row>
    <row r="6247" spans="6:6" x14ac:dyDescent="0.35">
      <c r="F6247" s="47"/>
    </row>
    <row r="6248" spans="6:6" x14ac:dyDescent="0.35">
      <c r="F6248" s="47"/>
    </row>
    <row r="6249" spans="6:6" x14ac:dyDescent="0.35">
      <c r="F6249" s="47"/>
    </row>
    <row r="6250" spans="6:6" x14ac:dyDescent="0.35">
      <c r="F6250" s="47"/>
    </row>
    <row r="6251" spans="6:6" x14ac:dyDescent="0.35">
      <c r="F6251" s="47"/>
    </row>
    <row r="6252" spans="6:6" x14ac:dyDescent="0.35">
      <c r="F6252" s="47"/>
    </row>
    <row r="6253" spans="6:6" x14ac:dyDescent="0.35">
      <c r="F6253" s="47"/>
    </row>
    <row r="6254" spans="6:6" x14ac:dyDescent="0.35">
      <c r="F6254" s="47"/>
    </row>
    <row r="6255" spans="6:6" x14ac:dyDescent="0.35">
      <c r="F6255" s="47"/>
    </row>
    <row r="6256" spans="6:6" x14ac:dyDescent="0.35">
      <c r="F6256" s="47"/>
    </row>
    <row r="6257" spans="6:6" x14ac:dyDescent="0.35">
      <c r="F6257" s="47"/>
    </row>
    <row r="6258" spans="6:6" x14ac:dyDescent="0.35">
      <c r="F6258" s="47"/>
    </row>
    <row r="6259" spans="6:6" x14ac:dyDescent="0.35">
      <c r="F6259" s="47"/>
    </row>
    <row r="6260" spans="6:6" x14ac:dyDescent="0.35">
      <c r="F6260" s="47"/>
    </row>
    <row r="6261" spans="6:6" x14ac:dyDescent="0.35">
      <c r="F6261" s="47"/>
    </row>
    <row r="6262" spans="6:6" x14ac:dyDescent="0.35">
      <c r="F6262" s="47"/>
    </row>
    <row r="6263" spans="6:6" x14ac:dyDescent="0.35">
      <c r="F6263" s="47"/>
    </row>
    <row r="6264" spans="6:6" x14ac:dyDescent="0.35">
      <c r="F6264" s="47"/>
    </row>
    <row r="6265" spans="6:6" x14ac:dyDescent="0.35">
      <c r="F6265" s="47"/>
    </row>
    <row r="6266" spans="6:6" x14ac:dyDescent="0.35">
      <c r="F6266" s="47"/>
    </row>
    <row r="6267" spans="6:6" x14ac:dyDescent="0.35">
      <c r="F6267" s="47"/>
    </row>
    <row r="6268" spans="6:6" x14ac:dyDescent="0.35">
      <c r="F6268" s="47"/>
    </row>
    <row r="6269" spans="6:6" x14ac:dyDescent="0.35">
      <c r="F6269" s="47"/>
    </row>
    <row r="6270" spans="6:6" x14ac:dyDescent="0.35">
      <c r="F6270" s="47"/>
    </row>
    <row r="6271" spans="6:6" x14ac:dyDescent="0.35">
      <c r="F6271" s="47"/>
    </row>
    <row r="6272" spans="6:6" x14ac:dyDescent="0.35">
      <c r="F6272" s="47"/>
    </row>
    <row r="6273" spans="6:6" x14ac:dyDescent="0.35">
      <c r="F6273" s="47"/>
    </row>
    <row r="6274" spans="6:6" x14ac:dyDescent="0.35">
      <c r="F6274" s="47"/>
    </row>
    <row r="6275" spans="6:6" x14ac:dyDescent="0.35">
      <c r="F6275" s="47"/>
    </row>
    <row r="6276" spans="6:6" x14ac:dyDescent="0.35">
      <c r="F6276" s="47"/>
    </row>
    <row r="6277" spans="6:6" x14ac:dyDescent="0.35">
      <c r="F6277" s="47"/>
    </row>
    <row r="6278" spans="6:6" x14ac:dyDescent="0.35">
      <c r="F6278" s="47"/>
    </row>
    <row r="6279" spans="6:6" x14ac:dyDescent="0.35">
      <c r="F6279" s="47"/>
    </row>
    <row r="6280" spans="6:6" x14ac:dyDescent="0.35">
      <c r="F6280" s="47"/>
    </row>
    <row r="6281" spans="6:6" x14ac:dyDescent="0.35">
      <c r="F6281" s="47"/>
    </row>
    <row r="6282" spans="6:6" x14ac:dyDescent="0.35">
      <c r="F6282" s="47"/>
    </row>
    <row r="6283" spans="6:6" x14ac:dyDescent="0.35">
      <c r="F6283" s="47"/>
    </row>
    <row r="6284" spans="6:6" x14ac:dyDescent="0.35">
      <c r="F6284" s="47"/>
    </row>
    <row r="6285" spans="6:6" x14ac:dyDescent="0.35">
      <c r="F6285" s="47"/>
    </row>
    <row r="6286" spans="6:6" x14ac:dyDescent="0.35">
      <c r="F6286" s="47"/>
    </row>
    <row r="6287" spans="6:6" x14ac:dyDescent="0.35">
      <c r="F6287" s="47"/>
    </row>
    <row r="6288" spans="6:6" x14ac:dyDescent="0.35">
      <c r="F6288" s="47"/>
    </row>
    <row r="6289" spans="6:6" x14ac:dyDescent="0.35">
      <c r="F6289" s="47"/>
    </row>
    <row r="6290" spans="6:6" x14ac:dyDescent="0.35">
      <c r="F6290" s="47"/>
    </row>
    <row r="6291" spans="6:6" x14ac:dyDescent="0.35">
      <c r="F6291" s="47"/>
    </row>
    <row r="6292" spans="6:6" x14ac:dyDescent="0.35">
      <c r="F6292" s="47"/>
    </row>
    <row r="6293" spans="6:6" x14ac:dyDescent="0.35">
      <c r="F6293" s="47"/>
    </row>
    <row r="6294" spans="6:6" x14ac:dyDescent="0.35">
      <c r="F6294" s="47"/>
    </row>
    <row r="6295" spans="6:6" x14ac:dyDescent="0.35">
      <c r="F6295" s="47"/>
    </row>
    <row r="6296" spans="6:6" x14ac:dyDescent="0.35">
      <c r="F6296" s="47"/>
    </row>
    <row r="6297" spans="6:6" x14ac:dyDescent="0.35">
      <c r="F6297" s="47"/>
    </row>
    <row r="6298" spans="6:6" x14ac:dyDescent="0.35">
      <c r="F6298" s="47"/>
    </row>
    <row r="6299" spans="6:6" x14ac:dyDescent="0.35">
      <c r="F6299" s="47"/>
    </row>
    <row r="6300" spans="6:6" x14ac:dyDescent="0.35">
      <c r="F6300" s="47"/>
    </row>
    <row r="6301" spans="6:6" x14ac:dyDescent="0.35">
      <c r="F6301" s="47"/>
    </row>
    <row r="6302" spans="6:6" x14ac:dyDescent="0.35">
      <c r="F6302" s="47"/>
    </row>
    <row r="6303" spans="6:6" x14ac:dyDescent="0.35">
      <c r="F6303" s="47"/>
    </row>
    <row r="6304" spans="6:6" x14ac:dyDescent="0.35">
      <c r="F6304" s="47"/>
    </row>
    <row r="6305" spans="6:6" x14ac:dyDescent="0.35">
      <c r="F6305" s="47"/>
    </row>
    <row r="6306" spans="6:6" x14ac:dyDescent="0.35">
      <c r="F6306" s="47"/>
    </row>
    <row r="6307" spans="6:6" x14ac:dyDescent="0.35">
      <c r="F6307" s="47"/>
    </row>
    <row r="6308" spans="6:6" x14ac:dyDescent="0.35">
      <c r="F6308" s="47"/>
    </row>
    <row r="6309" spans="6:6" x14ac:dyDescent="0.35">
      <c r="F6309" s="47"/>
    </row>
    <row r="6310" spans="6:6" x14ac:dyDescent="0.35">
      <c r="F6310" s="47"/>
    </row>
    <row r="6311" spans="6:6" x14ac:dyDescent="0.35">
      <c r="F6311" s="47"/>
    </row>
    <row r="6312" spans="6:6" x14ac:dyDescent="0.35">
      <c r="F6312" s="47"/>
    </row>
    <row r="6313" spans="6:6" x14ac:dyDescent="0.35">
      <c r="F6313" s="47"/>
    </row>
    <row r="6314" spans="6:6" x14ac:dyDescent="0.35">
      <c r="F6314" s="47"/>
    </row>
    <row r="6315" spans="6:6" x14ac:dyDescent="0.35">
      <c r="F6315" s="47"/>
    </row>
    <row r="6316" spans="6:6" x14ac:dyDescent="0.35">
      <c r="F6316" s="47"/>
    </row>
    <row r="6317" spans="6:6" x14ac:dyDescent="0.35">
      <c r="F6317" s="47"/>
    </row>
    <row r="6318" spans="6:6" x14ac:dyDescent="0.35">
      <c r="F6318" s="47"/>
    </row>
    <row r="6319" spans="6:6" x14ac:dyDescent="0.35">
      <c r="F6319" s="47"/>
    </row>
    <row r="6320" spans="6:6" x14ac:dyDescent="0.35">
      <c r="F6320" s="47"/>
    </row>
    <row r="6321" spans="6:6" x14ac:dyDescent="0.35">
      <c r="F6321" s="47"/>
    </row>
    <row r="6322" spans="6:6" x14ac:dyDescent="0.35">
      <c r="F6322" s="47"/>
    </row>
    <row r="6323" spans="6:6" x14ac:dyDescent="0.35">
      <c r="F6323" s="47"/>
    </row>
    <row r="6324" spans="6:6" x14ac:dyDescent="0.35">
      <c r="F6324" s="47"/>
    </row>
    <row r="6325" spans="6:6" x14ac:dyDescent="0.35">
      <c r="F6325" s="47"/>
    </row>
    <row r="6326" spans="6:6" x14ac:dyDescent="0.35">
      <c r="F6326" s="47"/>
    </row>
    <row r="6327" spans="6:6" x14ac:dyDescent="0.35">
      <c r="F6327" s="47"/>
    </row>
    <row r="6328" spans="6:6" x14ac:dyDescent="0.35">
      <c r="F6328" s="47"/>
    </row>
    <row r="6329" spans="6:6" x14ac:dyDescent="0.35">
      <c r="F6329" s="47"/>
    </row>
    <row r="6330" spans="6:6" x14ac:dyDescent="0.35">
      <c r="F6330" s="47"/>
    </row>
    <row r="6331" spans="6:6" x14ac:dyDescent="0.35">
      <c r="F6331" s="47"/>
    </row>
    <row r="6332" spans="6:6" x14ac:dyDescent="0.35">
      <c r="F6332" s="47"/>
    </row>
    <row r="6333" spans="6:6" x14ac:dyDescent="0.35">
      <c r="F6333" s="47"/>
    </row>
    <row r="6334" spans="6:6" x14ac:dyDescent="0.35">
      <c r="F6334" s="47"/>
    </row>
    <row r="6335" spans="6:6" x14ac:dyDescent="0.35">
      <c r="F6335" s="47"/>
    </row>
    <row r="6336" spans="6:6" x14ac:dyDescent="0.35">
      <c r="F6336" s="47"/>
    </row>
    <row r="6337" spans="6:6" x14ac:dyDescent="0.35">
      <c r="F6337" s="47"/>
    </row>
    <row r="6338" spans="6:6" x14ac:dyDescent="0.35">
      <c r="F6338" s="47"/>
    </row>
    <row r="6339" spans="6:6" x14ac:dyDescent="0.35">
      <c r="F6339" s="47"/>
    </row>
    <row r="6340" spans="6:6" x14ac:dyDescent="0.35">
      <c r="F6340" s="47"/>
    </row>
    <row r="6341" spans="6:6" x14ac:dyDescent="0.35">
      <c r="F6341" s="47"/>
    </row>
    <row r="6342" spans="6:6" x14ac:dyDescent="0.35">
      <c r="F6342" s="47"/>
    </row>
    <row r="6343" spans="6:6" x14ac:dyDescent="0.35">
      <c r="F6343" s="47"/>
    </row>
    <row r="6344" spans="6:6" x14ac:dyDescent="0.35">
      <c r="F6344" s="47"/>
    </row>
    <row r="6345" spans="6:6" x14ac:dyDescent="0.35">
      <c r="F6345" s="47"/>
    </row>
    <row r="6346" spans="6:6" x14ac:dyDescent="0.35">
      <c r="F6346" s="47"/>
    </row>
    <row r="6347" spans="6:6" x14ac:dyDescent="0.35">
      <c r="F6347" s="47"/>
    </row>
    <row r="6348" spans="6:6" x14ac:dyDescent="0.35">
      <c r="F6348" s="47"/>
    </row>
    <row r="6349" spans="6:6" x14ac:dyDescent="0.35">
      <c r="F6349" s="47"/>
    </row>
    <row r="6350" spans="6:6" x14ac:dyDescent="0.35">
      <c r="F6350" s="47"/>
    </row>
    <row r="6351" spans="6:6" x14ac:dyDescent="0.35">
      <c r="F6351" s="47"/>
    </row>
    <row r="6352" spans="6:6" x14ac:dyDescent="0.35">
      <c r="F6352" s="47"/>
    </row>
    <row r="6353" spans="6:6" x14ac:dyDescent="0.35">
      <c r="F6353" s="47"/>
    </row>
    <row r="6354" spans="6:6" x14ac:dyDescent="0.35">
      <c r="F6354" s="47"/>
    </row>
    <row r="6355" spans="6:6" x14ac:dyDescent="0.35">
      <c r="F6355" s="47"/>
    </row>
    <row r="6356" spans="6:6" x14ac:dyDescent="0.35">
      <c r="F6356" s="47"/>
    </row>
    <row r="6357" spans="6:6" x14ac:dyDescent="0.35">
      <c r="F6357" s="47"/>
    </row>
    <row r="6358" spans="6:6" x14ac:dyDescent="0.35">
      <c r="F6358" s="47"/>
    </row>
    <row r="6359" spans="6:6" x14ac:dyDescent="0.35">
      <c r="F6359" s="47"/>
    </row>
    <row r="6360" spans="6:6" x14ac:dyDescent="0.35">
      <c r="F6360" s="47"/>
    </row>
    <row r="6361" spans="6:6" x14ac:dyDescent="0.35">
      <c r="F6361" s="47"/>
    </row>
    <row r="6362" spans="6:6" x14ac:dyDescent="0.35">
      <c r="F6362" s="47"/>
    </row>
    <row r="6363" spans="6:6" x14ac:dyDescent="0.35">
      <c r="F6363" s="47"/>
    </row>
    <row r="6364" spans="6:6" x14ac:dyDescent="0.35">
      <c r="F6364" s="47"/>
    </row>
    <row r="6365" spans="6:6" x14ac:dyDescent="0.35">
      <c r="F6365" s="47"/>
    </row>
    <row r="6366" spans="6:6" x14ac:dyDescent="0.35">
      <c r="F6366" s="47"/>
    </row>
    <row r="6367" spans="6:6" x14ac:dyDescent="0.35">
      <c r="F6367" s="47"/>
    </row>
    <row r="6368" spans="6:6" x14ac:dyDescent="0.35">
      <c r="F6368" s="47"/>
    </row>
    <row r="6369" spans="6:6" x14ac:dyDescent="0.35">
      <c r="F6369" s="47"/>
    </row>
    <row r="6370" spans="6:6" x14ac:dyDescent="0.35">
      <c r="F6370" s="47"/>
    </row>
    <row r="6371" spans="6:6" x14ac:dyDescent="0.35">
      <c r="F6371" s="47"/>
    </row>
    <row r="6372" spans="6:6" x14ac:dyDescent="0.35">
      <c r="F6372" s="47"/>
    </row>
    <row r="6373" spans="6:6" x14ac:dyDescent="0.35">
      <c r="F6373" s="47"/>
    </row>
    <row r="6374" spans="6:6" x14ac:dyDescent="0.35">
      <c r="F6374" s="47"/>
    </row>
    <row r="6375" spans="6:6" x14ac:dyDescent="0.35">
      <c r="F6375" s="47"/>
    </row>
    <row r="6376" spans="6:6" x14ac:dyDescent="0.35">
      <c r="F6376" s="47"/>
    </row>
    <row r="6377" spans="6:6" x14ac:dyDescent="0.35">
      <c r="F6377" s="47"/>
    </row>
    <row r="6378" spans="6:6" x14ac:dyDescent="0.35">
      <c r="F6378" s="47"/>
    </row>
    <row r="6379" spans="6:6" x14ac:dyDescent="0.35">
      <c r="F6379" s="47"/>
    </row>
    <row r="6380" spans="6:6" x14ac:dyDescent="0.35">
      <c r="F6380" s="47"/>
    </row>
    <row r="6381" spans="6:6" x14ac:dyDescent="0.35">
      <c r="F6381" s="47"/>
    </row>
    <row r="6382" spans="6:6" x14ac:dyDescent="0.35">
      <c r="F6382" s="47"/>
    </row>
    <row r="6383" spans="6:6" x14ac:dyDescent="0.35">
      <c r="F6383" s="47"/>
    </row>
    <row r="6384" spans="6:6" x14ac:dyDescent="0.35">
      <c r="F6384" s="47"/>
    </row>
    <row r="6385" spans="6:6" x14ac:dyDescent="0.35">
      <c r="F6385" s="47"/>
    </row>
    <row r="6386" spans="6:6" x14ac:dyDescent="0.35">
      <c r="F6386" s="47"/>
    </row>
    <row r="6387" spans="6:6" x14ac:dyDescent="0.35">
      <c r="F6387" s="47"/>
    </row>
    <row r="6388" spans="6:6" x14ac:dyDescent="0.35">
      <c r="F6388" s="47"/>
    </row>
    <row r="6389" spans="6:6" x14ac:dyDescent="0.35">
      <c r="F6389" s="47"/>
    </row>
    <row r="6390" spans="6:6" x14ac:dyDescent="0.35">
      <c r="F6390" s="47"/>
    </row>
    <row r="6391" spans="6:6" x14ac:dyDescent="0.35">
      <c r="F6391" s="47"/>
    </row>
    <row r="6392" spans="6:6" x14ac:dyDescent="0.35">
      <c r="F6392" s="47"/>
    </row>
    <row r="6393" spans="6:6" x14ac:dyDescent="0.35">
      <c r="F6393" s="47"/>
    </row>
    <row r="6394" spans="6:6" x14ac:dyDescent="0.35">
      <c r="F6394" s="47"/>
    </row>
    <row r="6395" spans="6:6" x14ac:dyDescent="0.35">
      <c r="F6395" s="47"/>
    </row>
    <row r="6396" spans="6:6" x14ac:dyDescent="0.35">
      <c r="F6396" s="47"/>
    </row>
    <row r="6397" spans="6:6" x14ac:dyDescent="0.35">
      <c r="F6397" s="47"/>
    </row>
    <row r="6398" spans="6:6" x14ac:dyDescent="0.35">
      <c r="F6398" s="47"/>
    </row>
    <row r="6399" spans="6:6" x14ac:dyDescent="0.35">
      <c r="F6399" s="47"/>
    </row>
    <row r="6400" spans="6:6" x14ac:dyDescent="0.35">
      <c r="F6400" s="47"/>
    </row>
    <row r="6401" spans="6:6" x14ac:dyDescent="0.35">
      <c r="F6401" s="47"/>
    </row>
    <row r="6402" spans="6:6" x14ac:dyDescent="0.35">
      <c r="F6402" s="47"/>
    </row>
    <row r="6403" spans="6:6" x14ac:dyDescent="0.35">
      <c r="F6403" s="47"/>
    </row>
    <row r="6404" spans="6:6" x14ac:dyDescent="0.35">
      <c r="F6404" s="47"/>
    </row>
    <row r="6405" spans="6:6" x14ac:dyDescent="0.35">
      <c r="F6405" s="47"/>
    </row>
    <row r="6406" spans="6:6" x14ac:dyDescent="0.35">
      <c r="F6406" s="47"/>
    </row>
    <row r="6407" spans="6:6" x14ac:dyDescent="0.35">
      <c r="F6407" s="47"/>
    </row>
    <row r="6408" spans="6:6" x14ac:dyDescent="0.35">
      <c r="F6408" s="47"/>
    </row>
    <row r="6409" spans="6:6" x14ac:dyDescent="0.35">
      <c r="F6409" s="47"/>
    </row>
    <row r="6410" spans="6:6" x14ac:dyDescent="0.35">
      <c r="F6410" s="47"/>
    </row>
    <row r="6411" spans="6:6" x14ac:dyDescent="0.35">
      <c r="F6411" s="47"/>
    </row>
    <row r="6412" spans="6:6" x14ac:dyDescent="0.35">
      <c r="F6412" s="47"/>
    </row>
    <row r="6413" spans="6:6" x14ac:dyDescent="0.35">
      <c r="F6413" s="47"/>
    </row>
    <row r="6414" spans="6:6" x14ac:dyDescent="0.35">
      <c r="F6414" s="47"/>
    </row>
    <row r="6415" spans="6:6" x14ac:dyDescent="0.35">
      <c r="F6415" s="47"/>
    </row>
    <row r="6416" spans="6:6" x14ac:dyDescent="0.35">
      <c r="F6416" s="47"/>
    </row>
    <row r="6417" spans="6:6" x14ac:dyDescent="0.35">
      <c r="F6417" s="47"/>
    </row>
    <row r="6418" spans="6:6" x14ac:dyDescent="0.35">
      <c r="F6418" s="47"/>
    </row>
    <row r="6419" spans="6:6" x14ac:dyDescent="0.35">
      <c r="F6419" s="47"/>
    </row>
    <row r="6420" spans="6:6" x14ac:dyDescent="0.35">
      <c r="F6420" s="47"/>
    </row>
    <row r="6421" spans="6:6" x14ac:dyDescent="0.35">
      <c r="F6421" s="47"/>
    </row>
    <row r="6422" spans="6:6" x14ac:dyDescent="0.35">
      <c r="F6422" s="47"/>
    </row>
    <row r="6423" spans="6:6" x14ac:dyDescent="0.35">
      <c r="F6423" s="47"/>
    </row>
    <row r="6424" spans="6:6" x14ac:dyDescent="0.35">
      <c r="F6424" s="47"/>
    </row>
    <row r="6425" spans="6:6" x14ac:dyDescent="0.35">
      <c r="F6425" s="47"/>
    </row>
    <row r="6426" spans="6:6" x14ac:dyDescent="0.35">
      <c r="F6426" s="47"/>
    </row>
    <row r="6427" spans="6:6" x14ac:dyDescent="0.35">
      <c r="F6427" s="47"/>
    </row>
    <row r="6428" spans="6:6" x14ac:dyDescent="0.35">
      <c r="F6428" s="47"/>
    </row>
    <row r="6429" spans="6:6" x14ac:dyDescent="0.35">
      <c r="F6429" s="47"/>
    </row>
    <row r="6430" spans="6:6" x14ac:dyDescent="0.35">
      <c r="F6430" s="47"/>
    </row>
    <row r="6431" spans="6:6" x14ac:dyDescent="0.35">
      <c r="F6431" s="47"/>
    </row>
    <row r="6432" spans="6:6" x14ac:dyDescent="0.35">
      <c r="F6432" s="47"/>
    </row>
    <row r="6433" spans="6:6" x14ac:dyDescent="0.35">
      <c r="F6433" s="47"/>
    </row>
    <row r="6434" spans="6:6" x14ac:dyDescent="0.35">
      <c r="F6434" s="47"/>
    </row>
    <row r="6435" spans="6:6" x14ac:dyDescent="0.35">
      <c r="F6435" s="47"/>
    </row>
    <row r="6436" spans="6:6" x14ac:dyDescent="0.35">
      <c r="F6436" s="47"/>
    </row>
    <row r="6437" spans="6:6" x14ac:dyDescent="0.35">
      <c r="F6437" s="47"/>
    </row>
    <row r="6438" spans="6:6" x14ac:dyDescent="0.35">
      <c r="F6438" s="47"/>
    </row>
    <row r="6439" spans="6:6" x14ac:dyDescent="0.35">
      <c r="F6439" s="47"/>
    </row>
    <row r="6440" spans="6:6" x14ac:dyDescent="0.35">
      <c r="F6440" s="47"/>
    </row>
    <row r="6441" spans="6:6" x14ac:dyDescent="0.35">
      <c r="F6441" s="47"/>
    </row>
    <row r="6442" spans="6:6" x14ac:dyDescent="0.35">
      <c r="F6442" s="47"/>
    </row>
    <row r="6443" spans="6:6" x14ac:dyDescent="0.35">
      <c r="F6443" s="47"/>
    </row>
    <row r="6444" spans="6:6" x14ac:dyDescent="0.35">
      <c r="F6444" s="47"/>
    </row>
    <row r="6445" spans="6:6" x14ac:dyDescent="0.35">
      <c r="F6445" s="47"/>
    </row>
    <row r="6446" spans="6:6" x14ac:dyDescent="0.35">
      <c r="F6446" s="47"/>
    </row>
    <row r="6447" spans="6:6" x14ac:dyDescent="0.35">
      <c r="F6447" s="47"/>
    </row>
    <row r="6448" spans="6:6" x14ac:dyDescent="0.35">
      <c r="F6448" s="47"/>
    </row>
    <row r="6449" spans="6:6" x14ac:dyDescent="0.35">
      <c r="F6449" s="47"/>
    </row>
    <row r="6450" spans="6:6" x14ac:dyDescent="0.35">
      <c r="F6450" s="47"/>
    </row>
    <row r="6451" spans="6:6" x14ac:dyDescent="0.35">
      <c r="F6451" s="47"/>
    </row>
    <row r="6452" spans="6:6" x14ac:dyDescent="0.35">
      <c r="F6452" s="47"/>
    </row>
    <row r="6453" spans="6:6" x14ac:dyDescent="0.35">
      <c r="F6453" s="47"/>
    </row>
    <row r="6454" spans="6:6" x14ac:dyDescent="0.35">
      <c r="F6454" s="47"/>
    </row>
    <row r="6455" spans="6:6" x14ac:dyDescent="0.35">
      <c r="F6455" s="47"/>
    </row>
    <row r="6456" spans="6:6" x14ac:dyDescent="0.35">
      <c r="F6456" s="47"/>
    </row>
    <row r="6457" spans="6:6" x14ac:dyDescent="0.35">
      <c r="F6457" s="47"/>
    </row>
    <row r="6458" spans="6:6" x14ac:dyDescent="0.35">
      <c r="F6458" s="47"/>
    </row>
    <row r="6459" spans="6:6" x14ac:dyDescent="0.35">
      <c r="F6459" s="47"/>
    </row>
    <row r="6460" spans="6:6" x14ac:dyDescent="0.35">
      <c r="F6460" s="47"/>
    </row>
    <row r="6461" spans="6:6" x14ac:dyDescent="0.35">
      <c r="F6461" s="47"/>
    </row>
    <row r="6462" spans="6:6" x14ac:dyDescent="0.35">
      <c r="F6462" s="47"/>
    </row>
    <row r="6463" spans="6:6" x14ac:dyDescent="0.35">
      <c r="F6463" s="47"/>
    </row>
    <row r="6464" spans="6:6" x14ac:dyDescent="0.35">
      <c r="F6464" s="47"/>
    </row>
    <row r="6465" spans="6:6" x14ac:dyDescent="0.35">
      <c r="F6465" s="47"/>
    </row>
    <row r="6466" spans="6:6" x14ac:dyDescent="0.35">
      <c r="F6466" s="47"/>
    </row>
    <row r="6467" spans="6:6" x14ac:dyDescent="0.35">
      <c r="F6467" s="47"/>
    </row>
    <row r="6468" spans="6:6" x14ac:dyDescent="0.35">
      <c r="F6468" s="47"/>
    </row>
    <row r="6469" spans="6:6" x14ac:dyDescent="0.35">
      <c r="F6469" s="47"/>
    </row>
    <row r="6470" spans="6:6" x14ac:dyDescent="0.35">
      <c r="F6470" s="47"/>
    </row>
    <row r="6471" spans="6:6" x14ac:dyDescent="0.35">
      <c r="F6471" s="47"/>
    </row>
    <row r="6472" spans="6:6" x14ac:dyDescent="0.35">
      <c r="F6472" s="47"/>
    </row>
    <row r="6473" spans="6:6" x14ac:dyDescent="0.35">
      <c r="F6473" s="47"/>
    </row>
    <row r="6474" spans="6:6" x14ac:dyDescent="0.35">
      <c r="F6474" s="47"/>
    </row>
    <row r="6475" spans="6:6" x14ac:dyDescent="0.35">
      <c r="F6475" s="47"/>
    </row>
    <row r="6476" spans="6:6" x14ac:dyDescent="0.35">
      <c r="F6476" s="47"/>
    </row>
    <row r="6477" spans="6:6" x14ac:dyDescent="0.35">
      <c r="F6477" s="47"/>
    </row>
    <row r="6478" spans="6:6" x14ac:dyDescent="0.35">
      <c r="F6478" s="47"/>
    </row>
    <row r="6479" spans="6:6" x14ac:dyDescent="0.35">
      <c r="F6479" s="47"/>
    </row>
    <row r="6480" spans="6:6" x14ac:dyDescent="0.35">
      <c r="F6480" s="47"/>
    </row>
    <row r="6481" spans="6:6" x14ac:dyDescent="0.35">
      <c r="F6481" s="47"/>
    </row>
    <row r="6482" spans="6:6" x14ac:dyDescent="0.35">
      <c r="F6482" s="47"/>
    </row>
    <row r="6483" spans="6:6" x14ac:dyDescent="0.35">
      <c r="F6483" s="47"/>
    </row>
    <row r="6484" spans="6:6" x14ac:dyDescent="0.35">
      <c r="F6484" s="47"/>
    </row>
    <row r="6485" spans="6:6" x14ac:dyDescent="0.35">
      <c r="F6485" s="47"/>
    </row>
    <row r="6486" spans="6:6" x14ac:dyDescent="0.35">
      <c r="F6486" s="47"/>
    </row>
    <row r="6487" spans="6:6" x14ac:dyDescent="0.35">
      <c r="F6487" s="47"/>
    </row>
    <row r="6488" spans="6:6" x14ac:dyDescent="0.35">
      <c r="F6488" s="47"/>
    </row>
    <row r="6489" spans="6:6" x14ac:dyDescent="0.35">
      <c r="F6489" s="47"/>
    </row>
    <row r="6490" spans="6:6" x14ac:dyDescent="0.35">
      <c r="F6490" s="47"/>
    </row>
    <row r="6491" spans="6:6" x14ac:dyDescent="0.35">
      <c r="F6491" s="47"/>
    </row>
    <row r="6492" spans="6:6" x14ac:dyDescent="0.35">
      <c r="F6492" s="47"/>
    </row>
    <row r="6493" spans="6:6" x14ac:dyDescent="0.35">
      <c r="F6493" s="47"/>
    </row>
    <row r="6494" spans="6:6" x14ac:dyDescent="0.35">
      <c r="F6494" s="47"/>
    </row>
    <row r="6495" spans="6:6" x14ac:dyDescent="0.35">
      <c r="F6495" s="47"/>
    </row>
    <row r="6496" spans="6:6" x14ac:dyDescent="0.35">
      <c r="F6496" s="47"/>
    </row>
    <row r="6497" spans="6:6" x14ac:dyDescent="0.35">
      <c r="F6497" s="47"/>
    </row>
    <row r="6498" spans="6:6" x14ac:dyDescent="0.35">
      <c r="F6498" s="47"/>
    </row>
    <row r="6499" spans="6:6" x14ac:dyDescent="0.35">
      <c r="F6499" s="47"/>
    </row>
    <row r="6500" spans="6:6" x14ac:dyDescent="0.35">
      <c r="F6500" s="47"/>
    </row>
    <row r="6501" spans="6:6" x14ac:dyDescent="0.35">
      <c r="F6501" s="47"/>
    </row>
    <row r="6502" spans="6:6" x14ac:dyDescent="0.35">
      <c r="F6502" s="47"/>
    </row>
    <row r="6503" spans="6:6" x14ac:dyDescent="0.35">
      <c r="F6503" s="47"/>
    </row>
    <row r="6504" spans="6:6" x14ac:dyDescent="0.35">
      <c r="F6504" s="47"/>
    </row>
    <row r="6505" spans="6:6" x14ac:dyDescent="0.35">
      <c r="F6505" s="47"/>
    </row>
    <row r="6506" spans="6:6" x14ac:dyDescent="0.35">
      <c r="F6506" s="47"/>
    </row>
    <row r="6507" spans="6:6" x14ac:dyDescent="0.35">
      <c r="F6507" s="47"/>
    </row>
    <row r="6508" spans="6:6" x14ac:dyDescent="0.35">
      <c r="F6508" s="47"/>
    </row>
    <row r="6509" spans="6:6" x14ac:dyDescent="0.35">
      <c r="F6509" s="47"/>
    </row>
    <row r="6510" spans="6:6" x14ac:dyDescent="0.35">
      <c r="F6510" s="47"/>
    </row>
    <row r="6511" spans="6:6" x14ac:dyDescent="0.35">
      <c r="F6511" s="47"/>
    </row>
    <row r="6512" spans="6:6" x14ac:dyDescent="0.35">
      <c r="F6512" s="47"/>
    </row>
    <row r="6513" spans="6:6" x14ac:dyDescent="0.35">
      <c r="F6513" s="47"/>
    </row>
    <row r="6514" spans="6:6" x14ac:dyDescent="0.35">
      <c r="F6514" s="47"/>
    </row>
    <row r="6515" spans="6:6" x14ac:dyDescent="0.35">
      <c r="F6515" s="47"/>
    </row>
    <row r="6516" spans="6:6" x14ac:dyDescent="0.35">
      <c r="F6516" s="47"/>
    </row>
    <row r="6517" spans="6:6" x14ac:dyDescent="0.35">
      <c r="F6517" s="47"/>
    </row>
    <row r="6518" spans="6:6" x14ac:dyDescent="0.35">
      <c r="F6518" s="47"/>
    </row>
    <row r="6519" spans="6:6" x14ac:dyDescent="0.35">
      <c r="F6519" s="47"/>
    </row>
    <row r="6520" spans="6:6" x14ac:dyDescent="0.35">
      <c r="F6520" s="47"/>
    </row>
    <row r="6521" spans="6:6" x14ac:dyDescent="0.35">
      <c r="F6521" s="47"/>
    </row>
    <row r="6522" spans="6:6" x14ac:dyDescent="0.35">
      <c r="F6522" s="47"/>
    </row>
    <row r="6523" spans="6:6" x14ac:dyDescent="0.35">
      <c r="F6523" s="47"/>
    </row>
    <row r="6524" spans="6:6" x14ac:dyDescent="0.35">
      <c r="F6524" s="47"/>
    </row>
    <row r="6525" spans="6:6" x14ac:dyDescent="0.35">
      <c r="F6525" s="47"/>
    </row>
    <row r="6526" spans="6:6" x14ac:dyDescent="0.35">
      <c r="F6526" s="47"/>
    </row>
    <row r="6527" spans="6:6" x14ac:dyDescent="0.35">
      <c r="F6527" s="47"/>
    </row>
    <row r="6528" spans="6:6" x14ac:dyDescent="0.35">
      <c r="F6528" s="47"/>
    </row>
    <row r="6529" spans="6:6" x14ac:dyDescent="0.35">
      <c r="F6529" s="47"/>
    </row>
    <row r="6530" spans="6:6" x14ac:dyDescent="0.35">
      <c r="F6530" s="47"/>
    </row>
    <row r="6531" spans="6:6" x14ac:dyDescent="0.35">
      <c r="F6531" s="47"/>
    </row>
    <row r="6532" spans="6:6" x14ac:dyDescent="0.35">
      <c r="F6532" s="47"/>
    </row>
    <row r="6533" spans="6:6" x14ac:dyDescent="0.35">
      <c r="F6533" s="47"/>
    </row>
    <row r="6534" spans="6:6" x14ac:dyDescent="0.35">
      <c r="F6534" s="47"/>
    </row>
    <row r="6535" spans="6:6" x14ac:dyDescent="0.35">
      <c r="F6535" s="47"/>
    </row>
    <row r="6536" spans="6:6" x14ac:dyDescent="0.35">
      <c r="F6536" s="47"/>
    </row>
    <row r="6537" spans="6:6" x14ac:dyDescent="0.35">
      <c r="F6537" s="47"/>
    </row>
    <row r="6538" spans="6:6" x14ac:dyDescent="0.35">
      <c r="F6538" s="47"/>
    </row>
    <row r="6539" spans="6:6" x14ac:dyDescent="0.35">
      <c r="F6539" s="47"/>
    </row>
    <row r="6540" spans="6:6" x14ac:dyDescent="0.35">
      <c r="F6540" s="47"/>
    </row>
    <row r="6541" spans="6:6" x14ac:dyDescent="0.35">
      <c r="F6541" s="47"/>
    </row>
    <row r="6542" spans="6:6" x14ac:dyDescent="0.35">
      <c r="F6542" s="47"/>
    </row>
    <row r="6543" spans="6:6" x14ac:dyDescent="0.35">
      <c r="F6543" s="47"/>
    </row>
    <row r="6544" spans="6:6" x14ac:dyDescent="0.35">
      <c r="F6544" s="47"/>
    </row>
    <row r="6545" spans="6:6" x14ac:dyDescent="0.35">
      <c r="F6545" s="47"/>
    </row>
    <row r="6546" spans="6:6" x14ac:dyDescent="0.35">
      <c r="F6546" s="47"/>
    </row>
    <row r="6547" spans="6:6" x14ac:dyDescent="0.35">
      <c r="F6547" s="47"/>
    </row>
    <row r="6548" spans="6:6" x14ac:dyDescent="0.35">
      <c r="F6548" s="47"/>
    </row>
    <row r="6549" spans="6:6" x14ac:dyDescent="0.35">
      <c r="F6549" s="47"/>
    </row>
    <row r="6550" spans="6:6" x14ac:dyDescent="0.35">
      <c r="F6550" s="47"/>
    </row>
    <row r="6551" spans="6:6" x14ac:dyDescent="0.35">
      <c r="F6551" s="47"/>
    </row>
    <row r="6552" spans="6:6" x14ac:dyDescent="0.35">
      <c r="F6552" s="47"/>
    </row>
    <row r="6553" spans="6:6" x14ac:dyDescent="0.35">
      <c r="F6553" s="47"/>
    </row>
    <row r="6554" spans="6:6" x14ac:dyDescent="0.35">
      <c r="F6554" s="47"/>
    </row>
    <row r="6555" spans="6:6" x14ac:dyDescent="0.35">
      <c r="F6555" s="47"/>
    </row>
    <row r="6556" spans="6:6" x14ac:dyDescent="0.35">
      <c r="F6556" s="47"/>
    </row>
    <row r="6557" spans="6:6" x14ac:dyDescent="0.35">
      <c r="F6557" s="47"/>
    </row>
    <row r="6558" spans="6:6" x14ac:dyDescent="0.35">
      <c r="F6558" s="47"/>
    </row>
    <row r="6559" spans="6:6" x14ac:dyDescent="0.35">
      <c r="F6559" s="47"/>
    </row>
    <row r="6560" spans="6:6" x14ac:dyDescent="0.35">
      <c r="F6560" s="47"/>
    </row>
    <row r="6561" spans="6:6" x14ac:dyDescent="0.35">
      <c r="F6561" s="47"/>
    </row>
    <row r="6562" spans="6:6" x14ac:dyDescent="0.35">
      <c r="F6562" s="47"/>
    </row>
    <row r="6563" spans="6:6" x14ac:dyDescent="0.35">
      <c r="F6563" s="47"/>
    </row>
    <row r="6564" spans="6:6" x14ac:dyDescent="0.35">
      <c r="F6564" s="47"/>
    </row>
    <row r="6565" spans="6:6" x14ac:dyDescent="0.35">
      <c r="F6565" s="47"/>
    </row>
    <row r="6566" spans="6:6" x14ac:dyDescent="0.35">
      <c r="F6566" s="47"/>
    </row>
    <row r="6567" spans="6:6" x14ac:dyDescent="0.35">
      <c r="F6567" s="47"/>
    </row>
    <row r="6568" spans="6:6" x14ac:dyDescent="0.35">
      <c r="F6568" s="47"/>
    </row>
    <row r="6569" spans="6:6" x14ac:dyDescent="0.35">
      <c r="F6569" s="47"/>
    </row>
    <row r="6570" spans="6:6" x14ac:dyDescent="0.35">
      <c r="F6570" s="47"/>
    </row>
    <row r="6571" spans="6:6" x14ac:dyDescent="0.35">
      <c r="F6571" s="47"/>
    </row>
    <row r="6572" spans="6:6" x14ac:dyDescent="0.35">
      <c r="F6572" s="47"/>
    </row>
    <row r="6573" spans="6:6" x14ac:dyDescent="0.35">
      <c r="F6573" s="47"/>
    </row>
    <row r="6574" spans="6:6" x14ac:dyDescent="0.35">
      <c r="F6574" s="47"/>
    </row>
    <row r="6575" spans="6:6" x14ac:dyDescent="0.35">
      <c r="F6575" s="47"/>
    </row>
    <row r="6576" spans="6:6" x14ac:dyDescent="0.35">
      <c r="F6576" s="47"/>
    </row>
    <row r="6577" spans="6:6" x14ac:dyDescent="0.35">
      <c r="F6577" s="47"/>
    </row>
    <row r="6578" spans="6:6" x14ac:dyDescent="0.35">
      <c r="F6578" s="47"/>
    </row>
    <row r="6579" spans="6:6" x14ac:dyDescent="0.35">
      <c r="F6579" s="47"/>
    </row>
    <row r="6580" spans="6:6" x14ac:dyDescent="0.35">
      <c r="F6580" s="47"/>
    </row>
    <row r="6581" spans="6:6" x14ac:dyDescent="0.35">
      <c r="F6581" s="47"/>
    </row>
    <row r="6582" spans="6:6" x14ac:dyDescent="0.35">
      <c r="F6582" s="47"/>
    </row>
    <row r="6583" spans="6:6" x14ac:dyDescent="0.35">
      <c r="F6583" s="47"/>
    </row>
    <row r="6584" spans="6:6" x14ac:dyDescent="0.35">
      <c r="F6584" s="47"/>
    </row>
    <row r="6585" spans="6:6" x14ac:dyDescent="0.35">
      <c r="F6585" s="47"/>
    </row>
    <row r="6586" spans="6:6" x14ac:dyDescent="0.35">
      <c r="F6586" s="47"/>
    </row>
    <row r="6587" spans="6:6" x14ac:dyDescent="0.35">
      <c r="F6587" s="47"/>
    </row>
    <row r="6588" spans="6:6" x14ac:dyDescent="0.35">
      <c r="F6588" s="47"/>
    </row>
    <row r="6589" spans="6:6" x14ac:dyDescent="0.35">
      <c r="F6589" s="47"/>
    </row>
    <row r="6590" spans="6:6" x14ac:dyDescent="0.35">
      <c r="F6590" s="47"/>
    </row>
    <row r="6591" spans="6:6" x14ac:dyDescent="0.35">
      <c r="F6591" s="47"/>
    </row>
    <row r="6592" spans="6:6" x14ac:dyDescent="0.35">
      <c r="F6592" s="47"/>
    </row>
    <row r="6593" spans="6:6" x14ac:dyDescent="0.35">
      <c r="F6593" s="47"/>
    </row>
    <row r="6594" spans="6:6" x14ac:dyDescent="0.35">
      <c r="F6594" s="47"/>
    </row>
    <row r="6595" spans="6:6" x14ac:dyDescent="0.35">
      <c r="F6595" s="47"/>
    </row>
    <row r="6596" spans="6:6" x14ac:dyDescent="0.35">
      <c r="F6596" s="47"/>
    </row>
    <row r="6597" spans="6:6" x14ac:dyDescent="0.35">
      <c r="F6597" s="47"/>
    </row>
    <row r="6598" spans="6:6" x14ac:dyDescent="0.35">
      <c r="F6598" s="47"/>
    </row>
    <row r="6599" spans="6:6" x14ac:dyDescent="0.35">
      <c r="F6599" s="47"/>
    </row>
    <row r="6600" spans="6:6" x14ac:dyDescent="0.35">
      <c r="F6600" s="47"/>
    </row>
    <row r="6601" spans="6:6" x14ac:dyDescent="0.35">
      <c r="F6601" s="47"/>
    </row>
    <row r="6602" spans="6:6" x14ac:dyDescent="0.35">
      <c r="F6602" s="47"/>
    </row>
    <row r="6603" spans="6:6" x14ac:dyDescent="0.35">
      <c r="F6603" s="47"/>
    </row>
    <row r="6604" spans="6:6" x14ac:dyDescent="0.35">
      <c r="F6604" s="47"/>
    </row>
    <row r="6605" spans="6:6" x14ac:dyDescent="0.35">
      <c r="F6605" s="47"/>
    </row>
    <row r="6606" spans="6:6" x14ac:dyDescent="0.35">
      <c r="F6606" s="47"/>
    </row>
    <row r="6607" spans="6:6" x14ac:dyDescent="0.35">
      <c r="F6607" s="47"/>
    </row>
    <row r="6608" spans="6:6" x14ac:dyDescent="0.35">
      <c r="F6608" s="47"/>
    </row>
    <row r="6609" spans="6:6" x14ac:dyDescent="0.35">
      <c r="F6609" s="47"/>
    </row>
    <row r="6610" spans="6:6" x14ac:dyDescent="0.35">
      <c r="F6610" s="47"/>
    </row>
    <row r="6611" spans="6:6" x14ac:dyDescent="0.35">
      <c r="F6611" s="47"/>
    </row>
    <row r="6612" spans="6:6" x14ac:dyDescent="0.35">
      <c r="F6612" s="47"/>
    </row>
    <row r="6613" spans="6:6" x14ac:dyDescent="0.35">
      <c r="F6613" s="47"/>
    </row>
    <row r="6614" spans="6:6" x14ac:dyDescent="0.35">
      <c r="F6614" s="47"/>
    </row>
    <row r="6615" spans="6:6" x14ac:dyDescent="0.35">
      <c r="F6615" s="47"/>
    </row>
    <row r="6616" spans="6:6" x14ac:dyDescent="0.35">
      <c r="F6616" s="47"/>
    </row>
    <row r="6617" spans="6:6" x14ac:dyDescent="0.35">
      <c r="F6617" s="47"/>
    </row>
    <row r="6618" spans="6:6" x14ac:dyDescent="0.35">
      <c r="F6618" s="47"/>
    </row>
    <row r="6619" spans="6:6" x14ac:dyDescent="0.35">
      <c r="F6619" s="47"/>
    </row>
    <row r="6620" spans="6:6" x14ac:dyDescent="0.35">
      <c r="F6620" s="47"/>
    </row>
    <row r="6621" spans="6:6" x14ac:dyDescent="0.35">
      <c r="F6621" s="47"/>
    </row>
    <row r="6622" spans="6:6" x14ac:dyDescent="0.35">
      <c r="F6622" s="47"/>
    </row>
    <row r="6623" spans="6:6" x14ac:dyDescent="0.35">
      <c r="F6623" s="47"/>
    </row>
    <row r="6624" spans="6:6" x14ac:dyDescent="0.35">
      <c r="F6624" s="47"/>
    </row>
    <row r="6625" spans="6:6" x14ac:dyDescent="0.35">
      <c r="F6625" s="47"/>
    </row>
    <row r="6626" spans="6:6" x14ac:dyDescent="0.35">
      <c r="F6626" s="47"/>
    </row>
    <row r="6627" spans="6:6" x14ac:dyDescent="0.35">
      <c r="F6627" s="47"/>
    </row>
    <row r="6628" spans="6:6" x14ac:dyDescent="0.35">
      <c r="F6628" s="47"/>
    </row>
    <row r="6629" spans="6:6" x14ac:dyDescent="0.35">
      <c r="F6629" s="47"/>
    </row>
    <row r="6630" spans="6:6" x14ac:dyDescent="0.35">
      <c r="F6630" s="47"/>
    </row>
    <row r="6631" spans="6:6" x14ac:dyDescent="0.35">
      <c r="F6631" s="47"/>
    </row>
    <row r="6632" spans="6:6" x14ac:dyDescent="0.35">
      <c r="F6632" s="47"/>
    </row>
    <row r="6633" spans="6:6" x14ac:dyDescent="0.35">
      <c r="F6633" s="47"/>
    </row>
    <row r="6634" spans="6:6" x14ac:dyDescent="0.35">
      <c r="F6634" s="47"/>
    </row>
    <row r="6635" spans="6:6" x14ac:dyDescent="0.35">
      <c r="F6635" s="47"/>
    </row>
    <row r="6636" spans="6:6" x14ac:dyDescent="0.35">
      <c r="F6636" s="47"/>
    </row>
    <row r="6637" spans="6:6" x14ac:dyDescent="0.35">
      <c r="F6637" s="47"/>
    </row>
    <row r="6638" spans="6:6" x14ac:dyDescent="0.35">
      <c r="F6638" s="47"/>
    </row>
    <row r="6639" spans="6:6" x14ac:dyDescent="0.35">
      <c r="F6639" s="47"/>
    </row>
    <row r="6640" spans="6:6" x14ac:dyDescent="0.35">
      <c r="F6640" s="47"/>
    </row>
    <row r="6641" spans="6:6" x14ac:dyDescent="0.35">
      <c r="F6641" s="47"/>
    </row>
    <row r="6642" spans="6:6" x14ac:dyDescent="0.35">
      <c r="F6642" s="47"/>
    </row>
    <row r="6643" spans="6:6" x14ac:dyDescent="0.35">
      <c r="F6643" s="47"/>
    </row>
    <row r="6644" spans="6:6" x14ac:dyDescent="0.35">
      <c r="F6644" s="47"/>
    </row>
    <row r="6645" spans="6:6" x14ac:dyDescent="0.35">
      <c r="F6645" s="47"/>
    </row>
    <row r="6646" spans="6:6" x14ac:dyDescent="0.35">
      <c r="F6646" s="47"/>
    </row>
    <row r="6647" spans="6:6" x14ac:dyDescent="0.35">
      <c r="F6647" s="47"/>
    </row>
    <row r="6648" spans="6:6" x14ac:dyDescent="0.35">
      <c r="F6648" s="47"/>
    </row>
    <row r="6649" spans="6:6" x14ac:dyDescent="0.35">
      <c r="F6649" s="47"/>
    </row>
    <row r="6650" spans="6:6" x14ac:dyDescent="0.35">
      <c r="F6650" s="47"/>
    </row>
    <row r="6651" spans="6:6" x14ac:dyDescent="0.35">
      <c r="F6651" s="47"/>
    </row>
    <row r="6652" spans="6:6" x14ac:dyDescent="0.35">
      <c r="F6652" s="47"/>
    </row>
    <row r="6653" spans="6:6" x14ac:dyDescent="0.35">
      <c r="F6653" s="47"/>
    </row>
    <row r="6654" spans="6:6" x14ac:dyDescent="0.35">
      <c r="F6654" s="47"/>
    </row>
    <row r="6655" spans="6:6" x14ac:dyDescent="0.35">
      <c r="F6655" s="47"/>
    </row>
    <row r="6656" spans="6:6" x14ac:dyDescent="0.35">
      <c r="F6656" s="47"/>
    </row>
    <row r="6657" spans="6:6" x14ac:dyDescent="0.35">
      <c r="F6657" s="47"/>
    </row>
    <row r="6658" spans="6:6" x14ac:dyDescent="0.35">
      <c r="F6658" s="47"/>
    </row>
    <row r="6659" spans="6:6" x14ac:dyDescent="0.35">
      <c r="F6659" s="47"/>
    </row>
    <row r="6660" spans="6:6" x14ac:dyDescent="0.35">
      <c r="F6660" s="47"/>
    </row>
    <row r="6661" spans="6:6" x14ac:dyDescent="0.35">
      <c r="F6661" s="47"/>
    </row>
    <row r="6662" spans="6:6" x14ac:dyDescent="0.35">
      <c r="F6662" s="47"/>
    </row>
    <row r="6663" spans="6:6" x14ac:dyDescent="0.35">
      <c r="F6663" s="47"/>
    </row>
    <row r="6664" spans="6:6" x14ac:dyDescent="0.35">
      <c r="F6664" s="47"/>
    </row>
    <row r="6665" spans="6:6" x14ac:dyDescent="0.35">
      <c r="F6665" s="47"/>
    </row>
    <row r="6666" spans="6:6" x14ac:dyDescent="0.35">
      <c r="F6666" s="47"/>
    </row>
    <row r="6667" spans="6:6" x14ac:dyDescent="0.35">
      <c r="F6667" s="47"/>
    </row>
    <row r="6668" spans="6:6" x14ac:dyDescent="0.35">
      <c r="F6668" s="47"/>
    </row>
    <row r="6669" spans="6:6" x14ac:dyDescent="0.35">
      <c r="F6669" s="47"/>
    </row>
    <row r="6670" spans="6:6" x14ac:dyDescent="0.35">
      <c r="F6670" s="47"/>
    </row>
    <row r="6671" spans="6:6" x14ac:dyDescent="0.35">
      <c r="F6671" s="47"/>
    </row>
    <row r="6672" spans="6:6" x14ac:dyDescent="0.35">
      <c r="F6672" s="47"/>
    </row>
    <row r="6673" spans="6:6" x14ac:dyDescent="0.35">
      <c r="F6673" s="47"/>
    </row>
    <row r="6674" spans="6:6" x14ac:dyDescent="0.35">
      <c r="F6674" s="47"/>
    </row>
    <row r="6675" spans="6:6" x14ac:dyDescent="0.35">
      <c r="F6675" s="47"/>
    </row>
    <row r="6676" spans="6:6" x14ac:dyDescent="0.35">
      <c r="F6676" s="47"/>
    </row>
    <row r="6677" spans="6:6" x14ac:dyDescent="0.35">
      <c r="F6677" s="47"/>
    </row>
    <row r="6678" spans="6:6" x14ac:dyDescent="0.35">
      <c r="F6678" s="47"/>
    </row>
    <row r="6679" spans="6:6" x14ac:dyDescent="0.35">
      <c r="F6679" s="47"/>
    </row>
    <row r="6680" spans="6:6" x14ac:dyDescent="0.35">
      <c r="F6680" s="47"/>
    </row>
    <row r="6681" spans="6:6" x14ac:dyDescent="0.35">
      <c r="F6681" s="47"/>
    </row>
    <row r="6682" spans="6:6" x14ac:dyDescent="0.35">
      <c r="F6682" s="47"/>
    </row>
    <row r="6683" spans="6:6" x14ac:dyDescent="0.35">
      <c r="F6683" s="47"/>
    </row>
    <row r="6684" spans="6:6" x14ac:dyDescent="0.35">
      <c r="F6684" s="47"/>
    </row>
    <row r="6685" spans="6:6" x14ac:dyDescent="0.35">
      <c r="F6685" s="47"/>
    </row>
    <row r="6686" spans="6:6" x14ac:dyDescent="0.35">
      <c r="F6686" s="47"/>
    </row>
    <row r="6687" spans="6:6" x14ac:dyDescent="0.35">
      <c r="F6687" s="47"/>
    </row>
    <row r="6688" spans="6:6" x14ac:dyDescent="0.35">
      <c r="F6688" s="47"/>
    </row>
    <row r="6689" spans="6:6" x14ac:dyDescent="0.35">
      <c r="F6689" s="47"/>
    </row>
    <row r="6690" spans="6:6" x14ac:dyDescent="0.35">
      <c r="F6690" s="47"/>
    </row>
    <row r="6691" spans="6:6" x14ac:dyDescent="0.35">
      <c r="F6691" s="47"/>
    </row>
    <row r="6692" spans="6:6" x14ac:dyDescent="0.35">
      <c r="F6692" s="47"/>
    </row>
    <row r="6693" spans="6:6" x14ac:dyDescent="0.35">
      <c r="F6693" s="47"/>
    </row>
    <row r="6694" spans="6:6" x14ac:dyDescent="0.35">
      <c r="F6694" s="47"/>
    </row>
    <row r="6695" spans="6:6" x14ac:dyDescent="0.35">
      <c r="F6695" s="47"/>
    </row>
    <row r="6696" spans="6:6" x14ac:dyDescent="0.35">
      <c r="F6696" s="47"/>
    </row>
    <row r="6697" spans="6:6" x14ac:dyDescent="0.35">
      <c r="F6697" s="47"/>
    </row>
    <row r="6698" spans="6:6" x14ac:dyDescent="0.35">
      <c r="F6698" s="47"/>
    </row>
    <row r="6699" spans="6:6" x14ac:dyDescent="0.35">
      <c r="F6699" s="47"/>
    </row>
    <row r="6700" spans="6:6" x14ac:dyDescent="0.35">
      <c r="F6700" s="47"/>
    </row>
    <row r="6701" spans="6:6" x14ac:dyDescent="0.35">
      <c r="F6701" s="47"/>
    </row>
    <row r="6702" spans="6:6" x14ac:dyDescent="0.35">
      <c r="F6702" s="47"/>
    </row>
    <row r="6703" spans="6:6" x14ac:dyDescent="0.35">
      <c r="F6703" s="47"/>
    </row>
    <row r="6704" spans="6:6" x14ac:dyDescent="0.35">
      <c r="F6704" s="47"/>
    </row>
    <row r="6705" spans="6:6" x14ac:dyDescent="0.35">
      <c r="F6705" s="47"/>
    </row>
    <row r="6706" spans="6:6" x14ac:dyDescent="0.35">
      <c r="F6706" s="47"/>
    </row>
    <row r="6707" spans="6:6" x14ac:dyDescent="0.35">
      <c r="F6707" s="47"/>
    </row>
    <row r="6708" spans="6:6" x14ac:dyDescent="0.35">
      <c r="F6708" s="47"/>
    </row>
    <row r="6709" spans="6:6" x14ac:dyDescent="0.35">
      <c r="F6709" s="47"/>
    </row>
    <row r="6710" spans="6:6" x14ac:dyDescent="0.35">
      <c r="F6710" s="47"/>
    </row>
    <row r="6711" spans="6:6" x14ac:dyDescent="0.35">
      <c r="F6711" s="47"/>
    </row>
    <row r="6712" spans="6:6" x14ac:dyDescent="0.35">
      <c r="F6712" s="47"/>
    </row>
    <row r="6713" spans="6:6" x14ac:dyDescent="0.35">
      <c r="F6713" s="47"/>
    </row>
    <row r="6714" spans="6:6" x14ac:dyDescent="0.35">
      <c r="F6714" s="47"/>
    </row>
    <row r="6715" spans="6:6" x14ac:dyDescent="0.35">
      <c r="F6715" s="47"/>
    </row>
    <row r="6716" spans="6:6" x14ac:dyDescent="0.35">
      <c r="F6716" s="47"/>
    </row>
    <row r="6717" spans="6:6" x14ac:dyDescent="0.35">
      <c r="F6717" s="47"/>
    </row>
    <row r="6718" spans="6:6" x14ac:dyDescent="0.35">
      <c r="F6718" s="47"/>
    </row>
    <row r="6719" spans="6:6" x14ac:dyDescent="0.35">
      <c r="F6719" s="47"/>
    </row>
    <row r="6720" spans="6:6" x14ac:dyDescent="0.35">
      <c r="F6720" s="47"/>
    </row>
    <row r="6721" spans="6:6" x14ac:dyDescent="0.35">
      <c r="F6721" s="47"/>
    </row>
    <row r="6722" spans="6:6" x14ac:dyDescent="0.35">
      <c r="F6722" s="47"/>
    </row>
    <row r="6723" spans="6:6" x14ac:dyDescent="0.35">
      <c r="F6723" s="47"/>
    </row>
    <row r="6724" spans="6:6" x14ac:dyDescent="0.35">
      <c r="F6724" s="47"/>
    </row>
    <row r="6725" spans="6:6" x14ac:dyDescent="0.35">
      <c r="F6725" s="47"/>
    </row>
    <row r="6726" spans="6:6" x14ac:dyDescent="0.35">
      <c r="F6726" s="47"/>
    </row>
    <row r="6727" spans="6:6" x14ac:dyDescent="0.35">
      <c r="F6727" s="47"/>
    </row>
    <row r="6728" spans="6:6" x14ac:dyDescent="0.35">
      <c r="F6728" s="47"/>
    </row>
    <row r="6729" spans="6:6" x14ac:dyDescent="0.35">
      <c r="F6729" s="47"/>
    </row>
    <row r="6730" spans="6:6" x14ac:dyDescent="0.35">
      <c r="F6730" s="47"/>
    </row>
    <row r="6731" spans="6:6" x14ac:dyDescent="0.35">
      <c r="F6731" s="47"/>
    </row>
    <row r="6732" spans="6:6" x14ac:dyDescent="0.35">
      <c r="F6732" s="47"/>
    </row>
    <row r="6733" spans="6:6" x14ac:dyDescent="0.35">
      <c r="F6733" s="47"/>
    </row>
    <row r="6734" spans="6:6" x14ac:dyDescent="0.35">
      <c r="F6734" s="47"/>
    </row>
    <row r="6735" spans="6:6" x14ac:dyDescent="0.35">
      <c r="F6735" s="47"/>
    </row>
    <row r="6736" spans="6:6" x14ac:dyDescent="0.35">
      <c r="F6736" s="47"/>
    </row>
    <row r="6737" spans="6:6" x14ac:dyDescent="0.35">
      <c r="F6737" s="47"/>
    </row>
    <row r="6738" spans="6:6" x14ac:dyDescent="0.35">
      <c r="F6738" s="47"/>
    </row>
    <row r="6739" spans="6:6" x14ac:dyDescent="0.35">
      <c r="F6739" s="47"/>
    </row>
    <row r="6740" spans="6:6" x14ac:dyDescent="0.35">
      <c r="F6740" s="47"/>
    </row>
    <row r="6741" spans="6:6" x14ac:dyDescent="0.35">
      <c r="F6741" s="47"/>
    </row>
    <row r="6742" spans="6:6" x14ac:dyDescent="0.35">
      <c r="F6742" s="47"/>
    </row>
    <row r="6743" spans="6:6" x14ac:dyDescent="0.35">
      <c r="F6743" s="47"/>
    </row>
    <row r="6744" spans="6:6" x14ac:dyDescent="0.35">
      <c r="F6744" s="47"/>
    </row>
    <row r="6745" spans="6:6" x14ac:dyDescent="0.35">
      <c r="F6745" s="47"/>
    </row>
    <row r="6746" spans="6:6" x14ac:dyDescent="0.35">
      <c r="F6746" s="47"/>
    </row>
    <row r="6747" spans="6:6" x14ac:dyDescent="0.35">
      <c r="F6747" s="47"/>
    </row>
    <row r="6748" spans="6:6" x14ac:dyDescent="0.35">
      <c r="F6748" s="47"/>
    </row>
    <row r="6749" spans="6:6" x14ac:dyDescent="0.35">
      <c r="F6749" s="47"/>
    </row>
    <row r="6750" spans="6:6" x14ac:dyDescent="0.35">
      <c r="F6750" s="47"/>
    </row>
    <row r="6751" spans="6:6" x14ac:dyDescent="0.35">
      <c r="F6751" s="47"/>
    </row>
    <row r="6752" spans="6:6" x14ac:dyDescent="0.35">
      <c r="F6752" s="47"/>
    </row>
    <row r="6753" spans="6:6" x14ac:dyDescent="0.35">
      <c r="F6753" s="47"/>
    </row>
    <row r="6754" spans="6:6" x14ac:dyDescent="0.35">
      <c r="F6754" s="47"/>
    </row>
    <row r="6755" spans="6:6" x14ac:dyDescent="0.35">
      <c r="F6755" s="47"/>
    </row>
    <row r="6756" spans="6:6" x14ac:dyDescent="0.35">
      <c r="F6756" s="47"/>
    </row>
    <row r="6757" spans="6:6" x14ac:dyDescent="0.35">
      <c r="F6757" s="47"/>
    </row>
    <row r="6758" spans="6:6" x14ac:dyDescent="0.35">
      <c r="F6758" s="47"/>
    </row>
    <row r="6759" spans="6:6" x14ac:dyDescent="0.35">
      <c r="F6759" s="47"/>
    </row>
    <row r="6760" spans="6:6" x14ac:dyDescent="0.35">
      <c r="F6760" s="47"/>
    </row>
    <row r="6761" spans="6:6" x14ac:dyDescent="0.35">
      <c r="F6761" s="47"/>
    </row>
    <row r="6762" spans="6:6" x14ac:dyDescent="0.35">
      <c r="F6762" s="47"/>
    </row>
    <row r="6763" spans="6:6" x14ac:dyDescent="0.35">
      <c r="F6763" s="47"/>
    </row>
    <row r="6764" spans="6:6" x14ac:dyDescent="0.35">
      <c r="F6764" s="47"/>
    </row>
    <row r="6765" spans="6:6" x14ac:dyDescent="0.35">
      <c r="F6765" s="47"/>
    </row>
    <row r="6766" spans="6:6" x14ac:dyDescent="0.35">
      <c r="F6766" s="47"/>
    </row>
    <row r="6767" spans="6:6" x14ac:dyDescent="0.35">
      <c r="F6767" s="47"/>
    </row>
    <row r="6768" spans="6:6" x14ac:dyDescent="0.35">
      <c r="F6768" s="47"/>
    </row>
    <row r="6769" spans="6:6" x14ac:dyDescent="0.35">
      <c r="F6769" s="47"/>
    </row>
    <row r="6770" spans="6:6" x14ac:dyDescent="0.35">
      <c r="F6770" s="47"/>
    </row>
    <row r="6771" spans="6:6" x14ac:dyDescent="0.35">
      <c r="F6771" s="47"/>
    </row>
    <row r="6772" spans="6:6" x14ac:dyDescent="0.35">
      <c r="F6772" s="47"/>
    </row>
    <row r="6773" spans="6:6" x14ac:dyDescent="0.35">
      <c r="F6773" s="47"/>
    </row>
    <row r="6774" spans="6:6" x14ac:dyDescent="0.35">
      <c r="F6774" s="47"/>
    </row>
    <row r="6775" spans="6:6" x14ac:dyDescent="0.35">
      <c r="F6775" s="47"/>
    </row>
    <row r="6776" spans="6:6" x14ac:dyDescent="0.35">
      <c r="F6776" s="47"/>
    </row>
    <row r="6777" spans="6:6" x14ac:dyDescent="0.35">
      <c r="F6777" s="47"/>
    </row>
    <row r="6778" spans="6:6" x14ac:dyDescent="0.35">
      <c r="F6778" s="47"/>
    </row>
    <row r="6779" spans="6:6" x14ac:dyDescent="0.35">
      <c r="F6779" s="47"/>
    </row>
    <row r="6780" spans="6:6" x14ac:dyDescent="0.35">
      <c r="F6780" s="47"/>
    </row>
    <row r="6781" spans="6:6" x14ac:dyDescent="0.35">
      <c r="F6781" s="47"/>
    </row>
    <row r="6782" spans="6:6" x14ac:dyDescent="0.35">
      <c r="F6782" s="47"/>
    </row>
    <row r="6783" spans="6:6" x14ac:dyDescent="0.35">
      <c r="F6783" s="47"/>
    </row>
    <row r="6784" spans="6:6" x14ac:dyDescent="0.35">
      <c r="F6784" s="47"/>
    </row>
    <row r="6785" spans="6:6" x14ac:dyDescent="0.35">
      <c r="F6785" s="47"/>
    </row>
    <row r="6786" spans="6:6" x14ac:dyDescent="0.35">
      <c r="F6786" s="47"/>
    </row>
    <row r="6787" spans="6:6" x14ac:dyDescent="0.35">
      <c r="F6787" s="47"/>
    </row>
    <row r="6788" spans="6:6" x14ac:dyDescent="0.35">
      <c r="F6788" s="47"/>
    </row>
    <row r="6789" spans="6:6" x14ac:dyDescent="0.35">
      <c r="F6789" s="47"/>
    </row>
    <row r="6790" spans="6:6" x14ac:dyDescent="0.35">
      <c r="F6790" s="47"/>
    </row>
    <row r="6791" spans="6:6" x14ac:dyDescent="0.35">
      <c r="F6791" s="47"/>
    </row>
    <row r="6792" spans="6:6" x14ac:dyDescent="0.35">
      <c r="F6792" s="47"/>
    </row>
    <row r="6793" spans="6:6" x14ac:dyDescent="0.35">
      <c r="F6793" s="47"/>
    </row>
    <row r="6794" spans="6:6" x14ac:dyDescent="0.35">
      <c r="F6794" s="47"/>
    </row>
    <row r="6795" spans="6:6" x14ac:dyDescent="0.35">
      <c r="F6795" s="47"/>
    </row>
    <row r="6796" spans="6:6" x14ac:dyDescent="0.35">
      <c r="F6796" s="47"/>
    </row>
    <row r="6797" spans="6:6" x14ac:dyDescent="0.35">
      <c r="F6797" s="47"/>
    </row>
    <row r="6798" spans="6:6" x14ac:dyDescent="0.35">
      <c r="F6798" s="47"/>
    </row>
    <row r="6799" spans="6:6" x14ac:dyDescent="0.35">
      <c r="F6799" s="47"/>
    </row>
    <row r="6800" spans="6:6" x14ac:dyDescent="0.35">
      <c r="F6800" s="47"/>
    </row>
    <row r="6801" spans="6:6" x14ac:dyDescent="0.35">
      <c r="F6801" s="47"/>
    </row>
    <row r="6802" spans="6:6" x14ac:dyDescent="0.35">
      <c r="F6802" s="47"/>
    </row>
    <row r="6803" spans="6:6" x14ac:dyDescent="0.35">
      <c r="F6803" s="47"/>
    </row>
    <row r="6804" spans="6:6" x14ac:dyDescent="0.35">
      <c r="F6804" s="47"/>
    </row>
    <row r="6805" spans="6:6" x14ac:dyDescent="0.35">
      <c r="F6805" s="47"/>
    </row>
    <row r="6806" spans="6:6" x14ac:dyDescent="0.35">
      <c r="F6806" s="47"/>
    </row>
    <row r="6807" spans="6:6" x14ac:dyDescent="0.35">
      <c r="F6807" s="47"/>
    </row>
    <row r="6808" spans="6:6" x14ac:dyDescent="0.35">
      <c r="F6808" s="47"/>
    </row>
    <row r="6809" spans="6:6" x14ac:dyDescent="0.35">
      <c r="F6809" s="47"/>
    </row>
    <row r="6810" spans="6:6" x14ac:dyDescent="0.35">
      <c r="F6810" s="47"/>
    </row>
    <row r="6811" spans="6:6" x14ac:dyDescent="0.35">
      <c r="F6811" s="47"/>
    </row>
    <row r="6812" spans="6:6" x14ac:dyDescent="0.35">
      <c r="F6812" s="47"/>
    </row>
    <row r="6813" spans="6:6" x14ac:dyDescent="0.35">
      <c r="F6813" s="47"/>
    </row>
    <row r="6814" spans="6:6" x14ac:dyDescent="0.35">
      <c r="F6814" s="47"/>
    </row>
    <row r="6815" spans="6:6" x14ac:dyDescent="0.35">
      <c r="F6815" s="47"/>
    </row>
    <row r="6816" spans="6:6" x14ac:dyDescent="0.35">
      <c r="F6816" s="47"/>
    </row>
    <row r="6817" spans="6:6" x14ac:dyDescent="0.35">
      <c r="F6817" s="47"/>
    </row>
    <row r="6818" spans="6:6" x14ac:dyDescent="0.35">
      <c r="F6818" s="47"/>
    </row>
    <row r="6819" spans="6:6" x14ac:dyDescent="0.35">
      <c r="F6819" s="47"/>
    </row>
    <row r="6820" spans="6:6" x14ac:dyDescent="0.35">
      <c r="F6820" s="47"/>
    </row>
    <row r="6821" spans="6:6" x14ac:dyDescent="0.35">
      <c r="F6821" s="47"/>
    </row>
    <row r="6822" spans="6:6" x14ac:dyDescent="0.35">
      <c r="F6822" s="47"/>
    </row>
    <row r="6823" spans="6:6" x14ac:dyDescent="0.35">
      <c r="F6823" s="47"/>
    </row>
    <row r="6824" spans="6:6" x14ac:dyDescent="0.35">
      <c r="F6824" s="47"/>
    </row>
    <row r="6825" spans="6:6" x14ac:dyDescent="0.35">
      <c r="F6825" s="47"/>
    </row>
    <row r="6826" spans="6:6" x14ac:dyDescent="0.35">
      <c r="F6826" s="47"/>
    </row>
    <row r="6827" spans="6:6" x14ac:dyDescent="0.35">
      <c r="F6827" s="47"/>
    </row>
    <row r="6828" spans="6:6" x14ac:dyDescent="0.35">
      <c r="F6828" s="47"/>
    </row>
    <row r="6829" spans="6:6" x14ac:dyDescent="0.35">
      <c r="F6829" s="47"/>
    </row>
    <row r="6830" spans="6:6" x14ac:dyDescent="0.35">
      <c r="F6830" s="47"/>
    </row>
    <row r="6831" spans="6:6" x14ac:dyDescent="0.35">
      <c r="F6831" s="47"/>
    </row>
    <row r="6832" spans="6:6" x14ac:dyDescent="0.35">
      <c r="F6832" s="47"/>
    </row>
    <row r="6833" spans="6:6" x14ac:dyDescent="0.35">
      <c r="F6833" s="47"/>
    </row>
    <row r="6834" spans="6:6" x14ac:dyDescent="0.35">
      <c r="F6834" s="47"/>
    </row>
    <row r="6835" spans="6:6" x14ac:dyDescent="0.35">
      <c r="F6835" s="47"/>
    </row>
    <row r="6836" spans="6:6" x14ac:dyDescent="0.35">
      <c r="F6836" s="47"/>
    </row>
    <row r="6837" spans="6:6" x14ac:dyDescent="0.35">
      <c r="F6837" s="47"/>
    </row>
    <row r="6838" spans="6:6" x14ac:dyDescent="0.35">
      <c r="F6838" s="47"/>
    </row>
    <row r="6839" spans="6:6" x14ac:dyDescent="0.35">
      <c r="F6839" s="47"/>
    </row>
    <row r="6840" spans="6:6" x14ac:dyDescent="0.35">
      <c r="F6840" s="47"/>
    </row>
    <row r="6841" spans="6:6" x14ac:dyDescent="0.35">
      <c r="F6841" s="47"/>
    </row>
    <row r="6842" spans="6:6" x14ac:dyDescent="0.35">
      <c r="F6842" s="47"/>
    </row>
    <row r="6843" spans="6:6" x14ac:dyDescent="0.35">
      <c r="F6843" s="47"/>
    </row>
    <row r="6844" spans="6:6" x14ac:dyDescent="0.35">
      <c r="F6844" s="47"/>
    </row>
    <row r="6845" spans="6:6" x14ac:dyDescent="0.35">
      <c r="F6845" s="47"/>
    </row>
    <row r="6846" spans="6:6" x14ac:dyDescent="0.35">
      <c r="F6846" s="47"/>
    </row>
    <row r="6847" spans="6:6" x14ac:dyDescent="0.35">
      <c r="F6847" s="47"/>
    </row>
    <row r="6848" spans="6:6" x14ac:dyDescent="0.35">
      <c r="F6848" s="47"/>
    </row>
    <row r="6849" spans="6:6" x14ac:dyDescent="0.35">
      <c r="F6849" s="47"/>
    </row>
    <row r="6850" spans="6:6" x14ac:dyDescent="0.35">
      <c r="F6850" s="47"/>
    </row>
    <row r="6851" spans="6:6" x14ac:dyDescent="0.35">
      <c r="F6851" s="47"/>
    </row>
    <row r="6852" spans="6:6" x14ac:dyDescent="0.35">
      <c r="F6852" s="47"/>
    </row>
    <row r="6853" spans="6:6" x14ac:dyDescent="0.35">
      <c r="F6853" s="47"/>
    </row>
    <row r="6854" spans="6:6" x14ac:dyDescent="0.35">
      <c r="F6854" s="47"/>
    </row>
    <row r="6855" spans="6:6" x14ac:dyDescent="0.35">
      <c r="F6855" s="47"/>
    </row>
    <row r="6856" spans="6:6" x14ac:dyDescent="0.35">
      <c r="F6856" s="47"/>
    </row>
    <row r="6857" spans="6:6" x14ac:dyDescent="0.35">
      <c r="F6857" s="47"/>
    </row>
    <row r="6858" spans="6:6" x14ac:dyDescent="0.35">
      <c r="F6858" s="47"/>
    </row>
    <row r="6859" spans="6:6" x14ac:dyDescent="0.35">
      <c r="F6859" s="47"/>
    </row>
    <row r="6860" spans="6:6" x14ac:dyDescent="0.35">
      <c r="F6860" s="47"/>
    </row>
    <row r="6861" spans="6:6" x14ac:dyDescent="0.35">
      <c r="F6861" s="47"/>
    </row>
    <row r="6862" spans="6:6" x14ac:dyDescent="0.35">
      <c r="F6862" s="47"/>
    </row>
    <row r="6863" spans="6:6" x14ac:dyDescent="0.35">
      <c r="F6863" s="47"/>
    </row>
    <row r="6864" spans="6:6" x14ac:dyDescent="0.35">
      <c r="F6864" s="47"/>
    </row>
    <row r="6865" spans="6:6" x14ac:dyDescent="0.35">
      <c r="F6865" s="47"/>
    </row>
    <row r="6866" spans="6:6" x14ac:dyDescent="0.35">
      <c r="F6866" s="47"/>
    </row>
    <row r="6867" spans="6:6" x14ac:dyDescent="0.35">
      <c r="F6867" s="47"/>
    </row>
    <row r="6868" spans="6:6" x14ac:dyDescent="0.35">
      <c r="F6868" s="47"/>
    </row>
    <row r="6869" spans="6:6" x14ac:dyDescent="0.35">
      <c r="F6869" s="47"/>
    </row>
    <row r="6870" spans="6:6" x14ac:dyDescent="0.35">
      <c r="F6870" s="47"/>
    </row>
    <row r="6871" spans="6:6" x14ac:dyDescent="0.35">
      <c r="F6871" s="47"/>
    </row>
    <row r="6872" spans="6:6" x14ac:dyDescent="0.35">
      <c r="F6872" s="47"/>
    </row>
    <row r="6873" spans="6:6" x14ac:dyDescent="0.35">
      <c r="F6873" s="47"/>
    </row>
    <row r="6874" spans="6:6" x14ac:dyDescent="0.35">
      <c r="F6874" s="47"/>
    </row>
    <row r="6875" spans="6:6" x14ac:dyDescent="0.35">
      <c r="F6875" s="47"/>
    </row>
    <row r="6876" spans="6:6" x14ac:dyDescent="0.35">
      <c r="F6876" s="47"/>
    </row>
    <row r="6877" spans="6:6" x14ac:dyDescent="0.35">
      <c r="F6877" s="47"/>
    </row>
    <row r="6878" spans="6:6" x14ac:dyDescent="0.35">
      <c r="F6878" s="47"/>
    </row>
    <row r="6879" spans="6:6" x14ac:dyDescent="0.35">
      <c r="F6879" s="47"/>
    </row>
    <row r="6880" spans="6:6" x14ac:dyDescent="0.35">
      <c r="F6880" s="47"/>
    </row>
    <row r="6881" spans="6:6" x14ac:dyDescent="0.35">
      <c r="F6881" s="47"/>
    </row>
    <row r="6882" spans="6:6" x14ac:dyDescent="0.35">
      <c r="F6882" s="47"/>
    </row>
    <row r="6883" spans="6:6" x14ac:dyDescent="0.35">
      <c r="F6883" s="47"/>
    </row>
    <row r="6884" spans="6:6" x14ac:dyDescent="0.35">
      <c r="F6884" s="47"/>
    </row>
    <row r="6885" spans="6:6" x14ac:dyDescent="0.35">
      <c r="F6885" s="47"/>
    </row>
    <row r="6886" spans="6:6" x14ac:dyDescent="0.35">
      <c r="F6886" s="47"/>
    </row>
    <row r="6887" spans="6:6" x14ac:dyDescent="0.35">
      <c r="F6887" s="47"/>
    </row>
    <row r="6888" spans="6:6" x14ac:dyDescent="0.35">
      <c r="F6888" s="47"/>
    </row>
    <row r="6889" spans="6:6" x14ac:dyDescent="0.35">
      <c r="F6889" s="47"/>
    </row>
    <row r="6890" spans="6:6" x14ac:dyDescent="0.35">
      <c r="F6890" s="47"/>
    </row>
    <row r="6891" spans="6:6" x14ac:dyDescent="0.35">
      <c r="F6891" s="47"/>
    </row>
    <row r="6892" spans="6:6" x14ac:dyDescent="0.35">
      <c r="F6892" s="47"/>
    </row>
    <row r="6893" spans="6:6" x14ac:dyDescent="0.35">
      <c r="F6893" s="47"/>
    </row>
    <row r="6894" spans="6:6" x14ac:dyDescent="0.35">
      <c r="F6894" s="47"/>
    </row>
    <row r="6895" spans="6:6" x14ac:dyDescent="0.35">
      <c r="F6895" s="47"/>
    </row>
    <row r="6896" spans="6:6" x14ac:dyDescent="0.35">
      <c r="F6896" s="47"/>
    </row>
    <row r="6897" spans="6:6" x14ac:dyDescent="0.35">
      <c r="F6897" s="47"/>
    </row>
    <row r="6898" spans="6:6" x14ac:dyDescent="0.35">
      <c r="F6898" s="47"/>
    </row>
    <row r="6899" spans="6:6" x14ac:dyDescent="0.35">
      <c r="F6899" s="47"/>
    </row>
    <row r="6900" spans="6:6" x14ac:dyDescent="0.35">
      <c r="F6900" s="47"/>
    </row>
    <row r="6901" spans="6:6" x14ac:dyDescent="0.35">
      <c r="F6901" s="47"/>
    </row>
    <row r="6902" spans="6:6" x14ac:dyDescent="0.35">
      <c r="F6902" s="47"/>
    </row>
    <row r="6903" spans="6:6" x14ac:dyDescent="0.35">
      <c r="F6903" s="47"/>
    </row>
    <row r="6904" spans="6:6" x14ac:dyDescent="0.35">
      <c r="F6904" s="47"/>
    </row>
    <row r="6905" spans="6:6" x14ac:dyDescent="0.35">
      <c r="F6905" s="47"/>
    </row>
    <row r="6906" spans="6:6" x14ac:dyDescent="0.35">
      <c r="F6906" s="47"/>
    </row>
    <row r="6907" spans="6:6" x14ac:dyDescent="0.35">
      <c r="F6907" s="47"/>
    </row>
    <row r="6908" spans="6:6" x14ac:dyDescent="0.35">
      <c r="F6908" s="47"/>
    </row>
    <row r="6909" spans="6:6" x14ac:dyDescent="0.35">
      <c r="F6909" s="47"/>
    </row>
    <row r="6910" spans="6:6" x14ac:dyDescent="0.35">
      <c r="F6910" s="47"/>
    </row>
    <row r="6911" spans="6:6" x14ac:dyDescent="0.35">
      <c r="F6911" s="47"/>
    </row>
    <row r="6912" spans="6:6" x14ac:dyDescent="0.35">
      <c r="F6912" s="47"/>
    </row>
    <row r="6913" spans="6:6" x14ac:dyDescent="0.35">
      <c r="F6913" s="47"/>
    </row>
    <row r="6914" spans="6:6" x14ac:dyDescent="0.35">
      <c r="F6914" s="47"/>
    </row>
    <row r="6915" spans="6:6" x14ac:dyDescent="0.35">
      <c r="F6915" s="47"/>
    </row>
    <row r="6916" spans="6:6" x14ac:dyDescent="0.35">
      <c r="F6916" s="47"/>
    </row>
    <row r="6917" spans="6:6" x14ac:dyDescent="0.35">
      <c r="F6917" s="47"/>
    </row>
    <row r="6918" spans="6:6" x14ac:dyDescent="0.35">
      <c r="F6918" s="47"/>
    </row>
    <row r="6919" spans="6:6" x14ac:dyDescent="0.35">
      <c r="F6919" s="47"/>
    </row>
    <row r="6920" spans="6:6" x14ac:dyDescent="0.35">
      <c r="F6920" s="47"/>
    </row>
    <row r="6921" spans="6:6" x14ac:dyDescent="0.35">
      <c r="F6921" s="47"/>
    </row>
    <row r="6922" spans="6:6" x14ac:dyDescent="0.35">
      <c r="F6922" s="47"/>
    </row>
    <row r="6923" spans="6:6" x14ac:dyDescent="0.35">
      <c r="F6923" s="47"/>
    </row>
    <row r="6924" spans="6:6" x14ac:dyDescent="0.35">
      <c r="F6924" s="47"/>
    </row>
    <row r="6925" spans="6:6" x14ac:dyDescent="0.35">
      <c r="F6925" s="47"/>
    </row>
    <row r="6926" spans="6:6" x14ac:dyDescent="0.35">
      <c r="F6926" s="47"/>
    </row>
    <row r="6927" spans="6:6" x14ac:dyDescent="0.35">
      <c r="F6927" s="47"/>
    </row>
    <row r="6928" spans="6:6" x14ac:dyDescent="0.35">
      <c r="F6928" s="47"/>
    </row>
    <row r="6929" spans="6:6" x14ac:dyDescent="0.35">
      <c r="F6929" s="47"/>
    </row>
    <row r="6930" spans="6:6" x14ac:dyDescent="0.35">
      <c r="F6930" s="47"/>
    </row>
    <row r="6931" spans="6:6" x14ac:dyDescent="0.35">
      <c r="F6931" s="47"/>
    </row>
    <row r="6932" spans="6:6" x14ac:dyDescent="0.35">
      <c r="F6932" s="47"/>
    </row>
    <row r="6933" spans="6:6" x14ac:dyDescent="0.35">
      <c r="F6933" s="47"/>
    </row>
    <row r="6934" spans="6:6" x14ac:dyDescent="0.35">
      <c r="F6934" s="47"/>
    </row>
    <row r="6935" spans="6:6" x14ac:dyDescent="0.35">
      <c r="F6935" s="47"/>
    </row>
    <row r="6936" spans="6:6" x14ac:dyDescent="0.35">
      <c r="F6936" s="47"/>
    </row>
    <row r="6937" spans="6:6" x14ac:dyDescent="0.35">
      <c r="F6937" s="47"/>
    </row>
    <row r="6938" spans="6:6" x14ac:dyDescent="0.35">
      <c r="F6938" s="47"/>
    </row>
    <row r="6939" spans="6:6" x14ac:dyDescent="0.35">
      <c r="F6939" s="47"/>
    </row>
    <row r="6940" spans="6:6" x14ac:dyDescent="0.35">
      <c r="F6940" s="47"/>
    </row>
    <row r="6941" spans="6:6" x14ac:dyDescent="0.35">
      <c r="F6941" s="47"/>
    </row>
    <row r="6942" spans="6:6" x14ac:dyDescent="0.35">
      <c r="F6942" s="47"/>
    </row>
    <row r="6943" spans="6:6" x14ac:dyDescent="0.35">
      <c r="F6943" s="47"/>
    </row>
    <row r="6944" spans="6:6" x14ac:dyDescent="0.35">
      <c r="F6944" s="47"/>
    </row>
    <row r="6945" spans="6:6" x14ac:dyDescent="0.35">
      <c r="F6945" s="47"/>
    </row>
    <row r="6946" spans="6:6" x14ac:dyDescent="0.35">
      <c r="F6946" s="47"/>
    </row>
    <row r="6947" spans="6:6" x14ac:dyDescent="0.35">
      <c r="F6947" s="47"/>
    </row>
    <row r="6948" spans="6:6" x14ac:dyDescent="0.35">
      <c r="F6948" s="47"/>
    </row>
    <row r="6949" spans="6:6" x14ac:dyDescent="0.35">
      <c r="F6949" s="47"/>
    </row>
    <row r="6950" spans="6:6" x14ac:dyDescent="0.35">
      <c r="F6950" s="47"/>
    </row>
    <row r="6951" spans="6:6" x14ac:dyDescent="0.35">
      <c r="F6951" s="47"/>
    </row>
    <row r="6952" spans="6:6" x14ac:dyDescent="0.35">
      <c r="F6952" s="47"/>
    </row>
    <row r="6953" spans="6:6" x14ac:dyDescent="0.35">
      <c r="F6953" s="47"/>
    </row>
    <row r="6954" spans="6:6" x14ac:dyDescent="0.35">
      <c r="F6954" s="47"/>
    </row>
    <row r="6955" spans="6:6" x14ac:dyDescent="0.35">
      <c r="F6955" s="47"/>
    </row>
    <row r="6956" spans="6:6" x14ac:dyDescent="0.35">
      <c r="F6956" s="47"/>
    </row>
    <row r="6957" spans="6:6" x14ac:dyDescent="0.35">
      <c r="F6957" s="47"/>
    </row>
    <row r="6958" spans="6:6" x14ac:dyDescent="0.35">
      <c r="F6958" s="47"/>
    </row>
    <row r="6959" spans="6:6" x14ac:dyDescent="0.35">
      <c r="F6959" s="47"/>
    </row>
    <row r="6960" spans="6:6" x14ac:dyDescent="0.35">
      <c r="F6960" s="47"/>
    </row>
    <row r="6961" spans="6:6" x14ac:dyDescent="0.35">
      <c r="F6961" s="47"/>
    </row>
    <row r="6962" spans="6:6" x14ac:dyDescent="0.35">
      <c r="F6962" s="47"/>
    </row>
    <row r="6963" spans="6:6" x14ac:dyDescent="0.35">
      <c r="F6963" s="47"/>
    </row>
    <row r="6964" spans="6:6" x14ac:dyDescent="0.35">
      <c r="F6964" s="47"/>
    </row>
    <row r="6965" spans="6:6" x14ac:dyDescent="0.35">
      <c r="F6965" s="47"/>
    </row>
    <row r="6966" spans="6:6" x14ac:dyDescent="0.35">
      <c r="F6966" s="47"/>
    </row>
    <row r="6967" spans="6:6" x14ac:dyDescent="0.35">
      <c r="F6967" s="47"/>
    </row>
    <row r="6968" spans="6:6" x14ac:dyDescent="0.35">
      <c r="F6968" s="47"/>
    </row>
    <row r="6969" spans="6:6" x14ac:dyDescent="0.35">
      <c r="F6969" s="47"/>
    </row>
    <row r="6970" spans="6:6" x14ac:dyDescent="0.35">
      <c r="F6970" s="47"/>
    </row>
    <row r="6971" spans="6:6" x14ac:dyDescent="0.35">
      <c r="F6971" s="47"/>
    </row>
    <row r="6972" spans="6:6" x14ac:dyDescent="0.35">
      <c r="F6972" s="47"/>
    </row>
    <row r="6973" spans="6:6" x14ac:dyDescent="0.35">
      <c r="F6973" s="47"/>
    </row>
    <row r="6974" spans="6:6" x14ac:dyDescent="0.35">
      <c r="F6974" s="47"/>
    </row>
    <row r="6975" spans="6:6" x14ac:dyDescent="0.35">
      <c r="F6975" s="47"/>
    </row>
    <row r="6976" spans="6:6" x14ac:dyDescent="0.35">
      <c r="F6976" s="47"/>
    </row>
    <row r="6977" spans="6:6" x14ac:dyDescent="0.35">
      <c r="F6977" s="47"/>
    </row>
    <row r="6978" spans="6:6" x14ac:dyDescent="0.35">
      <c r="F6978" s="47"/>
    </row>
    <row r="6979" spans="6:6" x14ac:dyDescent="0.35">
      <c r="F6979" s="47"/>
    </row>
    <row r="6980" spans="6:6" x14ac:dyDescent="0.35">
      <c r="F6980" s="47"/>
    </row>
    <row r="6981" spans="6:6" x14ac:dyDescent="0.35">
      <c r="F6981" s="47"/>
    </row>
    <row r="6982" spans="6:6" x14ac:dyDescent="0.35">
      <c r="F6982" s="47"/>
    </row>
    <row r="6983" spans="6:6" x14ac:dyDescent="0.35">
      <c r="F6983" s="47"/>
    </row>
    <row r="6984" spans="6:6" x14ac:dyDescent="0.35">
      <c r="F6984" s="47"/>
    </row>
    <row r="6985" spans="6:6" x14ac:dyDescent="0.35">
      <c r="F6985" s="47"/>
    </row>
    <row r="6986" spans="6:6" x14ac:dyDescent="0.35">
      <c r="F6986" s="47"/>
    </row>
    <row r="6987" spans="6:6" x14ac:dyDescent="0.35">
      <c r="F6987" s="47"/>
    </row>
    <row r="6988" spans="6:6" x14ac:dyDescent="0.35">
      <c r="F6988" s="47"/>
    </row>
    <row r="6989" spans="6:6" x14ac:dyDescent="0.35">
      <c r="F6989" s="47"/>
    </row>
    <row r="6990" spans="6:6" x14ac:dyDescent="0.35">
      <c r="F6990" s="47"/>
    </row>
    <row r="6991" spans="6:6" x14ac:dyDescent="0.35">
      <c r="F6991" s="47"/>
    </row>
    <row r="6992" spans="6:6" x14ac:dyDescent="0.35">
      <c r="F6992" s="47"/>
    </row>
    <row r="6993" spans="6:6" x14ac:dyDescent="0.35">
      <c r="F6993" s="47"/>
    </row>
    <row r="6994" spans="6:6" x14ac:dyDescent="0.35">
      <c r="F6994" s="47"/>
    </row>
    <row r="6995" spans="6:6" x14ac:dyDescent="0.35">
      <c r="F6995" s="47"/>
    </row>
    <row r="6996" spans="6:6" x14ac:dyDescent="0.35">
      <c r="F6996" s="47"/>
    </row>
    <row r="6997" spans="6:6" x14ac:dyDescent="0.35">
      <c r="F6997" s="47"/>
    </row>
    <row r="6998" spans="6:6" x14ac:dyDescent="0.35">
      <c r="F6998" s="47"/>
    </row>
    <row r="6999" spans="6:6" x14ac:dyDescent="0.35">
      <c r="F6999" s="47"/>
    </row>
    <row r="7000" spans="6:6" x14ac:dyDescent="0.35">
      <c r="F7000" s="47"/>
    </row>
    <row r="7001" spans="6:6" x14ac:dyDescent="0.35">
      <c r="F7001" s="47"/>
    </row>
    <row r="7002" spans="6:6" x14ac:dyDescent="0.35">
      <c r="F7002" s="47"/>
    </row>
    <row r="7003" spans="6:6" x14ac:dyDescent="0.35">
      <c r="F7003" s="47"/>
    </row>
    <row r="7004" spans="6:6" x14ac:dyDescent="0.35">
      <c r="F7004" s="47"/>
    </row>
    <row r="7005" spans="6:6" x14ac:dyDescent="0.35">
      <c r="F7005" s="47"/>
    </row>
    <row r="7006" spans="6:6" x14ac:dyDescent="0.35">
      <c r="F7006" s="47"/>
    </row>
    <row r="7007" spans="6:6" x14ac:dyDescent="0.35">
      <c r="F7007" s="47"/>
    </row>
    <row r="7008" spans="6:6" x14ac:dyDescent="0.35">
      <c r="F7008" s="47"/>
    </row>
    <row r="7009" spans="6:6" x14ac:dyDescent="0.35">
      <c r="F7009" s="47"/>
    </row>
    <row r="7010" spans="6:6" x14ac:dyDescent="0.35">
      <c r="F7010" s="47"/>
    </row>
    <row r="7011" spans="6:6" x14ac:dyDescent="0.35">
      <c r="F7011" s="47"/>
    </row>
    <row r="7012" spans="6:6" x14ac:dyDescent="0.35">
      <c r="F7012" s="47"/>
    </row>
    <row r="7013" spans="6:6" x14ac:dyDescent="0.35">
      <c r="F7013" s="47"/>
    </row>
    <row r="7014" spans="6:6" x14ac:dyDescent="0.35">
      <c r="F7014" s="47"/>
    </row>
    <row r="7015" spans="6:6" x14ac:dyDescent="0.35">
      <c r="F7015" s="47"/>
    </row>
    <row r="7016" spans="6:6" x14ac:dyDescent="0.35">
      <c r="F7016" s="47"/>
    </row>
    <row r="7017" spans="6:6" x14ac:dyDescent="0.35">
      <c r="F7017" s="47"/>
    </row>
    <row r="7018" spans="6:6" x14ac:dyDescent="0.35">
      <c r="F7018" s="47"/>
    </row>
    <row r="7019" spans="6:6" x14ac:dyDescent="0.35">
      <c r="F7019" s="47"/>
    </row>
    <row r="7020" spans="6:6" x14ac:dyDescent="0.35">
      <c r="F7020" s="47"/>
    </row>
    <row r="7021" spans="6:6" x14ac:dyDescent="0.35">
      <c r="F7021" s="47"/>
    </row>
    <row r="7022" spans="6:6" x14ac:dyDescent="0.35">
      <c r="F7022" s="47"/>
    </row>
    <row r="7023" spans="6:6" x14ac:dyDescent="0.35">
      <c r="F7023" s="47"/>
    </row>
    <row r="7024" spans="6:6" x14ac:dyDescent="0.35">
      <c r="F7024" s="47"/>
    </row>
    <row r="7025" spans="6:6" x14ac:dyDescent="0.35">
      <c r="F7025" s="47"/>
    </row>
    <row r="7026" spans="6:6" x14ac:dyDescent="0.35">
      <c r="F7026" s="47"/>
    </row>
    <row r="7027" spans="6:6" x14ac:dyDescent="0.35">
      <c r="F7027" s="47"/>
    </row>
    <row r="7028" spans="6:6" x14ac:dyDescent="0.35">
      <c r="F7028" s="47"/>
    </row>
    <row r="7029" spans="6:6" x14ac:dyDescent="0.35">
      <c r="F7029" s="47"/>
    </row>
    <row r="7030" spans="6:6" x14ac:dyDescent="0.35">
      <c r="F7030" s="47"/>
    </row>
    <row r="7031" spans="6:6" x14ac:dyDescent="0.35">
      <c r="F7031" s="47"/>
    </row>
    <row r="7032" spans="6:6" x14ac:dyDescent="0.35">
      <c r="F7032" s="47"/>
    </row>
    <row r="7033" spans="6:6" x14ac:dyDescent="0.35">
      <c r="F7033" s="47"/>
    </row>
    <row r="7034" spans="6:6" x14ac:dyDescent="0.35">
      <c r="F7034" s="47"/>
    </row>
    <row r="7035" spans="6:6" x14ac:dyDescent="0.35">
      <c r="F7035" s="47"/>
    </row>
    <row r="7036" spans="6:6" x14ac:dyDescent="0.35">
      <c r="F7036" s="47"/>
    </row>
    <row r="7037" spans="6:6" x14ac:dyDescent="0.35">
      <c r="F7037" s="47"/>
    </row>
    <row r="7038" spans="6:6" x14ac:dyDescent="0.35">
      <c r="F7038" s="47"/>
    </row>
    <row r="7039" spans="6:6" x14ac:dyDescent="0.35">
      <c r="F7039" s="47"/>
    </row>
    <row r="7040" spans="6:6" x14ac:dyDescent="0.35">
      <c r="F7040" s="47"/>
    </row>
    <row r="7041" spans="6:6" x14ac:dyDescent="0.35">
      <c r="F7041" s="47"/>
    </row>
    <row r="7042" spans="6:6" x14ac:dyDescent="0.35">
      <c r="F7042" s="47"/>
    </row>
    <row r="7043" spans="6:6" x14ac:dyDescent="0.35">
      <c r="F7043" s="47"/>
    </row>
    <row r="7044" spans="6:6" x14ac:dyDescent="0.35">
      <c r="F7044" s="47"/>
    </row>
    <row r="7045" spans="6:6" x14ac:dyDescent="0.35">
      <c r="F7045" s="47"/>
    </row>
    <row r="7046" spans="6:6" x14ac:dyDescent="0.35">
      <c r="F7046" s="47"/>
    </row>
    <row r="7047" spans="6:6" x14ac:dyDescent="0.35">
      <c r="F7047" s="47"/>
    </row>
    <row r="7048" spans="6:6" x14ac:dyDescent="0.35">
      <c r="F7048" s="47"/>
    </row>
    <row r="7049" spans="6:6" x14ac:dyDescent="0.35">
      <c r="F7049" s="47"/>
    </row>
    <row r="7050" spans="6:6" x14ac:dyDescent="0.35">
      <c r="F7050" s="47"/>
    </row>
    <row r="7051" spans="6:6" x14ac:dyDescent="0.35">
      <c r="F7051" s="47"/>
    </row>
    <row r="7052" spans="6:6" x14ac:dyDescent="0.35">
      <c r="F7052" s="47"/>
    </row>
    <row r="7053" spans="6:6" x14ac:dyDescent="0.35">
      <c r="F7053" s="47"/>
    </row>
    <row r="7054" spans="6:6" x14ac:dyDescent="0.35">
      <c r="F7054" s="47"/>
    </row>
    <row r="7055" spans="6:6" x14ac:dyDescent="0.35">
      <c r="F7055" s="47"/>
    </row>
    <row r="7056" spans="6:6" x14ac:dyDescent="0.35">
      <c r="F7056" s="47"/>
    </row>
    <row r="7057" spans="6:6" x14ac:dyDescent="0.35">
      <c r="F7057" s="47"/>
    </row>
    <row r="7058" spans="6:6" x14ac:dyDescent="0.35">
      <c r="F7058" s="47"/>
    </row>
    <row r="7059" spans="6:6" x14ac:dyDescent="0.35">
      <c r="F7059" s="47"/>
    </row>
    <row r="7060" spans="6:6" x14ac:dyDescent="0.35">
      <c r="F7060" s="47"/>
    </row>
    <row r="7061" spans="6:6" x14ac:dyDescent="0.35">
      <c r="F7061" s="47"/>
    </row>
    <row r="7062" spans="6:6" x14ac:dyDescent="0.35">
      <c r="F7062" s="47"/>
    </row>
    <row r="7063" spans="6:6" x14ac:dyDescent="0.35">
      <c r="F7063" s="47"/>
    </row>
    <row r="7064" spans="6:6" x14ac:dyDescent="0.35">
      <c r="F7064" s="47"/>
    </row>
    <row r="7065" spans="6:6" x14ac:dyDescent="0.35">
      <c r="F7065" s="47"/>
    </row>
    <row r="7066" spans="6:6" x14ac:dyDescent="0.35">
      <c r="F7066" s="47"/>
    </row>
    <row r="7067" spans="6:6" x14ac:dyDescent="0.35">
      <c r="F7067" s="47"/>
    </row>
    <row r="7068" spans="6:6" x14ac:dyDescent="0.35">
      <c r="F7068" s="47"/>
    </row>
    <row r="7069" spans="6:6" x14ac:dyDescent="0.35">
      <c r="F7069" s="47"/>
    </row>
    <row r="7070" spans="6:6" x14ac:dyDescent="0.35">
      <c r="F7070" s="47"/>
    </row>
    <row r="7071" spans="6:6" x14ac:dyDescent="0.35">
      <c r="F7071" s="47"/>
    </row>
    <row r="7072" spans="6:6" x14ac:dyDescent="0.35">
      <c r="F7072" s="47"/>
    </row>
    <row r="7073" spans="6:6" x14ac:dyDescent="0.35">
      <c r="F7073" s="47"/>
    </row>
    <row r="7074" spans="6:6" x14ac:dyDescent="0.35">
      <c r="F7074" s="47"/>
    </row>
    <row r="7075" spans="6:6" x14ac:dyDescent="0.35">
      <c r="F7075" s="47"/>
    </row>
    <row r="7076" spans="6:6" x14ac:dyDescent="0.35">
      <c r="F7076" s="47"/>
    </row>
    <row r="7077" spans="6:6" x14ac:dyDescent="0.35">
      <c r="F7077" s="47"/>
    </row>
    <row r="7078" spans="6:6" x14ac:dyDescent="0.35">
      <c r="F7078" s="47"/>
    </row>
    <row r="7079" spans="6:6" x14ac:dyDescent="0.35">
      <c r="F7079" s="47"/>
    </row>
    <row r="7080" spans="6:6" x14ac:dyDescent="0.35">
      <c r="F7080" s="47"/>
    </row>
    <row r="7081" spans="6:6" x14ac:dyDescent="0.35">
      <c r="F7081" s="47"/>
    </row>
    <row r="7082" spans="6:6" x14ac:dyDescent="0.35">
      <c r="F7082" s="47"/>
    </row>
    <row r="7083" spans="6:6" x14ac:dyDescent="0.35">
      <c r="F7083" s="47"/>
    </row>
    <row r="7084" spans="6:6" x14ac:dyDescent="0.35">
      <c r="F7084" s="47"/>
    </row>
    <row r="7085" spans="6:6" x14ac:dyDescent="0.35">
      <c r="F7085" s="47"/>
    </row>
    <row r="7086" spans="6:6" x14ac:dyDescent="0.35">
      <c r="F7086" s="47"/>
    </row>
    <row r="7087" spans="6:6" x14ac:dyDescent="0.35">
      <c r="F7087" s="47"/>
    </row>
    <row r="7088" spans="6:6" x14ac:dyDescent="0.35">
      <c r="F7088" s="47"/>
    </row>
    <row r="7089" spans="6:6" x14ac:dyDescent="0.35">
      <c r="F7089" s="47"/>
    </row>
    <row r="7090" spans="6:6" x14ac:dyDescent="0.35">
      <c r="F7090" s="47"/>
    </row>
    <row r="7091" spans="6:6" x14ac:dyDescent="0.35">
      <c r="F7091" s="47"/>
    </row>
    <row r="7092" spans="6:6" x14ac:dyDescent="0.35">
      <c r="F7092" s="47"/>
    </row>
    <row r="7093" spans="6:6" x14ac:dyDescent="0.35">
      <c r="F7093" s="47"/>
    </row>
    <row r="7094" spans="6:6" x14ac:dyDescent="0.35">
      <c r="F7094" s="47"/>
    </row>
    <row r="7095" spans="6:6" x14ac:dyDescent="0.35">
      <c r="F7095" s="47"/>
    </row>
    <row r="7096" spans="6:6" x14ac:dyDescent="0.35">
      <c r="F7096" s="47"/>
    </row>
    <row r="7097" spans="6:6" x14ac:dyDescent="0.35">
      <c r="F7097" s="47"/>
    </row>
    <row r="7098" spans="6:6" x14ac:dyDescent="0.35">
      <c r="F7098" s="47"/>
    </row>
    <row r="7099" spans="6:6" x14ac:dyDescent="0.35">
      <c r="F7099" s="47"/>
    </row>
    <row r="7100" spans="6:6" x14ac:dyDescent="0.35">
      <c r="F7100" s="47"/>
    </row>
    <row r="7101" spans="6:6" x14ac:dyDescent="0.35">
      <c r="F7101" s="47"/>
    </row>
    <row r="7102" spans="6:6" x14ac:dyDescent="0.35">
      <c r="F7102" s="47"/>
    </row>
    <row r="7103" spans="6:6" x14ac:dyDescent="0.35">
      <c r="F7103" s="47"/>
    </row>
    <row r="7104" spans="6:6" x14ac:dyDescent="0.35">
      <c r="F7104" s="47"/>
    </row>
    <row r="7105" spans="6:6" x14ac:dyDescent="0.35">
      <c r="F7105" s="47"/>
    </row>
    <row r="7106" spans="6:6" x14ac:dyDescent="0.35">
      <c r="F7106" s="47"/>
    </row>
    <row r="7107" spans="6:6" x14ac:dyDescent="0.35">
      <c r="F7107" s="47"/>
    </row>
    <row r="7108" spans="6:6" x14ac:dyDescent="0.35">
      <c r="F7108" s="47"/>
    </row>
    <row r="7109" spans="6:6" x14ac:dyDescent="0.35">
      <c r="F7109" s="47"/>
    </row>
    <row r="7110" spans="6:6" x14ac:dyDescent="0.35">
      <c r="F7110" s="47"/>
    </row>
    <row r="7111" spans="6:6" x14ac:dyDescent="0.35">
      <c r="F7111" s="47"/>
    </row>
    <row r="7112" spans="6:6" x14ac:dyDescent="0.35">
      <c r="F7112" s="47"/>
    </row>
    <row r="7113" spans="6:6" x14ac:dyDescent="0.35">
      <c r="F7113" s="47"/>
    </row>
    <row r="7114" spans="6:6" x14ac:dyDescent="0.35">
      <c r="F7114" s="47"/>
    </row>
    <row r="7115" spans="6:6" x14ac:dyDescent="0.35">
      <c r="F7115" s="47"/>
    </row>
    <row r="7116" spans="6:6" x14ac:dyDescent="0.35">
      <c r="F7116" s="47"/>
    </row>
    <row r="7117" spans="6:6" x14ac:dyDescent="0.35">
      <c r="F7117" s="47"/>
    </row>
    <row r="7118" spans="6:6" x14ac:dyDescent="0.35">
      <c r="F7118" s="47"/>
    </row>
    <row r="7119" spans="6:6" x14ac:dyDescent="0.35">
      <c r="F7119" s="47"/>
    </row>
    <row r="7120" spans="6:6" x14ac:dyDescent="0.35">
      <c r="F7120" s="47"/>
    </row>
    <row r="7121" spans="6:6" x14ac:dyDescent="0.35">
      <c r="F7121" s="47"/>
    </row>
    <row r="7122" spans="6:6" x14ac:dyDescent="0.35">
      <c r="F7122" s="47"/>
    </row>
    <row r="7123" spans="6:6" x14ac:dyDescent="0.35">
      <c r="F7123" s="47"/>
    </row>
    <row r="7124" spans="6:6" x14ac:dyDescent="0.35">
      <c r="F7124" s="47"/>
    </row>
    <row r="7125" spans="6:6" x14ac:dyDescent="0.35">
      <c r="F7125" s="47"/>
    </row>
    <row r="7126" spans="6:6" x14ac:dyDescent="0.35">
      <c r="F7126" s="47"/>
    </row>
    <row r="7127" spans="6:6" x14ac:dyDescent="0.35">
      <c r="F7127" s="47"/>
    </row>
    <row r="7128" spans="6:6" x14ac:dyDescent="0.35">
      <c r="F7128" s="47"/>
    </row>
    <row r="7129" spans="6:6" x14ac:dyDescent="0.35">
      <c r="F7129" s="47"/>
    </row>
    <row r="7130" spans="6:6" x14ac:dyDescent="0.35">
      <c r="F7130" s="47"/>
    </row>
    <row r="7131" spans="6:6" x14ac:dyDescent="0.35">
      <c r="F7131" s="47"/>
    </row>
    <row r="7132" spans="6:6" x14ac:dyDescent="0.35">
      <c r="F7132" s="47"/>
    </row>
    <row r="7133" spans="6:6" x14ac:dyDescent="0.35">
      <c r="F7133" s="47"/>
    </row>
    <row r="7134" spans="6:6" x14ac:dyDescent="0.35">
      <c r="F7134" s="47"/>
    </row>
    <row r="7135" spans="6:6" x14ac:dyDescent="0.35">
      <c r="F7135" s="47"/>
    </row>
    <row r="7136" spans="6:6" x14ac:dyDescent="0.35">
      <c r="F7136" s="47"/>
    </row>
    <row r="7137" spans="6:6" x14ac:dyDescent="0.35">
      <c r="F7137" s="47"/>
    </row>
    <row r="7138" spans="6:6" x14ac:dyDescent="0.35">
      <c r="F7138" s="47"/>
    </row>
    <row r="7139" spans="6:6" x14ac:dyDescent="0.35">
      <c r="F7139" s="47"/>
    </row>
    <row r="7140" spans="6:6" x14ac:dyDescent="0.35">
      <c r="F7140" s="47"/>
    </row>
    <row r="7141" spans="6:6" x14ac:dyDescent="0.35">
      <c r="F7141" s="47"/>
    </row>
    <row r="7142" spans="6:6" x14ac:dyDescent="0.35">
      <c r="F7142" s="47"/>
    </row>
    <row r="7143" spans="6:6" x14ac:dyDescent="0.35">
      <c r="F7143" s="47"/>
    </row>
    <row r="7144" spans="6:6" x14ac:dyDescent="0.35">
      <c r="F7144" s="47"/>
    </row>
    <row r="7145" spans="6:6" x14ac:dyDescent="0.35">
      <c r="F7145" s="47"/>
    </row>
    <row r="7146" spans="6:6" x14ac:dyDescent="0.35">
      <c r="F7146" s="47"/>
    </row>
    <row r="7147" spans="6:6" x14ac:dyDescent="0.35">
      <c r="F7147" s="47"/>
    </row>
    <row r="7148" spans="6:6" x14ac:dyDescent="0.35">
      <c r="F7148" s="47"/>
    </row>
    <row r="7149" spans="6:6" x14ac:dyDescent="0.35">
      <c r="F7149" s="47"/>
    </row>
    <row r="7150" spans="6:6" x14ac:dyDescent="0.35">
      <c r="F7150" s="47"/>
    </row>
    <row r="7151" spans="6:6" x14ac:dyDescent="0.35">
      <c r="F7151" s="47"/>
    </row>
    <row r="7152" spans="6:6" x14ac:dyDescent="0.35">
      <c r="F7152" s="47"/>
    </row>
    <row r="7153" spans="6:6" x14ac:dyDescent="0.35">
      <c r="F7153" s="47"/>
    </row>
    <row r="7154" spans="6:6" x14ac:dyDescent="0.35">
      <c r="F7154" s="47"/>
    </row>
    <row r="7155" spans="6:6" x14ac:dyDescent="0.35">
      <c r="F7155" s="47"/>
    </row>
    <row r="7156" spans="6:6" x14ac:dyDescent="0.35">
      <c r="F7156" s="47"/>
    </row>
    <row r="7157" spans="6:6" x14ac:dyDescent="0.35">
      <c r="F7157" s="47"/>
    </row>
    <row r="7158" spans="6:6" x14ac:dyDescent="0.35">
      <c r="F7158" s="47"/>
    </row>
    <row r="7159" spans="6:6" x14ac:dyDescent="0.35">
      <c r="F7159" s="47"/>
    </row>
    <row r="7160" spans="6:6" x14ac:dyDescent="0.35">
      <c r="F7160" s="47"/>
    </row>
    <row r="7161" spans="6:6" x14ac:dyDescent="0.35">
      <c r="F7161" s="47"/>
    </row>
    <row r="7162" spans="6:6" x14ac:dyDescent="0.35">
      <c r="F7162" s="47"/>
    </row>
    <row r="7163" spans="6:6" x14ac:dyDescent="0.35">
      <c r="F7163" s="47"/>
    </row>
    <row r="7164" spans="6:6" x14ac:dyDescent="0.35">
      <c r="F7164" s="47"/>
    </row>
    <row r="7165" spans="6:6" x14ac:dyDescent="0.35">
      <c r="F7165" s="47"/>
    </row>
    <row r="7166" spans="6:6" x14ac:dyDescent="0.35">
      <c r="F7166" s="47"/>
    </row>
    <row r="7167" spans="6:6" x14ac:dyDescent="0.35">
      <c r="F7167" s="47"/>
    </row>
    <row r="7168" spans="6:6" x14ac:dyDescent="0.35">
      <c r="F7168" s="47"/>
    </row>
    <row r="7169" spans="6:6" x14ac:dyDescent="0.35">
      <c r="F7169" s="47"/>
    </row>
    <row r="7170" spans="6:6" x14ac:dyDescent="0.35">
      <c r="F7170" s="47"/>
    </row>
    <row r="7171" spans="6:6" x14ac:dyDescent="0.35">
      <c r="F7171" s="47"/>
    </row>
    <row r="7172" spans="6:6" x14ac:dyDescent="0.35">
      <c r="F7172" s="47"/>
    </row>
    <row r="7173" spans="6:6" x14ac:dyDescent="0.35">
      <c r="F7173" s="47"/>
    </row>
    <row r="7174" spans="6:6" x14ac:dyDescent="0.35">
      <c r="F7174" s="47"/>
    </row>
    <row r="7175" spans="6:6" x14ac:dyDescent="0.35">
      <c r="F7175" s="47"/>
    </row>
    <row r="7176" spans="6:6" x14ac:dyDescent="0.35">
      <c r="F7176" s="47"/>
    </row>
    <row r="7177" spans="6:6" x14ac:dyDescent="0.35">
      <c r="F7177" s="47"/>
    </row>
    <row r="7178" spans="6:6" x14ac:dyDescent="0.35">
      <c r="F7178" s="47"/>
    </row>
    <row r="7179" spans="6:6" x14ac:dyDescent="0.35">
      <c r="F7179" s="47"/>
    </row>
    <row r="7180" spans="6:6" x14ac:dyDescent="0.35">
      <c r="F7180" s="47"/>
    </row>
    <row r="7181" spans="6:6" x14ac:dyDescent="0.35">
      <c r="F7181" s="47"/>
    </row>
    <row r="7182" spans="6:6" x14ac:dyDescent="0.35">
      <c r="F7182" s="47"/>
    </row>
    <row r="7183" spans="6:6" x14ac:dyDescent="0.35">
      <c r="F7183" s="47"/>
    </row>
    <row r="7184" spans="6:6" x14ac:dyDescent="0.35">
      <c r="F7184" s="47"/>
    </row>
    <row r="7185" spans="6:6" x14ac:dyDescent="0.35">
      <c r="F7185" s="47"/>
    </row>
    <row r="7186" spans="6:6" x14ac:dyDescent="0.35">
      <c r="F7186" s="47"/>
    </row>
    <row r="7187" spans="6:6" x14ac:dyDescent="0.35">
      <c r="F7187" s="47"/>
    </row>
    <row r="7188" spans="6:6" x14ac:dyDescent="0.35">
      <c r="F7188" s="47"/>
    </row>
    <row r="7189" spans="6:6" x14ac:dyDescent="0.35">
      <c r="F7189" s="47"/>
    </row>
    <row r="7190" spans="6:6" x14ac:dyDescent="0.35">
      <c r="F7190" s="47"/>
    </row>
    <row r="7191" spans="6:6" x14ac:dyDescent="0.35">
      <c r="F7191" s="47"/>
    </row>
    <row r="7192" spans="6:6" x14ac:dyDescent="0.35">
      <c r="F7192" s="47"/>
    </row>
    <row r="7193" spans="6:6" x14ac:dyDescent="0.35">
      <c r="F7193" s="47"/>
    </row>
    <row r="7194" spans="6:6" x14ac:dyDescent="0.35">
      <c r="F7194" s="47"/>
    </row>
    <row r="7195" spans="6:6" x14ac:dyDescent="0.35">
      <c r="F7195" s="47"/>
    </row>
    <row r="7196" spans="6:6" x14ac:dyDescent="0.35">
      <c r="F7196" s="47"/>
    </row>
    <row r="7197" spans="6:6" x14ac:dyDescent="0.35">
      <c r="F7197" s="47"/>
    </row>
    <row r="7198" spans="6:6" x14ac:dyDescent="0.35">
      <c r="F7198" s="47"/>
    </row>
    <row r="7199" spans="6:6" x14ac:dyDescent="0.35">
      <c r="F7199" s="47"/>
    </row>
    <row r="7200" spans="6:6" x14ac:dyDescent="0.35">
      <c r="F7200" s="47"/>
    </row>
    <row r="7201" spans="6:6" x14ac:dyDescent="0.35">
      <c r="F7201" s="47"/>
    </row>
    <row r="7202" spans="6:6" x14ac:dyDescent="0.35">
      <c r="F7202" s="47"/>
    </row>
    <row r="7203" spans="6:6" x14ac:dyDescent="0.35">
      <c r="F7203" s="47"/>
    </row>
    <row r="7204" spans="6:6" x14ac:dyDescent="0.35">
      <c r="F7204" s="47"/>
    </row>
    <row r="7205" spans="6:6" x14ac:dyDescent="0.35">
      <c r="F7205" s="47"/>
    </row>
    <row r="7206" spans="6:6" x14ac:dyDescent="0.35">
      <c r="F7206" s="47"/>
    </row>
    <row r="7207" spans="6:6" x14ac:dyDescent="0.35">
      <c r="F7207" s="47"/>
    </row>
    <row r="7208" spans="6:6" x14ac:dyDescent="0.35">
      <c r="F7208" s="47"/>
    </row>
    <row r="7209" spans="6:6" x14ac:dyDescent="0.35">
      <c r="F7209" s="47"/>
    </row>
    <row r="7210" spans="6:6" x14ac:dyDescent="0.35">
      <c r="F7210" s="47"/>
    </row>
    <row r="7211" spans="6:6" x14ac:dyDescent="0.35">
      <c r="F7211" s="47"/>
    </row>
    <row r="7212" spans="6:6" x14ac:dyDescent="0.35">
      <c r="F7212" s="47"/>
    </row>
    <row r="7213" spans="6:6" x14ac:dyDescent="0.35">
      <c r="F7213" s="47"/>
    </row>
    <row r="7214" spans="6:6" x14ac:dyDescent="0.35">
      <c r="F7214" s="47"/>
    </row>
    <row r="7215" spans="6:6" x14ac:dyDescent="0.35">
      <c r="F7215" s="47"/>
    </row>
    <row r="7216" spans="6:6" x14ac:dyDescent="0.35">
      <c r="F7216" s="47"/>
    </row>
    <row r="7217" spans="6:6" x14ac:dyDescent="0.35">
      <c r="F7217" s="47"/>
    </row>
    <row r="7218" spans="6:6" x14ac:dyDescent="0.35">
      <c r="F7218" s="47"/>
    </row>
    <row r="7219" spans="6:6" x14ac:dyDescent="0.35">
      <c r="F7219" s="47"/>
    </row>
    <row r="7220" spans="6:6" x14ac:dyDescent="0.35">
      <c r="F7220" s="47"/>
    </row>
    <row r="7221" spans="6:6" x14ac:dyDescent="0.35">
      <c r="F7221" s="47"/>
    </row>
    <row r="7222" spans="6:6" x14ac:dyDescent="0.35">
      <c r="F7222" s="47"/>
    </row>
    <row r="7223" spans="6:6" x14ac:dyDescent="0.35">
      <c r="F7223" s="47"/>
    </row>
    <row r="7224" spans="6:6" x14ac:dyDescent="0.35">
      <c r="F7224" s="47"/>
    </row>
    <row r="7225" spans="6:6" x14ac:dyDescent="0.35">
      <c r="F7225" s="47"/>
    </row>
    <row r="7226" spans="6:6" x14ac:dyDescent="0.35">
      <c r="F7226" s="47"/>
    </row>
    <row r="7227" spans="6:6" x14ac:dyDescent="0.35">
      <c r="F7227" s="47"/>
    </row>
    <row r="7228" spans="6:6" x14ac:dyDescent="0.35">
      <c r="F7228" s="47"/>
    </row>
    <row r="7229" spans="6:6" x14ac:dyDescent="0.35">
      <c r="F7229" s="47"/>
    </row>
    <row r="7230" spans="6:6" x14ac:dyDescent="0.35">
      <c r="F7230" s="47"/>
    </row>
    <row r="7231" spans="6:6" x14ac:dyDescent="0.35">
      <c r="F7231" s="47"/>
    </row>
    <row r="7232" spans="6:6" x14ac:dyDescent="0.35">
      <c r="F7232" s="47"/>
    </row>
    <row r="7233" spans="6:6" x14ac:dyDescent="0.35">
      <c r="F7233" s="47"/>
    </row>
    <row r="7234" spans="6:6" x14ac:dyDescent="0.35">
      <c r="F7234" s="47"/>
    </row>
    <row r="7235" spans="6:6" x14ac:dyDescent="0.35">
      <c r="F7235" s="47"/>
    </row>
    <row r="7236" spans="6:6" x14ac:dyDescent="0.35">
      <c r="F7236" s="47"/>
    </row>
    <row r="7237" spans="6:6" x14ac:dyDescent="0.35">
      <c r="F7237" s="47"/>
    </row>
    <row r="7238" spans="6:6" x14ac:dyDescent="0.35">
      <c r="F7238" s="47"/>
    </row>
    <row r="7239" spans="6:6" x14ac:dyDescent="0.35">
      <c r="F7239" s="47"/>
    </row>
    <row r="7240" spans="6:6" x14ac:dyDescent="0.35">
      <c r="F7240" s="47"/>
    </row>
    <row r="7241" spans="6:6" x14ac:dyDescent="0.35">
      <c r="F7241" s="47"/>
    </row>
    <row r="7242" spans="6:6" x14ac:dyDescent="0.35">
      <c r="F7242" s="47"/>
    </row>
    <row r="7243" spans="6:6" x14ac:dyDescent="0.35">
      <c r="F7243" s="47"/>
    </row>
    <row r="7244" spans="6:6" x14ac:dyDescent="0.35">
      <c r="F7244" s="47"/>
    </row>
    <row r="7245" spans="6:6" x14ac:dyDescent="0.35">
      <c r="F7245" s="47"/>
    </row>
    <row r="7246" spans="6:6" x14ac:dyDescent="0.35">
      <c r="F7246" s="47"/>
    </row>
    <row r="7247" spans="6:6" x14ac:dyDescent="0.35">
      <c r="F7247" s="47"/>
    </row>
    <row r="7248" spans="6:6" x14ac:dyDescent="0.35">
      <c r="F7248" s="47"/>
    </row>
    <row r="7249" spans="6:6" x14ac:dyDescent="0.35">
      <c r="F7249" s="47"/>
    </row>
    <row r="7250" spans="6:6" x14ac:dyDescent="0.35">
      <c r="F7250" s="47"/>
    </row>
    <row r="7251" spans="6:6" x14ac:dyDescent="0.35">
      <c r="F7251" s="47"/>
    </row>
    <row r="7252" spans="6:6" x14ac:dyDescent="0.35">
      <c r="F7252" s="47"/>
    </row>
    <row r="7253" spans="6:6" x14ac:dyDescent="0.35">
      <c r="F7253" s="47"/>
    </row>
    <row r="7254" spans="6:6" x14ac:dyDescent="0.35">
      <c r="F7254" s="47"/>
    </row>
    <row r="7255" spans="6:6" x14ac:dyDescent="0.35">
      <c r="F7255" s="47"/>
    </row>
    <row r="7256" spans="6:6" x14ac:dyDescent="0.35">
      <c r="F7256" s="47"/>
    </row>
    <row r="7257" spans="6:6" x14ac:dyDescent="0.35">
      <c r="F7257" s="47"/>
    </row>
    <row r="7258" spans="6:6" x14ac:dyDescent="0.35">
      <c r="F7258" s="47"/>
    </row>
    <row r="7259" spans="6:6" x14ac:dyDescent="0.35">
      <c r="F7259" s="47"/>
    </row>
    <row r="7260" spans="6:6" x14ac:dyDescent="0.35">
      <c r="F7260" s="47"/>
    </row>
    <row r="7261" spans="6:6" x14ac:dyDescent="0.35">
      <c r="F7261" s="47"/>
    </row>
    <row r="7262" spans="6:6" x14ac:dyDescent="0.35">
      <c r="F7262" s="47"/>
    </row>
    <row r="7263" spans="6:6" x14ac:dyDescent="0.35">
      <c r="F7263" s="47"/>
    </row>
    <row r="7264" spans="6:6" x14ac:dyDescent="0.35">
      <c r="F7264" s="47"/>
    </row>
    <row r="7265" spans="6:6" x14ac:dyDescent="0.35">
      <c r="F7265" s="47"/>
    </row>
    <row r="7266" spans="6:6" x14ac:dyDescent="0.35">
      <c r="F7266" s="47"/>
    </row>
    <row r="7267" spans="6:6" x14ac:dyDescent="0.35">
      <c r="F7267" s="47"/>
    </row>
    <row r="7268" spans="6:6" x14ac:dyDescent="0.35">
      <c r="F7268" s="47"/>
    </row>
    <row r="7269" spans="6:6" x14ac:dyDescent="0.35">
      <c r="F7269" s="47"/>
    </row>
    <row r="7270" spans="6:6" x14ac:dyDescent="0.35">
      <c r="F7270" s="47"/>
    </row>
    <row r="7271" spans="6:6" x14ac:dyDescent="0.35">
      <c r="F7271" s="47"/>
    </row>
    <row r="7272" spans="6:6" x14ac:dyDescent="0.35">
      <c r="F7272" s="47"/>
    </row>
    <row r="7273" spans="6:6" x14ac:dyDescent="0.35">
      <c r="F7273" s="47"/>
    </row>
    <row r="7274" spans="6:6" x14ac:dyDescent="0.35">
      <c r="F7274" s="47"/>
    </row>
    <row r="7275" spans="6:6" x14ac:dyDescent="0.35">
      <c r="F7275" s="47"/>
    </row>
    <row r="7276" spans="6:6" x14ac:dyDescent="0.35">
      <c r="F7276" s="47"/>
    </row>
    <row r="7277" spans="6:6" x14ac:dyDescent="0.35">
      <c r="F7277" s="47"/>
    </row>
    <row r="7278" spans="6:6" x14ac:dyDescent="0.35">
      <c r="F7278" s="47"/>
    </row>
    <row r="7279" spans="6:6" x14ac:dyDescent="0.35">
      <c r="F7279" s="47"/>
    </row>
    <row r="7280" spans="6:6" x14ac:dyDescent="0.35">
      <c r="F7280" s="47"/>
    </row>
    <row r="7281" spans="6:6" x14ac:dyDescent="0.35">
      <c r="F7281" s="47"/>
    </row>
    <row r="7282" spans="6:6" x14ac:dyDescent="0.35">
      <c r="F7282" s="47"/>
    </row>
    <row r="7283" spans="6:6" x14ac:dyDescent="0.35">
      <c r="F7283" s="47"/>
    </row>
    <row r="7284" spans="6:6" x14ac:dyDescent="0.35">
      <c r="F7284" s="47"/>
    </row>
    <row r="7285" spans="6:6" x14ac:dyDescent="0.35">
      <c r="F7285" s="47"/>
    </row>
    <row r="7286" spans="6:6" x14ac:dyDescent="0.35">
      <c r="F7286" s="47"/>
    </row>
    <row r="7287" spans="6:6" x14ac:dyDescent="0.35">
      <c r="F7287" s="47"/>
    </row>
    <row r="7288" spans="6:6" x14ac:dyDescent="0.35">
      <c r="F7288" s="47"/>
    </row>
    <row r="7289" spans="6:6" x14ac:dyDescent="0.35">
      <c r="F7289" s="47"/>
    </row>
    <row r="7290" spans="6:6" x14ac:dyDescent="0.35">
      <c r="F7290" s="47"/>
    </row>
    <row r="7291" spans="6:6" x14ac:dyDescent="0.35">
      <c r="F7291" s="47"/>
    </row>
    <row r="7292" spans="6:6" x14ac:dyDescent="0.35">
      <c r="F7292" s="47"/>
    </row>
    <row r="7293" spans="6:6" x14ac:dyDescent="0.35">
      <c r="F7293" s="47"/>
    </row>
    <row r="7294" spans="6:6" x14ac:dyDescent="0.35">
      <c r="F7294" s="47"/>
    </row>
    <row r="7295" spans="6:6" x14ac:dyDescent="0.35">
      <c r="F7295" s="47"/>
    </row>
    <row r="7296" spans="6:6" x14ac:dyDescent="0.35">
      <c r="F7296" s="47"/>
    </row>
    <row r="7297" spans="6:6" x14ac:dyDescent="0.35">
      <c r="F7297" s="47"/>
    </row>
    <row r="7298" spans="6:6" x14ac:dyDescent="0.35">
      <c r="F7298" s="47"/>
    </row>
    <row r="7299" spans="6:6" x14ac:dyDescent="0.35">
      <c r="F7299" s="47"/>
    </row>
    <row r="7300" spans="6:6" x14ac:dyDescent="0.35">
      <c r="F7300" s="47"/>
    </row>
    <row r="7301" spans="6:6" x14ac:dyDescent="0.35">
      <c r="F7301" s="47"/>
    </row>
    <row r="7302" spans="6:6" x14ac:dyDescent="0.35">
      <c r="F7302" s="47"/>
    </row>
    <row r="7303" spans="6:6" x14ac:dyDescent="0.35">
      <c r="F7303" s="47"/>
    </row>
    <row r="7304" spans="6:6" x14ac:dyDescent="0.35">
      <c r="F7304" s="47"/>
    </row>
    <row r="7305" spans="6:6" x14ac:dyDescent="0.35">
      <c r="F7305" s="47"/>
    </row>
    <row r="7306" spans="6:6" x14ac:dyDescent="0.35">
      <c r="F7306" s="47"/>
    </row>
    <row r="7307" spans="6:6" x14ac:dyDescent="0.35">
      <c r="F7307" s="47"/>
    </row>
    <row r="7308" spans="6:6" x14ac:dyDescent="0.35">
      <c r="F7308" s="47"/>
    </row>
    <row r="7309" spans="6:6" x14ac:dyDescent="0.35">
      <c r="F7309" s="47"/>
    </row>
    <row r="7310" spans="6:6" x14ac:dyDescent="0.35">
      <c r="F7310" s="47"/>
    </row>
    <row r="7311" spans="6:6" x14ac:dyDescent="0.35">
      <c r="F7311" s="47"/>
    </row>
    <row r="7312" spans="6:6" x14ac:dyDescent="0.35">
      <c r="F7312" s="47"/>
    </row>
    <row r="7313" spans="6:6" x14ac:dyDescent="0.35">
      <c r="F7313" s="47"/>
    </row>
    <row r="7314" spans="6:6" x14ac:dyDescent="0.35">
      <c r="F7314" s="47"/>
    </row>
    <row r="7315" spans="6:6" x14ac:dyDescent="0.35">
      <c r="F7315" s="47"/>
    </row>
    <row r="7316" spans="6:6" x14ac:dyDescent="0.35">
      <c r="F7316" s="47"/>
    </row>
    <row r="7317" spans="6:6" x14ac:dyDescent="0.35">
      <c r="F7317" s="47"/>
    </row>
    <row r="7318" spans="6:6" x14ac:dyDescent="0.35">
      <c r="F7318" s="47"/>
    </row>
    <row r="7319" spans="6:6" x14ac:dyDescent="0.35">
      <c r="F7319" s="47"/>
    </row>
    <row r="7320" spans="6:6" x14ac:dyDescent="0.35">
      <c r="F7320" s="47"/>
    </row>
    <row r="7321" spans="6:6" x14ac:dyDescent="0.35">
      <c r="F7321" s="47"/>
    </row>
    <row r="7322" spans="6:6" x14ac:dyDescent="0.35">
      <c r="F7322" s="47"/>
    </row>
    <row r="7323" spans="6:6" x14ac:dyDescent="0.35">
      <c r="F7323" s="47"/>
    </row>
    <row r="7324" spans="6:6" x14ac:dyDescent="0.35">
      <c r="F7324" s="47"/>
    </row>
    <row r="7325" spans="6:6" x14ac:dyDescent="0.35">
      <c r="F7325" s="47"/>
    </row>
    <row r="7326" spans="6:6" x14ac:dyDescent="0.35">
      <c r="F7326" s="47"/>
    </row>
    <row r="7327" spans="6:6" x14ac:dyDescent="0.35">
      <c r="F7327" s="47"/>
    </row>
    <row r="7328" spans="6:6" x14ac:dyDescent="0.35">
      <c r="F7328" s="47"/>
    </row>
    <row r="7329" spans="6:6" x14ac:dyDescent="0.35">
      <c r="F7329" s="47"/>
    </row>
    <row r="7330" spans="6:6" x14ac:dyDescent="0.35">
      <c r="F7330" s="47"/>
    </row>
    <row r="7331" spans="6:6" x14ac:dyDescent="0.35">
      <c r="F7331" s="47"/>
    </row>
    <row r="7332" spans="6:6" x14ac:dyDescent="0.35">
      <c r="F7332" s="47"/>
    </row>
    <row r="7333" spans="6:6" x14ac:dyDescent="0.35">
      <c r="F7333" s="47"/>
    </row>
    <row r="7334" spans="6:6" x14ac:dyDescent="0.35">
      <c r="F7334" s="47"/>
    </row>
    <row r="7335" spans="6:6" x14ac:dyDescent="0.35">
      <c r="F7335" s="47"/>
    </row>
    <row r="7336" spans="6:6" x14ac:dyDescent="0.35">
      <c r="F7336" s="47"/>
    </row>
    <row r="7337" spans="6:6" x14ac:dyDescent="0.35">
      <c r="F7337" s="47"/>
    </row>
    <row r="7338" spans="6:6" x14ac:dyDescent="0.35">
      <c r="F7338" s="47"/>
    </row>
    <row r="7339" spans="6:6" x14ac:dyDescent="0.35">
      <c r="F7339" s="47"/>
    </row>
    <row r="7340" spans="6:6" x14ac:dyDescent="0.35">
      <c r="F7340" s="47"/>
    </row>
    <row r="7341" spans="6:6" x14ac:dyDescent="0.35">
      <c r="F7341" s="47"/>
    </row>
    <row r="7342" spans="6:6" x14ac:dyDescent="0.35">
      <c r="F7342" s="47"/>
    </row>
    <row r="7343" spans="6:6" x14ac:dyDescent="0.35">
      <c r="F7343" s="47"/>
    </row>
    <row r="7344" spans="6:6" x14ac:dyDescent="0.35">
      <c r="F7344" s="47"/>
    </row>
    <row r="7345" spans="6:6" x14ac:dyDescent="0.35">
      <c r="F7345" s="47"/>
    </row>
    <row r="7346" spans="6:6" x14ac:dyDescent="0.35">
      <c r="F7346" s="47"/>
    </row>
    <row r="7347" spans="6:6" x14ac:dyDescent="0.35">
      <c r="F7347" s="47"/>
    </row>
    <row r="7348" spans="6:6" x14ac:dyDescent="0.35">
      <c r="F7348" s="47"/>
    </row>
    <row r="7349" spans="6:6" x14ac:dyDescent="0.35">
      <c r="F7349" s="47"/>
    </row>
    <row r="7350" spans="6:6" x14ac:dyDescent="0.35">
      <c r="F7350" s="47"/>
    </row>
    <row r="7351" spans="6:6" x14ac:dyDescent="0.35">
      <c r="F7351" s="47"/>
    </row>
    <row r="7352" spans="6:6" x14ac:dyDescent="0.35">
      <c r="F7352" s="47"/>
    </row>
    <row r="7353" spans="6:6" x14ac:dyDescent="0.35">
      <c r="F7353" s="47"/>
    </row>
    <row r="7354" spans="6:6" x14ac:dyDescent="0.35">
      <c r="F7354" s="47"/>
    </row>
    <row r="7355" spans="6:6" x14ac:dyDescent="0.35">
      <c r="F7355" s="47"/>
    </row>
    <row r="7356" spans="6:6" x14ac:dyDescent="0.35">
      <c r="F7356" s="47"/>
    </row>
    <row r="7357" spans="6:6" x14ac:dyDescent="0.35">
      <c r="F7357" s="47"/>
    </row>
    <row r="7358" spans="6:6" x14ac:dyDescent="0.35">
      <c r="F7358" s="47"/>
    </row>
    <row r="7359" spans="6:6" x14ac:dyDescent="0.35">
      <c r="F7359" s="47"/>
    </row>
    <row r="7360" spans="6:6" x14ac:dyDescent="0.35">
      <c r="F7360" s="47"/>
    </row>
    <row r="7361" spans="6:6" x14ac:dyDescent="0.35">
      <c r="F7361" s="47"/>
    </row>
    <row r="7362" spans="6:6" x14ac:dyDescent="0.35">
      <c r="F7362" s="47"/>
    </row>
    <row r="7363" spans="6:6" x14ac:dyDescent="0.35">
      <c r="F7363" s="47"/>
    </row>
    <row r="7364" spans="6:6" x14ac:dyDescent="0.35">
      <c r="F7364" s="47"/>
    </row>
    <row r="7365" spans="6:6" x14ac:dyDescent="0.35">
      <c r="F7365" s="47"/>
    </row>
    <row r="7366" spans="6:6" x14ac:dyDescent="0.35">
      <c r="F7366" s="47"/>
    </row>
    <row r="7367" spans="6:6" x14ac:dyDescent="0.35">
      <c r="F7367" s="47"/>
    </row>
    <row r="7368" spans="6:6" x14ac:dyDescent="0.35">
      <c r="F7368" s="47"/>
    </row>
    <row r="7369" spans="6:6" x14ac:dyDescent="0.35">
      <c r="F7369" s="47"/>
    </row>
    <row r="7370" spans="6:6" x14ac:dyDescent="0.35">
      <c r="F7370" s="47"/>
    </row>
    <row r="7371" spans="6:6" x14ac:dyDescent="0.35">
      <c r="F7371" s="47"/>
    </row>
    <row r="7372" spans="6:6" x14ac:dyDescent="0.35">
      <c r="F7372" s="47"/>
    </row>
    <row r="7373" spans="6:6" x14ac:dyDescent="0.35">
      <c r="F7373" s="47"/>
    </row>
    <row r="7374" spans="6:6" x14ac:dyDescent="0.35">
      <c r="F7374" s="47"/>
    </row>
    <row r="7375" spans="6:6" x14ac:dyDescent="0.35">
      <c r="F7375" s="47"/>
    </row>
    <row r="7376" spans="6:6" x14ac:dyDescent="0.35">
      <c r="F7376" s="47"/>
    </row>
    <row r="7377" spans="6:6" x14ac:dyDescent="0.35">
      <c r="F7377" s="47"/>
    </row>
    <row r="7378" spans="6:6" x14ac:dyDescent="0.35">
      <c r="F7378" s="47"/>
    </row>
    <row r="7379" spans="6:6" x14ac:dyDescent="0.35">
      <c r="F7379" s="47"/>
    </row>
    <row r="7380" spans="6:6" x14ac:dyDescent="0.35">
      <c r="F7380" s="47"/>
    </row>
    <row r="7381" spans="6:6" x14ac:dyDescent="0.35">
      <c r="F7381" s="47"/>
    </row>
    <row r="7382" spans="6:6" x14ac:dyDescent="0.35">
      <c r="F7382" s="47"/>
    </row>
    <row r="7383" spans="6:6" x14ac:dyDescent="0.35">
      <c r="F7383" s="47"/>
    </row>
    <row r="7384" spans="6:6" x14ac:dyDescent="0.35">
      <c r="F7384" s="47"/>
    </row>
    <row r="7385" spans="6:6" x14ac:dyDescent="0.35">
      <c r="F7385" s="47"/>
    </row>
    <row r="7386" spans="6:6" x14ac:dyDescent="0.35">
      <c r="F7386" s="47"/>
    </row>
    <row r="7387" spans="6:6" x14ac:dyDescent="0.35">
      <c r="F7387" s="47"/>
    </row>
    <row r="7388" spans="6:6" x14ac:dyDescent="0.35">
      <c r="F7388" s="47"/>
    </row>
    <row r="7389" spans="6:6" x14ac:dyDescent="0.35">
      <c r="F7389" s="47"/>
    </row>
    <row r="7390" spans="6:6" x14ac:dyDescent="0.35">
      <c r="F7390" s="47"/>
    </row>
    <row r="7391" spans="6:6" x14ac:dyDescent="0.35">
      <c r="F7391" s="47"/>
    </row>
    <row r="7392" spans="6:6" x14ac:dyDescent="0.35">
      <c r="F7392" s="47"/>
    </row>
    <row r="7393" spans="6:6" x14ac:dyDescent="0.35">
      <c r="F7393" s="47"/>
    </row>
    <row r="7394" spans="6:6" x14ac:dyDescent="0.35">
      <c r="F7394" s="47"/>
    </row>
    <row r="7395" spans="6:6" x14ac:dyDescent="0.35">
      <c r="F7395" s="47"/>
    </row>
    <row r="7396" spans="6:6" x14ac:dyDescent="0.35">
      <c r="F7396" s="47"/>
    </row>
    <row r="7397" spans="6:6" x14ac:dyDescent="0.35">
      <c r="F7397" s="47"/>
    </row>
    <row r="7398" spans="6:6" x14ac:dyDescent="0.35">
      <c r="F7398" s="47"/>
    </row>
    <row r="7399" spans="6:6" x14ac:dyDescent="0.35">
      <c r="F7399" s="47"/>
    </row>
    <row r="7400" spans="6:6" x14ac:dyDescent="0.35">
      <c r="F7400" s="47"/>
    </row>
    <row r="7401" spans="6:6" x14ac:dyDescent="0.35">
      <c r="F7401" s="47"/>
    </row>
    <row r="7402" spans="6:6" x14ac:dyDescent="0.35">
      <c r="F7402" s="47"/>
    </row>
    <row r="7403" spans="6:6" x14ac:dyDescent="0.35">
      <c r="F7403" s="47"/>
    </row>
    <row r="7404" spans="6:6" x14ac:dyDescent="0.35">
      <c r="F7404" s="47"/>
    </row>
    <row r="7405" spans="6:6" x14ac:dyDescent="0.35">
      <c r="F7405" s="47"/>
    </row>
    <row r="7406" spans="6:6" x14ac:dyDescent="0.35">
      <c r="F7406" s="47"/>
    </row>
    <row r="7407" spans="6:6" x14ac:dyDescent="0.35">
      <c r="F7407" s="47"/>
    </row>
    <row r="7408" spans="6:6" x14ac:dyDescent="0.35">
      <c r="F7408" s="47"/>
    </row>
    <row r="7409" spans="6:6" x14ac:dyDescent="0.35">
      <c r="F7409" s="47"/>
    </row>
    <row r="7410" spans="6:6" x14ac:dyDescent="0.35">
      <c r="F7410" s="47"/>
    </row>
    <row r="7411" spans="6:6" x14ac:dyDescent="0.35">
      <c r="F7411" s="47"/>
    </row>
    <row r="7412" spans="6:6" x14ac:dyDescent="0.35">
      <c r="F7412" s="47"/>
    </row>
    <row r="7413" spans="6:6" x14ac:dyDescent="0.35">
      <c r="F7413" s="47"/>
    </row>
    <row r="7414" spans="6:6" x14ac:dyDescent="0.35">
      <c r="F7414" s="47"/>
    </row>
    <row r="7415" spans="6:6" x14ac:dyDescent="0.35">
      <c r="F7415" s="47"/>
    </row>
    <row r="7416" spans="6:6" x14ac:dyDescent="0.35">
      <c r="F7416" s="47"/>
    </row>
    <row r="7417" spans="6:6" x14ac:dyDescent="0.35">
      <c r="F7417" s="47"/>
    </row>
    <row r="7418" spans="6:6" x14ac:dyDescent="0.35">
      <c r="F7418" s="47"/>
    </row>
    <row r="7419" spans="6:6" x14ac:dyDescent="0.35">
      <c r="F7419" s="47"/>
    </row>
    <row r="7420" spans="6:6" x14ac:dyDescent="0.35">
      <c r="F7420" s="47"/>
    </row>
    <row r="7421" spans="6:6" x14ac:dyDescent="0.35">
      <c r="F7421" s="47"/>
    </row>
    <row r="7422" spans="6:6" x14ac:dyDescent="0.35">
      <c r="F7422" s="47"/>
    </row>
    <row r="7423" spans="6:6" x14ac:dyDescent="0.35">
      <c r="F7423" s="47"/>
    </row>
    <row r="7424" spans="6:6" x14ac:dyDescent="0.35">
      <c r="F7424" s="47"/>
    </row>
    <row r="7425" spans="6:6" x14ac:dyDescent="0.35">
      <c r="F7425" s="47"/>
    </row>
    <row r="7426" spans="6:6" x14ac:dyDescent="0.35">
      <c r="F7426" s="47"/>
    </row>
    <row r="7427" spans="6:6" x14ac:dyDescent="0.35">
      <c r="F7427" s="47"/>
    </row>
    <row r="7428" spans="6:6" x14ac:dyDescent="0.35">
      <c r="F7428" s="47"/>
    </row>
    <row r="7429" spans="6:6" x14ac:dyDescent="0.35">
      <c r="F7429" s="47"/>
    </row>
    <row r="7430" spans="6:6" x14ac:dyDescent="0.35">
      <c r="F7430" s="47"/>
    </row>
    <row r="7431" spans="6:6" x14ac:dyDescent="0.35">
      <c r="F7431" s="47"/>
    </row>
    <row r="7432" spans="6:6" x14ac:dyDescent="0.35">
      <c r="F7432" s="47"/>
    </row>
    <row r="7433" spans="6:6" x14ac:dyDescent="0.35">
      <c r="F7433" s="47"/>
    </row>
    <row r="7434" spans="6:6" x14ac:dyDescent="0.35">
      <c r="F7434" s="47"/>
    </row>
    <row r="7435" spans="6:6" x14ac:dyDescent="0.35">
      <c r="F7435" s="47"/>
    </row>
    <row r="7436" spans="6:6" x14ac:dyDescent="0.35">
      <c r="F7436" s="47"/>
    </row>
    <row r="7437" spans="6:6" x14ac:dyDescent="0.35">
      <c r="F7437" s="47"/>
    </row>
    <row r="7438" spans="6:6" x14ac:dyDescent="0.35">
      <c r="F7438" s="47"/>
    </row>
    <row r="7439" spans="6:6" x14ac:dyDescent="0.35">
      <c r="F7439" s="47"/>
    </row>
    <row r="7440" spans="6:6" x14ac:dyDescent="0.35">
      <c r="F7440" s="47"/>
    </row>
    <row r="7441" spans="6:6" x14ac:dyDescent="0.35">
      <c r="F7441" s="47"/>
    </row>
    <row r="7442" spans="6:6" x14ac:dyDescent="0.35">
      <c r="F7442" s="47"/>
    </row>
    <row r="7443" spans="6:6" x14ac:dyDescent="0.35">
      <c r="F7443" s="47"/>
    </row>
    <row r="7444" spans="6:6" x14ac:dyDescent="0.35">
      <c r="F7444" s="47"/>
    </row>
    <row r="7445" spans="6:6" x14ac:dyDescent="0.35">
      <c r="F7445" s="47"/>
    </row>
    <row r="7446" spans="6:6" x14ac:dyDescent="0.35">
      <c r="F7446" s="47"/>
    </row>
    <row r="7447" spans="6:6" x14ac:dyDescent="0.35">
      <c r="F7447" s="47"/>
    </row>
    <row r="7448" spans="6:6" x14ac:dyDescent="0.35">
      <c r="F7448" s="47"/>
    </row>
    <row r="7449" spans="6:6" x14ac:dyDescent="0.35">
      <c r="F7449" s="47"/>
    </row>
    <row r="7450" spans="6:6" x14ac:dyDescent="0.35">
      <c r="F7450" s="47"/>
    </row>
    <row r="7451" spans="6:6" x14ac:dyDescent="0.35">
      <c r="F7451" s="47"/>
    </row>
    <row r="7452" spans="6:6" x14ac:dyDescent="0.35">
      <c r="F7452" s="47"/>
    </row>
    <row r="7453" spans="6:6" x14ac:dyDescent="0.35">
      <c r="F7453" s="47"/>
    </row>
    <row r="7454" spans="6:6" x14ac:dyDescent="0.35">
      <c r="F7454" s="47"/>
    </row>
    <row r="7455" spans="6:6" x14ac:dyDescent="0.35">
      <c r="F7455" s="47"/>
    </row>
    <row r="7456" spans="6:6" x14ac:dyDescent="0.35">
      <c r="F7456" s="47"/>
    </row>
    <row r="7457" spans="6:6" x14ac:dyDescent="0.35">
      <c r="F7457" s="47"/>
    </row>
    <row r="7458" spans="6:6" x14ac:dyDescent="0.35">
      <c r="F7458" s="47"/>
    </row>
    <row r="7459" spans="6:6" x14ac:dyDescent="0.35">
      <c r="F7459" s="47"/>
    </row>
    <row r="7460" spans="6:6" x14ac:dyDescent="0.35">
      <c r="F7460" s="47"/>
    </row>
    <row r="7461" spans="6:6" x14ac:dyDescent="0.35">
      <c r="F7461" s="47"/>
    </row>
    <row r="7462" spans="6:6" x14ac:dyDescent="0.35">
      <c r="F7462" s="47"/>
    </row>
    <row r="7463" spans="6:6" x14ac:dyDescent="0.35">
      <c r="F7463" s="47"/>
    </row>
    <row r="7464" spans="6:6" x14ac:dyDescent="0.35">
      <c r="F7464" s="47"/>
    </row>
    <row r="7465" spans="6:6" x14ac:dyDescent="0.35">
      <c r="F7465" s="47"/>
    </row>
    <row r="7466" spans="6:6" x14ac:dyDescent="0.35">
      <c r="F7466" s="47"/>
    </row>
    <row r="7467" spans="6:6" x14ac:dyDescent="0.35">
      <c r="F7467" s="47"/>
    </row>
    <row r="7468" spans="6:6" x14ac:dyDescent="0.35">
      <c r="F7468" s="47"/>
    </row>
    <row r="7469" spans="6:6" x14ac:dyDescent="0.35">
      <c r="F7469" s="47"/>
    </row>
    <row r="7470" spans="6:6" x14ac:dyDescent="0.35">
      <c r="F7470" s="47"/>
    </row>
    <row r="7471" spans="6:6" x14ac:dyDescent="0.35">
      <c r="F7471" s="47"/>
    </row>
    <row r="7472" spans="6:6" x14ac:dyDescent="0.35">
      <c r="F7472" s="47"/>
    </row>
    <row r="7473" spans="6:6" x14ac:dyDescent="0.35">
      <c r="F7473" s="47"/>
    </row>
    <row r="7474" spans="6:6" x14ac:dyDescent="0.35">
      <c r="F7474" s="47"/>
    </row>
    <row r="7475" spans="6:6" x14ac:dyDescent="0.35">
      <c r="F7475" s="47"/>
    </row>
    <row r="7476" spans="6:6" x14ac:dyDescent="0.35">
      <c r="F7476" s="47"/>
    </row>
    <row r="7477" spans="6:6" x14ac:dyDescent="0.35">
      <c r="F7477" s="47"/>
    </row>
    <row r="7478" spans="6:6" x14ac:dyDescent="0.35">
      <c r="F7478" s="47"/>
    </row>
    <row r="7479" spans="6:6" x14ac:dyDescent="0.35">
      <c r="F7479" s="47"/>
    </row>
    <row r="7480" spans="6:6" x14ac:dyDescent="0.35">
      <c r="F7480" s="47"/>
    </row>
    <row r="7481" spans="6:6" x14ac:dyDescent="0.35">
      <c r="F7481" s="47"/>
    </row>
    <row r="7482" spans="6:6" x14ac:dyDescent="0.35">
      <c r="F7482" s="47"/>
    </row>
    <row r="7483" spans="6:6" x14ac:dyDescent="0.35">
      <c r="F7483" s="47"/>
    </row>
    <row r="7484" spans="6:6" x14ac:dyDescent="0.35">
      <c r="F7484" s="47"/>
    </row>
    <row r="7485" spans="6:6" x14ac:dyDescent="0.35">
      <c r="F7485" s="47"/>
    </row>
    <row r="7486" spans="6:6" x14ac:dyDescent="0.35">
      <c r="F7486" s="47"/>
    </row>
    <row r="7487" spans="6:6" x14ac:dyDescent="0.35">
      <c r="F7487" s="47"/>
    </row>
    <row r="7488" spans="6:6" x14ac:dyDescent="0.35">
      <c r="F7488" s="47"/>
    </row>
    <row r="7489" spans="6:6" x14ac:dyDescent="0.35">
      <c r="F7489" s="47"/>
    </row>
    <row r="7490" spans="6:6" x14ac:dyDescent="0.35">
      <c r="F7490" s="47"/>
    </row>
    <row r="7491" spans="6:6" x14ac:dyDescent="0.35">
      <c r="F7491" s="47"/>
    </row>
    <row r="7492" spans="6:6" x14ac:dyDescent="0.35">
      <c r="F7492" s="47"/>
    </row>
    <row r="7493" spans="6:6" x14ac:dyDescent="0.35">
      <c r="F7493" s="47"/>
    </row>
    <row r="7494" spans="6:6" x14ac:dyDescent="0.35">
      <c r="F7494" s="47"/>
    </row>
    <row r="7495" spans="6:6" x14ac:dyDescent="0.35">
      <c r="F7495" s="47"/>
    </row>
    <row r="7496" spans="6:6" x14ac:dyDescent="0.35">
      <c r="F7496" s="47"/>
    </row>
    <row r="7497" spans="6:6" x14ac:dyDescent="0.35">
      <c r="F7497" s="47"/>
    </row>
    <row r="7498" spans="6:6" x14ac:dyDescent="0.35">
      <c r="F7498" s="47"/>
    </row>
    <row r="7499" spans="6:6" x14ac:dyDescent="0.35">
      <c r="F7499" s="47"/>
    </row>
    <row r="7500" spans="6:6" x14ac:dyDescent="0.35">
      <c r="F7500" s="47"/>
    </row>
    <row r="7501" spans="6:6" x14ac:dyDescent="0.35">
      <c r="F7501" s="47"/>
    </row>
    <row r="7502" spans="6:6" x14ac:dyDescent="0.35">
      <c r="F7502" s="47"/>
    </row>
    <row r="7503" spans="6:6" x14ac:dyDescent="0.35">
      <c r="F7503" s="47"/>
    </row>
    <row r="7504" spans="6:6" x14ac:dyDescent="0.35">
      <c r="F7504" s="47"/>
    </row>
    <row r="7505" spans="6:6" x14ac:dyDescent="0.35">
      <c r="F7505" s="47"/>
    </row>
    <row r="7506" spans="6:6" x14ac:dyDescent="0.35">
      <c r="F7506" s="47"/>
    </row>
    <row r="7507" spans="6:6" x14ac:dyDescent="0.35">
      <c r="F7507" s="47"/>
    </row>
    <row r="7508" spans="6:6" x14ac:dyDescent="0.35">
      <c r="F7508" s="47"/>
    </row>
    <row r="7509" spans="6:6" x14ac:dyDescent="0.35">
      <c r="F7509" s="47"/>
    </row>
    <row r="7510" spans="6:6" x14ac:dyDescent="0.35">
      <c r="F7510" s="47"/>
    </row>
    <row r="7511" spans="6:6" x14ac:dyDescent="0.35">
      <c r="F7511" s="47"/>
    </row>
    <row r="7512" spans="6:6" x14ac:dyDescent="0.35">
      <c r="F7512" s="47"/>
    </row>
    <row r="7513" spans="6:6" x14ac:dyDescent="0.35">
      <c r="F7513" s="47"/>
    </row>
    <row r="7514" spans="6:6" x14ac:dyDescent="0.35">
      <c r="F7514" s="47"/>
    </row>
    <row r="7515" spans="6:6" x14ac:dyDescent="0.35">
      <c r="F7515" s="47"/>
    </row>
    <row r="7516" spans="6:6" x14ac:dyDescent="0.35">
      <c r="F7516" s="47"/>
    </row>
    <row r="7517" spans="6:6" x14ac:dyDescent="0.35">
      <c r="F7517" s="47"/>
    </row>
    <row r="7518" spans="6:6" x14ac:dyDescent="0.35">
      <c r="F7518" s="47"/>
    </row>
    <row r="7519" spans="6:6" x14ac:dyDescent="0.35">
      <c r="F7519" s="47"/>
    </row>
    <row r="7520" spans="6:6" x14ac:dyDescent="0.35">
      <c r="F7520" s="47"/>
    </row>
    <row r="7521" spans="6:6" x14ac:dyDescent="0.35">
      <c r="F7521" s="47"/>
    </row>
    <row r="7522" spans="6:6" x14ac:dyDescent="0.35">
      <c r="F7522" s="47"/>
    </row>
    <row r="7523" spans="6:6" x14ac:dyDescent="0.35">
      <c r="F7523" s="47"/>
    </row>
    <row r="7524" spans="6:6" x14ac:dyDescent="0.35">
      <c r="F7524" s="47"/>
    </row>
    <row r="7525" spans="6:6" x14ac:dyDescent="0.35">
      <c r="F7525" s="47"/>
    </row>
    <row r="7526" spans="6:6" x14ac:dyDescent="0.35">
      <c r="F7526" s="47"/>
    </row>
    <row r="7527" spans="6:6" x14ac:dyDescent="0.35">
      <c r="F7527" s="47"/>
    </row>
    <row r="7528" spans="6:6" x14ac:dyDescent="0.35">
      <c r="F7528" s="47"/>
    </row>
    <row r="7529" spans="6:6" x14ac:dyDescent="0.35">
      <c r="F7529" s="47"/>
    </row>
    <row r="7530" spans="6:6" x14ac:dyDescent="0.35">
      <c r="F7530" s="47"/>
    </row>
    <row r="7531" spans="6:6" x14ac:dyDescent="0.35">
      <c r="F7531" s="47"/>
    </row>
    <row r="7532" spans="6:6" x14ac:dyDescent="0.35">
      <c r="F7532" s="47"/>
    </row>
    <row r="7533" spans="6:6" x14ac:dyDescent="0.35">
      <c r="F7533" s="47"/>
    </row>
    <row r="7534" spans="6:6" x14ac:dyDescent="0.35">
      <c r="F7534" s="47"/>
    </row>
    <row r="7535" spans="6:6" x14ac:dyDescent="0.35">
      <c r="F7535" s="47"/>
    </row>
    <row r="7536" spans="6:6" x14ac:dyDescent="0.35">
      <c r="F7536" s="47"/>
    </row>
    <row r="7537" spans="6:6" x14ac:dyDescent="0.35">
      <c r="F7537" s="47"/>
    </row>
    <row r="7538" spans="6:6" x14ac:dyDescent="0.35">
      <c r="F7538" s="47"/>
    </row>
    <row r="7539" spans="6:6" x14ac:dyDescent="0.35">
      <c r="F7539" s="47"/>
    </row>
    <row r="7540" spans="6:6" x14ac:dyDescent="0.35">
      <c r="F7540" s="47"/>
    </row>
    <row r="7541" spans="6:6" x14ac:dyDescent="0.35">
      <c r="F7541" s="47"/>
    </row>
    <row r="7542" spans="6:6" x14ac:dyDescent="0.35">
      <c r="F7542" s="47"/>
    </row>
    <row r="7543" spans="6:6" x14ac:dyDescent="0.35">
      <c r="F7543" s="47"/>
    </row>
    <row r="7544" spans="6:6" x14ac:dyDescent="0.35">
      <c r="F7544" s="47"/>
    </row>
    <row r="7545" spans="6:6" x14ac:dyDescent="0.35">
      <c r="F7545" s="47"/>
    </row>
    <row r="7546" spans="6:6" x14ac:dyDescent="0.35">
      <c r="F7546" s="47"/>
    </row>
    <row r="7547" spans="6:6" x14ac:dyDescent="0.35">
      <c r="F7547" s="47"/>
    </row>
    <row r="7548" spans="6:6" x14ac:dyDescent="0.35">
      <c r="F7548" s="47"/>
    </row>
    <row r="7549" spans="6:6" x14ac:dyDescent="0.35">
      <c r="F7549" s="47"/>
    </row>
    <row r="7550" spans="6:6" x14ac:dyDescent="0.35">
      <c r="F7550" s="47"/>
    </row>
    <row r="7551" spans="6:6" x14ac:dyDescent="0.35">
      <c r="F7551" s="47"/>
    </row>
    <row r="7552" spans="6:6" x14ac:dyDescent="0.35">
      <c r="F7552" s="47"/>
    </row>
    <row r="7553" spans="6:6" x14ac:dyDescent="0.35">
      <c r="F7553" s="47"/>
    </row>
    <row r="7554" spans="6:6" x14ac:dyDescent="0.35">
      <c r="F7554" s="47"/>
    </row>
    <row r="7555" spans="6:6" x14ac:dyDescent="0.35">
      <c r="F7555" s="47"/>
    </row>
    <row r="7556" spans="6:6" x14ac:dyDescent="0.35">
      <c r="F7556" s="47"/>
    </row>
    <row r="7557" spans="6:6" x14ac:dyDescent="0.35">
      <c r="F7557" s="47"/>
    </row>
    <row r="7558" spans="6:6" x14ac:dyDescent="0.35">
      <c r="F7558" s="47"/>
    </row>
    <row r="7559" spans="6:6" x14ac:dyDescent="0.35">
      <c r="F7559" s="47"/>
    </row>
    <row r="7560" spans="6:6" x14ac:dyDescent="0.35">
      <c r="F7560" s="47"/>
    </row>
    <row r="7561" spans="6:6" x14ac:dyDescent="0.35">
      <c r="F7561" s="47"/>
    </row>
    <row r="7562" spans="6:6" x14ac:dyDescent="0.35">
      <c r="F7562" s="47"/>
    </row>
    <row r="7563" spans="6:6" x14ac:dyDescent="0.35">
      <c r="F7563" s="47"/>
    </row>
    <row r="7564" spans="6:6" x14ac:dyDescent="0.35">
      <c r="F7564" s="47"/>
    </row>
    <row r="7565" spans="6:6" x14ac:dyDescent="0.35">
      <c r="F7565" s="47"/>
    </row>
    <row r="7566" spans="6:6" x14ac:dyDescent="0.35">
      <c r="F7566" s="47"/>
    </row>
    <row r="7567" spans="6:6" x14ac:dyDescent="0.35">
      <c r="F7567" s="47"/>
    </row>
    <row r="7568" spans="6:6" x14ac:dyDescent="0.35">
      <c r="F7568" s="47"/>
    </row>
    <row r="7569" spans="6:6" x14ac:dyDescent="0.35">
      <c r="F7569" s="47"/>
    </row>
    <row r="7570" spans="6:6" x14ac:dyDescent="0.35">
      <c r="F7570" s="47"/>
    </row>
    <row r="7571" spans="6:6" x14ac:dyDescent="0.35">
      <c r="F7571" s="47"/>
    </row>
    <row r="7572" spans="6:6" x14ac:dyDescent="0.35">
      <c r="F7572" s="47"/>
    </row>
    <row r="7573" spans="6:6" x14ac:dyDescent="0.35">
      <c r="F7573" s="47"/>
    </row>
    <row r="7574" spans="6:6" x14ac:dyDescent="0.35">
      <c r="F7574" s="47"/>
    </row>
    <row r="7575" spans="6:6" x14ac:dyDescent="0.35">
      <c r="F7575" s="47"/>
    </row>
    <row r="7576" spans="6:6" x14ac:dyDescent="0.35">
      <c r="F7576" s="47"/>
    </row>
    <row r="7577" spans="6:6" x14ac:dyDescent="0.35">
      <c r="F7577" s="47"/>
    </row>
    <row r="7578" spans="6:6" x14ac:dyDescent="0.35">
      <c r="F7578" s="47"/>
    </row>
    <row r="7579" spans="6:6" x14ac:dyDescent="0.35">
      <c r="F7579" s="47"/>
    </row>
    <row r="7580" spans="6:6" x14ac:dyDescent="0.35">
      <c r="F7580" s="47"/>
    </row>
    <row r="7581" spans="6:6" x14ac:dyDescent="0.35">
      <c r="F7581" s="47"/>
    </row>
    <row r="7582" spans="6:6" x14ac:dyDescent="0.35">
      <c r="F7582" s="47"/>
    </row>
    <row r="7583" spans="6:6" x14ac:dyDescent="0.35">
      <c r="F7583" s="47"/>
    </row>
    <row r="7584" spans="6:6" x14ac:dyDescent="0.35">
      <c r="F7584" s="47"/>
    </row>
    <row r="7585" spans="6:6" x14ac:dyDescent="0.35">
      <c r="F7585" s="47"/>
    </row>
    <row r="7586" spans="6:6" x14ac:dyDescent="0.35">
      <c r="F7586" s="47"/>
    </row>
    <row r="7587" spans="6:6" x14ac:dyDescent="0.35">
      <c r="F7587" s="47"/>
    </row>
    <row r="7588" spans="6:6" x14ac:dyDescent="0.35">
      <c r="F7588" s="47"/>
    </row>
    <row r="7589" spans="6:6" x14ac:dyDescent="0.35">
      <c r="F7589" s="47"/>
    </row>
    <row r="7590" spans="6:6" x14ac:dyDescent="0.35">
      <c r="F7590" s="47"/>
    </row>
    <row r="7591" spans="6:6" x14ac:dyDescent="0.35">
      <c r="F7591" s="47"/>
    </row>
    <row r="7592" spans="6:6" x14ac:dyDescent="0.35">
      <c r="F7592" s="47"/>
    </row>
    <row r="7593" spans="6:6" x14ac:dyDescent="0.35">
      <c r="F7593" s="47"/>
    </row>
    <row r="7594" spans="6:6" x14ac:dyDescent="0.35">
      <c r="F7594" s="47"/>
    </row>
    <row r="7595" spans="6:6" x14ac:dyDescent="0.35">
      <c r="F7595" s="47"/>
    </row>
    <row r="7596" spans="6:6" x14ac:dyDescent="0.35">
      <c r="F7596" s="47"/>
    </row>
    <row r="7597" spans="6:6" x14ac:dyDescent="0.35">
      <c r="F7597" s="47"/>
    </row>
    <row r="7598" spans="6:6" x14ac:dyDescent="0.35">
      <c r="F7598" s="47"/>
    </row>
    <row r="7599" spans="6:6" x14ac:dyDescent="0.35">
      <c r="F7599" s="47"/>
    </row>
    <row r="7600" spans="6:6" x14ac:dyDescent="0.35">
      <c r="F7600" s="47"/>
    </row>
    <row r="7601" spans="6:6" x14ac:dyDescent="0.35">
      <c r="F7601" s="47"/>
    </row>
    <row r="7602" spans="6:6" x14ac:dyDescent="0.35">
      <c r="F7602" s="47"/>
    </row>
    <row r="7603" spans="6:6" x14ac:dyDescent="0.35">
      <c r="F7603" s="47"/>
    </row>
    <row r="7604" spans="6:6" x14ac:dyDescent="0.35">
      <c r="F7604" s="47"/>
    </row>
    <row r="7605" spans="6:6" x14ac:dyDescent="0.35">
      <c r="F7605" s="47"/>
    </row>
    <row r="7606" spans="6:6" x14ac:dyDescent="0.35">
      <c r="F7606" s="47"/>
    </row>
    <row r="7607" spans="6:6" x14ac:dyDescent="0.35">
      <c r="F7607" s="47"/>
    </row>
    <row r="7608" spans="6:6" x14ac:dyDescent="0.35">
      <c r="F7608" s="47"/>
    </row>
    <row r="7609" spans="6:6" x14ac:dyDescent="0.35">
      <c r="F7609" s="47"/>
    </row>
    <row r="7610" spans="6:6" x14ac:dyDescent="0.35">
      <c r="F7610" s="47"/>
    </row>
    <row r="7611" spans="6:6" x14ac:dyDescent="0.35">
      <c r="F7611" s="47"/>
    </row>
    <row r="7612" spans="6:6" x14ac:dyDescent="0.35">
      <c r="F7612" s="47"/>
    </row>
    <row r="7613" spans="6:6" x14ac:dyDescent="0.35">
      <c r="F7613" s="47"/>
    </row>
    <row r="7614" spans="6:6" x14ac:dyDescent="0.35">
      <c r="F7614" s="47"/>
    </row>
    <row r="7615" spans="6:6" x14ac:dyDescent="0.35">
      <c r="F7615" s="47"/>
    </row>
    <row r="7616" spans="6:6" x14ac:dyDescent="0.35">
      <c r="F7616" s="47"/>
    </row>
    <row r="7617" spans="6:6" x14ac:dyDescent="0.35">
      <c r="F7617" s="47"/>
    </row>
    <row r="7618" spans="6:6" x14ac:dyDescent="0.35">
      <c r="F7618" s="47"/>
    </row>
    <row r="7619" spans="6:6" x14ac:dyDescent="0.35">
      <c r="F7619" s="47"/>
    </row>
    <row r="7620" spans="6:6" x14ac:dyDescent="0.35">
      <c r="F7620" s="47"/>
    </row>
    <row r="7621" spans="6:6" x14ac:dyDescent="0.35">
      <c r="F7621" s="47"/>
    </row>
    <row r="7622" spans="6:6" x14ac:dyDescent="0.35">
      <c r="F7622" s="47"/>
    </row>
    <row r="7623" spans="6:6" x14ac:dyDescent="0.35">
      <c r="F7623" s="47"/>
    </row>
    <row r="7624" spans="6:6" x14ac:dyDescent="0.35">
      <c r="F7624" s="47"/>
    </row>
    <row r="7625" spans="6:6" x14ac:dyDescent="0.35">
      <c r="F7625" s="47"/>
    </row>
    <row r="7626" spans="6:6" x14ac:dyDescent="0.35">
      <c r="F7626" s="47"/>
    </row>
    <row r="7627" spans="6:6" x14ac:dyDescent="0.35">
      <c r="F7627" s="47"/>
    </row>
    <row r="7628" spans="6:6" x14ac:dyDescent="0.35">
      <c r="F7628" s="47"/>
    </row>
    <row r="7629" spans="6:6" x14ac:dyDescent="0.35">
      <c r="F7629" s="47"/>
    </row>
    <row r="7630" spans="6:6" x14ac:dyDescent="0.35">
      <c r="F7630" s="47"/>
    </row>
    <row r="7631" spans="6:6" x14ac:dyDescent="0.35">
      <c r="F7631" s="47"/>
    </row>
    <row r="7632" spans="6:6" x14ac:dyDescent="0.35">
      <c r="F7632" s="47"/>
    </row>
    <row r="7633" spans="6:6" x14ac:dyDescent="0.35">
      <c r="F7633" s="47"/>
    </row>
    <row r="7634" spans="6:6" x14ac:dyDescent="0.35">
      <c r="F7634" s="47"/>
    </row>
    <row r="7635" spans="6:6" x14ac:dyDescent="0.35">
      <c r="F7635" s="47"/>
    </row>
    <row r="7636" spans="6:6" x14ac:dyDescent="0.35">
      <c r="F7636" s="47"/>
    </row>
    <row r="7637" spans="6:6" x14ac:dyDescent="0.35">
      <c r="F7637" s="47"/>
    </row>
    <row r="7638" spans="6:6" x14ac:dyDescent="0.35">
      <c r="F7638" s="47"/>
    </row>
    <row r="7639" spans="6:6" x14ac:dyDescent="0.35">
      <c r="F7639" s="47"/>
    </row>
    <row r="7640" spans="6:6" x14ac:dyDescent="0.35">
      <c r="F7640" s="47"/>
    </row>
    <row r="7641" spans="6:6" x14ac:dyDescent="0.35">
      <c r="F7641" s="47"/>
    </row>
    <row r="7642" spans="6:6" x14ac:dyDescent="0.35">
      <c r="F7642" s="47"/>
    </row>
    <row r="7643" spans="6:6" x14ac:dyDescent="0.35">
      <c r="F7643" s="47"/>
    </row>
    <row r="7644" spans="6:6" x14ac:dyDescent="0.35">
      <c r="F7644" s="47"/>
    </row>
    <row r="7645" spans="6:6" x14ac:dyDescent="0.35">
      <c r="F7645" s="47"/>
    </row>
    <row r="7646" spans="6:6" x14ac:dyDescent="0.35">
      <c r="F7646" s="47"/>
    </row>
    <row r="7647" spans="6:6" x14ac:dyDescent="0.35">
      <c r="F7647" s="47"/>
    </row>
    <row r="7648" spans="6:6" x14ac:dyDescent="0.35">
      <c r="F7648" s="47"/>
    </row>
    <row r="7649" spans="6:6" x14ac:dyDescent="0.35">
      <c r="F7649" s="47"/>
    </row>
    <row r="7650" spans="6:6" x14ac:dyDescent="0.35">
      <c r="F7650" s="47"/>
    </row>
    <row r="7651" spans="6:6" x14ac:dyDescent="0.35">
      <c r="F7651" s="47"/>
    </row>
    <row r="7652" spans="6:6" x14ac:dyDescent="0.35">
      <c r="F7652" s="47"/>
    </row>
    <row r="7653" spans="6:6" x14ac:dyDescent="0.35">
      <c r="F7653" s="47"/>
    </row>
    <row r="7654" spans="6:6" x14ac:dyDescent="0.35">
      <c r="F7654" s="47"/>
    </row>
    <row r="7655" spans="6:6" x14ac:dyDescent="0.35">
      <c r="F7655" s="47"/>
    </row>
    <row r="7656" spans="6:6" x14ac:dyDescent="0.35">
      <c r="F7656" s="47"/>
    </row>
    <row r="7657" spans="6:6" x14ac:dyDescent="0.35">
      <c r="F7657" s="47"/>
    </row>
    <row r="7658" spans="6:6" x14ac:dyDescent="0.35">
      <c r="F7658" s="47"/>
    </row>
    <row r="7659" spans="6:6" x14ac:dyDescent="0.35">
      <c r="F7659" s="47"/>
    </row>
    <row r="7660" spans="6:6" x14ac:dyDescent="0.35">
      <c r="F7660" s="47"/>
    </row>
    <row r="7661" spans="6:6" x14ac:dyDescent="0.35">
      <c r="F7661" s="47"/>
    </row>
    <row r="7662" spans="6:6" x14ac:dyDescent="0.35">
      <c r="F7662" s="47"/>
    </row>
    <row r="7663" spans="6:6" x14ac:dyDescent="0.35">
      <c r="F7663" s="47"/>
    </row>
    <row r="7664" spans="6:6" x14ac:dyDescent="0.35">
      <c r="F7664" s="47"/>
    </row>
    <row r="7665" spans="6:6" x14ac:dyDescent="0.35">
      <c r="F7665" s="47"/>
    </row>
    <row r="7666" spans="6:6" x14ac:dyDescent="0.35">
      <c r="F7666" s="47"/>
    </row>
    <row r="7667" spans="6:6" x14ac:dyDescent="0.35">
      <c r="F7667" s="47"/>
    </row>
    <row r="7668" spans="6:6" x14ac:dyDescent="0.35">
      <c r="F7668" s="47"/>
    </row>
    <row r="7669" spans="6:6" x14ac:dyDescent="0.35">
      <c r="F7669" s="47"/>
    </row>
    <row r="7670" spans="6:6" x14ac:dyDescent="0.35">
      <c r="F7670" s="47"/>
    </row>
    <row r="7671" spans="6:6" x14ac:dyDescent="0.35">
      <c r="F7671" s="47"/>
    </row>
    <row r="7672" spans="6:6" x14ac:dyDescent="0.35">
      <c r="F7672" s="47"/>
    </row>
    <row r="7673" spans="6:6" x14ac:dyDescent="0.35">
      <c r="F7673" s="47"/>
    </row>
    <row r="7674" spans="6:6" x14ac:dyDescent="0.35">
      <c r="F7674" s="47"/>
    </row>
    <row r="7675" spans="6:6" x14ac:dyDescent="0.35">
      <c r="F7675" s="47"/>
    </row>
    <row r="7676" spans="6:6" x14ac:dyDescent="0.35">
      <c r="F7676" s="47"/>
    </row>
    <row r="7677" spans="6:6" x14ac:dyDescent="0.35">
      <c r="F7677" s="47"/>
    </row>
    <row r="7678" spans="6:6" x14ac:dyDescent="0.35">
      <c r="F7678" s="47"/>
    </row>
    <row r="7679" spans="6:6" x14ac:dyDescent="0.35">
      <c r="F7679" s="47"/>
    </row>
    <row r="7680" spans="6:6" x14ac:dyDescent="0.35">
      <c r="F7680" s="47"/>
    </row>
    <row r="7681" spans="6:6" x14ac:dyDescent="0.35">
      <c r="F7681" s="47"/>
    </row>
    <row r="7682" spans="6:6" x14ac:dyDescent="0.35">
      <c r="F7682" s="47"/>
    </row>
    <row r="7683" spans="6:6" x14ac:dyDescent="0.35">
      <c r="F7683" s="47"/>
    </row>
    <row r="7684" spans="6:6" x14ac:dyDescent="0.35">
      <c r="F7684" s="47"/>
    </row>
    <row r="7685" spans="6:6" x14ac:dyDescent="0.35">
      <c r="F7685" s="47"/>
    </row>
    <row r="7686" spans="6:6" x14ac:dyDescent="0.35">
      <c r="F7686" s="47"/>
    </row>
    <row r="7687" spans="6:6" x14ac:dyDescent="0.35">
      <c r="F7687" s="47"/>
    </row>
    <row r="7688" spans="6:6" x14ac:dyDescent="0.35">
      <c r="F7688" s="47"/>
    </row>
    <row r="7689" spans="6:6" x14ac:dyDescent="0.35">
      <c r="F7689" s="47"/>
    </row>
    <row r="7690" spans="6:6" x14ac:dyDescent="0.35">
      <c r="F7690" s="47"/>
    </row>
    <row r="7691" spans="6:6" x14ac:dyDescent="0.35">
      <c r="F7691" s="47"/>
    </row>
    <row r="7692" spans="6:6" x14ac:dyDescent="0.35">
      <c r="F7692" s="47"/>
    </row>
    <row r="7693" spans="6:6" x14ac:dyDescent="0.35">
      <c r="F7693" s="47"/>
    </row>
    <row r="7694" spans="6:6" x14ac:dyDescent="0.35">
      <c r="F7694" s="47"/>
    </row>
    <row r="7695" spans="6:6" x14ac:dyDescent="0.35">
      <c r="F7695" s="47"/>
    </row>
    <row r="7696" spans="6:6" x14ac:dyDescent="0.35">
      <c r="F7696" s="47"/>
    </row>
    <row r="7697" spans="6:6" x14ac:dyDescent="0.35">
      <c r="F7697" s="47"/>
    </row>
    <row r="7698" spans="6:6" x14ac:dyDescent="0.35">
      <c r="F7698" s="47"/>
    </row>
    <row r="7699" spans="6:6" x14ac:dyDescent="0.35">
      <c r="F7699" s="47"/>
    </row>
    <row r="7700" spans="6:6" x14ac:dyDescent="0.35">
      <c r="F7700" s="47"/>
    </row>
    <row r="7701" spans="6:6" x14ac:dyDescent="0.35">
      <c r="F7701" s="47"/>
    </row>
    <row r="7702" spans="6:6" x14ac:dyDescent="0.35">
      <c r="F7702" s="47"/>
    </row>
    <row r="7703" spans="6:6" x14ac:dyDescent="0.35">
      <c r="F7703" s="47"/>
    </row>
    <row r="7704" spans="6:6" x14ac:dyDescent="0.35">
      <c r="F7704" s="47"/>
    </row>
    <row r="7705" spans="6:6" x14ac:dyDescent="0.35">
      <c r="F7705" s="47"/>
    </row>
    <row r="7706" spans="6:6" x14ac:dyDescent="0.35">
      <c r="F7706" s="47"/>
    </row>
    <row r="7707" spans="6:6" x14ac:dyDescent="0.35">
      <c r="F7707" s="47"/>
    </row>
    <row r="7708" spans="6:6" x14ac:dyDescent="0.35">
      <c r="F7708" s="47"/>
    </row>
    <row r="7709" spans="6:6" x14ac:dyDescent="0.35">
      <c r="F7709" s="47"/>
    </row>
    <row r="7710" spans="6:6" x14ac:dyDescent="0.35">
      <c r="F7710" s="47"/>
    </row>
    <row r="7711" spans="6:6" x14ac:dyDescent="0.35">
      <c r="F7711" s="47"/>
    </row>
    <row r="7712" spans="6:6" x14ac:dyDescent="0.35">
      <c r="F7712" s="47"/>
    </row>
    <row r="7713" spans="6:6" x14ac:dyDescent="0.35">
      <c r="F7713" s="47"/>
    </row>
    <row r="7714" spans="6:6" x14ac:dyDescent="0.35">
      <c r="F7714" s="47"/>
    </row>
    <row r="7715" spans="6:6" x14ac:dyDescent="0.35">
      <c r="F7715" s="47"/>
    </row>
    <row r="7716" spans="6:6" x14ac:dyDescent="0.35">
      <c r="F7716" s="47"/>
    </row>
    <row r="7717" spans="6:6" x14ac:dyDescent="0.35">
      <c r="F7717" s="47"/>
    </row>
    <row r="7718" spans="6:6" x14ac:dyDescent="0.35">
      <c r="F7718" s="47"/>
    </row>
    <row r="7719" spans="6:6" x14ac:dyDescent="0.35">
      <c r="F7719" s="47"/>
    </row>
    <row r="7720" spans="6:6" x14ac:dyDescent="0.35">
      <c r="F7720" s="47"/>
    </row>
    <row r="7721" spans="6:6" x14ac:dyDescent="0.35">
      <c r="F7721" s="47"/>
    </row>
    <row r="7722" spans="6:6" x14ac:dyDescent="0.35">
      <c r="F7722" s="47"/>
    </row>
    <row r="7723" spans="6:6" x14ac:dyDescent="0.35">
      <c r="F7723" s="47"/>
    </row>
    <row r="7724" spans="6:6" x14ac:dyDescent="0.35">
      <c r="F7724" s="47"/>
    </row>
    <row r="7725" spans="6:6" x14ac:dyDescent="0.35">
      <c r="F7725" s="47"/>
    </row>
    <row r="7726" spans="6:6" x14ac:dyDescent="0.35">
      <c r="F7726" s="47"/>
    </row>
    <row r="7727" spans="6:6" x14ac:dyDescent="0.35">
      <c r="F7727" s="47"/>
    </row>
    <row r="7728" spans="6:6" x14ac:dyDescent="0.35">
      <c r="F7728" s="47"/>
    </row>
    <row r="7729" spans="6:6" x14ac:dyDescent="0.35">
      <c r="F7729" s="47"/>
    </row>
    <row r="7730" spans="6:6" x14ac:dyDescent="0.35">
      <c r="F7730" s="47"/>
    </row>
    <row r="7731" spans="6:6" x14ac:dyDescent="0.35">
      <c r="F7731" s="47"/>
    </row>
    <row r="7732" spans="6:6" x14ac:dyDescent="0.35">
      <c r="F7732" s="47"/>
    </row>
    <row r="7733" spans="6:6" x14ac:dyDescent="0.35">
      <c r="F7733" s="47"/>
    </row>
    <row r="7734" spans="6:6" x14ac:dyDescent="0.35">
      <c r="F7734" s="47"/>
    </row>
    <row r="7735" spans="6:6" x14ac:dyDescent="0.35">
      <c r="F7735" s="47"/>
    </row>
    <row r="7736" spans="6:6" x14ac:dyDescent="0.35">
      <c r="F7736" s="47"/>
    </row>
    <row r="7737" spans="6:6" x14ac:dyDescent="0.35">
      <c r="F7737" s="47"/>
    </row>
    <row r="7738" spans="6:6" x14ac:dyDescent="0.35">
      <c r="F7738" s="47"/>
    </row>
    <row r="7739" spans="6:6" x14ac:dyDescent="0.35">
      <c r="F7739" s="47"/>
    </row>
    <row r="7740" spans="6:6" x14ac:dyDescent="0.35">
      <c r="F7740" s="47"/>
    </row>
    <row r="7741" spans="6:6" x14ac:dyDescent="0.35">
      <c r="F7741" s="47"/>
    </row>
    <row r="7742" spans="6:6" x14ac:dyDescent="0.35">
      <c r="F7742" s="47"/>
    </row>
    <row r="7743" spans="6:6" x14ac:dyDescent="0.35">
      <c r="F7743" s="47"/>
    </row>
    <row r="7744" spans="6:6" x14ac:dyDescent="0.35">
      <c r="F7744" s="47"/>
    </row>
    <row r="7745" spans="6:6" x14ac:dyDescent="0.35">
      <c r="F7745" s="47"/>
    </row>
    <row r="7746" spans="6:6" x14ac:dyDescent="0.35">
      <c r="F7746" s="47"/>
    </row>
    <row r="7747" spans="6:6" x14ac:dyDescent="0.35">
      <c r="F7747" s="47"/>
    </row>
    <row r="7748" spans="6:6" x14ac:dyDescent="0.35">
      <c r="F7748" s="47"/>
    </row>
    <row r="7749" spans="6:6" x14ac:dyDescent="0.35">
      <c r="F7749" s="47"/>
    </row>
    <row r="7750" spans="6:6" x14ac:dyDescent="0.35">
      <c r="F7750" s="47"/>
    </row>
    <row r="7751" spans="6:6" x14ac:dyDescent="0.35">
      <c r="F7751" s="47"/>
    </row>
    <row r="7752" spans="6:6" x14ac:dyDescent="0.35">
      <c r="F7752" s="47"/>
    </row>
    <row r="7753" spans="6:6" x14ac:dyDescent="0.35">
      <c r="F7753" s="47"/>
    </row>
    <row r="7754" spans="6:6" x14ac:dyDescent="0.35">
      <c r="F7754" s="47"/>
    </row>
    <row r="7755" spans="6:6" x14ac:dyDescent="0.35">
      <c r="F7755" s="47"/>
    </row>
    <row r="7756" spans="6:6" x14ac:dyDescent="0.35">
      <c r="F7756" s="47"/>
    </row>
    <row r="7757" spans="6:6" x14ac:dyDescent="0.35">
      <c r="F7757" s="47"/>
    </row>
    <row r="7758" spans="6:6" x14ac:dyDescent="0.35">
      <c r="F7758" s="47"/>
    </row>
    <row r="7759" spans="6:6" x14ac:dyDescent="0.35">
      <c r="F7759" s="47"/>
    </row>
    <row r="7760" spans="6:6" x14ac:dyDescent="0.35">
      <c r="F7760" s="47"/>
    </row>
    <row r="7761" spans="6:6" x14ac:dyDescent="0.35">
      <c r="F7761" s="47"/>
    </row>
    <row r="7762" spans="6:6" x14ac:dyDescent="0.35">
      <c r="F7762" s="47"/>
    </row>
    <row r="7763" spans="6:6" x14ac:dyDescent="0.35">
      <c r="F7763" s="47"/>
    </row>
    <row r="7764" spans="6:6" x14ac:dyDescent="0.35">
      <c r="F7764" s="47"/>
    </row>
    <row r="7765" spans="6:6" x14ac:dyDescent="0.35">
      <c r="F7765" s="47"/>
    </row>
    <row r="7766" spans="6:6" x14ac:dyDescent="0.35">
      <c r="F7766" s="47"/>
    </row>
    <row r="7767" spans="6:6" x14ac:dyDescent="0.35">
      <c r="F7767" s="47"/>
    </row>
    <row r="7768" spans="6:6" x14ac:dyDescent="0.35">
      <c r="F7768" s="47"/>
    </row>
    <row r="7769" spans="6:6" x14ac:dyDescent="0.35">
      <c r="F7769" s="47"/>
    </row>
    <row r="7770" spans="6:6" x14ac:dyDescent="0.35">
      <c r="F7770" s="47"/>
    </row>
    <row r="7771" spans="6:6" x14ac:dyDescent="0.35">
      <c r="F7771" s="47"/>
    </row>
    <row r="7772" spans="6:6" x14ac:dyDescent="0.35">
      <c r="F7772" s="47"/>
    </row>
    <row r="7773" spans="6:6" x14ac:dyDescent="0.35">
      <c r="F7773" s="47"/>
    </row>
    <row r="7774" spans="6:6" x14ac:dyDescent="0.35">
      <c r="F7774" s="47"/>
    </row>
    <row r="7775" spans="6:6" x14ac:dyDescent="0.35">
      <c r="F7775" s="47"/>
    </row>
    <row r="7776" spans="6:6" x14ac:dyDescent="0.35">
      <c r="F7776" s="47"/>
    </row>
    <row r="7777" spans="6:6" x14ac:dyDescent="0.35">
      <c r="F7777" s="47"/>
    </row>
    <row r="7778" spans="6:6" x14ac:dyDescent="0.35">
      <c r="F7778" s="47"/>
    </row>
    <row r="7779" spans="6:6" x14ac:dyDescent="0.35">
      <c r="F7779" s="47"/>
    </row>
    <row r="7780" spans="6:6" x14ac:dyDescent="0.35">
      <c r="F7780" s="47"/>
    </row>
    <row r="7781" spans="6:6" x14ac:dyDescent="0.35">
      <c r="F7781" s="47"/>
    </row>
    <row r="7782" spans="6:6" x14ac:dyDescent="0.35">
      <c r="F7782" s="47"/>
    </row>
    <row r="7783" spans="6:6" x14ac:dyDescent="0.35">
      <c r="F7783" s="47"/>
    </row>
    <row r="7784" spans="6:6" x14ac:dyDescent="0.35">
      <c r="F7784" s="47"/>
    </row>
    <row r="7785" spans="6:6" x14ac:dyDescent="0.35">
      <c r="F7785" s="47"/>
    </row>
    <row r="7786" spans="6:6" x14ac:dyDescent="0.35">
      <c r="F7786" s="47"/>
    </row>
    <row r="7787" spans="6:6" x14ac:dyDescent="0.35">
      <c r="F7787" s="47"/>
    </row>
    <row r="7788" spans="6:6" x14ac:dyDescent="0.35">
      <c r="F7788" s="47"/>
    </row>
    <row r="7789" spans="6:6" x14ac:dyDescent="0.35">
      <c r="F7789" s="47"/>
    </row>
    <row r="7790" spans="6:6" x14ac:dyDescent="0.35">
      <c r="F7790" s="47"/>
    </row>
    <row r="7791" spans="6:6" x14ac:dyDescent="0.35">
      <c r="F7791" s="47"/>
    </row>
    <row r="7792" spans="6:6" x14ac:dyDescent="0.35">
      <c r="F7792" s="47"/>
    </row>
    <row r="7793" spans="6:6" x14ac:dyDescent="0.35">
      <c r="F7793" s="47"/>
    </row>
    <row r="7794" spans="6:6" x14ac:dyDescent="0.35">
      <c r="F7794" s="47"/>
    </row>
    <row r="7795" spans="6:6" x14ac:dyDescent="0.35">
      <c r="F7795" s="47"/>
    </row>
    <row r="7796" spans="6:6" x14ac:dyDescent="0.35">
      <c r="F7796" s="47"/>
    </row>
    <row r="7797" spans="6:6" x14ac:dyDescent="0.35">
      <c r="F7797" s="47"/>
    </row>
    <row r="7798" spans="6:6" x14ac:dyDescent="0.35">
      <c r="F7798" s="47"/>
    </row>
    <row r="7799" spans="6:6" x14ac:dyDescent="0.35">
      <c r="F7799" s="47"/>
    </row>
    <row r="7800" spans="6:6" x14ac:dyDescent="0.35">
      <c r="F7800" s="47"/>
    </row>
    <row r="7801" spans="6:6" x14ac:dyDescent="0.35">
      <c r="F7801" s="47"/>
    </row>
    <row r="7802" spans="6:6" x14ac:dyDescent="0.35">
      <c r="F7802" s="47"/>
    </row>
    <row r="7803" spans="6:6" x14ac:dyDescent="0.35">
      <c r="F7803" s="47"/>
    </row>
    <row r="7804" spans="6:6" x14ac:dyDescent="0.35">
      <c r="F7804" s="47"/>
    </row>
    <row r="7805" spans="6:6" x14ac:dyDescent="0.35">
      <c r="F7805" s="47"/>
    </row>
    <row r="7806" spans="6:6" x14ac:dyDescent="0.35">
      <c r="F7806" s="47"/>
    </row>
    <row r="7807" spans="6:6" x14ac:dyDescent="0.35">
      <c r="F7807" s="47"/>
    </row>
    <row r="7808" spans="6:6" x14ac:dyDescent="0.35">
      <c r="F7808" s="47"/>
    </row>
    <row r="7809" spans="6:6" x14ac:dyDescent="0.35">
      <c r="F7809" s="47"/>
    </row>
    <row r="7810" spans="6:6" x14ac:dyDescent="0.35">
      <c r="F7810" s="47"/>
    </row>
    <row r="7811" spans="6:6" x14ac:dyDescent="0.35">
      <c r="F7811" s="47"/>
    </row>
    <row r="7812" spans="6:6" x14ac:dyDescent="0.35">
      <c r="F7812" s="47"/>
    </row>
    <row r="7813" spans="6:6" x14ac:dyDescent="0.35">
      <c r="F7813" s="47"/>
    </row>
    <row r="7814" spans="6:6" x14ac:dyDescent="0.35">
      <c r="F7814" s="47"/>
    </row>
    <row r="7815" spans="6:6" x14ac:dyDescent="0.35">
      <c r="F7815" s="47"/>
    </row>
    <row r="7816" spans="6:6" x14ac:dyDescent="0.35">
      <c r="F7816" s="47"/>
    </row>
    <row r="7817" spans="6:6" x14ac:dyDescent="0.35">
      <c r="F7817" s="47"/>
    </row>
    <row r="7818" spans="6:6" x14ac:dyDescent="0.35">
      <c r="F7818" s="47"/>
    </row>
    <row r="7819" spans="6:6" x14ac:dyDescent="0.35">
      <c r="F7819" s="47"/>
    </row>
    <row r="7820" spans="6:6" x14ac:dyDescent="0.35">
      <c r="F7820" s="47"/>
    </row>
    <row r="7821" spans="6:6" x14ac:dyDescent="0.35">
      <c r="F7821" s="47"/>
    </row>
    <row r="7822" spans="6:6" x14ac:dyDescent="0.35">
      <c r="F7822" s="47"/>
    </row>
    <row r="7823" spans="6:6" x14ac:dyDescent="0.35">
      <c r="F7823" s="47"/>
    </row>
    <row r="7824" spans="6:6" x14ac:dyDescent="0.35">
      <c r="F7824" s="47"/>
    </row>
    <row r="7825" spans="6:6" x14ac:dyDescent="0.35">
      <c r="F7825" s="47"/>
    </row>
    <row r="7826" spans="6:6" x14ac:dyDescent="0.35">
      <c r="F7826" s="47"/>
    </row>
    <row r="7827" spans="6:6" x14ac:dyDescent="0.35">
      <c r="F7827" s="47"/>
    </row>
    <row r="7828" spans="6:6" x14ac:dyDescent="0.35">
      <c r="F7828" s="47"/>
    </row>
    <row r="7829" spans="6:6" x14ac:dyDescent="0.35">
      <c r="F7829" s="47"/>
    </row>
    <row r="7830" spans="6:6" x14ac:dyDescent="0.35">
      <c r="F7830" s="47"/>
    </row>
    <row r="7831" spans="6:6" x14ac:dyDescent="0.35">
      <c r="F7831" s="47"/>
    </row>
    <row r="7832" spans="6:6" x14ac:dyDescent="0.35">
      <c r="F7832" s="47"/>
    </row>
    <row r="7833" spans="6:6" x14ac:dyDescent="0.35">
      <c r="F7833" s="47"/>
    </row>
    <row r="7834" spans="6:6" x14ac:dyDescent="0.35">
      <c r="F7834" s="47"/>
    </row>
    <row r="7835" spans="6:6" x14ac:dyDescent="0.35">
      <c r="F7835" s="47"/>
    </row>
    <row r="7836" spans="6:6" x14ac:dyDescent="0.35">
      <c r="F7836" s="47"/>
    </row>
    <row r="7837" spans="6:6" x14ac:dyDescent="0.35">
      <c r="F7837" s="47"/>
    </row>
    <row r="7838" spans="6:6" x14ac:dyDescent="0.35">
      <c r="F7838" s="47"/>
    </row>
    <row r="7839" spans="6:6" x14ac:dyDescent="0.35">
      <c r="F7839" s="47"/>
    </row>
    <row r="7840" spans="6:6" x14ac:dyDescent="0.35">
      <c r="F7840" s="47"/>
    </row>
    <row r="7841" spans="6:6" x14ac:dyDescent="0.35">
      <c r="F7841" s="47"/>
    </row>
    <row r="7842" spans="6:6" x14ac:dyDescent="0.35">
      <c r="F7842" s="47"/>
    </row>
    <row r="7843" spans="6:6" x14ac:dyDescent="0.35">
      <c r="F7843" s="47"/>
    </row>
    <row r="7844" spans="6:6" x14ac:dyDescent="0.35">
      <c r="F7844" s="47"/>
    </row>
    <row r="7845" spans="6:6" x14ac:dyDescent="0.35">
      <c r="F7845" s="47"/>
    </row>
    <row r="7846" spans="6:6" x14ac:dyDescent="0.35">
      <c r="F7846" s="47"/>
    </row>
    <row r="7847" spans="6:6" x14ac:dyDescent="0.35">
      <c r="F7847" s="47"/>
    </row>
    <row r="7848" spans="6:6" x14ac:dyDescent="0.35">
      <c r="F7848" s="47"/>
    </row>
    <row r="7849" spans="6:6" x14ac:dyDescent="0.35">
      <c r="F7849" s="47"/>
    </row>
    <row r="7850" spans="6:6" x14ac:dyDescent="0.35">
      <c r="F7850" s="47"/>
    </row>
    <row r="7851" spans="6:6" x14ac:dyDescent="0.35">
      <c r="F7851" s="47"/>
    </row>
    <row r="7852" spans="6:6" x14ac:dyDescent="0.35">
      <c r="F7852" s="47"/>
    </row>
    <row r="7853" spans="6:6" x14ac:dyDescent="0.35">
      <c r="F7853" s="47"/>
    </row>
    <row r="7854" spans="6:6" x14ac:dyDescent="0.35">
      <c r="F7854" s="47"/>
    </row>
    <row r="7855" spans="6:6" x14ac:dyDescent="0.35">
      <c r="F7855" s="47"/>
    </row>
    <row r="7856" spans="6:6" x14ac:dyDescent="0.35">
      <c r="F7856" s="47"/>
    </row>
    <row r="7857" spans="6:6" x14ac:dyDescent="0.35">
      <c r="F7857" s="47"/>
    </row>
    <row r="7858" spans="6:6" x14ac:dyDescent="0.35">
      <c r="F7858" s="47"/>
    </row>
    <row r="7859" spans="6:6" x14ac:dyDescent="0.35">
      <c r="F7859" s="47"/>
    </row>
    <row r="7860" spans="6:6" x14ac:dyDescent="0.35">
      <c r="F7860" s="47"/>
    </row>
    <row r="7861" spans="6:6" x14ac:dyDescent="0.35">
      <c r="F7861" s="47"/>
    </row>
    <row r="7862" spans="6:6" x14ac:dyDescent="0.35">
      <c r="F7862" s="47"/>
    </row>
    <row r="7863" spans="6:6" x14ac:dyDescent="0.35">
      <c r="F7863" s="47"/>
    </row>
    <row r="7864" spans="6:6" x14ac:dyDescent="0.35">
      <c r="F7864" s="47"/>
    </row>
    <row r="7865" spans="6:6" x14ac:dyDescent="0.35">
      <c r="F7865" s="47"/>
    </row>
    <row r="7866" spans="6:6" x14ac:dyDescent="0.35">
      <c r="F7866" s="47"/>
    </row>
    <row r="7867" spans="6:6" x14ac:dyDescent="0.35">
      <c r="F7867" s="47"/>
    </row>
    <row r="7868" spans="6:6" x14ac:dyDescent="0.35">
      <c r="F7868" s="47"/>
    </row>
    <row r="7869" spans="6:6" x14ac:dyDescent="0.35">
      <c r="F7869" s="47"/>
    </row>
    <row r="7870" spans="6:6" x14ac:dyDescent="0.35">
      <c r="F7870" s="47"/>
    </row>
    <row r="7871" spans="6:6" x14ac:dyDescent="0.35">
      <c r="F7871" s="47"/>
    </row>
    <row r="7872" spans="6:6" x14ac:dyDescent="0.35">
      <c r="F7872" s="47"/>
    </row>
    <row r="7873" spans="6:6" x14ac:dyDescent="0.35">
      <c r="F7873" s="47"/>
    </row>
    <row r="7874" spans="6:6" x14ac:dyDescent="0.35">
      <c r="F7874" s="47"/>
    </row>
    <row r="7875" spans="6:6" x14ac:dyDescent="0.35">
      <c r="F7875" s="47"/>
    </row>
    <row r="7876" spans="6:6" x14ac:dyDescent="0.35">
      <c r="F7876" s="47"/>
    </row>
    <row r="7877" spans="6:6" x14ac:dyDescent="0.35">
      <c r="F7877" s="47"/>
    </row>
    <row r="7878" spans="6:6" x14ac:dyDescent="0.35">
      <c r="F7878" s="47"/>
    </row>
    <row r="7879" spans="6:6" x14ac:dyDescent="0.35">
      <c r="F7879" s="47"/>
    </row>
    <row r="7880" spans="6:6" x14ac:dyDescent="0.35">
      <c r="F7880" s="47"/>
    </row>
    <row r="7881" spans="6:6" x14ac:dyDescent="0.35">
      <c r="F7881" s="47"/>
    </row>
    <row r="7882" spans="6:6" x14ac:dyDescent="0.35">
      <c r="F7882" s="47"/>
    </row>
    <row r="7883" spans="6:6" x14ac:dyDescent="0.35">
      <c r="F7883" s="47"/>
    </row>
    <row r="7884" spans="6:6" x14ac:dyDescent="0.35">
      <c r="F7884" s="47"/>
    </row>
    <row r="7885" spans="6:6" x14ac:dyDescent="0.35">
      <c r="F7885" s="47"/>
    </row>
    <row r="7886" spans="6:6" x14ac:dyDescent="0.35">
      <c r="F7886" s="47"/>
    </row>
    <row r="7887" spans="6:6" x14ac:dyDescent="0.35">
      <c r="F7887" s="47"/>
    </row>
    <row r="7888" spans="6:6" x14ac:dyDescent="0.35">
      <c r="F7888" s="47"/>
    </row>
    <row r="7889" spans="6:6" x14ac:dyDescent="0.35">
      <c r="F7889" s="47"/>
    </row>
    <row r="7890" spans="6:6" x14ac:dyDescent="0.35">
      <c r="F7890" s="47"/>
    </row>
    <row r="7891" spans="6:6" x14ac:dyDescent="0.35">
      <c r="F7891" s="47"/>
    </row>
    <row r="7892" spans="6:6" x14ac:dyDescent="0.35">
      <c r="F7892" s="47"/>
    </row>
    <row r="7893" spans="6:6" x14ac:dyDescent="0.35">
      <c r="F7893" s="47"/>
    </row>
    <row r="7894" spans="6:6" x14ac:dyDescent="0.35">
      <c r="F7894" s="47"/>
    </row>
    <row r="7895" spans="6:6" x14ac:dyDescent="0.35">
      <c r="F7895" s="47"/>
    </row>
    <row r="7896" spans="6:6" x14ac:dyDescent="0.35">
      <c r="F7896" s="47"/>
    </row>
    <row r="7897" spans="6:6" x14ac:dyDescent="0.35">
      <c r="F7897" s="47"/>
    </row>
    <row r="7898" spans="6:6" x14ac:dyDescent="0.35">
      <c r="F7898" s="47"/>
    </row>
    <row r="7899" spans="6:6" x14ac:dyDescent="0.35">
      <c r="F7899" s="47"/>
    </row>
    <row r="7900" spans="6:6" x14ac:dyDescent="0.35">
      <c r="F7900" s="47"/>
    </row>
    <row r="7901" spans="6:6" x14ac:dyDescent="0.35">
      <c r="F7901" s="47"/>
    </row>
    <row r="7902" spans="6:6" x14ac:dyDescent="0.35">
      <c r="F7902" s="47"/>
    </row>
    <row r="7903" spans="6:6" x14ac:dyDescent="0.35">
      <c r="F7903" s="47"/>
    </row>
    <row r="7904" spans="6:6" x14ac:dyDescent="0.35">
      <c r="F7904" s="47"/>
    </row>
    <row r="7905" spans="6:6" x14ac:dyDescent="0.35">
      <c r="F7905" s="47"/>
    </row>
    <row r="7906" spans="6:6" x14ac:dyDescent="0.35">
      <c r="F7906" s="47"/>
    </row>
    <row r="7907" spans="6:6" x14ac:dyDescent="0.35">
      <c r="F7907" s="47"/>
    </row>
    <row r="7908" spans="6:6" x14ac:dyDescent="0.35">
      <c r="F7908" s="47"/>
    </row>
    <row r="7909" spans="6:6" x14ac:dyDescent="0.35">
      <c r="F7909" s="47"/>
    </row>
    <row r="7910" spans="6:6" x14ac:dyDescent="0.35">
      <c r="F7910" s="47"/>
    </row>
    <row r="7911" spans="6:6" x14ac:dyDescent="0.35">
      <c r="F7911" s="47"/>
    </row>
    <row r="7912" spans="6:6" x14ac:dyDescent="0.35">
      <c r="F7912" s="47"/>
    </row>
    <row r="7913" spans="6:6" x14ac:dyDescent="0.35">
      <c r="F7913" s="47"/>
    </row>
    <row r="7914" spans="6:6" x14ac:dyDescent="0.35">
      <c r="F7914" s="47"/>
    </row>
    <row r="7915" spans="6:6" x14ac:dyDescent="0.35">
      <c r="F7915" s="47"/>
    </row>
    <row r="7916" spans="6:6" x14ac:dyDescent="0.35">
      <c r="F7916" s="47"/>
    </row>
    <row r="7917" spans="6:6" x14ac:dyDescent="0.35">
      <c r="F7917" s="47"/>
    </row>
    <row r="7918" spans="6:6" x14ac:dyDescent="0.35">
      <c r="F7918" s="47"/>
    </row>
    <row r="7919" spans="6:6" x14ac:dyDescent="0.35">
      <c r="F7919" s="47"/>
    </row>
    <row r="7920" spans="6:6" x14ac:dyDescent="0.35">
      <c r="F7920" s="47"/>
    </row>
    <row r="7921" spans="6:6" x14ac:dyDescent="0.35">
      <c r="F7921" s="47"/>
    </row>
    <row r="7922" spans="6:6" x14ac:dyDescent="0.35">
      <c r="F7922" s="47"/>
    </row>
    <row r="7923" spans="6:6" x14ac:dyDescent="0.35">
      <c r="F7923" s="47"/>
    </row>
    <row r="7924" spans="6:6" x14ac:dyDescent="0.35">
      <c r="F7924" s="47"/>
    </row>
    <row r="7925" spans="6:6" x14ac:dyDescent="0.35">
      <c r="F7925" s="47"/>
    </row>
    <row r="7926" spans="6:6" x14ac:dyDescent="0.35">
      <c r="F7926" s="47"/>
    </row>
    <row r="7927" spans="6:6" x14ac:dyDescent="0.35">
      <c r="F7927" s="47"/>
    </row>
    <row r="7928" spans="6:6" x14ac:dyDescent="0.35">
      <c r="F7928" s="47"/>
    </row>
    <row r="7929" spans="6:6" x14ac:dyDescent="0.35">
      <c r="F7929" s="47"/>
    </row>
    <row r="7930" spans="6:6" x14ac:dyDescent="0.35">
      <c r="F7930" s="47"/>
    </row>
    <row r="7931" spans="6:6" x14ac:dyDescent="0.35">
      <c r="F7931" s="47"/>
    </row>
    <row r="7932" spans="6:6" x14ac:dyDescent="0.35">
      <c r="F7932" s="47"/>
    </row>
    <row r="7933" spans="6:6" x14ac:dyDescent="0.35">
      <c r="F7933" s="47"/>
    </row>
    <row r="7934" spans="6:6" x14ac:dyDescent="0.35">
      <c r="F7934" s="47"/>
    </row>
    <row r="7935" spans="6:6" x14ac:dyDescent="0.35">
      <c r="F7935" s="47"/>
    </row>
    <row r="7936" spans="6:6" x14ac:dyDescent="0.35">
      <c r="F7936" s="47"/>
    </row>
    <row r="7937" spans="6:6" x14ac:dyDescent="0.35">
      <c r="F7937" s="47"/>
    </row>
    <row r="7938" spans="6:6" x14ac:dyDescent="0.35">
      <c r="F7938" s="47"/>
    </row>
    <row r="7939" spans="6:6" x14ac:dyDescent="0.35">
      <c r="F7939" s="47"/>
    </row>
    <row r="7940" spans="6:6" x14ac:dyDescent="0.35">
      <c r="F7940" s="47"/>
    </row>
    <row r="7941" spans="6:6" x14ac:dyDescent="0.35">
      <c r="F7941" s="47"/>
    </row>
    <row r="7942" spans="6:6" x14ac:dyDescent="0.35">
      <c r="F7942" s="47"/>
    </row>
    <row r="7943" spans="6:6" x14ac:dyDescent="0.35">
      <c r="F7943" s="47"/>
    </row>
    <row r="7944" spans="6:6" x14ac:dyDescent="0.35">
      <c r="F7944" s="47"/>
    </row>
    <row r="7945" spans="6:6" x14ac:dyDescent="0.35">
      <c r="F7945" s="47"/>
    </row>
    <row r="7946" spans="6:6" x14ac:dyDescent="0.35">
      <c r="F7946" s="47"/>
    </row>
    <row r="7947" spans="6:6" x14ac:dyDescent="0.35">
      <c r="F7947" s="47"/>
    </row>
    <row r="7948" spans="6:6" x14ac:dyDescent="0.35">
      <c r="F7948" s="47"/>
    </row>
    <row r="7949" spans="6:6" x14ac:dyDescent="0.35">
      <c r="F7949" s="47"/>
    </row>
    <row r="7950" spans="6:6" x14ac:dyDescent="0.35">
      <c r="F7950" s="47"/>
    </row>
    <row r="7951" spans="6:6" x14ac:dyDescent="0.35">
      <c r="F7951" s="47"/>
    </row>
    <row r="7952" spans="6:6" x14ac:dyDescent="0.35">
      <c r="F7952" s="47"/>
    </row>
    <row r="7953" spans="6:6" x14ac:dyDescent="0.35">
      <c r="F7953" s="47"/>
    </row>
    <row r="7954" spans="6:6" x14ac:dyDescent="0.35">
      <c r="F7954" s="47"/>
    </row>
    <row r="7955" spans="6:6" x14ac:dyDescent="0.35">
      <c r="F7955" s="47"/>
    </row>
    <row r="7956" spans="6:6" x14ac:dyDescent="0.35">
      <c r="F7956" s="47"/>
    </row>
    <row r="7957" spans="6:6" x14ac:dyDescent="0.35">
      <c r="F7957" s="47"/>
    </row>
    <row r="7958" spans="6:6" x14ac:dyDescent="0.35">
      <c r="F7958" s="47"/>
    </row>
    <row r="7959" spans="6:6" x14ac:dyDescent="0.35">
      <c r="F7959" s="47"/>
    </row>
    <row r="7960" spans="6:6" x14ac:dyDescent="0.35">
      <c r="F7960" s="47"/>
    </row>
    <row r="7961" spans="6:6" x14ac:dyDescent="0.35">
      <c r="F7961" s="47"/>
    </row>
    <row r="7962" spans="6:6" x14ac:dyDescent="0.35">
      <c r="F7962" s="47"/>
    </row>
    <row r="7963" spans="6:6" x14ac:dyDescent="0.35">
      <c r="F7963" s="47"/>
    </row>
    <row r="7964" spans="6:6" x14ac:dyDescent="0.35">
      <c r="F7964" s="47"/>
    </row>
    <row r="7965" spans="6:6" x14ac:dyDescent="0.35">
      <c r="F7965" s="47"/>
    </row>
    <row r="7966" spans="6:6" x14ac:dyDescent="0.35">
      <c r="F7966" s="47"/>
    </row>
    <row r="7967" spans="6:6" x14ac:dyDescent="0.35">
      <c r="F7967" s="47"/>
    </row>
    <row r="7968" spans="6:6" x14ac:dyDescent="0.35">
      <c r="F7968" s="47"/>
    </row>
    <row r="7969" spans="6:6" x14ac:dyDescent="0.35">
      <c r="F7969" s="47"/>
    </row>
    <row r="7970" spans="6:6" x14ac:dyDescent="0.35">
      <c r="F7970" s="47"/>
    </row>
    <row r="7971" spans="6:6" x14ac:dyDescent="0.35">
      <c r="F7971" s="47"/>
    </row>
    <row r="7972" spans="6:6" x14ac:dyDescent="0.35">
      <c r="F7972" s="47"/>
    </row>
    <row r="7973" spans="6:6" x14ac:dyDescent="0.35">
      <c r="F7973" s="47"/>
    </row>
    <row r="7974" spans="6:6" x14ac:dyDescent="0.35">
      <c r="F7974" s="47"/>
    </row>
    <row r="7975" spans="6:6" x14ac:dyDescent="0.35">
      <c r="F7975" s="47"/>
    </row>
    <row r="7976" spans="6:6" x14ac:dyDescent="0.35">
      <c r="F7976" s="47"/>
    </row>
    <row r="7977" spans="6:6" x14ac:dyDescent="0.35">
      <c r="F7977" s="47"/>
    </row>
    <row r="7978" spans="6:6" x14ac:dyDescent="0.35">
      <c r="F7978" s="47"/>
    </row>
    <row r="7979" spans="6:6" x14ac:dyDescent="0.35">
      <c r="F7979" s="47"/>
    </row>
    <row r="7980" spans="6:6" x14ac:dyDescent="0.35">
      <c r="F7980" s="47"/>
    </row>
    <row r="7981" spans="6:6" x14ac:dyDescent="0.35">
      <c r="F7981" s="47"/>
    </row>
    <row r="7982" spans="6:6" x14ac:dyDescent="0.35">
      <c r="F7982" s="47"/>
    </row>
    <row r="7983" spans="6:6" x14ac:dyDescent="0.35">
      <c r="F7983" s="47"/>
    </row>
    <row r="7984" spans="6:6" x14ac:dyDescent="0.35">
      <c r="F7984" s="47"/>
    </row>
    <row r="7985" spans="6:6" x14ac:dyDescent="0.35">
      <c r="F7985" s="47"/>
    </row>
    <row r="7986" spans="6:6" x14ac:dyDescent="0.35">
      <c r="F7986" s="47"/>
    </row>
    <row r="7987" spans="6:6" x14ac:dyDescent="0.35">
      <c r="F7987" s="47"/>
    </row>
    <row r="7988" spans="6:6" x14ac:dyDescent="0.35">
      <c r="F7988" s="47"/>
    </row>
    <row r="7989" spans="6:6" x14ac:dyDescent="0.35">
      <c r="F7989" s="47"/>
    </row>
    <row r="7990" spans="6:6" x14ac:dyDescent="0.35">
      <c r="F7990" s="47"/>
    </row>
    <row r="7991" spans="6:6" x14ac:dyDescent="0.35">
      <c r="F7991" s="47"/>
    </row>
    <row r="7992" spans="6:6" x14ac:dyDescent="0.35">
      <c r="F7992" s="47"/>
    </row>
    <row r="7993" spans="6:6" x14ac:dyDescent="0.35">
      <c r="F7993" s="47"/>
    </row>
    <row r="7994" spans="6:6" x14ac:dyDescent="0.35">
      <c r="F7994" s="47"/>
    </row>
    <row r="7995" spans="6:6" x14ac:dyDescent="0.35">
      <c r="F7995" s="47"/>
    </row>
    <row r="7996" spans="6:6" x14ac:dyDescent="0.35">
      <c r="F7996" s="47"/>
    </row>
    <row r="7997" spans="6:6" x14ac:dyDescent="0.35">
      <c r="F7997" s="47"/>
    </row>
    <row r="7998" spans="6:6" x14ac:dyDescent="0.35">
      <c r="F7998" s="47"/>
    </row>
    <row r="7999" spans="6:6" x14ac:dyDescent="0.35">
      <c r="F7999" s="47"/>
    </row>
    <row r="8000" spans="6:6" x14ac:dyDescent="0.35">
      <c r="F8000" s="47"/>
    </row>
    <row r="8001" spans="6:6" x14ac:dyDescent="0.35">
      <c r="F8001" s="47"/>
    </row>
    <row r="8002" spans="6:6" x14ac:dyDescent="0.35">
      <c r="F8002" s="47"/>
    </row>
    <row r="8003" spans="6:6" x14ac:dyDescent="0.35">
      <c r="F8003" s="47"/>
    </row>
    <row r="8004" spans="6:6" x14ac:dyDescent="0.35">
      <c r="F8004" s="47"/>
    </row>
    <row r="8005" spans="6:6" x14ac:dyDescent="0.35">
      <c r="F8005" s="47"/>
    </row>
    <row r="8006" spans="6:6" x14ac:dyDescent="0.35">
      <c r="F8006" s="47"/>
    </row>
    <row r="8007" spans="6:6" x14ac:dyDescent="0.35">
      <c r="F8007" s="47"/>
    </row>
    <row r="8008" spans="6:6" x14ac:dyDescent="0.35">
      <c r="F8008" s="47"/>
    </row>
    <row r="8009" spans="6:6" x14ac:dyDescent="0.35">
      <c r="F8009" s="47"/>
    </row>
    <row r="8010" spans="6:6" x14ac:dyDescent="0.35">
      <c r="F8010" s="47"/>
    </row>
    <row r="8011" spans="6:6" x14ac:dyDescent="0.35">
      <c r="F8011" s="47"/>
    </row>
    <row r="8012" spans="6:6" x14ac:dyDescent="0.35">
      <c r="F8012" s="47"/>
    </row>
    <row r="8013" spans="6:6" x14ac:dyDescent="0.35">
      <c r="F8013" s="47"/>
    </row>
    <row r="8014" spans="6:6" x14ac:dyDescent="0.35">
      <c r="F8014" s="47"/>
    </row>
    <row r="8015" spans="6:6" x14ac:dyDescent="0.35">
      <c r="F8015" s="47"/>
    </row>
    <row r="8016" spans="6:6" x14ac:dyDescent="0.35">
      <c r="F8016" s="47"/>
    </row>
    <row r="8017" spans="6:6" x14ac:dyDescent="0.35">
      <c r="F8017" s="47"/>
    </row>
    <row r="8018" spans="6:6" x14ac:dyDescent="0.35">
      <c r="F8018" s="47"/>
    </row>
    <row r="8019" spans="6:6" x14ac:dyDescent="0.35">
      <c r="F8019" s="47"/>
    </row>
    <row r="8020" spans="6:6" x14ac:dyDescent="0.35">
      <c r="F8020" s="47"/>
    </row>
    <row r="8021" spans="6:6" x14ac:dyDescent="0.35">
      <c r="F8021" s="47"/>
    </row>
    <row r="8022" spans="6:6" x14ac:dyDescent="0.35">
      <c r="F8022" s="47"/>
    </row>
    <row r="8023" spans="6:6" x14ac:dyDescent="0.35">
      <c r="F8023" s="47"/>
    </row>
    <row r="8024" spans="6:6" x14ac:dyDescent="0.35">
      <c r="F8024" s="47"/>
    </row>
    <row r="8025" spans="6:6" x14ac:dyDescent="0.35">
      <c r="F8025" s="47"/>
    </row>
    <row r="8026" spans="6:6" x14ac:dyDescent="0.35">
      <c r="F8026" s="47"/>
    </row>
    <row r="8027" spans="6:6" x14ac:dyDescent="0.35">
      <c r="F8027" s="47"/>
    </row>
    <row r="8028" spans="6:6" x14ac:dyDescent="0.35">
      <c r="F8028" s="47"/>
    </row>
    <row r="8029" spans="6:6" x14ac:dyDescent="0.35">
      <c r="F8029" s="47"/>
    </row>
    <row r="8030" spans="6:6" x14ac:dyDescent="0.35">
      <c r="F8030" s="47"/>
    </row>
    <row r="8031" spans="6:6" x14ac:dyDescent="0.35">
      <c r="F8031" s="47"/>
    </row>
    <row r="8032" spans="6:6" x14ac:dyDescent="0.35">
      <c r="F8032" s="47"/>
    </row>
    <row r="8033" spans="6:6" x14ac:dyDescent="0.35">
      <c r="F8033" s="47"/>
    </row>
    <row r="8034" spans="6:6" x14ac:dyDescent="0.35">
      <c r="F8034" s="47"/>
    </row>
    <row r="8035" spans="6:6" x14ac:dyDescent="0.35">
      <c r="F8035" s="47"/>
    </row>
    <row r="8036" spans="6:6" x14ac:dyDescent="0.35">
      <c r="F8036" s="47"/>
    </row>
    <row r="8037" spans="6:6" x14ac:dyDescent="0.35">
      <c r="F8037" s="47"/>
    </row>
    <row r="8038" spans="6:6" x14ac:dyDescent="0.35">
      <c r="F8038" s="47"/>
    </row>
    <row r="8039" spans="6:6" x14ac:dyDescent="0.35">
      <c r="F8039" s="47"/>
    </row>
    <row r="8040" spans="6:6" x14ac:dyDescent="0.35">
      <c r="F8040" s="47"/>
    </row>
    <row r="8041" spans="6:6" x14ac:dyDescent="0.35">
      <c r="F8041" s="47"/>
    </row>
    <row r="8042" spans="6:6" x14ac:dyDescent="0.35">
      <c r="F8042" s="47"/>
    </row>
    <row r="8043" spans="6:6" x14ac:dyDescent="0.35">
      <c r="F8043" s="47"/>
    </row>
    <row r="8044" spans="6:6" x14ac:dyDescent="0.35">
      <c r="F8044" s="47"/>
    </row>
    <row r="8045" spans="6:6" x14ac:dyDescent="0.35">
      <c r="F8045" s="47"/>
    </row>
    <row r="8046" spans="6:6" x14ac:dyDescent="0.35">
      <c r="F8046" s="47"/>
    </row>
    <row r="8047" spans="6:6" x14ac:dyDescent="0.35">
      <c r="F8047" s="47"/>
    </row>
    <row r="8048" spans="6:6" x14ac:dyDescent="0.35">
      <c r="F8048" s="47"/>
    </row>
    <row r="8049" spans="6:6" x14ac:dyDescent="0.35">
      <c r="F8049" s="47"/>
    </row>
    <row r="8050" spans="6:6" x14ac:dyDescent="0.35">
      <c r="F8050" s="47"/>
    </row>
    <row r="8051" spans="6:6" x14ac:dyDescent="0.35">
      <c r="F8051" s="47"/>
    </row>
    <row r="8052" spans="6:6" x14ac:dyDescent="0.35">
      <c r="F8052" s="47"/>
    </row>
    <row r="8053" spans="6:6" x14ac:dyDescent="0.35">
      <c r="F8053" s="47"/>
    </row>
    <row r="8054" spans="6:6" x14ac:dyDescent="0.35">
      <c r="F8054" s="47"/>
    </row>
    <row r="8055" spans="6:6" x14ac:dyDescent="0.35">
      <c r="F8055" s="47"/>
    </row>
    <row r="8056" spans="6:6" x14ac:dyDescent="0.35">
      <c r="F8056" s="47"/>
    </row>
    <row r="8057" spans="6:6" x14ac:dyDescent="0.35">
      <c r="F8057" s="47"/>
    </row>
    <row r="8058" spans="6:6" x14ac:dyDescent="0.35">
      <c r="F8058" s="47"/>
    </row>
    <row r="8059" spans="6:6" x14ac:dyDescent="0.35">
      <c r="F8059" s="47"/>
    </row>
    <row r="8060" spans="6:6" x14ac:dyDescent="0.35">
      <c r="F8060" s="47"/>
    </row>
    <row r="8061" spans="6:6" x14ac:dyDescent="0.35">
      <c r="F8061" s="47"/>
    </row>
    <row r="8062" spans="6:6" x14ac:dyDescent="0.35">
      <c r="F8062" s="47"/>
    </row>
    <row r="8063" spans="6:6" x14ac:dyDescent="0.35">
      <c r="F8063" s="47"/>
    </row>
    <row r="8064" spans="6:6" x14ac:dyDescent="0.35">
      <c r="F8064" s="47"/>
    </row>
    <row r="8065" spans="6:6" x14ac:dyDescent="0.35">
      <c r="F8065" s="47"/>
    </row>
    <row r="8066" spans="6:6" x14ac:dyDescent="0.35">
      <c r="F8066" s="47"/>
    </row>
    <row r="8067" spans="6:6" x14ac:dyDescent="0.35">
      <c r="F8067" s="47"/>
    </row>
    <row r="8068" spans="6:6" x14ac:dyDescent="0.35">
      <c r="F8068" s="47"/>
    </row>
    <row r="8069" spans="6:6" x14ac:dyDescent="0.35">
      <c r="F8069" s="47"/>
    </row>
    <row r="8070" spans="6:6" x14ac:dyDescent="0.35">
      <c r="F8070" s="47"/>
    </row>
    <row r="8071" spans="6:6" x14ac:dyDescent="0.35">
      <c r="F8071" s="47"/>
    </row>
    <row r="8072" spans="6:6" x14ac:dyDescent="0.35">
      <c r="F8072" s="47"/>
    </row>
    <row r="8073" spans="6:6" x14ac:dyDescent="0.35">
      <c r="F8073" s="47"/>
    </row>
    <row r="8074" spans="6:6" x14ac:dyDescent="0.35">
      <c r="F8074" s="47"/>
    </row>
    <row r="8075" spans="6:6" x14ac:dyDescent="0.35">
      <c r="F8075" s="47"/>
    </row>
    <row r="8076" spans="6:6" x14ac:dyDescent="0.35">
      <c r="F8076" s="47"/>
    </row>
    <row r="8077" spans="6:6" x14ac:dyDescent="0.35">
      <c r="F8077" s="47"/>
    </row>
    <row r="8078" spans="6:6" x14ac:dyDescent="0.35">
      <c r="F8078" s="47"/>
    </row>
    <row r="8079" spans="6:6" x14ac:dyDescent="0.35">
      <c r="F8079" s="47"/>
    </row>
    <row r="8080" spans="6:6" x14ac:dyDescent="0.35">
      <c r="F8080" s="47"/>
    </row>
    <row r="8081" spans="6:6" x14ac:dyDescent="0.35">
      <c r="F8081" s="47"/>
    </row>
    <row r="8082" spans="6:6" x14ac:dyDescent="0.35">
      <c r="F8082" s="47"/>
    </row>
    <row r="8083" spans="6:6" x14ac:dyDescent="0.35">
      <c r="F8083" s="47"/>
    </row>
    <row r="8084" spans="6:6" x14ac:dyDescent="0.35">
      <c r="F8084" s="47"/>
    </row>
    <row r="8085" spans="6:6" x14ac:dyDescent="0.35">
      <c r="F8085" s="47"/>
    </row>
    <row r="8086" spans="6:6" x14ac:dyDescent="0.35">
      <c r="F8086" s="47"/>
    </row>
    <row r="8087" spans="6:6" x14ac:dyDescent="0.35">
      <c r="F8087" s="47"/>
    </row>
    <row r="8088" spans="6:6" x14ac:dyDescent="0.35">
      <c r="F8088" s="47"/>
    </row>
    <row r="8089" spans="6:6" x14ac:dyDescent="0.35">
      <c r="F8089" s="47"/>
    </row>
    <row r="8090" spans="6:6" x14ac:dyDescent="0.35">
      <c r="F8090" s="47"/>
    </row>
    <row r="8091" spans="6:6" x14ac:dyDescent="0.35">
      <c r="F8091" s="47"/>
    </row>
    <row r="8092" spans="6:6" x14ac:dyDescent="0.35">
      <c r="F8092" s="47"/>
    </row>
    <row r="8093" spans="6:6" x14ac:dyDescent="0.35">
      <c r="F8093" s="47"/>
    </row>
    <row r="8094" spans="6:6" x14ac:dyDescent="0.35">
      <c r="F8094" s="47"/>
    </row>
    <row r="8095" spans="6:6" x14ac:dyDescent="0.35">
      <c r="F8095" s="47"/>
    </row>
    <row r="8096" spans="6:6" x14ac:dyDescent="0.35">
      <c r="F8096" s="47"/>
    </row>
    <row r="8097" spans="6:6" x14ac:dyDescent="0.35">
      <c r="F8097" s="47"/>
    </row>
    <row r="8098" spans="6:6" x14ac:dyDescent="0.35">
      <c r="F8098" s="47"/>
    </row>
    <row r="8099" spans="6:6" x14ac:dyDescent="0.35">
      <c r="F8099" s="47"/>
    </row>
    <row r="8100" spans="6:6" x14ac:dyDescent="0.35">
      <c r="F8100" s="47"/>
    </row>
    <row r="8101" spans="6:6" x14ac:dyDescent="0.35">
      <c r="F8101" s="47"/>
    </row>
    <row r="8102" spans="6:6" x14ac:dyDescent="0.35">
      <c r="F8102" s="47"/>
    </row>
    <row r="8103" spans="6:6" x14ac:dyDescent="0.35">
      <c r="F8103" s="47"/>
    </row>
    <row r="8104" spans="6:6" x14ac:dyDescent="0.35">
      <c r="F8104" s="47"/>
    </row>
    <row r="8105" spans="6:6" x14ac:dyDescent="0.35">
      <c r="F8105" s="47"/>
    </row>
    <row r="8106" spans="6:6" x14ac:dyDescent="0.35">
      <c r="F8106" s="47"/>
    </row>
    <row r="8107" spans="6:6" x14ac:dyDescent="0.35">
      <c r="F8107" s="47"/>
    </row>
    <row r="8108" spans="6:6" x14ac:dyDescent="0.35">
      <c r="F8108" s="47"/>
    </row>
    <row r="8109" spans="6:6" x14ac:dyDescent="0.35">
      <c r="F8109" s="47"/>
    </row>
    <row r="8110" spans="6:6" x14ac:dyDescent="0.35">
      <c r="F8110" s="47"/>
    </row>
    <row r="8111" spans="6:6" x14ac:dyDescent="0.35">
      <c r="F8111" s="47"/>
    </row>
    <row r="8112" spans="6:6" x14ac:dyDescent="0.35">
      <c r="F8112" s="47"/>
    </row>
    <row r="8113" spans="6:6" x14ac:dyDescent="0.35">
      <c r="F8113" s="47"/>
    </row>
    <row r="8114" spans="6:6" x14ac:dyDescent="0.35">
      <c r="F8114" s="47"/>
    </row>
    <row r="8115" spans="6:6" x14ac:dyDescent="0.35">
      <c r="F8115" s="47"/>
    </row>
    <row r="8116" spans="6:6" x14ac:dyDescent="0.35">
      <c r="F8116" s="47"/>
    </row>
    <row r="8117" spans="6:6" x14ac:dyDescent="0.35">
      <c r="F8117" s="47"/>
    </row>
    <row r="8118" spans="6:6" x14ac:dyDescent="0.35">
      <c r="F8118" s="47"/>
    </row>
    <row r="8119" spans="6:6" x14ac:dyDescent="0.35">
      <c r="F8119" s="47"/>
    </row>
    <row r="8120" spans="6:6" x14ac:dyDescent="0.35">
      <c r="F8120" s="47"/>
    </row>
    <row r="8121" spans="6:6" x14ac:dyDescent="0.35">
      <c r="F8121" s="47"/>
    </row>
    <row r="8122" spans="6:6" x14ac:dyDescent="0.35">
      <c r="F8122" s="47"/>
    </row>
    <row r="8123" spans="6:6" x14ac:dyDescent="0.35">
      <c r="F8123" s="47"/>
    </row>
    <row r="8124" spans="6:6" x14ac:dyDescent="0.35">
      <c r="F8124" s="47"/>
    </row>
    <row r="8125" spans="6:6" x14ac:dyDescent="0.35">
      <c r="F8125" s="47"/>
    </row>
    <row r="8126" spans="6:6" x14ac:dyDescent="0.35">
      <c r="F8126" s="47"/>
    </row>
    <row r="8127" spans="6:6" x14ac:dyDescent="0.35">
      <c r="F8127" s="47"/>
    </row>
    <row r="8128" spans="6:6" x14ac:dyDescent="0.35">
      <c r="F8128" s="47"/>
    </row>
    <row r="8129" spans="6:6" x14ac:dyDescent="0.35">
      <c r="F8129" s="47"/>
    </row>
    <row r="8130" spans="6:6" x14ac:dyDescent="0.35">
      <c r="F8130" s="47"/>
    </row>
    <row r="8131" spans="6:6" x14ac:dyDescent="0.35">
      <c r="F8131" s="47"/>
    </row>
    <row r="8132" spans="6:6" x14ac:dyDescent="0.35">
      <c r="F8132" s="47"/>
    </row>
    <row r="8133" spans="6:6" x14ac:dyDescent="0.35">
      <c r="F8133" s="47"/>
    </row>
    <row r="8134" spans="6:6" x14ac:dyDescent="0.35">
      <c r="F8134" s="47"/>
    </row>
    <row r="8135" spans="6:6" x14ac:dyDescent="0.35">
      <c r="F8135" s="47"/>
    </row>
    <row r="8136" spans="6:6" x14ac:dyDescent="0.35">
      <c r="F8136" s="47"/>
    </row>
    <row r="8137" spans="6:6" x14ac:dyDescent="0.35">
      <c r="F8137" s="47"/>
    </row>
    <row r="8138" spans="6:6" x14ac:dyDescent="0.35">
      <c r="F8138" s="47"/>
    </row>
    <row r="8139" spans="6:6" x14ac:dyDescent="0.35">
      <c r="F8139" s="47"/>
    </row>
    <row r="8140" spans="6:6" x14ac:dyDescent="0.35">
      <c r="F8140" s="47"/>
    </row>
    <row r="8141" spans="6:6" x14ac:dyDescent="0.35">
      <c r="F8141" s="47"/>
    </row>
    <row r="8142" spans="6:6" x14ac:dyDescent="0.35">
      <c r="F8142" s="47"/>
    </row>
    <row r="8143" spans="6:6" x14ac:dyDescent="0.35">
      <c r="F8143" s="47"/>
    </row>
    <row r="8144" spans="6:6" x14ac:dyDescent="0.35">
      <c r="F8144" s="47"/>
    </row>
    <row r="8145" spans="6:6" x14ac:dyDescent="0.35">
      <c r="F8145" s="47"/>
    </row>
    <row r="8146" spans="6:6" x14ac:dyDescent="0.35">
      <c r="F8146" s="47"/>
    </row>
    <row r="8147" spans="6:6" x14ac:dyDescent="0.35">
      <c r="F8147" s="47"/>
    </row>
    <row r="8148" spans="6:6" x14ac:dyDescent="0.35">
      <c r="F8148" s="47"/>
    </row>
    <row r="8149" spans="6:6" x14ac:dyDescent="0.35">
      <c r="F8149" s="47"/>
    </row>
    <row r="8150" spans="6:6" x14ac:dyDescent="0.35">
      <c r="F8150" s="47"/>
    </row>
    <row r="8151" spans="6:6" x14ac:dyDescent="0.35">
      <c r="F8151" s="47"/>
    </row>
    <row r="8152" spans="6:6" x14ac:dyDescent="0.35">
      <c r="F8152" s="47"/>
    </row>
    <row r="8153" spans="6:6" x14ac:dyDescent="0.35">
      <c r="F8153" s="47"/>
    </row>
    <row r="8154" spans="6:6" x14ac:dyDescent="0.35">
      <c r="F8154" s="47"/>
    </row>
    <row r="8155" spans="6:6" x14ac:dyDescent="0.35">
      <c r="F8155" s="47"/>
    </row>
    <row r="8156" spans="6:6" x14ac:dyDescent="0.35">
      <c r="F8156" s="47"/>
    </row>
    <row r="8157" spans="6:6" x14ac:dyDescent="0.35">
      <c r="F8157" s="47"/>
    </row>
    <row r="8158" spans="6:6" x14ac:dyDescent="0.35">
      <c r="F8158" s="47"/>
    </row>
    <row r="8159" spans="6:6" x14ac:dyDescent="0.35">
      <c r="F8159" s="47"/>
    </row>
    <row r="8160" spans="6:6" x14ac:dyDescent="0.35">
      <c r="F8160" s="47"/>
    </row>
    <row r="8161" spans="6:6" x14ac:dyDescent="0.35">
      <c r="F8161" s="47"/>
    </row>
    <row r="8162" spans="6:6" x14ac:dyDescent="0.35">
      <c r="F8162" s="47"/>
    </row>
    <row r="8163" spans="6:6" x14ac:dyDescent="0.35">
      <c r="F8163" s="47"/>
    </row>
    <row r="8164" spans="6:6" x14ac:dyDescent="0.35">
      <c r="F8164" s="47"/>
    </row>
    <row r="8165" spans="6:6" x14ac:dyDescent="0.35">
      <c r="F8165" s="47"/>
    </row>
    <row r="8166" spans="6:6" x14ac:dyDescent="0.35">
      <c r="F8166" s="47"/>
    </row>
    <row r="8167" spans="6:6" x14ac:dyDescent="0.35">
      <c r="F8167" s="47"/>
    </row>
    <row r="8168" spans="6:6" x14ac:dyDescent="0.35">
      <c r="F8168" s="47"/>
    </row>
    <row r="8169" spans="6:6" x14ac:dyDescent="0.35">
      <c r="F8169" s="47"/>
    </row>
    <row r="8170" spans="6:6" x14ac:dyDescent="0.35">
      <c r="F8170" s="47"/>
    </row>
    <row r="8171" spans="6:6" x14ac:dyDescent="0.35">
      <c r="F8171" s="47"/>
    </row>
    <row r="8172" spans="6:6" x14ac:dyDescent="0.35">
      <c r="F8172" s="47"/>
    </row>
    <row r="8173" spans="6:6" x14ac:dyDescent="0.35">
      <c r="F8173" s="47"/>
    </row>
    <row r="8174" spans="6:6" x14ac:dyDescent="0.35">
      <c r="F8174" s="47"/>
    </row>
    <row r="8175" spans="6:6" x14ac:dyDescent="0.35">
      <c r="F8175" s="47"/>
    </row>
    <row r="8176" spans="6:6" x14ac:dyDescent="0.35">
      <c r="F8176" s="47"/>
    </row>
    <row r="8177" spans="6:6" x14ac:dyDescent="0.35">
      <c r="F8177" s="47"/>
    </row>
    <row r="8178" spans="6:6" x14ac:dyDescent="0.35">
      <c r="F8178" s="47"/>
    </row>
    <row r="8179" spans="6:6" x14ac:dyDescent="0.35">
      <c r="F8179" s="47"/>
    </row>
    <row r="8180" spans="6:6" x14ac:dyDescent="0.35">
      <c r="F8180" s="47"/>
    </row>
    <row r="8181" spans="6:6" x14ac:dyDescent="0.35">
      <c r="F8181" s="47"/>
    </row>
    <row r="8182" spans="6:6" x14ac:dyDescent="0.35">
      <c r="F8182" s="47"/>
    </row>
    <row r="8183" spans="6:6" x14ac:dyDescent="0.35">
      <c r="F8183" s="47"/>
    </row>
    <row r="8184" spans="6:6" x14ac:dyDescent="0.35">
      <c r="F8184" s="47"/>
    </row>
    <row r="8185" spans="6:6" x14ac:dyDescent="0.35">
      <c r="F8185" s="47"/>
    </row>
    <row r="8186" spans="6:6" x14ac:dyDescent="0.35">
      <c r="F8186" s="47"/>
    </row>
    <row r="8187" spans="6:6" x14ac:dyDescent="0.35">
      <c r="F8187" s="47"/>
    </row>
    <row r="8188" spans="6:6" x14ac:dyDescent="0.35">
      <c r="F8188" s="47"/>
    </row>
    <row r="8189" spans="6:6" x14ac:dyDescent="0.35">
      <c r="F8189" s="47"/>
    </row>
    <row r="8190" spans="6:6" x14ac:dyDescent="0.35">
      <c r="F8190" s="47"/>
    </row>
    <row r="8191" spans="6:6" x14ac:dyDescent="0.35">
      <c r="F8191" s="47"/>
    </row>
    <row r="8192" spans="6:6" x14ac:dyDescent="0.35">
      <c r="F8192" s="47"/>
    </row>
    <row r="8193" spans="6:6" x14ac:dyDescent="0.35">
      <c r="F8193" s="47"/>
    </row>
    <row r="8194" spans="6:6" x14ac:dyDescent="0.35">
      <c r="F8194" s="47"/>
    </row>
    <row r="8195" spans="6:6" x14ac:dyDescent="0.35">
      <c r="F8195" s="47"/>
    </row>
    <row r="8196" spans="6:6" x14ac:dyDescent="0.35">
      <c r="F8196" s="47"/>
    </row>
    <row r="8197" spans="6:6" x14ac:dyDescent="0.35">
      <c r="F8197" s="47"/>
    </row>
    <row r="8198" spans="6:6" x14ac:dyDescent="0.35">
      <c r="F8198" s="47"/>
    </row>
    <row r="8199" spans="6:6" x14ac:dyDescent="0.35">
      <c r="F8199" s="47"/>
    </row>
    <row r="8200" spans="6:6" x14ac:dyDescent="0.35">
      <c r="F8200" s="47"/>
    </row>
    <row r="8201" spans="6:6" x14ac:dyDescent="0.35">
      <c r="F8201" s="47"/>
    </row>
    <row r="8202" spans="6:6" x14ac:dyDescent="0.35">
      <c r="F8202" s="47"/>
    </row>
    <row r="8203" spans="6:6" x14ac:dyDescent="0.35">
      <c r="F8203" s="47"/>
    </row>
    <row r="8204" spans="6:6" x14ac:dyDescent="0.35">
      <c r="F8204" s="47"/>
    </row>
    <row r="8205" spans="6:6" x14ac:dyDescent="0.35">
      <c r="F8205" s="47"/>
    </row>
    <row r="8206" spans="6:6" x14ac:dyDescent="0.35">
      <c r="F8206" s="47"/>
    </row>
    <row r="8207" spans="6:6" x14ac:dyDescent="0.35">
      <c r="F8207" s="47"/>
    </row>
    <row r="8208" spans="6:6" x14ac:dyDescent="0.35">
      <c r="F8208" s="47"/>
    </row>
    <row r="8209" spans="6:6" x14ac:dyDescent="0.35">
      <c r="F8209" s="47"/>
    </row>
    <row r="8210" spans="6:6" x14ac:dyDescent="0.35">
      <c r="F8210" s="47"/>
    </row>
    <row r="8211" spans="6:6" x14ac:dyDescent="0.35">
      <c r="F8211" s="47"/>
    </row>
    <row r="8212" spans="6:6" x14ac:dyDescent="0.35">
      <c r="F8212" s="47"/>
    </row>
    <row r="8213" spans="6:6" x14ac:dyDescent="0.35">
      <c r="F8213" s="47"/>
    </row>
    <row r="8214" spans="6:6" x14ac:dyDescent="0.35">
      <c r="F8214" s="47"/>
    </row>
    <row r="8215" spans="6:6" x14ac:dyDescent="0.35">
      <c r="F8215" s="47"/>
    </row>
    <row r="8216" spans="6:6" x14ac:dyDescent="0.35">
      <c r="F8216" s="47"/>
    </row>
    <row r="8217" spans="6:6" x14ac:dyDescent="0.35">
      <c r="F8217" s="47"/>
    </row>
    <row r="8218" spans="6:6" x14ac:dyDescent="0.35">
      <c r="F8218" s="47"/>
    </row>
    <row r="8219" spans="6:6" x14ac:dyDescent="0.35">
      <c r="F8219" s="47"/>
    </row>
    <row r="8220" spans="6:6" x14ac:dyDescent="0.35">
      <c r="F8220" s="47"/>
    </row>
    <row r="8221" spans="6:6" x14ac:dyDescent="0.35">
      <c r="F8221" s="47"/>
    </row>
    <row r="8222" spans="6:6" x14ac:dyDescent="0.35">
      <c r="F8222" s="47"/>
    </row>
    <row r="8223" spans="6:6" x14ac:dyDescent="0.35">
      <c r="F8223" s="47"/>
    </row>
    <row r="8224" spans="6:6" x14ac:dyDescent="0.35">
      <c r="F8224" s="47"/>
    </row>
    <row r="8225" spans="6:6" x14ac:dyDescent="0.35">
      <c r="F8225" s="47"/>
    </row>
    <row r="8226" spans="6:6" x14ac:dyDescent="0.35">
      <c r="F8226" s="47"/>
    </row>
    <row r="8227" spans="6:6" x14ac:dyDescent="0.35">
      <c r="F8227" s="47"/>
    </row>
    <row r="8228" spans="6:6" x14ac:dyDescent="0.35">
      <c r="F8228" s="47"/>
    </row>
    <row r="8229" spans="6:6" x14ac:dyDescent="0.35">
      <c r="F8229" s="47"/>
    </row>
    <row r="8230" spans="6:6" x14ac:dyDescent="0.35">
      <c r="F8230" s="47"/>
    </row>
    <row r="8231" spans="6:6" x14ac:dyDescent="0.35">
      <c r="F8231" s="47"/>
    </row>
    <row r="8232" spans="6:6" x14ac:dyDescent="0.35">
      <c r="F8232" s="47"/>
    </row>
    <row r="8233" spans="6:6" x14ac:dyDescent="0.35">
      <c r="F8233" s="47"/>
    </row>
    <row r="8234" spans="6:6" x14ac:dyDescent="0.35">
      <c r="F8234" s="47"/>
    </row>
    <row r="8235" spans="6:6" x14ac:dyDescent="0.35">
      <c r="F8235" s="47"/>
    </row>
    <row r="8236" spans="6:6" x14ac:dyDescent="0.35">
      <c r="F8236" s="47"/>
    </row>
    <row r="8237" spans="6:6" x14ac:dyDescent="0.35">
      <c r="F8237" s="47"/>
    </row>
    <row r="8238" spans="6:6" x14ac:dyDescent="0.35">
      <c r="F8238" s="47"/>
    </row>
    <row r="8239" spans="6:6" x14ac:dyDescent="0.35">
      <c r="F8239" s="47"/>
    </row>
    <row r="8240" spans="6:6" x14ac:dyDescent="0.35">
      <c r="F8240" s="47"/>
    </row>
    <row r="8241" spans="6:6" x14ac:dyDescent="0.35">
      <c r="F8241" s="47"/>
    </row>
    <row r="8242" spans="6:6" x14ac:dyDescent="0.35">
      <c r="F8242" s="47"/>
    </row>
    <row r="8243" spans="6:6" x14ac:dyDescent="0.35">
      <c r="F8243" s="47"/>
    </row>
    <row r="8244" spans="6:6" x14ac:dyDescent="0.35">
      <c r="F8244" s="47"/>
    </row>
    <row r="8245" spans="6:6" x14ac:dyDescent="0.35">
      <c r="F8245" s="47"/>
    </row>
    <row r="8246" spans="6:6" x14ac:dyDescent="0.35">
      <c r="F8246" s="47"/>
    </row>
    <row r="8247" spans="6:6" x14ac:dyDescent="0.35">
      <c r="F8247" s="47"/>
    </row>
    <row r="8248" spans="6:6" x14ac:dyDescent="0.35">
      <c r="F8248" s="47"/>
    </row>
    <row r="8249" spans="6:6" x14ac:dyDescent="0.35">
      <c r="F8249" s="47"/>
    </row>
    <row r="8250" spans="6:6" x14ac:dyDescent="0.35">
      <c r="F8250" s="47"/>
    </row>
    <row r="8251" spans="6:6" x14ac:dyDescent="0.35">
      <c r="F8251" s="47"/>
    </row>
    <row r="8252" spans="6:6" x14ac:dyDescent="0.35">
      <c r="F8252" s="47"/>
    </row>
    <row r="8253" spans="6:6" x14ac:dyDescent="0.35">
      <c r="F8253" s="47"/>
    </row>
    <row r="8254" spans="6:6" x14ac:dyDescent="0.35">
      <c r="F8254" s="47"/>
    </row>
    <row r="8255" spans="6:6" x14ac:dyDescent="0.35">
      <c r="F8255" s="47"/>
    </row>
    <row r="8256" spans="6:6" x14ac:dyDescent="0.35">
      <c r="F8256" s="47"/>
    </row>
    <row r="8257" spans="6:6" x14ac:dyDescent="0.35">
      <c r="F8257" s="47"/>
    </row>
    <row r="8258" spans="6:6" x14ac:dyDescent="0.35">
      <c r="F8258" s="47"/>
    </row>
    <row r="8259" spans="6:6" x14ac:dyDescent="0.35">
      <c r="F8259" s="47"/>
    </row>
    <row r="8260" spans="6:6" x14ac:dyDescent="0.35">
      <c r="F8260" s="47"/>
    </row>
    <row r="8261" spans="6:6" x14ac:dyDescent="0.35">
      <c r="F8261" s="47"/>
    </row>
    <row r="8262" spans="6:6" x14ac:dyDescent="0.35">
      <c r="F8262" s="47"/>
    </row>
    <row r="8263" spans="6:6" x14ac:dyDescent="0.35">
      <c r="F8263" s="47"/>
    </row>
    <row r="8264" spans="6:6" x14ac:dyDescent="0.35">
      <c r="F8264" s="47"/>
    </row>
    <row r="8265" spans="6:6" x14ac:dyDescent="0.35">
      <c r="F8265" s="47"/>
    </row>
    <row r="8266" spans="6:6" x14ac:dyDescent="0.35">
      <c r="F8266" s="47"/>
    </row>
    <row r="8267" spans="6:6" x14ac:dyDescent="0.35">
      <c r="F8267" s="47"/>
    </row>
    <row r="8268" spans="6:6" x14ac:dyDescent="0.35">
      <c r="F8268" s="47"/>
    </row>
    <row r="8269" spans="6:6" x14ac:dyDescent="0.35">
      <c r="F8269" s="47"/>
    </row>
    <row r="8270" spans="6:6" x14ac:dyDescent="0.35">
      <c r="F8270" s="47"/>
    </row>
    <row r="8271" spans="6:6" x14ac:dyDescent="0.35">
      <c r="F8271" s="47"/>
    </row>
    <row r="8272" spans="6:6" x14ac:dyDescent="0.35">
      <c r="F8272" s="47"/>
    </row>
    <row r="8273" spans="6:6" x14ac:dyDescent="0.35">
      <c r="F8273" s="47"/>
    </row>
    <row r="8274" spans="6:6" x14ac:dyDescent="0.35">
      <c r="F8274" s="47"/>
    </row>
    <row r="8275" spans="6:6" x14ac:dyDescent="0.35">
      <c r="F8275" s="47"/>
    </row>
    <row r="8276" spans="6:6" x14ac:dyDescent="0.35">
      <c r="F8276" s="47"/>
    </row>
    <row r="8277" spans="6:6" x14ac:dyDescent="0.35">
      <c r="F8277" s="47"/>
    </row>
    <row r="8278" spans="6:6" x14ac:dyDescent="0.35">
      <c r="F8278" s="47"/>
    </row>
    <row r="8279" spans="6:6" x14ac:dyDescent="0.35">
      <c r="F8279" s="47"/>
    </row>
    <row r="8280" spans="6:6" x14ac:dyDescent="0.35">
      <c r="F8280" s="47"/>
    </row>
    <row r="8281" spans="6:6" x14ac:dyDescent="0.35">
      <c r="F8281" s="47"/>
    </row>
    <row r="8282" spans="6:6" x14ac:dyDescent="0.35">
      <c r="F8282" s="47"/>
    </row>
    <row r="8283" spans="6:6" x14ac:dyDescent="0.35">
      <c r="F8283" s="47"/>
    </row>
    <row r="8284" spans="6:6" x14ac:dyDescent="0.35">
      <c r="F8284" s="47"/>
    </row>
    <row r="8285" spans="6:6" x14ac:dyDescent="0.35">
      <c r="F8285" s="47"/>
    </row>
    <row r="8286" spans="6:6" x14ac:dyDescent="0.35">
      <c r="F8286" s="47"/>
    </row>
    <row r="8287" spans="6:6" x14ac:dyDescent="0.35">
      <c r="F8287" s="47"/>
    </row>
    <row r="8288" spans="6:6" x14ac:dyDescent="0.35">
      <c r="F8288" s="47"/>
    </row>
    <row r="8289" spans="6:6" x14ac:dyDescent="0.35">
      <c r="F8289" s="47"/>
    </row>
    <row r="8290" spans="6:6" x14ac:dyDescent="0.35">
      <c r="F8290" s="47"/>
    </row>
    <row r="8291" spans="6:6" x14ac:dyDescent="0.35">
      <c r="F8291" s="47"/>
    </row>
    <row r="8292" spans="6:6" x14ac:dyDescent="0.35">
      <c r="F8292" s="47"/>
    </row>
    <row r="8293" spans="6:6" x14ac:dyDescent="0.35">
      <c r="F8293" s="47"/>
    </row>
    <row r="8294" spans="6:6" x14ac:dyDescent="0.35">
      <c r="F8294" s="47"/>
    </row>
    <row r="8295" spans="6:6" x14ac:dyDescent="0.35">
      <c r="F8295" s="47"/>
    </row>
    <row r="8296" spans="6:6" x14ac:dyDescent="0.35">
      <c r="F8296" s="47"/>
    </row>
    <row r="8297" spans="6:6" x14ac:dyDescent="0.35">
      <c r="F8297" s="47"/>
    </row>
    <row r="8298" spans="6:6" x14ac:dyDescent="0.35">
      <c r="F8298" s="47"/>
    </row>
    <row r="8299" spans="6:6" x14ac:dyDescent="0.35">
      <c r="F8299" s="47"/>
    </row>
    <row r="8300" spans="6:6" x14ac:dyDescent="0.35">
      <c r="F8300" s="47"/>
    </row>
    <row r="8301" spans="6:6" x14ac:dyDescent="0.35">
      <c r="F8301" s="47"/>
    </row>
    <row r="8302" spans="6:6" x14ac:dyDescent="0.35">
      <c r="F8302" s="47"/>
    </row>
    <row r="8303" spans="6:6" x14ac:dyDescent="0.35">
      <c r="F8303" s="47"/>
    </row>
    <row r="8304" spans="6:6" x14ac:dyDescent="0.35">
      <c r="F8304" s="47"/>
    </row>
    <row r="8305" spans="6:6" x14ac:dyDescent="0.35">
      <c r="F8305" s="47"/>
    </row>
    <row r="8306" spans="6:6" x14ac:dyDescent="0.35">
      <c r="F8306" s="47"/>
    </row>
    <row r="8307" spans="6:6" x14ac:dyDescent="0.35">
      <c r="F8307" s="47"/>
    </row>
    <row r="8308" spans="6:6" x14ac:dyDescent="0.35">
      <c r="F8308" s="47"/>
    </row>
    <row r="8309" spans="6:6" x14ac:dyDescent="0.35">
      <c r="F8309" s="47"/>
    </row>
    <row r="8310" spans="6:6" x14ac:dyDescent="0.35">
      <c r="F8310" s="47"/>
    </row>
    <row r="8311" spans="6:6" x14ac:dyDescent="0.35">
      <c r="F8311" s="47"/>
    </row>
    <row r="8312" spans="6:6" x14ac:dyDescent="0.35">
      <c r="F8312" s="47"/>
    </row>
    <row r="8313" spans="6:6" x14ac:dyDescent="0.35">
      <c r="F8313" s="47"/>
    </row>
    <row r="8314" spans="6:6" x14ac:dyDescent="0.35">
      <c r="F8314" s="47"/>
    </row>
    <row r="8315" spans="6:6" x14ac:dyDescent="0.35">
      <c r="F8315" s="47"/>
    </row>
    <row r="8316" spans="6:6" x14ac:dyDescent="0.35">
      <c r="F8316" s="47"/>
    </row>
    <row r="8317" spans="6:6" x14ac:dyDescent="0.35">
      <c r="F8317" s="47"/>
    </row>
    <row r="8318" spans="6:6" x14ac:dyDescent="0.35">
      <c r="F8318" s="47"/>
    </row>
    <row r="8319" spans="6:6" x14ac:dyDescent="0.35">
      <c r="F8319" s="47"/>
    </row>
    <row r="8320" spans="6:6" x14ac:dyDescent="0.35">
      <c r="F8320" s="47"/>
    </row>
    <row r="8321" spans="6:6" x14ac:dyDescent="0.35">
      <c r="F8321" s="47"/>
    </row>
    <row r="8322" spans="6:6" x14ac:dyDescent="0.35">
      <c r="F8322" s="47"/>
    </row>
    <row r="8323" spans="6:6" x14ac:dyDescent="0.35">
      <c r="F8323" s="47"/>
    </row>
    <row r="8324" spans="6:6" x14ac:dyDescent="0.35">
      <c r="F8324" s="47"/>
    </row>
    <row r="8325" spans="6:6" x14ac:dyDescent="0.35">
      <c r="F8325" s="47"/>
    </row>
    <row r="8326" spans="6:6" x14ac:dyDescent="0.35">
      <c r="F8326" s="47"/>
    </row>
    <row r="8327" spans="6:6" x14ac:dyDescent="0.35">
      <c r="F8327" s="47"/>
    </row>
    <row r="8328" spans="6:6" x14ac:dyDescent="0.35">
      <c r="F8328" s="47"/>
    </row>
    <row r="8329" spans="6:6" x14ac:dyDescent="0.35">
      <c r="F8329" s="47"/>
    </row>
    <row r="8330" spans="6:6" x14ac:dyDescent="0.35">
      <c r="F8330" s="47"/>
    </row>
    <row r="8331" spans="6:6" x14ac:dyDescent="0.35">
      <c r="F8331" s="47"/>
    </row>
    <row r="8332" spans="6:6" x14ac:dyDescent="0.35">
      <c r="F8332" s="47"/>
    </row>
    <row r="8333" spans="6:6" x14ac:dyDescent="0.35">
      <c r="F8333" s="47"/>
    </row>
    <row r="8334" spans="6:6" x14ac:dyDescent="0.35">
      <c r="F8334" s="47"/>
    </row>
    <row r="8335" spans="6:6" x14ac:dyDescent="0.35">
      <c r="F8335" s="47"/>
    </row>
    <row r="8336" spans="6:6" x14ac:dyDescent="0.35">
      <c r="F8336" s="47"/>
    </row>
    <row r="8337" spans="6:6" x14ac:dyDescent="0.35">
      <c r="F8337" s="47"/>
    </row>
    <row r="8338" spans="6:6" x14ac:dyDescent="0.35">
      <c r="F8338" s="47"/>
    </row>
    <row r="8339" spans="6:6" x14ac:dyDescent="0.35">
      <c r="F8339" s="47"/>
    </row>
    <row r="8340" spans="6:6" x14ac:dyDescent="0.35">
      <c r="F8340" s="47"/>
    </row>
    <row r="8341" spans="6:6" x14ac:dyDescent="0.35">
      <c r="F8341" s="47"/>
    </row>
    <row r="8342" spans="6:6" x14ac:dyDescent="0.35">
      <c r="F8342" s="47"/>
    </row>
    <row r="8343" spans="6:6" x14ac:dyDescent="0.35">
      <c r="F8343" s="47"/>
    </row>
    <row r="8344" spans="6:6" x14ac:dyDescent="0.35">
      <c r="F8344" s="47"/>
    </row>
    <row r="8345" spans="6:6" x14ac:dyDescent="0.35">
      <c r="F8345" s="47"/>
    </row>
    <row r="8346" spans="6:6" x14ac:dyDescent="0.35">
      <c r="F8346" s="47"/>
    </row>
    <row r="8347" spans="6:6" x14ac:dyDescent="0.35">
      <c r="F8347" s="47"/>
    </row>
    <row r="8348" spans="6:6" x14ac:dyDescent="0.35">
      <c r="F8348" s="47"/>
    </row>
    <row r="8349" spans="6:6" x14ac:dyDescent="0.35">
      <c r="F8349" s="47"/>
    </row>
    <row r="8350" spans="6:6" x14ac:dyDescent="0.35">
      <c r="F8350" s="47"/>
    </row>
    <row r="8351" spans="6:6" x14ac:dyDescent="0.35">
      <c r="F8351" s="47"/>
    </row>
    <row r="8352" spans="6:6" x14ac:dyDescent="0.35">
      <c r="F8352" s="47"/>
    </row>
    <row r="8353" spans="6:6" x14ac:dyDescent="0.35">
      <c r="F8353" s="47"/>
    </row>
    <row r="8354" spans="6:6" x14ac:dyDescent="0.35">
      <c r="F8354" s="47"/>
    </row>
    <row r="8355" spans="6:6" x14ac:dyDescent="0.35">
      <c r="F8355" s="47"/>
    </row>
    <row r="8356" spans="6:6" x14ac:dyDescent="0.35">
      <c r="F8356" s="47"/>
    </row>
    <row r="8357" spans="6:6" x14ac:dyDescent="0.35">
      <c r="F8357" s="47"/>
    </row>
    <row r="8358" spans="6:6" x14ac:dyDescent="0.35">
      <c r="F8358" s="47"/>
    </row>
    <row r="8359" spans="6:6" x14ac:dyDescent="0.35">
      <c r="F8359" s="47"/>
    </row>
    <row r="8360" spans="6:6" x14ac:dyDescent="0.35">
      <c r="F8360" s="47"/>
    </row>
    <row r="8361" spans="6:6" x14ac:dyDescent="0.35">
      <c r="F8361" s="47"/>
    </row>
    <row r="8362" spans="6:6" x14ac:dyDescent="0.35">
      <c r="F8362" s="47"/>
    </row>
    <row r="8363" spans="6:6" x14ac:dyDescent="0.35">
      <c r="F8363" s="47"/>
    </row>
    <row r="8364" spans="6:6" x14ac:dyDescent="0.35">
      <c r="F8364" s="47"/>
    </row>
    <row r="8365" spans="6:6" x14ac:dyDescent="0.35">
      <c r="F8365" s="47"/>
    </row>
    <row r="8366" spans="6:6" x14ac:dyDescent="0.35">
      <c r="F8366" s="47"/>
    </row>
    <row r="8367" spans="6:6" x14ac:dyDescent="0.35">
      <c r="F8367" s="47"/>
    </row>
    <row r="8368" spans="6:6" x14ac:dyDescent="0.35">
      <c r="F8368" s="47"/>
    </row>
    <row r="8369" spans="6:6" x14ac:dyDescent="0.35">
      <c r="F8369" s="47"/>
    </row>
    <row r="8370" spans="6:6" x14ac:dyDescent="0.35">
      <c r="F8370" s="47"/>
    </row>
    <row r="8371" spans="6:6" x14ac:dyDescent="0.35">
      <c r="F8371" s="47"/>
    </row>
    <row r="8372" spans="6:6" x14ac:dyDescent="0.35">
      <c r="F8372" s="47"/>
    </row>
    <row r="8373" spans="6:6" x14ac:dyDescent="0.35">
      <c r="F8373" s="47"/>
    </row>
    <row r="8374" spans="6:6" x14ac:dyDescent="0.35">
      <c r="F8374" s="47"/>
    </row>
    <row r="8375" spans="6:6" x14ac:dyDescent="0.35">
      <c r="F8375" s="47"/>
    </row>
    <row r="8376" spans="6:6" x14ac:dyDescent="0.35">
      <c r="F8376" s="47"/>
    </row>
    <row r="8377" spans="6:6" x14ac:dyDescent="0.35">
      <c r="F8377" s="47"/>
    </row>
    <row r="8378" spans="6:6" x14ac:dyDescent="0.35">
      <c r="F8378" s="47"/>
    </row>
    <row r="8379" spans="6:6" x14ac:dyDescent="0.35">
      <c r="F8379" s="47"/>
    </row>
    <row r="8380" spans="6:6" x14ac:dyDescent="0.35">
      <c r="F8380" s="47"/>
    </row>
    <row r="8381" spans="6:6" x14ac:dyDescent="0.35">
      <c r="F8381" s="47"/>
    </row>
    <row r="8382" spans="6:6" x14ac:dyDescent="0.35">
      <c r="F8382" s="47"/>
    </row>
    <row r="8383" spans="6:6" x14ac:dyDescent="0.35">
      <c r="F8383" s="47"/>
    </row>
    <row r="8384" spans="6:6" x14ac:dyDescent="0.35">
      <c r="F8384" s="47"/>
    </row>
    <row r="8385" spans="6:6" x14ac:dyDescent="0.35">
      <c r="F8385" s="47"/>
    </row>
    <row r="8386" spans="6:6" x14ac:dyDescent="0.35">
      <c r="F8386" s="47"/>
    </row>
    <row r="8387" spans="6:6" x14ac:dyDescent="0.35">
      <c r="F8387" s="47"/>
    </row>
    <row r="8388" spans="6:6" x14ac:dyDescent="0.35">
      <c r="F8388" s="47"/>
    </row>
    <row r="8389" spans="6:6" x14ac:dyDescent="0.35">
      <c r="F8389" s="47"/>
    </row>
    <row r="8390" spans="6:6" x14ac:dyDescent="0.35">
      <c r="F8390" s="47"/>
    </row>
    <row r="8391" spans="6:6" x14ac:dyDescent="0.35">
      <c r="F8391" s="47"/>
    </row>
    <row r="8392" spans="6:6" x14ac:dyDescent="0.35">
      <c r="F8392" s="47"/>
    </row>
    <row r="8393" spans="6:6" x14ac:dyDescent="0.35">
      <c r="F8393" s="47"/>
    </row>
    <row r="8394" spans="6:6" x14ac:dyDescent="0.35">
      <c r="F8394" s="47"/>
    </row>
    <row r="8395" spans="6:6" x14ac:dyDescent="0.35">
      <c r="F8395" s="47"/>
    </row>
    <row r="8396" spans="6:6" x14ac:dyDescent="0.35">
      <c r="F8396" s="47"/>
    </row>
    <row r="8397" spans="6:6" x14ac:dyDescent="0.35">
      <c r="F8397" s="47"/>
    </row>
    <row r="8398" spans="6:6" x14ac:dyDescent="0.35">
      <c r="F8398" s="47"/>
    </row>
    <row r="8399" spans="6:6" x14ac:dyDescent="0.35">
      <c r="F8399" s="47"/>
    </row>
    <row r="8400" spans="6:6" x14ac:dyDescent="0.35">
      <c r="F8400" s="47"/>
    </row>
    <row r="8401" spans="6:6" x14ac:dyDescent="0.35">
      <c r="F8401" s="47"/>
    </row>
    <row r="8402" spans="6:6" x14ac:dyDescent="0.35">
      <c r="F8402" s="47"/>
    </row>
    <row r="8403" spans="6:6" x14ac:dyDescent="0.35">
      <c r="F8403" s="47"/>
    </row>
    <row r="8404" spans="6:6" x14ac:dyDescent="0.35">
      <c r="F8404" s="47"/>
    </row>
    <row r="8405" spans="6:6" x14ac:dyDescent="0.35">
      <c r="F8405" s="47"/>
    </row>
    <row r="8406" spans="6:6" x14ac:dyDescent="0.35">
      <c r="F8406" s="47"/>
    </row>
    <row r="8407" spans="6:6" x14ac:dyDescent="0.35">
      <c r="F8407" s="47"/>
    </row>
    <row r="8408" spans="6:6" x14ac:dyDescent="0.35">
      <c r="F8408" s="47"/>
    </row>
    <row r="8409" spans="6:6" x14ac:dyDescent="0.35">
      <c r="F8409" s="47"/>
    </row>
    <row r="8410" spans="6:6" x14ac:dyDescent="0.35">
      <c r="F8410" s="47"/>
    </row>
    <row r="8411" spans="6:6" x14ac:dyDescent="0.35">
      <c r="F8411" s="47"/>
    </row>
    <row r="8412" spans="6:6" x14ac:dyDescent="0.35">
      <c r="F8412" s="47"/>
    </row>
    <row r="8413" spans="6:6" x14ac:dyDescent="0.35">
      <c r="F8413" s="47"/>
    </row>
    <row r="8414" spans="6:6" x14ac:dyDescent="0.35">
      <c r="F8414" s="47"/>
    </row>
    <row r="8415" spans="6:6" x14ac:dyDescent="0.35">
      <c r="F8415" s="47"/>
    </row>
    <row r="8416" spans="6:6" x14ac:dyDescent="0.35">
      <c r="F8416" s="47"/>
    </row>
    <row r="8417" spans="6:6" x14ac:dyDescent="0.35">
      <c r="F8417" s="47"/>
    </row>
    <row r="8418" spans="6:6" x14ac:dyDescent="0.35">
      <c r="F8418" s="47"/>
    </row>
    <row r="8419" spans="6:6" x14ac:dyDescent="0.35">
      <c r="F8419" s="47"/>
    </row>
    <row r="8420" spans="6:6" x14ac:dyDescent="0.35">
      <c r="F8420" s="47"/>
    </row>
    <row r="8421" spans="6:6" x14ac:dyDescent="0.35">
      <c r="F8421" s="47"/>
    </row>
    <row r="8422" spans="6:6" x14ac:dyDescent="0.35">
      <c r="F8422" s="47"/>
    </row>
    <row r="8423" spans="6:6" x14ac:dyDescent="0.35">
      <c r="F8423" s="47"/>
    </row>
    <row r="8424" spans="6:6" x14ac:dyDescent="0.35">
      <c r="F8424" s="47"/>
    </row>
    <row r="8425" spans="6:6" x14ac:dyDescent="0.35">
      <c r="F8425" s="47"/>
    </row>
    <row r="8426" spans="6:6" x14ac:dyDescent="0.35">
      <c r="F8426" s="47"/>
    </row>
    <row r="8427" spans="6:6" x14ac:dyDescent="0.35">
      <c r="F8427" s="47"/>
    </row>
    <row r="8428" spans="6:6" x14ac:dyDescent="0.35">
      <c r="F8428" s="47"/>
    </row>
    <row r="8429" spans="6:6" x14ac:dyDescent="0.35">
      <c r="F8429" s="47"/>
    </row>
    <row r="8430" spans="6:6" x14ac:dyDescent="0.35">
      <c r="F8430" s="47"/>
    </row>
    <row r="8431" spans="6:6" x14ac:dyDescent="0.35">
      <c r="F8431" s="47"/>
    </row>
    <row r="8432" spans="6:6" x14ac:dyDescent="0.35">
      <c r="F8432" s="47"/>
    </row>
    <row r="8433" spans="6:6" x14ac:dyDescent="0.35">
      <c r="F8433" s="47"/>
    </row>
    <row r="8434" spans="6:6" x14ac:dyDescent="0.35">
      <c r="F8434" s="47"/>
    </row>
    <row r="8435" spans="6:6" x14ac:dyDescent="0.35">
      <c r="F8435" s="47"/>
    </row>
    <row r="8436" spans="6:6" x14ac:dyDescent="0.35">
      <c r="F8436" s="47"/>
    </row>
    <row r="8437" spans="6:6" x14ac:dyDescent="0.35">
      <c r="F8437" s="47"/>
    </row>
    <row r="8438" spans="6:6" x14ac:dyDescent="0.35">
      <c r="F8438" s="47"/>
    </row>
    <row r="8439" spans="6:6" x14ac:dyDescent="0.35">
      <c r="F8439" s="47"/>
    </row>
    <row r="8440" spans="6:6" x14ac:dyDescent="0.35">
      <c r="F8440" s="47"/>
    </row>
    <row r="8441" spans="6:6" x14ac:dyDescent="0.35">
      <c r="F8441" s="47"/>
    </row>
    <row r="8442" spans="6:6" x14ac:dyDescent="0.35">
      <c r="F8442" s="47"/>
    </row>
    <row r="8443" spans="6:6" x14ac:dyDescent="0.35">
      <c r="F8443" s="47"/>
    </row>
    <row r="8444" spans="6:6" x14ac:dyDescent="0.35">
      <c r="F8444" s="47"/>
    </row>
    <row r="8445" spans="6:6" x14ac:dyDescent="0.35">
      <c r="F8445" s="47"/>
    </row>
    <row r="8446" spans="6:6" x14ac:dyDescent="0.35">
      <c r="F8446" s="47"/>
    </row>
    <row r="8447" spans="6:6" x14ac:dyDescent="0.35">
      <c r="F8447" s="47"/>
    </row>
    <row r="8448" spans="6:6" x14ac:dyDescent="0.35">
      <c r="F8448" s="47"/>
    </row>
    <row r="8449" spans="6:6" x14ac:dyDescent="0.35">
      <c r="F8449" s="47"/>
    </row>
    <row r="8450" spans="6:6" x14ac:dyDescent="0.35">
      <c r="F8450" s="47"/>
    </row>
    <row r="8451" spans="6:6" x14ac:dyDescent="0.35">
      <c r="F8451" s="47"/>
    </row>
    <row r="8452" spans="6:6" x14ac:dyDescent="0.35">
      <c r="F8452" s="47"/>
    </row>
    <row r="8453" spans="6:6" x14ac:dyDescent="0.35">
      <c r="F8453" s="47"/>
    </row>
    <row r="8454" spans="6:6" x14ac:dyDescent="0.35">
      <c r="F8454" s="47"/>
    </row>
    <row r="8455" spans="6:6" x14ac:dyDescent="0.35">
      <c r="F8455" s="47"/>
    </row>
    <row r="8456" spans="6:6" x14ac:dyDescent="0.35">
      <c r="F8456" s="47"/>
    </row>
    <row r="8457" spans="6:6" x14ac:dyDescent="0.35">
      <c r="F8457" s="47"/>
    </row>
    <row r="8458" spans="6:6" x14ac:dyDescent="0.35">
      <c r="F8458" s="47"/>
    </row>
    <row r="8459" spans="6:6" x14ac:dyDescent="0.35">
      <c r="F8459" s="47"/>
    </row>
    <row r="8460" spans="6:6" x14ac:dyDescent="0.35">
      <c r="F8460" s="47"/>
    </row>
    <row r="8461" spans="6:6" x14ac:dyDescent="0.35">
      <c r="F8461" s="47"/>
    </row>
    <row r="8462" spans="6:6" x14ac:dyDescent="0.35">
      <c r="F8462" s="47"/>
    </row>
    <row r="8463" spans="6:6" x14ac:dyDescent="0.35">
      <c r="F8463" s="47"/>
    </row>
    <row r="8464" spans="6:6" x14ac:dyDescent="0.35">
      <c r="F8464" s="47"/>
    </row>
    <row r="8465" spans="6:6" x14ac:dyDescent="0.35">
      <c r="F8465" s="47"/>
    </row>
    <row r="8466" spans="6:6" x14ac:dyDescent="0.35">
      <c r="F8466" s="47"/>
    </row>
    <row r="8467" spans="6:6" x14ac:dyDescent="0.35">
      <c r="F8467" s="47"/>
    </row>
    <row r="8468" spans="6:6" x14ac:dyDescent="0.35">
      <c r="F8468" s="47"/>
    </row>
    <row r="8469" spans="6:6" x14ac:dyDescent="0.35">
      <c r="F8469" s="47"/>
    </row>
    <row r="8470" spans="6:6" x14ac:dyDescent="0.35">
      <c r="F8470" s="47"/>
    </row>
    <row r="8471" spans="6:6" x14ac:dyDescent="0.35">
      <c r="F8471" s="47"/>
    </row>
    <row r="8472" spans="6:6" x14ac:dyDescent="0.35">
      <c r="F8472" s="47"/>
    </row>
    <row r="8473" spans="6:6" x14ac:dyDescent="0.35">
      <c r="F8473" s="47"/>
    </row>
    <row r="8474" spans="6:6" x14ac:dyDescent="0.35">
      <c r="F8474" s="47"/>
    </row>
    <row r="8475" spans="6:6" x14ac:dyDescent="0.35">
      <c r="F8475" s="47"/>
    </row>
    <row r="8476" spans="6:6" x14ac:dyDescent="0.35">
      <c r="F8476" s="47"/>
    </row>
    <row r="8477" spans="6:6" x14ac:dyDescent="0.35">
      <c r="F8477" s="47"/>
    </row>
    <row r="8478" spans="6:6" x14ac:dyDescent="0.35">
      <c r="F8478" s="47"/>
    </row>
    <row r="8479" spans="6:6" x14ac:dyDescent="0.35">
      <c r="F8479" s="47"/>
    </row>
    <row r="8480" spans="6:6" x14ac:dyDescent="0.35">
      <c r="F8480" s="47"/>
    </row>
    <row r="8481" spans="6:6" x14ac:dyDescent="0.35">
      <c r="F8481" s="47"/>
    </row>
    <row r="8482" spans="6:6" x14ac:dyDescent="0.35">
      <c r="F8482" s="47"/>
    </row>
    <row r="8483" spans="6:6" x14ac:dyDescent="0.35">
      <c r="F8483" s="47"/>
    </row>
    <row r="8484" spans="6:6" x14ac:dyDescent="0.35">
      <c r="F8484" s="47"/>
    </row>
    <row r="8485" spans="6:6" x14ac:dyDescent="0.35">
      <c r="F8485" s="47"/>
    </row>
    <row r="8486" spans="6:6" x14ac:dyDescent="0.35">
      <c r="F8486" s="47"/>
    </row>
    <row r="8487" spans="6:6" x14ac:dyDescent="0.35">
      <c r="F8487" s="47"/>
    </row>
    <row r="8488" spans="6:6" x14ac:dyDescent="0.35">
      <c r="F8488" s="47"/>
    </row>
    <row r="8489" spans="6:6" x14ac:dyDescent="0.35">
      <c r="F8489" s="47"/>
    </row>
    <row r="8490" spans="6:6" x14ac:dyDescent="0.35">
      <c r="F8490" s="47"/>
    </row>
    <row r="8491" spans="6:6" x14ac:dyDescent="0.35">
      <c r="F8491" s="47"/>
    </row>
    <row r="8492" spans="6:6" x14ac:dyDescent="0.35">
      <c r="F8492" s="47"/>
    </row>
    <row r="8493" spans="6:6" x14ac:dyDescent="0.35">
      <c r="F8493" s="47"/>
    </row>
    <row r="8494" spans="6:6" x14ac:dyDescent="0.35">
      <c r="F8494" s="47"/>
    </row>
    <row r="8495" spans="6:6" x14ac:dyDescent="0.35">
      <c r="F8495" s="47"/>
    </row>
    <row r="8496" spans="6:6" x14ac:dyDescent="0.35">
      <c r="F8496" s="47"/>
    </row>
    <row r="8497" spans="6:6" x14ac:dyDescent="0.35">
      <c r="F8497" s="47"/>
    </row>
    <row r="8498" spans="6:6" x14ac:dyDescent="0.35">
      <c r="F8498" s="47"/>
    </row>
    <row r="8499" spans="6:6" x14ac:dyDescent="0.35">
      <c r="F8499" s="47"/>
    </row>
    <row r="8500" spans="6:6" x14ac:dyDescent="0.35">
      <c r="F8500" s="47"/>
    </row>
    <row r="8501" spans="6:6" x14ac:dyDescent="0.35">
      <c r="F8501" s="47"/>
    </row>
    <row r="8502" spans="6:6" x14ac:dyDescent="0.35">
      <c r="F8502" s="47"/>
    </row>
    <row r="8503" spans="6:6" x14ac:dyDescent="0.35">
      <c r="F8503" s="47"/>
    </row>
    <row r="8504" spans="6:6" x14ac:dyDescent="0.35">
      <c r="F8504" s="47"/>
    </row>
    <row r="8505" spans="6:6" x14ac:dyDescent="0.35">
      <c r="F8505" s="47"/>
    </row>
    <row r="8506" spans="6:6" x14ac:dyDescent="0.35">
      <c r="F8506" s="47"/>
    </row>
    <row r="8507" spans="6:6" x14ac:dyDescent="0.35">
      <c r="F8507" s="47"/>
    </row>
    <row r="8508" spans="6:6" x14ac:dyDescent="0.35">
      <c r="F8508" s="47"/>
    </row>
    <row r="8509" spans="6:6" x14ac:dyDescent="0.35">
      <c r="F8509" s="47"/>
    </row>
    <row r="8510" spans="6:6" x14ac:dyDescent="0.35">
      <c r="F8510" s="47"/>
    </row>
    <row r="8511" spans="6:6" x14ac:dyDescent="0.35">
      <c r="F8511" s="47"/>
    </row>
    <row r="8512" spans="6:6" x14ac:dyDescent="0.35">
      <c r="F8512" s="47"/>
    </row>
    <row r="8513" spans="6:6" x14ac:dyDescent="0.35">
      <c r="F8513" s="47"/>
    </row>
    <row r="8514" spans="6:6" x14ac:dyDescent="0.35">
      <c r="F8514" s="47"/>
    </row>
    <row r="8515" spans="6:6" x14ac:dyDescent="0.35">
      <c r="F8515" s="47"/>
    </row>
    <row r="8516" spans="6:6" x14ac:dyDescent="0.35">
      <c r="F8516" s="47"/>
    </row>
    <row r="8517" spans="6:6" x14ac:dyDescent="0.35">
      <c r="F8517" s="47"/>
    </row>
    <row r="8518" spans="6:6" x14ac:dyDescent="0.35">
      <c r="F8518" s="47"/>
    </row>
    <row r="8519" spans="6:6" x14ac:dyDescent="0.35">
      <c r="F8519" s="47"/>
    </row>
    <row r="8520" spans="6:6" x14ac:dyDescent="0.35">
      <c r="F8520" s="47"/>
    </row>
    <row r="8521" spans="6:6" x14ac:dyDescent="0.35">
      <c r="F8521" s="47"/>
    </row>
    <row r="8522" spans="6:6" x14ac:dyDescent="0.35">
      <c r="F8522" s="47"/>
    </row>
    <row r="8523" spans="6:6" x14ac:dyDescent="0.35">
      <c r="F8523" s="47"/>
    </row>
    <row r="8524" spans="6:6" x14ac:dyDescent="0.35">
      <c r="F8524" s="47"/>
    </row>
    <row r="8525" spans="6:6" x14ac:dyDescent="0.35">
      <c r="F8525" s="47"/>
    </row>
    <row r="8526" spans="6:6" x14ac:dyDescent="0.35">
      <c r="F8526" s="47"/>
    </row>
    <row r="8527" spans="6:6" x14ac:dyDescent="0.35">
      <c r="F8527" s="47"/>
    </row>
    <row r="8528" spans="6:6" x14ac:dyDescent="0.35">
      <c r="F8528" s="47"/>
    </row>
    <row r="8529" spans="6:6" x14ac:dyDescent="0.35">
      <c r="F8529" s="47"/>
    </row>
    <row r="8530" spans="6:6" x14ac:dyDescent="0.35">
      <c r="F8530" s="47"/>
    </row>
    <row r="8531" spans="6:6" x14ac:dyDescent="0.35">
      <c r="F8531" s="47"/>
    </row>
    <row r="8532" spans="6:6" x14ac:dyDescent="0.35">
      <c r="F8532" s="47"/>
    </row>
    <row r="8533" spans="6:6" x14ac:dyDescent="0.35">
      <c r="F8533" s="47"/>
    </row>
    <row r="8534" spans="6:6" x14ac:dyDescent="0.35">
      <c r="F8534" s="47"/>
    </row>
    <row r="8535" spans="6:6" x14ac:dyDescent="0.35">
      <c r="F8535" s="47"/>
    </row>
    <row r="8536" spans="6:6" x14ac:dyDescent="0.35">
      <c r="F8536" s="47"/>
    </row>
    <row r="8537" spans="6:6" x14ac:dyDescent="0.35">
      <c r="F8537" s="47"/>
    </row>
    <row r="8538" spans="6:6" x14ac:dyDescent="0.35">
      <c r="F8538" s="47"/>
    </row>
    <row r="8539" spans="6:6" x14ac:dyDescent="0.35">
      <c r="F8539" s="47"/>
    </row>
    <row r="8540" spans="6:6" x14ac:dyDescent="0.35">
      <c r="F8540" s="47"/>
    </row>
    <row r="8541" spans="6:6" x14ac:dyDescent="0.35">
      <c r="F8541" s="47"/>
    </row>
    <row r="8542" spans="6:6" x14ac:dyDescent="0.35">
      <c r="F8542" s="47"/>
    </row>
    <row r="8543" spans="6:6" x14ac:dyDescent="0.35">
      <c r="F8543" s="47"/>
    </row>
    <row r="8544" spans="6:6" x14ac:dyDescent="0.35">
      <c r="F8544" s="47"/>
    </row>
    <row r="8545" spans="6:6" x14ac:dyDescent="0.35">
      <c r="F8545" s="47"/>
    </row>
    <row r="8546" spans="6:6" x14ac:dyDescent="0.35">
      <c r="F8546" s="47"/>
    </row>
    <row r="8547" spans="6:6" x14ac:dyDescent="0.35">
      <c r="F8547" s="47"/>
    </row>
    <row r="8548" spans="6:6" x14ac:dyDescent="0.35">
      <c r="F8548" s="47"/>
    </row>
    <row r="8549" spans="6:6" x14ac:dyDescent="0.35">
      <c r="F8549" s="47"/>
    </row>
    <row r="8550" spans="6:6" x14ac:dyDescent="0.35">
      <c r="F8550" s="47"/>
    </row>
    <row r="8551" spans="6:6" x14ac:dyDescent="0.35">
      <c r="F8551" s="47"/>
    </row>
    <row r="8552" spans="6:6" x14ac:dyDescent="0.35">
      <c r="F8552" s="47"/>
    </row>
    <row r="8553" spans="6:6" x14ac:dyDescent="0.35">
      <c r="F8553" s="47"/>
    </row>
    <row r="8554" spans="6:6" x14ac:dyDescent="0.35">
      <c r="F8554" s="47"/>
    </row>
    <row r="8555" spans="6:6" x14ac:dyDescent="0.35">
      <c r="F8555" s="47"/>
    </row>
    <row r="8556" spans="6:6" x14ac:dyDescent="0.35">
      <c r="F8556" s="47"/>
    </row>
    <row r="8557" spans="6:6" x14ac:dyDescent="0.35">
      <c r="F8557" s="47"/>
    </row>
    <row r="8558" spans="6:6" x14ac:dyDescent="0.35">
      <c r="F8558" s="47"/>
    </row>
    <row r="8559" spans="6:6" x14ac:dyDescent="0.35">
      <c r="F8559" s="47"/>
    </row>
    <row r="8560" spans="6:6" x14ac:dyDescent="0.35">
      <c r="F8560" s="47"/>
    </row>
    <row r="8561" spans="6:6" x14ac:dyDescent="0.35">
      <c r="F8561" s="47"/>
    </row>
    <row r="8562" spans="6:6" x14ac:dyDescent="0.35">
      <c r="F8562" s="47"/>
    </row>
    <row r="8563" spans="6:6" x14ac:dyDescent="0.35">
      <c r="F8563" s="47"/>
    </row>
    <row r="8564" spans="6:6" x14ac:dyDescent="0.35">
      <c r="F8564" s="47"/>
    </row>
    <row r="8565" spans="6:6" x14ac:dyDescent="0.35">
      <c r="F8565" s="47"/>
    </row>
    <row r="8566" spans="6:6" x14ac:dyDescent="0.35">
      <c r="F8566" s="47"/>
    </row>
    <row r="8567" spans="6:6" x14ac:dyDescent="0.35">
      <c r="F8567" s="47"/>
    </row>
    <row r="8568" spans="6:6" x14ac:dyDescent="0.35">
      <c r="F8568" s="47"/>
    </row>
    <row r="8569" spans="6:6" x14ac:dyDescent="0.35">
      <c r="F8569" s="47"/>
    </row>
    <row r="8570" spans="6:6" x14ac:dyDescent="0.35">
      <c r="F8570" s="47"/>
    </row>
    <row r="8571" spans="6:6" x14ac:dyDescent="0.35">
      <c r="F8571" s="47"/>
    </row>
    <row r="8572" spans="6:6" x14ac:dyDescent="0.35">
      <c r="F8572" s="47"/>
    </row>
    <row r="8573" spans="6:6" x14ac:dyDescent="0.35">
      <c r="F8573" s="47"/>
    </row>
    <row r="8574" spans="6:6" x14ac:dyDescent="0.35">
      <c r="F8574" s="47"/>
    </row>
    <row r="8575" spans="6:6" x14ac:dyDescent="0.35">
      <c r="F8575" s="47"/>
    </row>
    <row r="8576" spans="6:6" x14ac:dyDescent="0.35">
      <c r="F8576" s="47"/>
    </row>
    <row r="8577" spans="6:6" x14ac:dyDescent="0.35">
      <c r="F8577" s="47"/>
    </row>
    <row r="8578" spans="6:6" x14ac:dyDescent="0.35">
      <c r="F8578" s="47"/>
    </row>
    <row r="8579" spans="6:6" x14ac:dyDescent="0.35">
      <c r="F8579" s="47"/>
    </row>
    <row r="8580" spans="6:6" x14ac:dyDescent="0.35">
      <c r="F8580" s="47"/>
    </row>
    <row r="8581" spans="6:6" x14ac:dyDescent="0.35">
      <c r="F8581" s="47"/>
    </row>
    <row r="8582" spans="6:6" x14ac:dyDescent="0.35">
      <c r="F8582" s="47"/>
    </row>
    <row r="8583" spans="6:6" x14ac:dyDescent="0.35">
      <c r="F8583" s="47"/>
    </row>
    <row r="8584" spans="6:6" x14ac:dyDescent="0.35">
      <c r="F8584" s="47"/>
    </row>
    <row r="8585" spans="6:6" x14ac:dyDescent="0.35">
      <c r="F8585" s="47"/>
    </row>
    <row r="8586" spans="6:6" x14ac:dyDescent="0.35">
      <c r="F8586" s="47"/>
    </row>
    <row r="8587" spans="6:6" x14ac:dyDescent="0.35">
      <c r="F8587" s="47"/>
    </row>
    <row r="8588" spans="6:6" x14ac:dyDescent="0.35">
      <c r="F8588" s="47"/>
    </row>
    <row r="8589" spans="6:6" x14ac:dyDescent="0.35">
      <c r="F8589" s="47"/>
    </row>
    <row r="8590" spans="6:6" x14ac:dyDescent="0.35">
      <c r="F8590" s="47"/>
    </row>
    <row r="8591" spans="6:6" x14ac:dyDescent="0.35">
      <c r="F8591" s="47"/>
    </row>
    <row r="8592" spans="6:6" x14ac:dyDescent="0.35">
      <c r="F8592" s="47"/>
    </row>
    <row r="8593" spans="6:6" x14ac:dyDescent="0.35">
      <c r="F8593" s="47"/>
    </row>
    <row r="8594" spans="6:6" x14ac:dyDescent="0.35">
      <c r="F8594" s="47"/>
    </row>
    <row r="8595" spans="6:6" x14ac:dyDescent="0.35">
      <c r="F8595" s="47"/>
    </row>
    <row r="8596" spans="6:6" x14ac:dyDescent="0.35">
      <c r="F8596" s="47"/>
    </row>
    <row r="8597" spans="6:6" x14ac:dyDescent="0.35">
      <c r="F8597" s="47"/>
    </row>
    <row r="8598" spans="6:6" x14ac:dyDescent="0.35">
      <c r="F8598" s="47"/>
    </row>
    <row r="8599" spans="6:6" x14ac:dyDescent="0.35">
      <c r="F8599" s="47"/>
    </row>
    <row r="8600" spans="6:6" x14ac:dyDescent="0.35">
      <c r="F8600" s="47"/>
    </row>
    <row r="8601" spans="6:6" x14ac:dyDescent="0.35">
      <c r="F8601" s="47"/>
    </row>
    <row r="8602" spans="6:6" x14ac:dyDescent="0.35">
      <c r="F8602" s="47"/>
    </row>
    <row r="8603" spans="6:6" x14ac:dyDescent="0.35">
      <c r="F8603" s="47"/>
    </row>
    <row r="8604" spans="6:6" x14ac:dyDescent="0.35">
      <c r="F8604" s="47"/>
    </row>
    <row r="8605" spans="6:6" x14ac:dyDescent="0.35">
      <c r="F8605" s="47"/>
    </row>
    <row r="8606" spans="6:6" x14ac:dyDescent="0.35">
      <c r="F8606" s="47"/>
    </row>
    <row r="8607" spans="6:6" x14ac:dyDescent="0.35">
      <c r="F8607" s="47"/>
    </row>
    <row r="8608" spans="6:6" x14ac:dyDescent="0.35">
      <c r="F8608" s="47"/>
    </row>
    <row r="8609" spans="6:6" x14ac:dyDescent="0.35">
      <c r="F8609" s="47"/>
    </row>
    <row r="8610" spans="6:6" x14ac:dyDescent="0.35">
      <c r="F8610" s="47"/>
    </row>
    <row r="8611" spans="6:6" x14ac:dyDescent="0.35">
      <c r="F8611" s="47"/>
    </row>
    <row r="8612" spans="6:6" x14ac:dyDescent="0.35">
      <c r="F8612" s="47"/>
    </row>
    <row r="8613" spans="6:6" x14ac:dyDescent="0.35">
      <c r="F8613" s="47"/>
    </row>
    <row r="8614" spans="6:6" x14ac:dyDescent="0.35">
      <c r="F8614" s="47"/>
    </row>
    <row r="8615" spans="6:6" x14ac:dyDescent="0.35">
      <c r="F8615" s="47"/>
    </row>
    <row r="8616" spans="6:6" x14ac:dyDescent="0.35">
      <c r="F8616" s="47"/>
    </row>
    <row r="8617" spans="6:6" x14ac:dyDescent="0.35">
      <c r="F8617" s="47"/>
    </row>
    <row r="8618" spans="6:6" x14ac:dyDescent="0.35">
      <c r="F8618" s="47"/>
    </row>
    <row r="8619" spans="6:6" x14ac:dyDescent="0.35">
      <c r="F8619" s="47"/>
    </row>
    <row r="8620" spans="6:6" x14ac:dyDescent="0.35">
      <c r="F8620" s="47"/>
    </row>
    <row r="8621" spans="6:6" x14ac:dyDescent="0.35">
      <c r="F8621" s="47"/>
    </row>
    <row r="8622" spans="6:6" x14ac:dyDescent="0.35">
      <c r="F8622" s="47"/>
    </row>
    <row r="8623" spans="6:6" x14ac:dyDescent="0.35">
      <c r="F8623" s="47"/>
    </row>
    <row r="8624" spans="6:6" x14ac:dyDescent="0.35">
      <c r="F8624" s="47"/>
    </row>
    <row r="8625" spans="6:6" x14ac:dyDescent="0.35">
      <c r="F8625" s="47"/>
    </row>
    <row r="8626" spans="6:6" x14ac:dyDescent="0.35">
      <c r="F8626" s="47"/>
    </row>
    <row r="8627" spans="6:6" x14ac:dyDescent="0.35">
      <c r="F8627" s="47"/>
    </row>
    <row r="8628" spans="6:6" x14ac:dyDescent="0.35">
      <c r="F8628" s="47"/>
    </row>
    <row r="8629" spans="6:6" x14ac:dyDescent="0.35">
      <c r="F8629" s="47"/>
    </row>
    <row r="8630" spans="6:6" x14ac:dyDescent="0.35">
      <c r="F8630" s="47"/>
    </row>
    <row r="8631" spans="6:6" x14ac:dyDescent="0.35">
      <c r="F8631" s="47"/>
    </row>
    <row r="8632" spans="6:6" x14ac:dyDescent="0.35">
      <c r="F8632" s="47"/>
    </row>
    <row r="8633" spans="6:6" x14ac:dyDescent="0.35">
      <c r="F8633" s="47"/>
    </row>
    <row r="8634" spans="6:6" x14ac:dyDescent="0.35">
      <c r="F8634" s="47"/>
    </row>
    <row r="8635" spans="6:6" x14ac:dyDescent="0.35">
      <c r="F8635" s="47"/>
    </row>
    <row r="8636" spans="6:6" x14ac:dyDescent="0.35">
      <c r="F8636" s="47"/>
    </row>
    <row r="8637" spans="6:6" x14ac:dyDescent="0.35">
      <c r="F8637" s="47"/>
    </row>
    <row r="8638" spans="6:6" x14ac:dyDescent="0.35">
      <c r="F8638" s="47"/>
    </row>
    <row r="8639" spans="6:6" x14ac:dyDescent="0.35">
      <c r="F8639" s="47"/>
    </row>
    <row r="8640" spans="6:6" x14ac:dyDescent="0.35">
      <c r="F8640" s="47"/>
    </row>
    <row r="8641" spans="6:6" x14ac:dyDescent="0.35">
      <c r="F8641" s="47"/>
    </row>
    <row r="8642" spans="6:6" x14ac:dyDescent="0.35">
      <c r="F8642" s="47"/>
    </row>
    <row r="8643" spans="6:6" x14ac:dyDescent="0.35">
      <c r="F8643" s="47"/>
    </row>
    <row r="8644" spans="6:6" x14ac:dyDescent="0.35">
      <c r="F8644" s="47"/>
    </row>
    <row r="8645" spans="6:6" x14ac:dyDescent="0.35">
      <c r="F8645" s="47"/>
    </row>
    <row r="8646" spans="6:6" x14ac:dyDescent="0.35">
      <c r="F8646" s="47"/>
    </row>
    <row r="8647" spans="6:6" x14ac:dyDescent="0.35">
      <c r="F8647" s="47"/>
    </row>
    <row r="8648" spans="6:6" x14ac:dyDescent="0.35">
      <c r="F8648" s="47"/>
    </row>
    <row r="8649" spans="6:6" x14ac:dyDescent="0.35">
      <c r="F8649" s="47"/>
    </row>
    <row r="8650" spans="6:6" x14ac:dyDescent="0.35">
      <c r="F8650" s="47"/>
    </row>
    <row r="8651" spans="6:6" x14ac:dyDescent="0.35">
      <c r="F8651" s="47"/>
    </row>
    <row r="8652" spans="6:6" x14ac:dyDescent="0.35">
      <c r="F8652" s="47"/>
    </row>
    <row r="8653" spans="6:6" x14ac:dyDescent="0.35">
      <c r="F8653" s="47"/>
    </row>
    <row r="8654" spans="6:6" x14ac:dyDescent="0.35">
      <c r="F8654" s="47"/>
    </row>
    <row r="8655" spans="6:6" x14ac:dyDescent="0.35">
      <c r="F8655" s="47"/>
    </row>
    <row r="8656" spans="6:6" x14ac:dyDescent="0.35">
      <c r="F8656" s="47"/>
    </row>
    <row r="8657" spans="6:6" x14ac:dyDescent="0.35">
      <c r="F8657" s="47"/>
    </row>
    <row r="8658" spans="6:6" x14ac:dyDescent="0.35">
      <c r="F8658" s="47"/>
    </row>
    <row r="8659" spans="6:6" x14ac:dyDescent="0.35">
      <c r="F8659" s="47"/>
    </row>
    <row r="8660" spans="6:6" x14ac:dyDescent="0.35">
      <c r="F8660" s="47"/>
    </row>
    <row r="8661" spans="6:6" x14ac:dyDescent="0.35">
      <c r="F8661" s="47"/>
    </row>
    <row r="8662" spans="6:6" x14ac:dyDescent="0.35">
      <c r="F8662" s="47"/>
    </row>
    <row r="8663" spans="6:6" x14ac:dyDescent="0.35">
      <c r="F8663" s="47"/>
    </row>
    <row r="8664" spans="6:6" x14ac:dyDescent="0.35">
      <c r="F8664" s="47"/>
    </row>
    <row r="8665" spans="6:6" x14ac:dyDescent="0.35">
      <c r="F8665" s="47"/>
    </row>
    <row r="8666" spans="6:6" x14ac:dyDescent="0.35">
      <c r="F8666" s="47"/>
    </row>
    <row r="8667" spans="6:6" x14ac:dyDescent="0.35">
      <c r="F8667" s="47"/>
    </row>
    <row r="8668" spans="6:6" x14ac:dyDescent="0.35">
      <c r="F8668" s="47"/>
    </row>
    <row r="8669" spans="6:6" x14ac:dyDescent="0.35">
      <c r="F8669" s="47"/>
    </row>
    <row r="8670" spans="6:6" x14ac:dyDescent="0.35">
      <c r="F8670" s="47"/>
    </row>
    <row r="8671" spans="6:6" x14ac:dyDescent="0.35">
      <c r="F8671" s="47"/>
    </row>
    <row r="8672" spans="6:6" x14ac:dyDescent="0.35">
      <c r="F8672" s="47"/>
    </row>
    <row r="8673" spans="6:6" x14ac:dyDescent="0.35">
      <c r="F8673" s="47"/>
    </row>
    <row r="8674" spans="6:6" x14ac:dyDescent="0.35">
      <c r="F8674" s="47"/>
    </row>
    <row r="8675" spans="6:6" x14ac:dyDescent="0.35">
      <c r="F8675" s="47"/>
    </row>
    <row r="8676" spans="6:6" x14ac:dyDescent="0.35">
      <c r="F8676" s="47"/>
    </row>
    <row r="8677" spans="6:6" x14ac:dyDescent="0.35">
      <c r="F8677" s="47"/>
    </row>
    <row r="8678" spans="6:6" x14ac:dyDescent="0.35">
      <c r="F8678" s="47"/>
    </row>
    <row r="8679" spans="6:6" x14ac:dyDescent="0.35">
      <c r="F8679" s="47"/>
    </row>
    <row r="8680" spans="6:6" x14ac:dyDescent="0.35">
      <c r="F8680" s="47"/>
    </row>
    <row r="8681" spans="6:6" x14ac:dyDescent="0.35">
      <c r="F8681" s="47"/>
    </row>
    <row r="8682" spans="6:6" x14ac:dyDescent="0.35">
      <c r="F8682" s="47"/>
    </row>
    <row r="8683" spans="6:6" x14ac:dyDescent="0.35">
      <c r="F8683" s="47"/>
    </row>
    <row r="8684" spans="6:6" x14ac:dyDescent="0.35">
      <c r="F8684" s="47"/>
    </row>
    <row r="8685" spans="6:6" x14ac:dyDescent="0.35">
      <c r="F8685" s="47"/>
    </row>
    <row r="8686" spans="6:6" x14ac:dyDescent="0.35">
      <c r="F8686" s="47"/>
    </row>
    <row r="8687" spans="6:6" x14ac:dyDescent="0.35">
      <c r="F8687" s="47"/>
    </row>
    <row r="8688" spans="6:6" x14ac:dyDescent="0.35">
      <c r="F8688" s="47"/>
    </row>
    <row r="8689" spans="6:6" x14ac:dyDescent="0.35">
      <c r="F8689" s="47"/>
    </row>
    <row r="8690" spans="6:6" x14ac:dyDescent="0.35">
      <c r="F8690" s="47"/>
    </row>
    <row r="8691" spans="6:6" x14ac:dyDescent="0.35">
      <c r="F8691" s="47"/>
    </row>
    <row r="8692" spans="6:6" x14ac:dyDescent="0.35">
      <c r="F8692" s="47"/>
    </row>
    <row r="8693" spans="6:6" x14ac:dyDescent="0.35">
      <c r="F8693" s="47"/>
    </row>
    <row r="8694" spans="6:6" x14ac:dyDescent="0.35">
      <c r="F8694" s="47"/>
    </row>
    <row r="8695" spans="6:6" x14ac:dyDescent="0.35">
      <c r="F8695" s="47"/>
    </row>
    <row r="8696" spans="6:6" x14ac:dyDescent="0.35">
      <c r="F8696" s="47"/>
    </row>
    <row r="8697" spans="6:6" x14ac:dyDescent="0.35">
      <c r="F8697" s="47"/>
    </row>
    <row r="8698" spans="6:6" x14ac:dyDescent="0.35">
      <c r="F8698" s="47"/>
    </row>
    <row r="8699" spans="6:6" x14ac:dyDescent="0.35">
      <c r="F8699" s="47"/>
    </row>
    <row r="8700" spans="6:6" x14ac:dyDescent="0.35">
      <c r="F8700" s="47"/>
    </row>
    <row r="8701" spans="6:6" x14ac:dyDescent="0.35">
      <c r="F8701" s="47"/>
    </row>
    <row r="8702" spans="6:6" x14ac:dyDescent="0.35">
      <c r="F8702" s="47"/>
    </row>
    <row r="8703" spans="6:6" x14ac:dyDescent="0.35">
      <c r="F8703" s="47"/>
    </row>
    <row r="8704" spans="6:6" x14ac:dyDescent="0.35">
      <c r="F8704" s="47"/>
    </row>
    <row r="8705" spans="6:6" x14ac:dyDescent="0.35">
      <c r="F8705" s="47"/>
    </row>
    <row r="8706" spans="6:6" x14ac:dyDescent="0.35">
      <c r="F8706" s="47"/>
    </row>
    <row r="8707" spans="6:6" x14ac:dyDescent="0.35">
      <c r="F8707" s="47"/>
    </row>
    <row r="8708" spans="6:6" x14ac:dyDescent="0.35">
      <c r="F8708" s="47"/>
    </row>
    <row r="8709" spans="6:6" x14ac:dyDescent="0.35">
      <c r="F8709" s="47"/>
    </row>
    <row r="8710" spans="6:6" x14ac:dyDescent="0.35">
      <c r="F8710" s="47"/>
    </row>
    <row r="8711" spans="6:6" x14ac:dyDescent="0.35">
      <c r="F8711" s="47"/>
    </row>
    <row r="8712" spans="6:6" x14ac:dyDescent="0.35">
      <c r="F8712" s="47"/>
    </row>
    <row r="8713" spans="6:6" x14ac:dyDescent="0.35">
      <c r="F8713" s="47"/>
    </row>
    <row r="8714" spans="6:6" x14ac:dyDescent="0.35">
      <c r="F8714" s="47"/>
    </row>
    <row r="8715" spans="6:6" x14ac:dyDescent="0.35">
      <c r="F8715" s="47"/>
    </row>
    <row r="8716" spans="6:6" x14ac:dyDescent="0.35">
      <c r="F8716" s="47"/>
    </row>
    <row r="8717" spans="6:6" x14ac:dyDescent="0.35">
      <c r="F8717" s="47"/>
    </row>
    <row r="8718" spans="6:6" x14ac:dyDescent="0.35">
      <c r="F8718" s="47"/>
    </row>
    <row r="8719" spans="6:6" x14ac:dyDescent="0.35">
      <c r="F8719" s="47"/>
    </row>
    <row r="8720" spans="6:6" x14ac:dyDescent="0.35">
      <c r="F8720" s="47"/>
    </row>
    <row r="8721" spans="6:6" x14ac:dyDescent="0.35">
      <c r="F8721" s="47"/>
    </row>
    <row r="8722" spans="6:6" x14ac:dyDescent="0.35">
      <c r="F8722" s="47"/>
    </row>
    <row r="8723" spans="6:6" x14ac:dyDescent="0.35">
      <c r="F8723" s="47"/>
    </row>
    <row r="8724" spans="6:6" x14ac:dyDescent="0.35">
      <c r="F8724" s="47"/>
    </row>
    <row r="8725" spans="6:6" x14ac:dyDescent="0.35">
      <c r="F8725" s="47"/>
    </row>
    <row r="8726" spans="6:6" x14ac:dyDescent="0.35">
      <c r="F8726" s="47"/>
    </row>
    <row r="8727" spans="6:6" x14ac:dyDescent="0.35">
      <c r="F8727" s="47"/>
    </row>
    <row r="8728" spans="6:6" x14ac:dyDescent="0.35">
      <c r="F8728" s="47"/>
    </row>
    <row r="8729" spans="6:6" x14ac:dyDescent="0.35">
      <c r="F8729" s="47"/>
    </row>
    <row r="8730" spans="6:6" x14ac:dyDescent="0.35">
      <c r="F8730" s="47"/>
    </row>
    <row r="8731" spans="6:6" x14ac:dyDescent="0.35">
      <c r="F8731" s="47"/>
    </row>
    <row r="8732" spans="6:6" x14ac:dyDescent="0.35">
      <c r="F8732" s="47"/>
    </row>
    <row r="8733" spans="6:6" x14ac:dyDescent="0.35">
      <c r="F8733" s="47"/>
    </row>
    <row r="8734" spans="6:6" x14ac:dyDescent="0.35">
      <c r="F8734" s="47"/>
    </row>
    <row r="8735" spans="6:6" x14ac:dyDescent="0.35">
      <c r="F8735" s="47"/>
    </row>
    <row r="8736" spans="6:6" x14ac:dyDescent="0.35">
      <c r="F8736" s="47"/>
    </row>
    <row r="8737" spans="6:6" x14ac:dyDescent="0.35">
      <c r="F8737" s="47"/>
    </row>
    <row r="8738" spans="6:6" x14ac:dyDescent="0.35">
      <c r="F8738" s="47"/>
    </row>
    <row r="8739" spans="6:6" x14ac:dyDescent="0.35">
      <c r="F8739" s="47"/>
    </row>
    <row r="8740" spans="6:6" x14ac:dyDescent="0.35">
      <c r="F8740" s="47"/>
    </row>
    <row r="8741" spans="6:6" x14ac:dyDescent="0.35">
      <c r="F8741" s="47"/>
    </row>
    <row r="8742" spans="6:6" x14ac:dyDescent="0.35">
      <c r="F8742" s="47"/>
    </row>
    <row r="8743" spans="6:6" x14ac:dyDescent="0.35">
      <c r="F8743" s="47"/>
    </row>
    <row r="8744" spans="6:6" x14ac:dyDescent="0.35">
      <c r="F8744" s="47"/>
    </row>
    <row r="8745" spans="6:6" x14ac:dyDescent="0.35">
      <c r="F8745" s="47"/>
    </row>
    <row r="8746" spans="6:6" x14ac:dyDescent="0.35">
      <c r="F8746" s="47"/>
    </row>
    <row r="8747" spans="6:6" x14ac:dyDescent="0.35">
      <c r="F8747" s="47"/>
    </row>
    <row r="8748" spans="6:6" x14ac:dyDescent="0.35">
      <c r="F8748" s="47"/>
    </row>
    <row r="8749" spans="6:6" x14ac:dyDescent="0.35">
      <c r="F8749" s="47"/>
    </row>
    <row r="8750" spans="6:6" x14ac:dyDescent="0.35">
      <c r="F8750" s="47"/>
    </row>
    <row r="8751" spans="6:6" x14ac:dyDescent="0.35">
      <c r="F8751" s="47"/>
    </row>
    <row r="8752" spans="6:6" x14ac:dyDescent="0.35">
      <c r="F8752" s="47"/>
    </row>
    <row r="8753" spans="6:6" x14ac:dyDescent="0.35">
      <c r="F8753" s="47"/>
    </row>
    <row r="8754" spans="6:6" x14ac:dyDescent="0.35">
      <c r="F8754" s="47"/>
    </row>
    <row r="8755" spans="6:6" x14ac:dyDescent="0.35">
      <c r="F8755" s="47"/>
    </row>
    <row r="8756" spans="6:6" x14ac:dyDescent="0.35">
      <c r="F8756" s="47"/>
    </row>
    <row r="8757" spans="6:6" x14ac:dyDescent="0.35">
      <c r="F8757" s="47"/>
    </row>
    <row r="8758" spans="6:6" x14ac:dyDescent="0.35">
      <c r="F8758" s="47"/>
    </row>
    <row r="8759" spans="6:6" x14ac:dyDescent="0.35">
      <c r="F8759" s="47"/>
    </row>
    <row r="8760" spans="6:6" x14ac:dyDescent="0.35">
      <c r="F8760" s="47"/>
    </row>
    <row r="8761" spans="6:6" x14ac:dyDescent="0.35">
      <c r="F8761" s="47"/>
    </row>
    <row r="8762" spans="6:6" x14ac:dyDescent="0.35">
      <c r="F8762" s="47"/>
    </row>
    <row r="8763" spans="6:6" x14ac:dyDescent="0.35">
      <c r="F8763" s="47"/>
    </row>
    <row r="8764" spans="6:6" x14ac:dyDescent="0.35">
      <c r="F8764" s="47"/>
    </row>
    <row r="8765" spans="6:6" x14ac:dyDescent="0.35">
      <c r="F8765" s="47"/>
    </row>
    <row r="8766" spans="6:6" x14ac:dyDescent="0.35">
      <c r="F8766" s="47"/>
    </row>
    <row r="8767" spans="6:6" x14ac:dyDescent="0.35">
      <c r="F8767" s="47"/>
    </row>
    <row r="8768" spans="6:6" x14ac:dyDescent="0.35">
      <c r="F8768" s="47"/>
    </row>
    <row r="8769" spans="6:6" x14ac:dyDescent="0.35">
      <c r="F8769" s="47"/>
    </row>
    <row r="8770" spans="6:6" x14ac:dyDescent="0.35">
      <c r="F8770" s="47"/>
    </row>
    <row r="8771" spans="6:6" x14ac:dyDescent="0.35">
      <c r="F8771" s="47"/>
    </row>
    <row r="8772" spans="6:6" x14ac:dyDescent="0.35">
      <c r="F8772" s="47"/>
    </row>
    <row r="8773" spans="6:6" x14ac:dyDescent="0.35">
      <c r="F8773" s="47"/>
    </row>
    <row r="8774" spans="6:6" x14ac:dyDescent="0.35">
      <c r="F8774" s="47"/>
    </row>
    <row r="8775" spans="6:6" x14ac:dyDescent="0.35">
      <c r="F8775" s="47"/>
    </row>
    <row r="8776" spans="6:6" x14ac:dyDescent="0.35">
      <c r="F8776" s="47"/>
    </row>
    <row r="8777" spans="6:6" x14ac:dyDescent="0.35">
      <c r="F8777" s="47"/>
    </row>
    <row r="8778" spans="6:6" x14ac:dyDescent="0.35">
      <c r="F8778" s="47"/>
    </row>
    <row r="8779" spans="6:6" x14ac:dyDescent="0.35">
      <c r="F8779" s="47"/>
    </row>
    <row r="8780" spans="6:6" x14ac:dyDescent="0.35">
      <c r="F8780" s="47"/>
    </row>
    <row r="8781" spans="6:6" x14ac:dyDescent="0.35">
      <c r="F8781" s="47"/>
    </row>
    <row r="8782" spans="6:6" x14ac:dyDescent="0.35">
      <c r="F8782" s="47"/>
    </row>
    <row r="8783" spans="6:6" x14ac:dyDescent="0.35">
      <c r="F8783" s="47"/>
    </row>
    <row r="8784" spans="6:6" x14ac:dyDescent="0.35">
      <c r="F8784" s="47"/>
    </row>
    <row r="8785" spans="6:6" x14ac:dyDescent="0.35">
      <c r="F8785" s="47"/>
    </row>
    <row r="8786" spans="6:6" x14ac:dyDescent="0.35">
      <c r="F8786" s="47"/>
    </row>
    <row r="8787" spans="6:6" x14ac:dyDescent="0.35">
      <c r="F8787" s="47"/>
    </row>
    <row r="8788" spans="6:6" x14ac:dyDescent="0.35">
      <c r="F8788" s="47"/>
    </row>
    <row r="8789" spans="6:6" x14ac:dyDescent="0.35">
      <c r="F8789" s="47"/>
    </row>
    <row r="8790" spans="6:6" x14ac:dyDescent="0.35">
      <c r="F8790" s="47"/>
    </row>
    <row r="8791" spans="6:6" x14ac:dyDescent="0.35">
      <c r="F8791" s="47"/>
    </row>
    <row r="8792" spans="6:6" x14ac:dyDescent="0.35">
      <c r="F8792" s="47"/>
    </row>
    <row r="8793" spans="6:6" x14ac:dyDescent="0.35">
      <c r="F8793" s="47"/>
    </row>
    <row r="8794" spans="6:6" x14ac:dyDescent="0.35">
      <c r="F8794" s="47"/>
    </row>
    <row r="8795" spans="6:6" x14ac:dyDescent="0.35">
      <c r="F8795" s="47"/>
    </row>
    <row r="8796" spans="6:6" x14ac:dyDescent="0.35">
      <c r="F8796" s="47"/>
    </row>
    <row r="8797" spans="6:6" x14ac:dyDescent="0.35">
      <c r="F8797" s="47"/>
    </row>
    <row r="8798" spans="6:6" x14ac:dyDescent="0.35">
      <c r="F8798" s="47"/>
    </row>
    <row r="8799" spans="6:6" x14ac:dyDescent="0.35">
      <c r="F8799" s="47"/>
    </row>
    <row r="8800" spans="6:6" x14ac:dyDescent="0.35">
      <c r="F8800" s="47"/>
    </row>
    <row r="8801" spans="6:6" x14ac:dyDescent="0.35">
      <c r="F8801" s="47"/>
    </row>
    <row r="8802" spans="6:6" x14ac:dyDescent="0.35">
      <c r="F8802" s="47"/>
    </row>
    <row r="8803" spans="6:6" x14ac:dyDescent="0.35">
      <c r="F8803" s="47"/>
    </row>
    <row r="8804" spans="6:6" x14ac:dyDescent="0.35">
      <c r="F8804" s="47"/>
    </row>
    <row r="8805" spans="6:6" x14ac:dyDescent="0.35">
      <c r="F8805" s="47"/>
    </row>
    <row r="8806" spans="6:6" x14ac:dyDescent="0.35">
      <c r="F8806" s="47"/>
    </row>
    <row r="8807" spans="6:6" x14ac:dyDescent="0.35">
      <c r="F8807" s="47"/>
    </row>
    <row r="8808" spans="6:6" x14ac:dyDescent="0.35">
      <c r="F8808" s="47"/>
    </row>
    <row r="8809" spans="6:6" x14ac:dyDescent="0.35">
      <c r="F8809" s="47"/>
    </row>
    <row r="8810" spans="6:6" x14ac:dyDescent="0.35">
      <c r="F8810" s="47"/>
    </row>
    <row r="8811" spans="6:6" x14ac:dyDescent="0.35">
      <c r="F8811" s="47"/>
    </row>
    <row r="8812" spans="6:6" x14ac:dyDescent="0.35">
      <c r="F8812" s="47"/>
    </row>
    <row r="8813" spans="6:6" x14ac:dyDescent="0.35">
      <c r="F8813" s="47"/>
    </row>
    <row r="8814" spans="6:6" x14ac:dyDescent="0.35">
      <c r="F8814" s="47"/>
    </row>
    <row r="8815" spans="6:6" x14ac:dyDescent="0.35">
      <c r="F8815" s="47"/>
    </row>
    <row r="8816" spans="6:6" x14ac:dyDescent="0.35">
      <c r="F8816" s="47"/>
    </row>
    <row r="8817" spans="6:6" x14ac:dyDescent="0.35">
      <c r="F8817" s="47"/>
    </row>
    <row r="8818" spans="6:6" x14ac:dyDescent="0.35">
      <c r="F8818" s="47"/>
    </row>
    <row r="8819" spans="6:6" x14ac:dyDescent="0.35">
      <c r="F8819" s="47"/>
    </row>
    <row r="8820" spans="6:6" x14ac:dyDescent="0.35">
      <c r="F8820" s="47"/>
    </row>
    <row r="8821" spans="6:6" x14ac:dyDescent="0.35">
      <c r="F8821" s="47"/>
    </row>
    <row r="8822" spans="6:6" x14ac:dyDescent="0.35">
      <c r="F8822" s="47"/>
    </row>
    <row r="8823" spans="6:6" x14ac:dyDescent="0.35">
      <c r="F8823" s="47"/>
    </row>
    <row r="8824" spans="6:6" x14ac:dyDescent="0.35">
      <c r="F8824" s="47"/>
    </row>
    <row r="8825" spans="6:6" x14ac:dyDescent="0.35">
      <c r="F8825" s="47"/>
    </row>
    <row r="8826" spans="6:6" x14ac:dyDescent="0.35">
      <c r="F8826" s="47"/>
    </row>
    <row r="8827" spans="6:6" x14ac:dyDescent="0.35">
      <c r="F8827" s="47"/>
    </row>
    <row r="8828" spans="6:6" x14ac:dyDescent="0.35">
      <c r="F8828" s="47"/>
    </row>
    <row r="8829" spans="6:6" x14ac:dyDescent="0.35">
      <c r="F8829" s="47"/>
    </row>
    <row r="8830" spans="6:6" x14ac:dyDescent="0.35">
      <c r="F8830" s="47"/>
    </row>
    <row r="8831" spans="6:6" x14ac:dyDescent="0.35">
      <c r="F8831" s="47"/>
    </row>
    <row r="8832" spans="6:6" x14ac:dyDescent="0.35">
      <c r="F8832" s="47"/>
    </row>
    <row r="8833" spans="6:6" x14ac:dyDescent="0.35">
      <c r="F8833" s="47"/>
    </row>
    <row r="8834" spans="6:6" x14ac:dyDescent="0.35">
      <c r="F8834" s="47"/>
    </row>
    <row r="8835" spans="6:6" x14ac:dyDescent="0.35">
      <c r="F8835" s="47"/>
    </row>
    <row r="8836" spans="6:6" x14ac:dyDescent="0.35">
      <c r="F8836" s="47"/>
    </row>
    <row r="8837" spans="6:6" x14ac:dyDescent="0.35">
      <c r="F8837" s="47"/>
    </row>
    <row r="8838" spans="6:6" x14ac:dyDescent="0.35">
      <c r="F8838" s="47"/>
    </row>
    <row r="8839" spans="6:6" x14ac:dyDescent="0.35">
      <c r="F8839" s="47"/>
    </row>
    <row r="8840" spans="6:6" x14ac:dyDescent="0.35">
      <c r="F8840" s="47"/>
    </row>
    <row r="8841" spans="6:6" x14ac:dyDescent="0.35">
      <c r="F8841" s="47"/>
    </row>
    <row r="8842" spans="6:6" x14ac:dyDescent="0.35">
      <c r="F8842" s="47"/>
    </row>
    <row r="8843" spans="6:6" x14ac:dyDescent="0.35">
      <c r="F8843" s="47"/>
    </row>
    <row r="8844" spans="6:6" x14ac:dyDescent="0.35">
      <c r="F8844" s="47"/>
    </row>
    <row r="8845" spans="6:6" x14ac:dyDescent="0.35">
      <c r="F8845" s="47"/>
    </row>
    <row r="8846" spans="6:6" x14ac:dyDescent="0.35">
      <c r="F8846" s="47"/>
    </row>
    <row r="8847" spans="6:6" x14ac:dyDescent="0.35">
      <c r="F8847" s="47"/>
    </row>
    <row r="8848" spans="6:6" x14ac:dyDescent="0.35">
      <c r="F8848" s="47"/>
    </row>
    <row r="8849" spans="6:6" x14ac:dyDescent="0.35">
      <c r="F8849" s="47"/>
    </row>
    <row r="8850" spans="6:6" x14ac:dyDescent="0.35">
      <c r="F8850" s="47"/>
    </row>
    <row r="8851" spans="6:6" x14ac:dyDescent="0.35">
      <c r="F8851" s="47"/>
    </row>
    <row r="8852" spans="6:6" x14ac:dyDescent="0.35">
      <c r="F8852" s="47"/>
    </row>
    <row r="8853" spans="6:6" x14ac:dyDescent="0.35">
      <c r="F8853" s="47"/>
    </row>
    <row r="8854" spans="6:6" x14ac:dyDescent="0.35">
      <c r="F8854" s="47"/>
    </row>
    <row r="8855" spans="6:6" x14ac:dyDescent="0.35">
      <c r="F8855" s="47"/>
    </row>
    <row r="8856" spans="6:6" x14ac:dyDescent="0.35">
      <c r="F8856" s="47"/>
    </row>
    <row r="8857" spans="6:6" x14ac:dyDescent="0.35">
      <c r="F8857" s="47"/>
    </row>
    <row r="8858" spans="6:6" x14ac:dyDescent="0.35">
      <c r="F8858" s="47"/>
    </row>
    <row r="8859" spans="6:6" x14ac:dyDescent="0.35">
      <c r="F8859" s="47"/>
    </row>
    <row r="8860" spans="6:6" x14ac:dyDescent="0.35">
      <c r="F8860" s="47"/>
    </row>
    <row r="8861" spans="6:6" x14ac:dyDescent="0.35">
      <c r="F8861" s="47"/>
    </row>
    <row r="8862" spans="6:6" x14ac:dyDescent="0.35">
      <c r="F8862" s="47"/>
    </row>
    <row r="8863" spans="6:6" x14ac:dyDescent="0.35">
      <c r="F8863" s="47"/>
    </row>
    <row r="8864" spans="6:6" x14ac:dyDescent="0.35">
      <c r="F8864" s="47"/>
    </row>
    <row r="8865" spans="6:6" x14ac:dyDescent="0.35">
      <c r="F8865" s="47"/>
    </row>
    <row r="8866" spans="6:6" x14ac:dyDescent="0.35">
      <c r="F8866" s="47"/>
    </row>
    <row r="8867" spans="6:6" x14ac:dyDescent="0.35">
      <c r="F8867" s="47"/>
    </row>
    <row r="8868" spans="6:6" x14ac:dyDescent="0.35">
      <c r="F8868" s="47"/>
    </row>
    <row r="8869" spans="6:6" x14ac:dyDescent="0.35">
      <c r="F8869" s="47"/>
    </row>
    <row r="8870" spans="6:6" x14ac:dyDescent="0.35">
      <c r="F8870" s="47"/>
    </row>
    <row r="8871" spans="6:6" x14ac:dyDescent="0.35">
      <c r="F8871" s="47"/>
    </row>
    <row r="8872" spans="6:6" x14ac:dyDescent="0.35">
      <c r="F8872" s="47"/>
    </row>
    <row r="8873" spans="6:6" x14ac:dyDescent="0.35">
      <c r="F8873" s="47"/>
    </row>
    <row r="8874" spans="6:6" x14ac:dyDescent="0.35">
      <c r="F8874" s="47"/>
    </row>
    <row r="8875" spans="6:6" x14ac:dyDescent="0.35">
      <c r="F8875" s="47"/>
    </row>
    <row r="8876" spans="6:6" x14ac:dyDescent="0.35">
      <c r="F8876" s="47"/>
    </row>
    <row r="8877" spans="6:6" x14ac:dyDescent="0.35">
      <c r="F8877" s="47"/>
    </row>
    <row r="8878" spans="6:6" x14ac:dyDescent="0.35">
      <c r="F8878" s="47"/>
    </row>
    <row r="8879" spans="6:6" x14ac:dyDescent="0.35">
      <c r="F8879" s="47"/>
    </row>
    <row r="8880" spans="6:6" x14ac:dyDescent="0.35">
      <c r="F8880" s="47"/>
    </row>
    <row r="8881" spans="6:6" x14ac:dyDescent="0.35">
      <c r="F8881" s="47"/>
    </row>
    <row r="8882" spans="6:6" x14ac:dyDescent="0.35">
      <c r="F8882" s="47"/>
    </row>
    <row r="8883" spans="6:6" x14ac:dyDescent="0.35">
      <c r="F8883" s="47"/>
    </row>
    <row r="8884" spans="6:6" x14ac:dyDescent="0.35">
      <c r="F8884" s="47"/>
    </row>
    <row r="8885" spans="6:6" x14ac:dyDescent="0.35">
      <c r="F8885" s="47"/>
    </row>
    <row r="8886" spans="6:6" x14ac:dyDescent="0.35">
      <c r="F8886" s="47"/>
    </row>
    <row r="8887" spans="6:6" x14ac:dyDescent="0.35">
      <c r="F8887" s="47"/>
    </row>
    <row r="8888" spans="6:6" x14ac:dyDescent="0.35">
      <c r="F8888" s="47"/>
    </row>
    <row r="8889" spans="6:6" x14ac:dyDescent="0.35">
      <c r="F8889" s="47"/>
    </row>
    <row r="8890" spans="6:6" x14ac:dyDescent="0.35">
      <c r="F8890" s="47"/>
    </row>
    <row r="8891" spans="6:6" x14ac:dyDescent="0.35">
      <c r="F8891" s="47"/>
    </row>
    <row r="8892" spans="6:6" x14ac:dyDescent="0.35">
      <c r="F8892" s="47"/>
    </row>
    <row r="8893" spans="6:6" x14ac:dyDescent="0.35">
      <c r="F8893" s="47"/>
    </row>
    <row r="8894" spans="6:6" x14ac:dyDescent="0.35">
      <c r="F8894" s="47"/>
    </row>
    <row r="8895" spans="6:6" x14ac:dyDescent="0.35">
      <c r="F8895" s="47"/>
    </row>
    <row r="8896" spans="6:6" x14ac:dyDescent="0.35">
      <c r="F8896" s="47"/>
    </row>
    <row r="8897" spans="6:6" x14ac:dyDescent="0.35">
      <c r="F8897" s="47"/>
    </row>
    <row r="8898" spans="6:6" x14ac:dyDescent="0.35">
      <c r="F8898" s="47"/>
    </row>
    <row r="8899" spans="6:6" x14ac:dyDescent="0.35">
      <c r="F8899" s="47"/>
    </row>
    <row r="8900" spans="6:6" x14ac:dyDescent="0.35">
      <c r="F8900" s="47"/>
    </row>
    <row r="8901" spans="6:6" x14ac:dyDescent="0.35">
      <c r="F8901" s="47"/>
    </row>
    <row r="8902" spans="6:6" x14ac:dyDescent="0.35">
      <c r="F8902" s="47"/>
    </row>
    <row r="8903" spans="6:6" x14ac:dyDescent="0.35">
      <c r="F8903" s="47"/>
    </row>
    <row r="8904" spans="6:6" x14ac:dyDescent="0.35">
      <c r="F8904" s="47"/>
    </row>
    <row r="8905" spans="6:6" x14ac:dyDescent="0.35">
      <c r="F8905" s="47"/>
    </row>
    <row r="8906" spans="6:6" x14ac:dyDescent="0.35">
      <c r="F8906" s="47"/>
    </row>
    <row r="8907" spans="6:6" x14ac:dyDescent="0.35">
      <c r="F8907" s="47"/>
    </row>
    <row r="8908" spans="6:6" x14ac:dyDescent="0.35">
      <c r="F8908" s="47"/>
    </row>
    <row r="8909" spans="6:6" x14ac:dyDescent="0.35">
      <c r="F8909" s="47"/>
    </row>
    <row r="8910" spans="6:6" x14ac:dyDescent="0.35">
      <c r="F8910" s="47"/>
    </row>
    <row r="8911" spans="6:6" x14ac:dyDescent="0.35">
      <c r="F8911" s="47"/>
    </row>
    <row r="8912" spans="6:6" x14ac:dyDescent="0.35">
      <c r="F8912" s="47"/>
    </row>
    <row r="8913" spans="6:6" x14ac:dyDescent="0.35">
      <c r="F8913" s="47"/>
    </row>
    <row r="8914" spans="6:6" x14ac:dyDescent="0.35">
      <c r="F8914" s="47"/>
    </row>
    <row r="8915" spans="6:6" x14ac:dyDescent="0.35">
      <c r="F8915" s="47"/>
    </row>
    <row r="8916" spans="6:6" x14ac:dyDescent="0.35">
      <c r="F8916" s="47"/>
    </row>
    <row r="8917" spans="6:6" x14ac:dyDescent="0.35">
      <c r="F8917" s="47"/>
    </row>
    <row r="8918" spans="6:6" x14ac:dyDescent="0.35">
      <c r="F8918" s="47"/>
    </row>
    <row r="8919" spans="6:6" x14ac:dyDescent="0.35">
      <c r="F8919" s="47"/>
    </row>
    <row r="8920" spans="6:6" x14ac:dyDescent="0.35">
      <c r="F8920" s="47"/>
    </row>
    <row r="8921" spans="6:6" x14ac:dyDescent="0.35">
      <c r="F8921" s="47"/>
    </row>
    <row r="8922" spans="6:6" x14ac:dyDescent="0.35">
      <c r="F8922" s="47"/>
    </row>
    <row r="8923" spans="6:6" x14ac:dyDescent="0.35">
      <c r="F8923" s="47"/>
    </row>
    <row r="8924" spans="6:6" x14ac:dyDescent="0.35">
      <c r="F8924" s="47"/>
    </row>
    <row r="8925" spans="6:6" x14ac:dyDescent="0.35">
      <c r="F8925" s="47"/>
    </row>
    <row r="8926" spans="6:6" x14ac:dyDescent="0.35">
      <c r="F8926" s="47"/>
    </row>
    <row r="8927" spans="6:6" x14ac:dyDescent="0.35">
      <c r="F8927" s="47"/>
    </row>
    <row r="8928" spans="6:6" x14ac:dyDescent="0.35">
      <c r="F8928" s="47"/>
    </row>
    <row r="8929" spans="6:6" x14ac:dyDescent="0.35">
      <c r="F8929" s="47"/>
    </row>
    <row r="8930" spans="6:6" x14ac:dyDescent="0.35">
      <c r="F8930" s="47"/>
    </row>
    <row r="8931" spans="6:6" x14ac:dyDescent="0.35">
      <c r="F8931" s="47"/>
    </row>
    <row r="8932" spans="6:6" x14ac:dyDescent="0.35">
      <c r="F8932" s="47"/>
    </row>
    <row r="8933" spans="6:6" x14ac:dyDescent="0.35">
      <c r="F8933" s="47"/>
    </row>
    <row r="8934" spans="6:6" x14ac:dyDescent="0.35">
      <c r="F8934" s="47"/>
    </row>
    <row r="8935" spans="6:6" x14ac:dyDescent="0.35">
      <c r="F8935" s="47"/>
    </row>
    <row r="8936" spans="6:6" x14ac:dyDescent="0.35">
      <c r="F8936" s="47"/>
    </row>
    <row r="8937" spans="6:6" x14ac:dyDescent="0.35">
      <c r="F8937" s="47"/>
    </row>
    <row r="8938" spans="6:6" x14ac:dyDescent="0.35">
      <c r="F8938" s="47"/>
    </row>
    <row r="8939" spans="6:6" x14ac:dyDescent="0.35">
      <c r="F8939" s="47"/>
    </row>
    <row r="8940" spans="6:6" x14ac:dyDescent="0.35">
      <c r="F8940" s="47"/>
    </row>
    <row r="8941" spans="6:6" x14ac:dyDescent="0.35">
      <c r="F8941" s="47"/>
    </row>
    <row r="8942" spans="6:6" x14ac:dyDescent="0.35">
      <c r="F8942" s="47"/>
    </row>
    <row r="8943" spans="6:6" x14ac:dyDescent="0.35">
      <c r="F8943" s="47"/>
    </row>
    <row r="8944" spans="6:6" x14ac:dyDescent="0.35">
      <c r="F8944" s="47"/>
    </row>
    <row r="8945" spans="6:6" x14ac:dyDescent="0.35">
      <c r="F8945" s="47"/>
    </row>
    <row r="8946" spans="6:6" x14ac:dyDescent="0.35">
      <c r="F8946" s="47"/>
    </row>
    <row r="8947" spans="6:6" x14ac:dyDescent="0.35">
      <c r="F8947" s="47"/>
    </row>
    <row r="8948" spans="6:6" x14ac:dyDescent="0.35">
      <c r="F8948" s="47"/>
    </row>
    <row r="8949" spans="6:6" x14ac:dyDescent="0.35">
      <c r="F8949" s="47"/>
    </row>
    <row r="8950" spans="6:6" x14ac:dyDescent="0.35">
      <c r="F8950" s="47"/>
    </row>
    <row r="8951" spans="6:6" x14ac:dyDescent="0.35">
      <c r="F8951" s="47"/>
    </row>
    <row r="8952" spans="6:6" x14ac:dyDescent="0.35">
      <c r="F8952" s="47"/>
    </row>
    <row r="8953" spans="6:6" x14ac:dyDescent="0.35">
      <c r="F8953" s="47"/>
    </row>
    <row r="8954" spans="6:6" x14ac:dyDescent="0.35">
      <c r="F8954" s="47"/>
    </row>
    <row r="8955" spans="6:6" x14ac:dyDescent="0.35">
      <c r="F8955" s="47"/>
    </row>
    <row r="8956" spans="6:6" x14ac:dyDescent="0.35">
      <c r="F8956" s="47"/>
    </row>
    <row r="8957" spans="6:6" x14ac:dyDescent="0.35">
      <c r="F8957" s="47"/>
    </row>
    <row r="8958" spans="6:6" x14ac:dyDescent="0.35">
      <c r="F8958" s="47"/>
    </row>
    <row r="8959" spans="6:6" x14ac:dyDescent="0.35">
      <c r="F8959" s="47"/>
    </row>
    <row r="8960" spans="6:6" x14ac:dyDescent="0.35">
      <c r="F8960" s="47"/>
    </row>
    <row r="8961" spans="6:6" x14ac:dyDescent="0.35">
      <c r="F8961" s="47"/>
    </row>
    <row r="8962" spans="6:6" x14ac:dyDescent="0.35">
      <c r="F8962" s="47"/>
    </row>
    <row r="8963" spans="6:6" x14ac:dyDescent="0.35">
      <c r="F8963" s="47"/>
    </row>
    <row r="8964" spans="6:6" x14ac:dyDescent="0.35">
      <c r="F8964" s="47"/>
    </row>
    <row r="8965" spans="6:6" x14ac:dyDescent="0.35">
      <c r="F8965" s="47"/>
    </row>
    <row r="8966" spans="6:6" x14ac:dyDescent="0.35">
      <c r="F8966" s="47"/>
    </row>
    <row r="8967" spans="6:6" x14ac:dyDescent="0.35">
      <c r="F8967" s="47"/>
    </row>
    <row r="8968" spans="6:6" x14ac:dyDescent="0.35">
      <c r="F8968" s="47"/>
    </row>
    <row r="8969" spans="6:6" x14ac:dyDescent="0.35">
      <c r="F8969" s="47"/>
    </row>
    <row r="8970" spans="6:6" x14ac:dyDescent="0.35">
      <c r="F8970" s="47"/>
    </row>
    <row r="8971" spans="6:6" x14ac:dyDescent="0.35">
      <c r="F8971" s="47"/>
    </row>
    <row r="8972" spans="6:6" x14ac:dyDescent="0.35">
      <c r="F8972" s="47"/>
    </row>
    <row r="8973" spans="6:6" x14ac:dyDescent="0.35">
      <c r="F8973" s="47"/>
    </row>
    <row r="8974" spans="6:6" x14ac:dyDescent="0.35">
      <c r="F8974" s="47"/>
    </row>
    <row r="8975" spans="6:6" x14ac:dyDescent="0.35">
      <c r="F8975" s="47"/>
    </row>
    <row r="8976" spans="6:6" x14ac:dyDescent="0.35">
      <c r="F8976" s="47"/>
    </row>
    <row r="8977" spans="6:6" x14ac:dyDescent="0.35">
      <c r="F8977" s="47"/>
    </row>
    <row r="8978" spans="6:6" x14ac:dyDescent="0.35">
      <c r="F8978" s="47"/>
    </row>
    <row r="8979" spans="6:6" x14ac:dyDescent="0.35">
      <c r="F8979" s="47"/>
    </row>
    <row r="8980" spans="6:6" x14ac:dyDescent="0.35">
      <c r="F8980" s="47"/>
    </row>
    <row r="8981" spans="6:6" x14ac:dyDescent="0.35">
      <c r="F8981" s="47"/>
    </row>
    <row r="8982" spans="6:6" x14ac:dyDescent="0.35">
      <c r="F8982" s="47"/>
    </row>
    <row r="8983" spans="6:6" x14ac:dyDescent="0.35">
      <c r="F8983" s="47"/>
    </row>
    <row r="8984" spans="6:6" x14ac:dyDescent="0.35">
      <c r="F8984" s="47"/>
    </row>
    <row r="8985" spans="6:6" x14ac:dyDescent="0.35">
      <c r="F8985" s="47"/>
    </row>
    <row r="8986" spans="6:6" x14ac:dyDescent="0.35">
      <c r="F8986" s="47"/>
    </row>
    <row r="8987" spans="6:6" x14ac:dyDescent="0.35">
      <c r="F8987" s="47"/>
    </row>
    <row r="8988" spans="6:6" x14ac:dyDescent="0.35">
      <c r="F8988" s="47"/>
    </row>
    <row r="8989" spans="6:6" x14ac:dyDescent="0.35">
      <c r="F8989" s="47"/>
    </row>
    <row r="8990" spans="6:6" x14ac:dyDescent="0.35">
      <c r="F8990" s="47"/>
    </row>
    <row r="8991" spans="6:6" x14ac:dyDescent="0.35">
      <c r="F8991" s="47"/>
    </row>
    <row r="8992" spans="6:6" x14ac:dyDescent="0.35">
      <c r="F8992" s="47"/>
    </row>
    <row r="8993" spans="6:6" x14ac:dyDescent="0.35">
      <c r="F8993" s="47"/>
    </row>
    <row r="8994" spans="6:6" x14ac:dyDescent="0.35">
      <c r="F8994" s="47"/>
    </row>
    <row r="8995" spans="6:6" x14ac:dyDescent="0.35">
      <c r="F8995" s="47"/>
    </row>
    <row r="8996" spans="6:6" x14ac:dyDescent="0.35">
      <c r="F8996" s="47"/>
    </row>
    <row r="8997" spans="6:6" x14ac:dyDescent="0.35">
      <c r="F8997" s="47"/>
    </row>
    <row r="8998" spans="6:6" x14ac:dyDescent="0.35">
      <c r="F8998" s="47"/>
    </row>
    <row r="8999" spans="6:6" x14ac:dyDescent="0.35">
      <c r="F8999" s="47"/>
    </row>
    <row r="9000" spans="6:6" x14ac:dyDescent="0.35">
      <c r="F9000" s="47"/>
    </row>
    <row r="9001" spans="6:6" x14ac:dyDescent="0.35">
      <c r="F9001" s="47"/>
    </row>
    <row r="9002" spans="6:6" x14ac:dyDescent="0.35">
      <c r="F9002" s="47"/>
    </row>
    <row r="9003" spans="6:6" x14ac:dyDescent="0.35">
      <c r="F9003" s="47"/>
    </row>
    <row r="9004" spans="6:6" x14ac:dyDescent="0.35">
      <c r="F9004" s="47"/>
    </row>
    <row r="9005" spans="6:6" x14ac:dyDescent="0.35">
      <c r="F9005" s="47"/>
    </row>
    <row r="9006" spans="6:6" x14ac:dyDescent="0.35">
      <c r="F9006" s="47"/>
    </row>
    <row r="9007" spans="6:6" x14ac:dyDescent="0.35">
      <c r="F9007" s="47"/>
    </row>
    <row r="9008" spans="6:6" x14ac:dyDescent="0.35">
      <c r="F9008" s="47"/>
    </row>
    <row r="9009" spans="6:6" x14ac:dyDescent="0.35">
      <c r="F9009" s="47"/>
    </row>
    <row r="9010" spans="6:6" x14ac:dyDescent="0.35">
      <c r="F9010" s="47"/>
    </row>
    <row r="9011" spans="6:6" x14ac:dyDescent="0.35">
      <c r="F9011" s="47"/>
    </row>
    <row r="9012" spans="6:6" x14ac:dyDescent="0.35">
      <c r="F9012" s="47"/>
    </row>
    <row r="9013" spans="6:6" x14ac:dyDescent="0.35">
      <c r="F9013" s="47"/>
    </row>
    <row r="9014" spans="6:6" x14ac:dyDescent="0.35">
      <c r="F9014" s="47"/>
    </row>
    <row r="9015" spans="6:6" x14ac:dyDescent="0.35">
      <c r="F9015" s="47"/>
    </row>
    <row r="9016" spans="6:6" x14ac:dyDescent="0.35">
      <c r="F9016" s="47"/>
    </row>
    <row r="9017" spans="6:6" x14ac:dyDescent="0.35">
      <c r="F9017" s="47"/>
    </row>
    <row r="9018" spans="6:6" x14ac:dyDescent="0.35">
      <c r="F9018" s="47"/>
    </row>
    <row r="9019" spans="6:6" x14ac:dyDescent="0.35">
      <c r="F9019" s="47"/>
    </row>
    <row r="9020" spans="6:6" x14ac:dyDescent="0.35">
      <c r="F9020" s="47"/>
    </row>
    <row r="9021" spans="6:6" x14ac:dyDescent="0.35">
      <c r="F9021" s="47"/>
    </row>
    <row r="9022" spans="6:6" x14ac:dyDescent="0.35">
      <c r="F9022" s="47"/>
    </row>
    <row r="9023" spans="6:6" x14ac:dyDescent="0.35">
      <c r="F9023" s="47"/>
    </row>
    <row r="9024" spans="6:6" x14ac:dyDescent="0.35">
      <c r="F9024" s="47"/>
    </row>
    <row r="9025" spans="6:6" x14ac:dyDescent="0.35">
      <c r="F9025" s="47"/>
    </row>
    <row r="9026" spans="6:6" x14ac:dyDescent="0.35">
      <c r="F9026" s="47"/>
    </row>
    <row r="9027" spans="6:6" x14ac:dyDescent="0.35">
      <c r="F9027" s="47"/>
    </row>
    <row r="9028" spans="6:6" x14ac:dyDescent="0.35">
      <c r="F9028" s="47"/>
    </row>
    <row r="9029" spans="6:6" x14ac:dyDescent="0.35">
      <c r="F9029" s="47"/>
    </row>
    <row r="9030" spans="6:6" x14ac:dyDescent="0.35">
      <c r="F9030" s="47"/>
    </row>
    <row r="9031" spans="6:6" x14ac:dyDescent="0.35">
      <c r="F9031" s="47"/>
    </row>
    <row r="9032" spans="6:6" x14ac:dyDescent="0.35">
      <c r="F9032" s="47"/>
    </row>
    <row r="9033" spans="6:6" x14ac:dyDescent="0.35">
      <c r="F9033" s="47"/>
    </row>
    <row r="9034" spans="6:6" x14ac:dyDescent="0.35">
      <c r="F9034" s="47"/>
    </row>
    <row r="9035" spans="6:6" x14ac:dyDescent="0.35">
      <c r="F9035" s="47"/>
    </row>
    <row r="9036" spans="6:6" x14ac:dyDescent="0.35">
      <c r="F9036" s="47"/>
    </row>
    <row r="9037" spans="6:6" x14ac:dyDescent="0.35">
      <c r="F9037" s="47"/>
    </row>
    <row r="9038" spans="6:6" x14ac:dyDescent="0.35">
      <c r="F9038" s="47"/>
    </row>
    <row r="9039" spans="6:6" x14ac:dyDescent="0.35">
      <c r="F9039" s="47"/>
    </row>
    <row r="9040" spans="6:6" x14ac:dyDescent="0.35">
      <c r="F9040" s="47"/>
    </row>
    <row r="9041" spans="6:6" x14ac:dyDescent="0.35">
      <c r="F9041" s="47"/>
    </row>
    <row r="9042" spans="6:6" x14ac:dyDescent="0.35">
      <c r="F9042" s="47"/>
    </row>
    <row r="9043" spans="6:6" x14ac:dyDescent="0.35">
      <c r="F9043" s="47"/>
    </row>
    <row r="9044" spans="6:6" x14ac:dyDescent="0.35">
      <c r="F9044" s="47"/>
    </row>
    <row r="9045" spans="6:6" x14ac:dyDescent="0.35">
      <c r="F9045" s="47"/>
    </row>
    <row r="9046" spans="6:6" x14ac:dyDescent="0.35">
      <c r="F9046" s="47"/>
    </row>
    <row r="9047" spans="6:6" x14ac:dyDescent="0.35">
      <c r="F9047" s="47"/>
    </row>
    <row r="9048" spans="6:6" x14ac:dyDescent="0.35">
      <c r="F9048" s="47"/>
    </row>
    <row r="9049" spans="6:6" x14ac:dyDescent="0.35">
      <c r="F9049" s="47"/>
    </row>
    <row r="9050" spans="6:6" x14ac:dyDescent="0.35">
      <c r="F9050" s="47"/>
    </row>
    <row r="9051" spans="6:6" x14ac:dyDescent="0.35">
      <c r="F9051" s="47"/>
    </row>
    <row r="9052" spans="6:6" x14ac:dyDescent="0.35">
      <c r="F9052" s="47"/>
    </row>
    <row r="9053" spans="6:6" x14ac:dyDescent="0.35">
      <c r="F9053" s="47"/>
    </row>
    <row r="9054" spans="6:6" x14ac:dyDescent="0.35">
      <c r="F9054" s="47"/>
    </row>
    <row r="9055" spans="6:6" x14ac:dyDescent="0.35">
      <c r="F9055" s="47"/>
    </row>
    <row r="9056" spans="6:6" x14ac:dyDescent="0.35">
      <c r="F9056" s="47"/>
    </row>
    <row r="9057" spans="6:6" x14ac:dyDescent="0.35">
      <c r="F9057" s="47"/>
    </row>
    <row r="9058" spans="6:6" x14ac:dyDescent="0.35">
      <c r="F9058" s="47"/>
    </row>
    <row r="9059" spans="6:6" x14ac:dyDescent="0.35">
      <c r="F9059" s="47"/>
    </row>
    <row r="9060" spans="6:6" x14ac:dyDescent="0.35">
      <c r="F9060" s="47"/>
    </row>
    <row r="9061" spans="6:6" x14ac:dyDescent="0.35">
      <c r="F9061" s="47"/>
    </row>
    <row r="9062" spans="6:6" x14ac:dyDescent="0.35">
      <c r="F9062" s="47"/>
    </row>
    <row r="9063" spans="6:6" x14ac:dyDescent="0.35">
      <c r="F9063" s="47"/>
    </row>
    <row r="9064" spans="6:6" x14ac:dyDescent="0.35">
      <c r="F9064" s="47"/>
    </row>
    <row r="9065" spans="6:6" x14ac:dyDescent="0.35">
      <c r="F9065" s="47"/>
    </row>
    <row r="9066" spans="6:6" x14ac:dyDescent="0.35">
      <c r="F9066" s="47"/>
    </row>
    <row r="9067" spans="6:6" x14ac:dyDescent="0.35">
      <c r="F9067" s="47"/>
    </row>
    <row r="9068" spans="6:6" x14ac:dyDescent="0.35">
      <c r="F9068" s="47"/>
    </row>
    <row r="9069" spans="6:6" x14ac:dyDescent="0.35">
      <c r="F9069" s="47"/>
    </row>
    <row r="9070" spans="6:6" x14ac:dyDescent="0.35">
      <c r="F9070" s="47"/>
    </row>
    <row r="9071" spans="6:6" x14ac:dyDescent="0.35">
      <c r="F9071" s="47"/>
    </row>
    <row r="9072" spans="6:6" x14ac:dyDescent="0.35">
      <c r="F9072" s="47"/>
    </row>
    <row r="9073" spans="6:6" x14ac:dyDescent="0.35">
      <c r="F9073" s="47"/>
    </row>
    <row r="9074" spans="6:6" x14ac:dyDescent="0.35">
      <c r="F9074" s="47"/>
    </row>
    <row r="9075" spans="6:6" x14ac:dyDescent="0.35">
      <c r="F9075" s="47"/>
    </row>
    <row r="9076" spans="6:6" x14ac:dyDescent="0.35">
      <c r="F9076" s="47"/>
    </row>
    <row r="9077" spans="6:6" x14ac:dyDescent="0.35">
      <c r="F9077" s="47"/>
    </row>
    <row r="9078" spans="6:6" x14ac:dyDescent="0.35">
      <c r="F9078" s="47"/>
    </row>
    <row r="9079" spans="6:6" x14ac:dyDescent="0.35">
      <c r="F9079" s="47"/>
    </row>
    <row r="9080" spans="6:6" x14ac:dyDescent="0.35">
      <c r="F9080" s="47"/>
    </row>
    <row r="9081" spans="6:6" x14ac:dyDescent="0.35">
      <c r="F9081" s="47"/>
    </row>
    <row r="9082" spans="6:6" x14ac:dyDescent="0.35">
      <c r="F9082" s="47"/>
    </row>
    <row r="9083" spans="6:6" x14ac:dyDescent="0.35">
      <c r="F9083" s="47"/>
    </row>
    <row r="9084" spans="6:6" x14ac:dyDescent="0.35">
      <c r="F9084" s="47"/>
    </row>
    <row r="9085" spans="6:6" x14ac:dyDescent="0.35">
      <c r="F9085" s="47"/>
    </row>
    <row r="9086" spans="6:6" x14ac:dyDescent="0.35">
      <c r="F9086" s="47"/>
    </row>
    <row r="9087" spans="6:6" x14ac:dyDescent="0.35">
      <c r="F9087" s="47"/>
    </row>
    <row r="9088" spans="6:6" x14ac:dyDescent="0.35">
      <c r="F9088" s="47"/>
    </row>
    <row r="9089" spans="6:6" x14ac:dyDescent="0.35">
      <c r="F9089" s="47"/>
    </row>
    <row r="9090" spans="6:6" x14ac:dyDescent="0.35">
      <c r="F9090" s="47"/>
    </row>
    <row r="9091" spans="6:6" x14ac:dyDescent="0.35">
      <c r="F9091" s="47"/>
    </row>
    <row r="9092" spans="6:6" x14ac:dyDescent="0.35">
      <c r="F9092" s="47"/>
    </row>
    <row r="9093" spans="6:6" x14ac:dyDescent="0.35">
      <c r="F9093" s="47"/>
    </row>
    <row r="9094" spans="6:6" x14ac:dyDescent="0.35">
      <c r="F9094" s="47"/>
    </row>
    <row r="9095" spans="6:6" x14ac:dyDescent="0.35">
      <c r="F9095" s="47"/>
    </row>
    <row r="9096" spans="6:6" x14ac:dyDescent="0.35">
      <c r="F9096" s="47"/>
    </row>
    <row r="9097" spans="6:6" x14ac:dyDescent="0.35">
      <c r="F9097" s="47"/>
    </row>
    <row r="9098" spans="6:6" x14ac:dyDescent="0.35">
      <c r="F9098" s="47"/>
    </row>
    <row r="9099" spans="6:6" x14ac:dyDescent="0.35">
      <c r="F9099" s="47"/>
    </row>
    <row r="9100" spans="6:6" x14ac:dyDescent="0.35">
      <c r="F9100" s="47"/>
    </row>
    <row r="9101" spans="6:6" x14ac:dyDescent="0.35">
      <c r="F9101" s="47"/>
    </row>
    <row r="9102" spans="6:6" x14ac:dyDescent="0.35">
      <c r="F9102" s="47"/>
    </row>
    <row r="9103" spans="6:6" x14ac:dyDescent="0.35">
      <c r="F9103" s="47"/>
    </row>
    <row r="9104" spans="6:6" x14ac:dyDescent="0.35">
      <c r="F9104" s="47"/>
    </row>
    <row r="9105" spans="6:6" x14ac:dyDescent="0.35">
      <c r="F9105" s="47"/>
    </row>
    <row r="9106" spans="6:6" x14ac:dyDescent="0.35">
      <c r="F9106" s="47"/>
    </row>
    <row r="9107" spans="6:6" x14ac:dyDescent="0.35">
      <c r="F9107" s="47"/>
    </row>
    <row r="9108" spans="6:6" x14ac:dyDescent="0.35">
      <c r="F9108" s="47"/>
    </row>
    <row r="9109" spans="6:6" x14ac:dyDescent="0.35">
      <c r="F9109" s="47"/>
    </row>
    <row r="9110" spans="6:6" x14ac:dyDescent="0.35">
      <c r="F9110" s="47"/>
    </row>
    <row r="9111" spans="6:6" x14ac:dyDescent="0.35">
      <c r="F9111" s="47"/>
    </row>
    <row r="9112" spans="6:6" x14ac:dyDescent="0.35">
      <c r="F9112" s="47"/>
    </row>
    <row r="9113" spans="6:6" x14ac:dyDescent="0.35">
      <c r="F9113" s="47"/>
    </row>
    <row r="9114" spans="6:6" x14ac:dyDescent="0.35">
      <c r="F9114" s="47"/>
    </row>
    <row r="9115" spans="6:6" x14ac:dyDescent="0.35">
      <c r="F9115" s="47"/>
    </row>
    <row r="9116" spans="6:6" x14ac:dyDescent="0.35">
      <c r="F9116" s="47"/>
    </row>
    <row r="9117" spans="6:6" x14ac:dyDescent="0.35">
      <c r="F9117" s="47"/>
    </row>
    <row r="9118" spans="6:6" x14ac:dyDescent="0.35">
      <c r="F9118" s="47"/>
    </row>
    <row r="9119" spans="6:6" x14ac:dyDescent="0.35">
      <c r="F9119" s="47"/>
    </row>
    <row r="9120" spans="6:6" x14ac:dyDescent="0.35">
      <c r="F9120" s="47"/>
    </row>
    <row r="9121" spans="6:6" x14ac:dyDescent="0.35">
      <c r="F9121" s="47"/>
    </row>
    <row r="9122" spans="6:6" x14ac:dyDescent="0.35">
      <c r="F9122" s="47"/>
    </row>
    <row r="9123" spans="6:6" x14ac:dyDescent="0.35">
      <c r="F9123" s="47"/>
    </row>
    <row r="9124" spans="6:6" x14ac:dyDescent="0.35">
      <c r="F9124" s="47"/>
    </row>
    <row r="9125" spans="6:6" x14ac:dyDescent="0.35">
      <c r="F9125" s="47"/>
    </row>
    <row r="9126" spans="6:6" x14ac:dyDescent="0.35">
      <c r="F9126" s="47"/>
    </row>
    <row r="9127" spans="6:6" x14ac:dyDescent="0.35">
      <c r="F9127" s="47"/>
    </row>
    <row r="9128" spans="6:6" x14ac:dyDescent="0.35">
      <c r="F9128" s="47"/>
    </row>
    <row r="9129" spans="6:6" x14ac:dyDescent="0.35">
      <c r="F9129" s="47"/>
    </row>
    <row r="9130" spans="6:6" x14ac:dyDescent="0.35">
      <c r="F9130" s="47"/>
    </row>
    <row r="9131" spans="6:6" x14ac:dyDescent="0.35">
      <c r="F9131" s="47"/>
    </row>
    <row r="9132" spans="6:6" x14ac:dyDescent="0.35">
      <c r="F9132" s="47"/>
    </row>
    <row r="9133" spans="6:6" x14ac:dyDescent="0.35">
      <c r="F9133" s="47"/>
    </row>
    <row r="9134" spans="6:6" x14ac:dyDescent="0.35">
      <c r="F9134" s="47"/>
    </row>
    <row r="9135" spans="6:6" x14ac:dyDescent="0.35">
      <c r="F9135" s="47"/>
    </row>
    <row r="9136" spans="6:6" x14ac:dyDescent="0.35">
      <c r="F9136" s="47"/>
    </row>
    <row r="9137" spans="6:6" x14ac:dyDescent="0.35">
      <c r="F9137" s="47"/>
    </row>
    <row r="9138" spans="6:6" x14ac:dyDescent="0.35">
      <c r="F9138" s="47"/>
    </row>
    <row r="9139" spans="6:6" x14ac:dyDescent="0.35">
      <c r="F9139" s="47"/>
    </row>
    <row r="9140" spans="6:6" x14ac:dyDescent="0.35">
      <c r="F9140" s="47"/>
    </row>
    <row r="9141" spans="6:6" x14ac:dyDescent="0.35">
      <c r="F9141" s="47"/>
    </row>
    <row r="9142" spans="6:6" x14ac:dyDescent="0.35">
      <c r="F9142" s="47"/>
    </row>
    <row r="9143" spans="6:6" x14ac:dyDescent="0.35">
      <c r="F9143" s="47"/>
    </row>
    <row r="9144" spans="6:6" x14ac:dyDescent="0.35">
      <c r="F9144" s="47"/>
    </row>
    <row r="9145" spans="6:6" x14ac:dyDescent="0.35">
      <c r="F9145" s="47"/>
    </row>
    <row r="9146" spans="6:6" x14ac:dyDescent="0.35">
      <c r="F9146" s="47"/>
    </row>
    <row r="9147" spans="6:6" x14ac:dyDescent="0.35">
      <c r="F9147" s="47"/>
    </row>
    <row r="9148" spans="6:6" x14ac:dyDescent="0.35">
      <c r="F9148" s="47"/>
    </row>
    <row r="9149" spans="6:6" x14ac:dyDescent="0.35">
      <c r="F9149" s="47"/>
    </row>
    <row r="9150" spans="6:6" x14ac:dyDescent="0.35">
      <c r="F9150" s="47"/>
    </row>
    <row r="9151" spans="6:6" x14ac:dyDescent="0.35">
      <c r="F9151" s="47"/>
    </row>
    <row r="9152" spans="6:6" x14ac:dyDescent="0.35">
      <c r="F9152" s="47"/>
    </row>
    <row r="9153" spans="6:6" x14ac:dyDescent="0.35">
      <c r="F9153" s="47"/>
    </row>
    <row r="9154" spans="6:6" x14ac:dyDescent="0.35">
      <c r="F9154" s="47"/>
    </row>
    <row r="9155" spans="6:6" x14ac:dyDescent="0.35">
      <c r="F9155" s="47"/>
    </row>
    <row r="9156" spans="6:6" x14ac:dyDescent="0.35">
      <c r="F9156" s="47"/>
    </row>
    <row r="9157" spans="6:6" x14ac:dyDescent="0.35">
      <c r="F9157" s="47"/>
    </row>
    <row r="9158" spans="6:6" x14ac:dyDescent="0.35">
      <c r="F9158" s="47"/>
    </row>
    <row r="9159" spans="6:6" x14ac:dyDescent="0.35">
      <c r="F9159" s="47"/>
    </row>
    <row r="9160" spans="6:6" x14ac:dyDescent="0.35">
      <c r="F9160" s="47"/>
    </row>
    <row r="9161" spans="6:6" x14ac:dyDescent="0.35">
      <c r="F9161" s="47"/>
    </row>
    <row r="9162" spans="6:6" x14ac:dyDescent="0.35">
      <c r="F9162" s="47"/>
    </row>
    <row r="9163" spans="6:6" x14ac:dyDescent="0.35">
      <c r="F9163" s="47"/>
    </row>
    <row r="9164" spans="6:6" x14ac:dyDescent="0.35">
      <c r="F9164" s="47"/>
    </row>
    <row r="9165" spans="6:6" x14ac:dyDescent="0.35">
      <c r="F9165" s="47"/>
    </row>
    <row r="9166" spans="6:6" x14ac:dyDescent="0.35">
      <c r="F9166" s="47"/>
    </row>
    <row r="9167" spans="6:6" x14ac:dyDescent="0.35">
      <c r="F9167" s="47"/>
    </row>
    <row r="9168" spans="6:6" x14ac:dyDescent="0.35">
      <c r="F9168" s="47"/>
    </row>
    <row r="9169" spans="6:6" x14ac:dyDescent="0.35">
      <c r="F9169" s="47"/>
    </row>
    <row r="9170" spans="6:6" x14ac:dyDescent="0.35">
      <c r="F9170" s="47"/>
    </row>
    <row r="9171" spans="6:6" x14ac:dyDescent="0.35">
      <c r="F9171" s="47"/>
    </row>
    <row r="9172" spans="6:6" x14ac:dyDescent="0.35">
      <c r="F9172" s="47"/>
    </row>
    <row r="9173" spans="6:6" x14ac:dyDescent="0.35">
      <c r="F9173" s="47"/>
    </row>
    <row r="9174" spans="6:6" x14ac:dyDescent="0.35">
      <c r="F9174" s="47"/>
    </row>
    <row r="9175" spans="6:6" x14ac:dyDescent="0.35">
      <c r="F9175" s="47"/>
    </row>
    <row r="9176" spans="6:6" x14ac:dyDescent="0.35">
      <c r="F9176" s="47"/>
    </row>
    <row r="9177" spans="6:6" x14ac:dyDescent="0.35">
      <c r="F9177" s="47"/>
    </row>
    <row r="9178" spans="6:6" x14ac:dyDescent="0.35">
      <c r="F9178" s="47"/>
    </row>
    <row r="9179" spans="6:6" x14ac:dyDescent="0.35">
      <c r="F9179" s="47"/>
    </row>
    <row r="9180" spans="6:6" x14ac:dyDescent="0.35">
      <c r="F9180" s="47"/>
    </row>
    <row r="9181" spans="6:6" x14ac:dyDescent="0.35">
      <c r="F9181" s="47"/>
    </row>
    <row r="9182" spans="6:6" x14ac:dyDescent="0.35">
      <c r="F9182" s="47"/>
    </row>
    <row r="9183" spans="6:6" x14ac:dyDescent="0.35">
      <c r="F9183" s="47"/>
    </row>
    <row r="9184" spans="6:6" x14ac:dyDescent="0.35">
      <c r="F9184" s="47"/>
    </row>
    <row r="9185" spans="6:6" x14ac:dyDescent="0.35">
      <c r="F9185" s="47"/>
    </row>
    <row r="9186" spans="6:6" x14ac:dyDescent="0.35">
      <c r="F9186" s="47"/>
    </row>
    <row r="9187" spans="6:6" x14ac:dyDescent="0.35">
      <c r="F9187" s="47"/>
    </row>
    <row r="9188" spans="6:6" x14ac:dyDescent="0.35">
      <c r="F9188" s="47"/>
    </row>
    <row r="9189" spans="6:6" x14ac:dyDescent="0.35">
      <c r="F9189" s="47"/>
    </row>
    <row r="9190" spans="6:6" x14ac:dyDescent="0.35">
      <c r="F9190" s="47"/>
    </row>
    <row r="9191" spans="6:6" x14ac:dyDescent="0.35">
      <c r="F9191" s="47"/>
    </row>
    <row r="9192" spans="6:6" x14ac:dyDescent="0.35">
      <c r="F9192" s="47"/>
    </row>
    <row r="9193" spans="6:6" x14ac:dyDescent="0.35">
      <c r="F9193" s="47"/>
    </row>
    <row r="9194" spans="6:6" x14ac:dyDescent="0.35">
      <c r="F9194" s="47"/>
    </row>
    <row r="9195" spans="6:6" x14ac:dyDescent="0.35">
      <c r="F9195" s="47"/>
    </row>
    <row r="9196" spans="6:6" x14ac:dyDescent="0.35">
      <c r="F9196" s="47"/>
    </row>
    <row r="9197" spans="6:6" x14ac:dyDescent="0.35">
      <c r="F9197" s="47"/>
    </row>
    <row r="9198" spans="6:6" x14ac:dyDescent="0.35">
      <c r="F9198" s="47"/>
    </row>
    <row r="9199" spans="6:6" x14ac:dyDescent="0.35">
      <c r="F9199" s="47"/>
    </row>
    <row r="9200" spans="6:6" x14ac:dyDescent="0.35">
      <c r="F9200" s="47"/>
    </row>
    <row r="9201" spans="6:6" x14ac:dyDescent="0.35">
      <c r="F9201" s="47"/>
    </row>
    <row r="9202" spans="6:6" x14ac:dyDescent="0.35">
      <c r="F9202" s="47"/>
    </row>
    <row r="9203" spans="6:6" x14ac:dyDescent="0.35">
      <c r="F9203" s="47"/>
    </row>
    <row r="9204" spans="6:6" x14ac:dyDescent="0.35">
      <c r="F9204" s="47"/>
    </row>
    <row r="9205" spans="6:6" x14ac:dyDescent="0.35">
      <c r="F9205" s="47"/>
    </row>
    <row r="9206" spans="6:6" x14ac:dyDescent="0.35">
      <c r="F9206" s="47"/>
    </row>
    <row r="9207" spans="6:6" x14ac:dyDescent="0.35">
      <c r="F9207" s="47"/>
    </row>
    <row r="9208" spans="6:6" x14ac:dyDescent="0.35">
      <c r="F9208" s="47"/>
    </row>
    <row r="9209" spans="6:6" x14ac:dyDescent="0.35">
      <c r="F9209" s="47"/>
    </row>
    <row r="9210" spans="6:6" x14ac:dyDescent="0.35">
      <c r="F9210" s="47"/>
    </row>
    <row r="9211" spans="6:6" x14ac:dyDescent="0.35">
      <c r="F9211" s="47"/>
    </row>
    <row r="9212" spans="6:6" x14ac:dyDescent="0.35">
      <c r="F9212" s="47"/>
    </row>
    <row r="9213" spans="6:6" x14ac:dyDescent="0.35">
      <c r="F9213" s="47"/>
    </row>
    <row r="9214" spans="6:6" x14ac:dyDescent="0.35">
      <c r="F9214" s="47"/>
    </row>
    <row r="9215" spans="6:6" x14ac:dyDescent="0.35">
      <c r="F9215" s="47"/>
    </row>
    <row r="9216" spans="6:6" x14ac:dyDescent="0.35">
      <c r="F9216" s="47"/>
    </row>
    <row r="9217" spans="6:6" x14ac:dyDescent="0.35">
      <c r="F9217" s="47"/>
    </row>
    <row r="9218" spans="6:6" x14ac:dyDescent="0.35">
      <c r="F9218" s="47"/>
    </row>
    <row r="9219" spans="6:6" x14ac:dyDescent="0.35">
      <c r="F9219" s="47"/>
    </row>
    <row r="9220" spans="6:6" x14ac:dyDescent="0.35">
      <c r="F9220" s="47"/>
    </row>
    <row r="9221" spans="6:6" x14ac:dyDescent="0.35">
      <c r="F9221" s="47"/>
    </row>
    <row r="9222" spans="6:6" x14ac:dyDescent="0.35">
      <c r="F9222" s="47"/>
    </row>
    <row r="9223" spans="6:6" x14ac:dyDescent="0.35">
      <c r="F9223" s="47"/>
    </row>
    <row r="9224" spans="6:6" x14ac:dyDescent="0.35">
      <c r="F9224" s="47"/>
    </row>
    <row r="9225" spans="6:6" x14ac:dyDescent="0.35">
      <c r="F9225" s="47"/>
    </row>
    <row r="9226" spans="6:6" x14ac:dyDescent="0.35">
      <c r="F9226" s="47"/>
    </row>
    <row r="9227" spans="6:6" x14ac:dyDescent="0.35">
      <c r="F9227" s="47"/>
    </row>
    <row r="9228" spans="6:6" x14ac:dyDescent="0.35">
      <c r="F9228" s="47"/>
    </row>
    <row r="9229" spans="6:6" x14ac:dyDescent="0.35">
      <c r="F9229" s="47"/>
    </row>
    <row r="9230" spans="6:6" x14ac:dyDescent="0.35">
      <c r="F9230" s="47"/>
    </row>
    <row r="9231" spans="6:6" x14ac:dyDescent="0.35">
      <c r="F9231" s="47"/>
    </row>
    <row r="9232" spans="6:6" x14ac:dyDescent="0.35">
      <c r="F9232" s="47"/>
    </row>
    <row r="9233" spans="6:6" x14ac:dyDescent="0.35">
      <c r="F9233" s="47"/>
    </row>
    <row r="9234" spans="6:6" x14ac:dyDescent="0.35">
      <c r="F9234" s="47"/>
    </row>
    <row r="9235" spans="6:6" x14ac:dyDescent="0.35">
      <c r="F9235" s="47"/>
    </row>
    <row r="9236" spans="6:6" x14ac:dyDescent="0.35">
      <c r="F9236" s="47"/>
    </row>
    <row r="9237" spans="6:6" x14ac:dyDescent="0.35">
      <c r="F9237" s="47"/>
    </row>
    <row r="9238" spans="6:6" x14ac:dyDescent="0.35">
      <c r="F9238" s="47"/>
    </row>
    <row r="9239" spans="6:6" x14ac:dyDescent="0.35">
      <c r="F9239" s="47"/>
    </row>
    <row r="9240" spans="6:6" x14ac:dyDescent="0.35">
      <c r="F9240" s="47"/>
    </row>
    <row r="9241" spans="6:6" x14ac:dyDescent="0.35">
      <c r="F9241" s="47"/>
    </row>
    <row r="9242" spans="6:6" x14ac:dyDescent="0.35">
      <c r="F9242" s="47"/>
    </row>
    <row r="9243" spans="6:6" x14ac:dyDescent="0.35">
      <c r="F9243" s="47"/>
    </row>
    <row r="9244" spans="6:6" x14ac:dyDescent="0.35">
      <c r="F9244" s="47"/>
    </row>
    <row r="9245" spans="6:6" x14ac:dyDescent="0.35">
      <c r="F9245" s="47"/>
    </row>
    <row r="9246" spans="6:6" x14ac:dyDescent="0.35">
      <c r="F9246" s="47"/>
    </row>
    <row r="9247" spans="6:6" x14ac:dyDescent="0.35">
      <c r="F9247" s="47"/>
    </row>
    <row r="9248" spans="6:6" x14ac:dyDescent="0.35">
      <c r="F9248" s="47"/>
    </row>
    <row r="9249" spans="6:6" x14ac:dyDescent="0.35">
      <c r="F9249" s="47"/>
    </row>
    <row r="9250" spans="6:6" x14ac:dyDescent="0.35">
      <c r="F9250" s="47"/>
    </row>
    <row r="9251" spans="6:6" x14ac:dyDescent="0.35">
      <c r="F9251" s="47"/>
    </row>
    <row r="9252" spans="6:6" x14ac:dyDescent="0.35">
      <c r="F9252" s="47"/>
    </row>
    <row r="9253" spans="6:6" x14ac:dyDescent="0.35">
      <c r="F9253" s="47"/>
    </row>
    <row r="9254" spans="6:6" x14ac:dyDescent="0.35">
      <c r="F9254" s="47"/>
    </row>
    <row r="9255" spans="6:6" x14ac:dyDescent="0.35">
      <c r="F9255" s="47"/>
    </row>
    <row r="9256" spans="6:6" x14ac:dyDescent="0.35">
      <c r="F9256" s="47"/>
    </row>
    <row r="9257" spans="6:6" x14ac:dyDescent="0.35">
      <c r="F9257" s="47"/>
    </row>
    <row r="9258" spans="6:6" x14ac:dyDescent="0.35">
      <c r="F9258" s="47"/>
    </row>
    <row r="9259" spans="6:6" x14ac:dyDescent="0.35">
      <c r="F9259" s="47"/>
    </row>
    <row r="9260" spans="6:6" x14ac:dyDescent="0.35">
      <c r="F9260" s="47"/>
    </row>
    <row r="9261" spans="6:6" x14ac:dyDescent="0.35">
      <c r="F9261" s="47"/>
    </row>
    <row r="9262" spans="6:6" x14ac:dyDescent="0.35">
      <c r="F9262" s="47"/>
    </row>
    <row r="9263" spans="6:6" x14ac:dyDescent="0.35">
      <c r="F9263" s="47"/>
    </row>
    <row r="9264" spans="6:6" x14ac:dyDescent="0.35">
      <c r="F9264" s="47"/>
    </row>
    <row r="9265" spans="6:6" x14ac:dyDescent="0.35">
      <c r="F9265" s="47"/>
    </row>
    <row r="9266" spans="6:6" x14ac:dyDescent="0.35">
      <c r="F9266" s="47"/>
    </row>
    <row r="9267" spans="6:6" x14ac:dyDescent="0.35">
      <c r="F9267" s="47"/>
    </row>
    <row r="9268" spans="6:6" x14ac:dyDescent="0.35">
      <c r="F9268" s="47"/>
    </row>
    <row r="9269" spans="6:6" x14ac:dyDescent="0.35">
      <c r="F9269" s="47"/>
    </row>
    <row r="9270" spans="6:6" x14ac:dyDescent="0.35">
      <c r="F9270" s="47"/>
    </row>
    <row r="9271" spans="6:6" x14ac:dyDescent="0.35">
      <c r="F9271" s="47"/>
    </row>
    <row r="9272" spans="6:6" x14ac:dyDescent="0.35">
      <c r="F9272" s="47"/>
    </row>
    <row r="9273" spans="6:6" x14ac:dyDescent="0.35">
      <c r="F9273" s="47"/>
    </row>
    <row r="9274" spans="6:6" x14ac:dyDescent="0.35">
      <c r="F9274" s="47"/>
    </row>
    <row r="9275" spans="6:6" x14ac:dyDescent="0.35">
      <c r="F9275" s="47"/>
    </row>
    <row r="9276" spans="6:6" x14ac:dyDescent="0.35">
      <c r="F9276" s="47"/>
    </row>
    <row r="9277" spans="6:6" x14ac:dyDescent="0.35">
      <c r="F9277" s="47"/>
    </row>
    <row r="9278" spans="6:6" x14ac:dyDescent="0.35">
      <c r="F9278" s="47"/>
    </row>
    <row r="9279" spans="6:6" x14ac:dyDescent="0.35">
      <c r="F9279" s="47"/>
    </row>
    <row r="9280" spans="6:6" x14ac:dyDescent="0.35">
      <c r="F9280" s="47"/>
    </row>
    <row r="9281" spans="6:6" x14ac:dyDescent="0.35">
      <c r="F9281" s="47"/>
    </row>
    <row r="9282" spans="6:6" x14ac:dyDescent="0.35">
      <c r="F9282" s="47"/>
    </row>
    <row r="9283" spans="6:6" x14ac:dyDescent="0.35">
      <c r="F9283" s="47"/>
    </row>
    <row r="9284" spans="6:6" x14ac:dyDescent="0.35">
      <c r="F9284" s="47"/>
    </row>
    <row r="9285" spans="6:6" x14ac:dyDescent="0.35">
      <c r="F9285" s="47"/>
    </row>
    <row r="9286" spans="6:6" x14ac:dyDescent="0.35">
      <c r="F9286" s="47"/>
    </row>
    <row r="9287" spans="6:6" x14ac:dyDescent="0.35">
      <c r="F9287" s="47"/>
    </row>
    <row r="9288" spans="6:6" x14ac:dyDescent="0.35">
      <c r="F9288" s="47"/>
    </row>
    <row r="9289" spans="6:6" x14ac:dyDescent="0.35">
      <c r="F9289" s="47"/>
    </row>
    <row r="9290" spans="6:6" x14ac:dyDescent="0.35">
      <c r="F9290" s="47"/>
    </row>
    <row r="9291" spans="6:6" x14ac:dyDescent="0.35">
      <c r="F9291" s="47"/>
    </row>
    <row r="9292" spans="6:6" x14ac:dyDescent="0.35">
      <c r="F9292" s="47"/>
    </row>
    <row r="9293" spans="6:6" x14ac:dyDescent="0.35">
      <c r="F9293" s="47"/>
    </row>
    <row r="9294" spans="6:6" x14ac:dyDescent="0.35">
      <c r="F9294" s="47"/>
    </row>
    <row r="9295" spans="6:6" x14ac:dyDescent="0.35">
      <c r="F9295" s="47"/>
    </row>
    <row r="9296" spans="6:6" x14ac:dyDescent="0.35">
      <c r="F9296" s="47"/>
    </row>
    <row r="9297" spans="6:6" x14ac:dyDescent="0.35">
      <c r="F9297" s="47"/>
    </row>
    <row r="9298" spans="6:6" x14ac:dyDescent="0.35">
      <c r="F9298" s="47"/>
    </row>
    <row r="9299" spans="6:6" x14ac:dyDescent="0.35">
      <c r="F9299" s="47"/>
    </row>
    <row r="9300" spans="6:6" x14ac:dyDescent="0.35">
      <c r="F9300" s="47"/>
    </row>
    <row r="9301" spans="6:6" x14ac:dyDescent="0.35">
      <c r="F9301" s="47"/>
    </row>
    <row r="9302" spans="6:6" x14ac:dyDescent="0.35">
      <c r="F9302" s="47"/>
    </row>
    <row r="9303" spans="6:6" x14ac:dyDescent="0.35">
      <c r="F9303" s="47"/>
    </row>
    <row r="9304" spans="6:6" x14ac:dyDescent="0.35">
      <c r="F9304" s="47"/>
    </row>
    <row r="9305" spans="6:6" x14ac:dyDescent="0.35">
      <c r="F9305" s="47"/>
    </row>
    <row r="9306" spans="6:6" x14ac:dyDescent="0.35">
      <c r="F9306" s="47"/>
    </row>
    <row r="9307" spans="6:6" x14ac:dyDescent="0.35">
      <c r="F9307" s="47"/>
    </row>
    <row r="9308" spans="6:6" x14ac:dyDescent="0.35">
      <c r="F9308" s="47"/>
    </row>
    <row r="9309" spans="6:6" x14ac:dyDescent="0.35">
      <c r="F9309" s="47"/>
    </row>
    <row r="9310" spans="6:6" x14ac:dyDescent="0.35">
      <c r="F9310" s="47"/>
    </row>
    <row r="9311" spans="6:6" x14ac:dyDescent="0.35">
      <c r="F9311" s="47"/>
    </row>
    <row r="9312" spans="6:6" x14ac:dyDescent="0.35">
      <c r="F9312" s="47"/>
    </row>
    <row r="9313" spans="6:6" x14ac:dyDescent="0.35">
      <c r="F9313" s="47"/>
    </row>
    <row r="9314" spans="6:6" x14ac:dyDescent="0.35">
      <c r="F9314" s="47"/>
    </row>
    <row r="9315" spans="6:6" x14ac:dyDescent="0.35">
      <c r="F9315" s="47"/>
    </row>
    <row r="9316" spans="6:6" x14ac:dyDescent="0.35">
      <c r="F9316" s="47"/>
    </row>
    <row r="9317" spans="6:6" x14ac:dyDescent="0.35">
      <c r="F9317" s="47"/>
    </row>
    <row r="9318" spans="6:6" x14ac:dyDescent="0.35">
      <c r="F9318" s="47"/>
    </row>
    <row r="9319" spans="6:6" x14ac:dyDescent="0.35">
      <c r="F9319" s="47"/>
    </row>
    <row r="9320" spans="6:6" x14ac:dyDescent="0.35">
      <c r="F9320" s="47"/>
    </row>
    <row r="9321" spans="6:6" x14ac:dyDescent="0.35">
      <c r="F9321" s="47"/>
    </row>
    <row r="9322" spans="6:6" x14ac:dyDescent="0.35">
      <c r="F9322" s="47"/>
    </row>
    <row r="9323" spans="6:6" x14ac:dyDescent="0.35">
      <c r="F9323" s="47"/>
    </row>
    <row r="9324" spans="6:6" x14ac:dyDescent="0.35">
      <c r="F9324" s="47"/>
    </row>
    <row r="9325" spans="6:6" x14ac:dyDescent="0.35">
      <c r="F9325" s="47"/>
    </row>
    <row r="9326" spans="6:6" x14ac:dyDescent="0.35">
      <c r="F9326" s="47"/>
    </row>
    <row r="9327" spans="6:6" x14ac:dyDescent="0.35">
      <c r="F9327" s="47"/>
    </row>
    <row r="9328" spans="6:6" x14ac:dyDescent="0.35">
      <c r="F9328" s="47"/>
    </row>
    <row r="9329" spans="6:6" x14ac:dyDescent="0.35">
      <c r="F9329" s="47"/>
    </row>
    <row r="9330" spans="6:6" x14ac:dyDescent="0.35">
      <c r="F9330" s="47"/>
    </row>
    <row r="9331" spans="6:6" x14ac:dyDescent="0.35">
      <c r="F9331" s="47"/>
    </row>
    <row r="9332" spans="6:6" x14ac:dyDescent="0.35">
      <c r="F9332" s="47"/>
    </row>
    <row r="9333" spans="6:6" x14ac:dyDescent="0.35">
      <c r="F9333" s="47"/>
    </row>
    <row r="9334" spans="6:6" x14ac:dyDescent="0.35">
      <c r="F9334" s="47"/>
    </row>
    <row r="9335" spans="6:6" x14ac:dyDescent="0.35">
      <c r="F9335" s="47"/>
    </row>
    <row r="9336" spans="6:6" x14ac:dyDescent="0.35">
      <c r="F9336" s="47"/>
    </row>
    <row r="9337" spans="6:6" x14ac:dyDescent="0.35">
      <c r="F9337" s="47"/>
    </row>
    <row r="9338" spans="6:6" x14ac:dyDescent="0.35">
      <c r="F9338" s="47"/>
    </row>
    <row r="9339" spans="6:6" x14ac:dyDescent="0.35">
      <c r="F9339" s="47"/>
    </row>
    <row r="9340" spans="6:6" x14ac:dyDescent="0.35">
      <c r="F9340" s="47"/>
    </row>
    <row r="9341" spans="6:6" x14ac:dyDescent="0.35">
      <c r="F9341" s="47"/>
    </row>
    <row r="9342" spans="6:6" x14ac:dyDescent="0.35">
      <c r="F9342" s="47"/>
    </row>
    <row r="9343" spans="6:6" x14ac:dyDescent="0.35">
      <c r="F9343" s="47"/>
    </row>
    <row r="9344" spans="6:6" x14ac:dyDescent="0.35">
      <c r="F9344" s="47"/>
    </row>
    <row r="9345" spans="6:6" x14ac:dyDescent="0.35">
      <c r="F9345" s="47"/>
    </row>
    <row r="9346" spans="6:6" x14ac:dyDescent="0.35">
      <c r="F9346" s="47"/>
    </row>
    <row r="9347" spans="6:6" x14ac:dyDescent="0.35">
      <c r="F9347" s="47"/>
    </row>
    <row r="9348" spans="6:6" x14ac:dyDescent="0.35">
      <c r="F9348" s="47"/>
    </row>
    <row r="9349" spans="6:6" x14ac:dyDescent="0.35">
      <c r="F9349" s="47"/>
    </row>
    <row r="9350" spans="6:6" x14ac:dyDescent="0.35">
      <c r="F9350" s="47"/>
    </row>
    <row r="9351" spans="6:6" x14ac:dyDescent="0.35">
      <c r="F9351" s="47"/>
    </row>
    <row r="9352" spans="6:6" x14ac:dyDescent="0.35">
      <c r="F9352" s="47"/>
    </row>
    <row r="9353" spans="6:6" x14ac:dyDescent="0.35">
      <c r="F9353" s="47"/>
    </row>
    <row r="9354" spans="6:6" x14ac:dyDescent="0.35">
      <c r="F9354" s="47"/>
    </row>
    <row r="9355" spans="6:6" x14ac:dyDescent="0.35">
      <c r="F9355" s="47"/>
    </row>
    <row r="9356" spans="6:6" x14ac:dyDescent="0.35">
      <c r="F9356" s="47"/>
    </row>
    <row r="9357" spans="6:6" x14ac:dyDescent="0.35">
      <c r="F9357" s="47"/>
    </row>
    <row r="9358" spans="6:6" x14ac:dyDescent="0.35">
      <c r="F9358" s="47"/>
    </row>
    <row r="9359" spans="6:6" x14ac:dyDescent="0.35">
      <c r="F9359" s="47"/>
    </row>
    <row r="9360" spans="6:6" x14ac:dyDescent="0.35">
      <c r="F9360" s="47"/>
    </row>
    <row r="9361" spans="6:6" x14ac:dyDescent="0.35">
      <c r="F9361" s="47"/>
    </row>
    <row r="9362" spans="6:6" x14ac:dyDescent="0.35">
      <c r="F9362" s="47"/>
    </row>
    <row r="9363" spans="6:6" x14ac:dyDescent="0.35">
      <c r="F9363" s="47"/>
    </row>
    <row r="9364" spans="6:6" x14ac:dyDescent="0.35">
      <c r="F9364" s="47"/>
    </row>
    <row r="9365" spans="6:6" x14ac:dyDescent="0.35">
      <c r="F9365" s="47"/>
    </row>
    <row r="9366" spans="6:6" x14ac:dyDescent="0.35">
      <c r="F9366" s="47"/>
    </row>
    <row r="9367" spans="6:6" x14ac:dyDescent="0.35">
      <c r="F9367" s="47"/>
    </row>
    <row r="9368" spans="6:6" x14ac:dyDescent="0.35">
      <c r="F9368" s="47"/>
    </row>
    <row r="9369" spans="6:6" x14ac:dyDescent="0.35">
      <c r="F9369" s="47"/>
    </row>
    <row r="9370" spans="6:6" x14ac:dyDescent="0.35">
      <c r="F9370" s="47"/>
    </row>
    <row r="9371" spans="6:6" x14ac:dyDescent="0.35">
      <c r="F9371" s="47"/>
    </row>
    <row r="9372" spans="6:6" x14ac:dyDescent="0.35">
      <c r="F9372" s="47"/>
    </row>
    <row r="9373" spans="6:6" x14ac:dyDescent="0.35">
      <c r="F9373" s="47"/>
    </row>
    <row r="9374" spans="6:6" x14ac:dyDescent="0.35">
      <c r="F9374" s="47"/>
    </row>
    <row r="9375" spans="6:6" x14ac:dyDescent="0.35">
      <c r="F9375" s="47"/>
    </row>
    <row r="9376" spans="6:6" x14ac:dyDescent="0.35">
      <c r="F9376" s="47"/>
    </row>
    <row r="9377" spans="6:6" x14ac:dyDescent="0.35">
      <c r="F9377" s="47"/>
    </row>
    <row r="9378" spans="6:6" x14ac:dyDescent="0.35">
      <c r="F9378" s="47"/>
    </row>
    <row r="9379" spans="6:6" x14ac:dyDescent="0.35">
      <c r="F9379" s="47"/>
    </row>
    <row r="9380" spans="6:6" x14ac:dyDescent="0.35">
      <c r="F9380" s="47"/>
    </row>
    <row r="9381" spans="6:6" x14ac:dyDescent="0.35">
      <c r="F9381" s="47"/>
    </row>
    <row r="9382" spans="6:6" x14ac:dyDescent="0.35">
      <c r="F9382" s="47"/>
    </row>
    <row r="9383" spans="6:6" x14ac:dyDescent="0.35">
      <c r="F9383" s="47"/>
    </row>
    <row r="9384" spans="6:6" x14ac:dyDescent="0.35">
      <c r="F9384" s="47"/>
    </row>
    <row r="9385" spans="6:6" x14ac:dyDescent="0.35">
      <c r="F9385" s="47"/>
    </row>
    <row r="9386" spans="6:6" x14ac:dyDescent="0.35">
      <c r="F9386" s="47"/>
    </row>
    <row r="9387" spans="6:6" x14ac:dyDescent="0.35">
      <c r="F9387" s="47"/>
    </row>
    <row r="9388" spans="6:6" x14ac:dyDescent="0.35">
      <c r="F9388" s="47"/>
    </row>
    <row r="9389" spans="6:6" x14ac:dyDescent="0.35">
      <c r="F9389" s="47"/>
    </row>
    <row r="9390" spans="6:6" x14ac:dyDescent="0.35">
      <c r="F9390" s="47"/>
    </row>
    <row r="9391" spans="6:6" x14ac:dyDescent="0.35">
      <c r="F9391" s="47"/>
    </row>
    <row r="9392" spans="6:6" x14ac:dyDescent="0.35">
      <c r="F9392" s="47"/>
    </row>
    <row r="9393" spans="6:6" x14ac:dyDescent="0.35">
      <c r="F9393" s="47"/>
    </row>
    <row r="9394" spans="6:6" x14ac:dyDescent="0.35">
      <c r="F9394" s="47"/>
    </row>
    <row r="9395" spans="6:6" x14ac:dyDescent="0.35">
      <c r="F9395" s="47"/>
    </row>
    <row r="9396" spans="6:6" x14ac:dyDescent="0.35">
      <c r="F9396" s="47"/>
    </row>
    <row r="9397" spans="6:6" x14ac:dyDescent="0.35">
      <c r="F9397" s="47"/>
    </row>
    <row r="9398" spans="6:6" x14ac:dyDescent="0.35">
      <c r="F9398" s="47"/>
    </row>
    <row r="9399" spans="6:6" x14ac:dyDescent="0.35">
      <c r="F9399" s="47"/>
    </row>
    <row r="9400" spans="6:6" x14ac:dyDescent="0.35">
      <c r="F9400" s="47"/>
    </row>
    <row r="9401" spans="6:6" x14ac:dyDescent="0.35">
      <c r="F9401" s="47"/>
    </row>
    <row r="9402" spans="6:6" x14ac:dyDescent="0.35">
      <c r="F9402" s="47"/>
    </row>
    <row r="9403" spans="6:6" x14ac:dyDescent="0.35">
      <c r="F9403" s="47"/>
    </row>
    <row r="9404" spans="6:6" x14ac:dyDescent="0.35">
      <c r="F9404" s="47"/>
    </row>
    <row r="9405" spans="6:6" x14ac:dyDescent="0.35">
      <c r="F9405" s="47"/>
    </row>
    <row r="9406" spans="6:6" x14ac:dyDescent="0.35">
      <c r="F9406" s="47"/>
    </row>
    <row r="9407" spans="6:6" x14ac:dyDescent="0.35">
      <c r="F9407" s="47"/>
    </row>
    <row r="9408" spans="6:6" x14ac:dyDescent="0.35">
      <c r="F9408" s="47"/>
    </row>
    <row r="9409" spans="6:6" x14ac:dyDescent="0.35">
      <c r="F9409" s="47"/>
    </row>
    <row r="9410" spans="6:6" x14ac:dyDescent="0.35">
      <c r="F9410" s="47"/>
    </row>
    <row r="9411" spans="6:6" x14ac:dyDescent="0.35">
      <c r="F9411" s="47"/>
    </row>
    <row r="9412" spans="6:6" x14ac:dyDescent="0.35">
      <c r="F9412" s="47"/>
    </row>
    <row r="9413" spans="6:6" x14ac:dyDescent="0.35">
      <c r="F9413" s="47"/>
    </row>
    <row r="9414" spans="6:6" x14ac:dyDescent="0.35">
      <c r="F9414" s="47"/>
    </row>
    <row r="9415" spans="6:6" x14ac:dyDescent="0.35">
      <c r="F9415" s="47"/>
    </row>
    <row r="9416" spans="6:6" x14ac:dyDescent="0.35">
      <c r="F9416" s="47"/>
    </row>
    <row r="9417" spans="6:6" x14ac:dyDescent="0.35">
      <c r="F9417" s="47"/>
    </row>
    <row r="9418" spans="6:6" x14ac:dyDescent="0.35">
      <c r="F9418" s="47"/>
    </row>
    <row r="9419" spans="6:6" x14ac:dyDescent="0.35">
      <c r="F9419" s="47"/>
    </row>
    <row r="9420" spans="6:6" x14ac:dyDescent="0.35">
      <c r="F9420" s="47"/>
    </row>
    <row r="9421" spans="6:6" x14ac:dyDescent="0.35">
      <c r="F9421" s="47"/>
    </row>
    <row r="9422" spans="6:6" x14ac:dyDescent="0.35">
      <c r="F9422" s="47"/>
    </row>
    <row r="9423" spans="6:6" x14ac:dyDescent="0.35">
      <c r="F9423" s="47"/>
    </row>
    <row r="9424" spans="6:6" x14ac:dyDescent="0.35">
      <c r="F9424" s="47"/>
    </row>
    <row r="9425" spans="6:6" x14ac:dyDescent="0.35">
      <c r="F9425" s="47"/>
    </row>
    <row r="9426" spans="6:6" x14ac:dyDescent="0.35">
      <c r="F9426" s="47"/>
    </row>
    <row r="9427" spans="6:6" x14ac:dyDescent="0.35">
      <c r="F9427" s="47"/>
    </row>
    <row r="9428" spans="6:6" x14ac:dyDescent="0.35">
      <c r="F9428" s="47"/>
    </row>
    <row r="9429" spans="6:6" x14ac:dyDescent="0.35">
      <c r="F9429" s="47"/>
    </row>
    <row r="9430" spans="6:6" x14ac:dyDescent="0.35">
      <c r="F9430" s="47"/>
    </row>
    <row r="9431" spans="6:6" x14ac:dyDescent="0.35">
      <c r="F9431" s="47"/>
    </row>
    <row r="9432" spans="6:6" x14ac:dyDescent="0.35">
      <c r="F9432" s="47"/>
    </row>
    <row r="9433" spans="6:6" x14ac:dyDescent="0.35">
      <c r="F9433" s="47"/>
    </row>
    <row r="9434" spans="6:6" x14ac:dyDescent="0.35">
      <c r="F9434" s="47"/>
    </row>
    <row r="9435" spans="6:6" x14ac:dyDescent="0.35">
      <c r="F9435" s="47"/>
    </row>
    <row r="9436" spans="6:6" x14ac:dyDescent="0.35">
      <c r="F9436" s="47"/>
    </row>
    <row r="9437" spans="6:6" x14ac:dyDescent="0.35">
      <c r="F9437" s="47"/>
    </row>
    <row r="9438" spans="6:6" x14ac:dyDescent="0.35">
      <c r="F9438" s="47"/>
    </row>
    <row r="9439" spans="6:6" x14ac:dyDescent="0.35">
      <c r="F9439" s="47"/>
    </row>
    <row r="9440" spans="6:6" x14ac:dyDescent="0.35">
      <c r="F9440" s="47"/>
    </row>
    <row r="9441" spans="6:6" x14ac:dyDescent="0.35">
      <c r="F9441" s="47"/>
    </row>
    <row r="9442" spans="6:6" x14ac:dyDescent="0.35">
      <c r="F9442" s="47"/>
    </row>
    <row r="9443" spans="6:6" x14ac:dyDescent="0.35">
      <c r="F9443" s="47"/>
    </row>
    <row r="9444" spans="6:6" x14ac:dyDescent="0.35">
      <c r="F9444" s="47"/>
    </row>
    <row r="9445" spans="6:6" x14ac:dyDescent="0.35">
      <c r="F9445" s="47"/>
    </row>
    <row r="9446" spans="6:6" x14ac:dyDescent="0.35">
      <c r="F9446" s="47"/>
    </row>
    <row r="9447" spans="6:6" x14ac:dyDescent="0.35">
      <c r="F9447" s="47"/>
    </row>
    <row r="9448" spans="6:6" x14ac:dyDescent="0.35">
      <c r="F9448" s="47"/>
    </row>
    <row r="9449" spans="6:6" x14ac:dyDescent="0.35">
      <c r="F9449" s="47"/>
    </row>
    <row r="9450" spans="6:6" x14ac:dyDescent="0.35">
      <c r="F9450" s="47"/>
    </row>
    <row r="9451" spans="6:6" x14ac:dyDescent="0.35">
      <c r="F9451" s="47"/>
    </row>
    <row r="9452" spans="6:6" x14ac:dyDescent="0.35">
      <c r="F9452" s="47"/>
    </row>
    <row r="9453" spans="6:6" x14ac:dyDescent="0.35">
      <c r="F9453" s="47"/>
    </row>
    <row r="9454" spans="6:6" x14ac:dyDescent="0.35">
      <c r="F9454" s="47"/>
    </row>
    <row r="9455" spans="6:6" x14ac:dyDescent="0.35">
      <c r="F9455" s="47"/>
    </row>
    <row r="9456" spans="6:6" x14ac:dyDescent="0.35">
      <c r="F9456" s="47"/>
    </row>
    <row r="9457" spans="6:6" x14ac:dyDescent="0.35">
      <c r="F9457" s="47"/>
    </row>
    <row r="9458" spans="6:6" x14ac:dyDescent="0.35">
      <c r="F9458" s="47"/>
    </row>
    <row r="9459" spans="6:6" x14ac:dyDescent="0.35">
      <c r="F9459" s="47"/>
    </row>
    <row r="9460" spans="6:6" x14ac:dyDescent="0.35">
      <c r="F9460" s="47"/>
    </row>
    <row r="9461" spans="6:6" x14ac:dyDescent="0.35">
      <c r="F9461" s="47"/>
    </row>
    <row r="9462" spans="6:6" x14ac:dyDescent="0.35">
      <c r="F9462" s="47"/>
    </row>
    <row r="9463" spans="6:6" x14ac:dyDescent="0.35">
      <c r="F9463" s="47"/>
    </row>
    <row r="9464" spans="6:6" x14ac:dyDescent="0.35">
      <c r="F9464" s="47"/>
    </row>
    <row r="9465" spans="6:6" x14ac:dyDescent="0.35">
      <c r="F9465" s="47"/>
    </row>
    <row r="9466" spans="6:6" x14ac:dyDescent="0.35">
      <c r="F9466" s="47"/>
    </row>
    <row r="9467" spans="6:6" x14ac:dyDescent="0.35">
      <c r="F9467" s="47"/>
    </row>
    <row r="9468" spans="6:6" x14ac:dyDescent="0.35">
      <c r="F9468" s="47"/>
    </row>
    <row r="9469" spans="6:6" x14ac:dyDescent="0.35">
      <c r="F9469" s="47"/>
    </row>
    <row r="9470" spans="6:6" x14ac:dyDescent="0.35">
      <c r="F9470" s="47"/>
    </row>
    <row r="9471" spans="6:6" x14ac:dyDescent="0.35">
      <c r="F9471" s="47"/>
    </row>
    <row r="9472" spans="6:6" x14ac:dyDescent="0.35">
      <c r="F9472" s="47"/>
    </row>
    <row r="9473" spans="6:6" x14ac:dyDescent="0.35">
      <c r="F9473" s="47"/>
    </row>
    <row r="9474" spans="6:6" x14ac:dyDescent="0.35">
      <c r="F9474" s="47"/>
    </row>
    <row r="9475" spans="6:6" x14ac:dyDescent="0.35">
      <c r="F9475" s="47"/>
    </row>
    <row r="9476" spans="6:6" x14ac:dyDescent="0.35">
      <c r="F9476" s="47"/>
    </row>
    <row r="9477" spans="6:6" x14ac:dyDescent="0.35">
      <c r="F9477" s="47"/>
    </row>
    <row r="9478" spans="6:6" x14ac:dyDescent="0.35">
      <c r="F9478" s="47"/>
    </row>
    <row r="9479" spans="6:6" x14ac:dyDescent="0.35">
      <c r="F9479" s="47"/>
    </row>
    <row r="9480" spans="6:6" x14ac:dyDescent="0.35">
      <c r="F9480" s="47"/>
    </row>
    <row r="9481" spans="6:6" x14ac:dyDescent="0.35">
      <c r="F9481" s="47"/>
    </row>
    <row r="9482" spans="6:6" x14ac:dyDescent="0.35">
      <c r="F9482" s="47"/>
    </row>
    <row r="9483" spans="6:6" x14ac:dyDescent="0.35">
      <c r="F9483" s="47"/>
    </row>
    <row r="9484" spans="6:6" x14ac:dyDescent="0.35">
      <c r="F9484" s="47"/>
    </row>
    <row r="9485" spans="6:6" x14ac:dyDescent="0.35">
      <c r="F9485" s="47"/>
    </row>
    <row r="9486" spans="6:6" x14ac:dyDescent="0.35">
      <c r="F9486" s="47"/>
    </row>
    <row r="9487" spans="6:6" x14ac:dyDescent="0.35">
      <c r="F9487" s="47"/>
    </row>
    <row r="9488" spans="6:6" x14ac:dyDescent="0.35">
      <c r="F9488" s="47"/>
    </row>
    <row r="9489" spans="6:6" x14ac:dyDescent="0.35">
      <c r="F9489" s="47"/>
    </row>
    <row r="9490" spans="6:6" x14ac:dyDescent="0.35">
      <c r="F9490" s="47"/>
    </row>
    <row r="9491" spans="6:6" x14ac:dyDescent="0.35">
      <c r="F9491" s="47"/>
    </row>
    <row r="9492" spans="6:6" x14ac:dyDescent="0.35">
      <c r="F9492" s="47"/>
    </row>
    <row r="9493" spans="6:6" x14ac:dyDescent="0.35">
      <c r="F9493" s="47"/>
    </row>
    <row r="9494" spans="6:6" x14ac:dyDescent="0.35">
      <c r="F9494" s="47"/>
    </row>
    <row r="9495" spans="6:6" x14ac:dyDescent="0.35">
      <c r="F9495" s="47"/>
    </row>
    <row r="9496" spans="6:6" x14ac:dyDescent="0.35">
      <c r="F9496" s="47"/>
    </row>
    <row r="9497" spans="6:6" x14ac:dyDescent="0.35">
      <c r="F9497" s="47"/>
    </row>
    <row r="9498" spans="6:6" x14ac:dyDescent="0.35">
      <c r="F9498" s="47"/>
    </row>
    <row r="9499" spans="6:6" x14ac:dyDescent="0.35">
      <c r="F9499" s="47"/>
    </row>
    <row r="9500" spans="6:6" x14ac:dyDescent="0.35">
      <c r="F9500" s="47"/>
    </row>
    <row r="9501" spans="6:6" x14ac:dyDescent="0.35">
      <c r="F9501" s="47"/>
    </row>
    <row r="9502" spans="6:6" x14ac:dyDescent="0.35">
      <c r="F9502" s="47"/>
    </row>
    <row r="9503" spans="6:6" x14ac:dyDescent="0.35">
      <c r="F9503" s="47"/>
    </row>
    <row r="9504" spans="6:6" x14ac:dyDescent="0.35">
      <c r="F9504" s="47"/>
    </row>
    <row r="9505" spans="6:6" x14ac:dyDescent="0.35">
      <c r="F9505" s="47"/>
    </row>
    <row r="9506" spans="6:6" x14ac:dyDescent="0.35">
      <c r="F9506" s="47"/>
    </row>
    <row r="9507" spans="6:6" x14ac:dyDescent="0.35">
      <c r="F9507" s="47"/>
    </row>
    <row r="9508" spans="6:6" x14ac:dyDescent="0.35">
      <c r="F9508" s="47"/>
    </row>
    <row r="9509" spans="6:6" x14ac:dyDescent="0.35">
      <c r="F9509" s="47"/>
    </row>
    <row r="9510" spans="6:6" x14ac:dyDescent="0.35">
      <c r="F9510" s="47"/>
    </row>
    <row r="9511" spans="6:6" x14ac:dyDescent="0.35">
      <c r="F9511" s="47"/>
    </row>
    <row r="9512" spans="6:6" x14ac:dyDescent="0.35">
      <c r="F9512" s="47"/>
    </row>
    <row r="9513" spans="6:6" x14ac:dyDescent="0.35">
      <c r="F9513" s="47"/>
    </row>
    <row r="9514" spans="6:6" x14ac:dyDescent="0.35">
      <c r="F9514" s="47"/>
    </row>
    <row r="9515" spans="6:6" x14ac:dyDescent="0.35">
      <c r="F9515" s="47"/>
    </row>
    <row r="9516" spans="6:6" x14ac:dyDescent="0.35">
      <c r="F9516" s="47"/>
    </row>
    <row r="9517" spans="6:6" x14ac:dyDescent="0.35">
      <c r="F9517" s="47"/>
    </row>
    <row r="9518" spans="6:6" x14ac:dyDescent="0.35">
      <c r="F9518" s="47"/>
    </row>
    <row r="9519" spans="6:6" x14ac:dyDescent="0.35">
      <c r="F9519" s="47"/>
    </row>
    <row r="9520" spans="6:6" x14ac:dyDescent="0.35">
      <c r="F9520" s="47"/>
    </row>
    <row r="9521" spans="6:6" x14ac:dyDescent="0.35">
      <c r="F9521" s="47"/>
    </row>
    <row r="9522" spans="6:6" x14ac:dyDescent="0.35">
      <c r="F9522" s="47"/>
    </row>
    <row r="9523" spans="6:6" x14ac:dyDescent="0.35">
      <c r="F9523" s="47"/>
    </row>
    <row r="9524" spans="6:6" x14ac:dyDescent="0.35">
      <c r="F9524" s="47"/>
    </row>
    <row r="9525" spans="6:6" x14ac:dyDescent="0.35">
      <c r="F9525" s="47"/>
    </row>
    <row r="9526" spans="6:6" x14ac:dyDescent="0.35">
      <c r="F9526" s="47"/>
    </row>
    <row r="9527" spans="6:6" x14ac:dyDescent="0.35">
      <c r="F9527" s="47"/>
    </row>
    <row r="9528" spans="6:6" x14ac:dyDescent="0.35">
      <c r="F9528" s="47"/>
    </row>
    <row r="9529" spans="6:6" x14ac:dyDescent="0.35">
      <c r="F9529" s="47"/>
    </row>
    <row r="9530" spans="6:6" x14ac:dyDescent="0.35">
      <c r="F9530" s="47"/>
    </row>
    <row r="9531" spans="6:6" x14ac:dyDescent="0.35">
      <c r="F9531" s="47"/>
    </row>
    <row r="9532" spans="6:6" x14ac:dyDescent="0.35">
      <c r="F9532" s="47"/>
    </row>
    <row r="9533" spans="6:6" x14ac:dyDescent="0.35">
      <c r="F9533" s="47"/>
    </row>
    <row r="9534" spans="6:6" x14ac:dyDescent="0.35">
      <c r="F9534" s="47"/>
    </row>
    <row r="9535" spans="6:6" x14ac:dyDescent="0.35">
      <c r="F9535" s="47"/>
    </row>
    <row r="9536" spans="6:6" x14ac:dyDescent="0.35">
      <c r="F9536" s="47"/>
    </row>
    <row r="9537" spans="6:6" x14ac:dyDescent="0.35">
      <c r="F9537" s="47"/>
    </row>
    <row r="9538" spans="6:6" x14ac:dyDescent="0.35">
      <c r="F9538" s="47"/>
    </row>
    <row r="9539" spans="6:6" x14ac:dyDescent="0.35">
      <c r="F9539" s="47"/>
    </row>
    <row r="9540" spans="6:6" x14ac:dyDescent="0.35">
      <c r="F9540" s="47"/>
    </row>
    <row r="9541" spans="6:6" x14ac:dyDescent="0.35">
      <c r="F9541" s="47"/>
    </row>
    <row r="9542" spans="6:6" x14ac:dyDescent="0.35">
      <c r="F9542" s="47"/>
    </row>
    <row r="9543" spans="6:6" x14ac:dyDescent="0.35">
      <c r="F9543" s="47"/>
    </row>
    <row r="9544" spans="6:6" x14ac:dyDescent="0.35">
      <c r="F9544" s="47"/>
    </row>
    <row r="9545" spans="6:6" x14ac:dyDescent="0.35">
      <c r="F9545" s="47"/>
    </row>
    <row r="9546" spans="6:6" x14ac:dyDescent="0.35">
      <c r="F9546" s="47"/>
    </row>
    <row r="9547" spans="6:6" x14ac:dyDescent="0.35">
      <c r="F9547" s="47"/>
    </row>
    <row r="9548" spans="6:6" x14ac:dyDescent="0.35">
      <c r="F9548" s="47"/>
    </row>
    <row r="9549" spans="6:6" x14ac:dyDescent="0.35">
      <c r="F9549" s="47"/>
    </row>
    <row r="9550" spans="6:6" x14ac:dyDescent="0.35">
      <c r="F9550" s="47"/>
    </row>
    <row r="9551" spans="6:6" x14ac:dyDescent="0.35">
      <c r="F9551" s="47"/>
    </row>
    <row r="9552" spans="6:6" x14ac:dyDescent="0.35">
      <c r="F9552" s="47"/>
    </row>
    <row r="9553" spans="6:6" x14ac:dyDescent="0.35">
      <c r="F9553" s="47"/>
    </row>
    <row r="9554" spans="6:6" x14ac:dyDescent="0.35">
      <c r="F9554" s="47"/>
    </row>
    <row r="9555" spans="6:6" x14ac:dyDescent="0.35">
      <c r="F9555" s="47"/>
    </row>
    <row r="9556" spans="6:6" x14ac:dyDescent="0.35">
      <c r="F9556" s="47"/>
    </row>
    <row r="9557" spans="6:6" x14ac:dyDescent="0.35">
      <c r="F9557" s="47"/>
    </row>
    <row r="9558" spans="6:6" x14ac:dyDescent="0.35">
      <c r="F9558" s="47"/>
    </row>
    <row r="9559" spans="6:6" x14ac:dyDescent="0.35">
      <c r="F9559" s="47"/>
    </row>
    <row r="9560" spans="6:6" x14ac:dyDescent="0.35">
      <c r="F9560" s="47"/>
    </row>
    <row r="9561" spans="6:6" x14ac:dyDescent="0.35">
      <c r="F9561" s="47"/>
    </row>
    <row r="9562" spans="6:6" x14ac:dyDescent="0.35">
      <c r="F9562" s="47"/>
    </row>
    <row r="9563" spans="6:6" x14ac:dyDescent="0.35">
      <c r="F9563" s="47"/>
    </row>
    <row r="9564" spans="6:6" x14ac:dyDescent="0.35">
      <c r="F9564" s="47"/>
    </row>
    <row r="9565" spans="6:6" x14ac:dyDescent="0.35">
      <c r="F9565" s="47"/>
    </row>
    <row r="9566" spans="6:6" x14ac:dyDescent="0.35">
      <c r="F9566" s="47"/>
    </row>
    <row r="9567" spans="6:6" x14ac:dyDescent="0.35">
      <c r="F9567" s="47"/>
    </row>
    <row r="9568" spans="6:6" x14ac:dyDescent="0.35">
      <c r="F9568" s="47"/>
    </row>
    <row r="9569" spans="6:6" x14ac:dyDescent="0.35">
      <c r="F9569" s="47"/>
    </row>
    <row r="9570" spans="6:6" x14ac:dyDescent="0.35">
      <c r="F9570" s="47"/>
    </row>
    <row r="9571" spans="6:6" x14ac:dyDescent="0.35">
      <c r="F9571" s="47"/>
    </row>
    <row r="9572" spans="6:6" x14ac:dyDescent="0.35">
      <c r="F9572" s="47"/>
    </row>
    <row r="9573" spans="6:6" x14ac:dyDescent="0.35">
      <c r="F9573" s="47"/>
    </row>
    <row r="9574" spans="6:6" x14ac:dyDescent="0.35">
      <c r="F9574" s="47"/>
    </row>
    <row r="9575" spans="6:6" x14ac:dyDescent="0.35">
      <c r="F9575" s="47"/>
    </row>
    <row r="9576" spans="6:6" x14ac:dyDescent="0.35">
      <c r="F9576" s="47"/>
    </row>
    <row r="9577" spans="6:6" x14ac:dyDescent="0.35">
      <c r="F9577" s="47"/>
    </row>
    <row r="9578" spans="6:6" x14ac:dyDescent="0.35">
      <c r="F9578" s="47"/>
    </row>
    <row r="9579" spans="6:6" x14ac:dyDescent="0.35">
      <c r="F9579" s="47"/>
    </row>
    <row r="9580" spans="6:6" x14ac:dyDescent="0.35">
      <c r="F9580" s="47"/>
    </row>
    <row r="9581" spans="6:6" x14ac:dyDescent="0.35">
      <c r="F9581" s="47"/>
    </row>
    <row r="9582" spans="6:6" x14ac:dyDescent="0.35">
      <c r="F9582" s="47"/>
    </row>
    <row r="9583" spans="6:6" x14ac:dyDescent="0.35">
      <c r="F9583" s="47"/>
    </row>
    <row r="9584" spans="6:6" x14ac:dyDescent="0.35">
      <c r="F9584" s="47"/>
    </row>
    <row r="9585" spans="6:6" x14ac:dyDescent="0.35">
      <c r="F9585" s="47"/>
    </row>
    <row r="9586" spans="6:6" x14ac:dyDescent="0.35">
      <c r="F9586" s="47"/>
    </row>
    <row r="9587" spans="6:6" x14ac:dyDescent="0.35">
      <c r="F9587" s="47"/>
    </row>
    <row r="9588" spans="6:6" x14ac:dyDescent="0.35">
      <c r="F9588" s="47"/>
    </row>
    <row r="9589" spans="6:6" x14ac:dyDescent="0.35">
      <c r="F9589" s="47"/>
    </row>
    <row r="9590" spans="6:6" x14ac:dyDescent="0.35">
      <c r="F9590" s="47"/>
    </row>
    <row r="9591" spans="6:6" x14ac:dyDescent="0.35">
      <c r="F9591" s="47"/>
    </row>
    <row r="9592" spans="6:6" x14ac:dyDescent="0.35">
      <c r="F9592" s="47"/>
    </row>
    <row r="9593" spans="6:6" x14ac:dyDescent="0.35">
      <c r="F9593" s="47"/>
    </row>
    <row r="9594" spans="6:6" x14ac:dyDescent="0.35">
      <c r="F9594" s="47"/>
    </row>
    <row r="9595" spans="6:6" x14ac:dyDescent="0.35">
      <c r="F9595" s="47"/>
    </row>
    <row r="9596" spans="6:6" x14ac:dyDescent="0.35">
      <c r="F9596" s="47"/>
    </row>
    <row r="9597" spans="6:6" x14ac:dyDescent="0.35">
      <c r="F9597" s="47"/>
    </row>
    <row r="9598" spans="6:6" x14ac:dyDescent="0.35">
      <c r="F9598" s="47"/>
    </row>
    <row r="9599" spans="6:6" x14ac:dyDescent="0.35">
      <c r="F9599" s="47"/>
    </row>
    <row r="9600" spans="6:6" x14ac:dyDescent="0.35">
      <c r="F9600" s="47"/>
    </row>
    <row r="9601" spans="6:6" x14ac:dyDescent="0.35">
      <c r="F9601" s="47"/>
    </row>
    <row r="9602" spans="6:6" x14ac:dyDescent="0.35">
      <c r="F9602" s="47"/>
    </row>
    <row r="9603" spans="6:6" x14ac:dyDescent="0.35">
      <c r="F9603" s="47"/>
    </row>
    <row r="9604" spans="6:6" x14ac:dyDescent="0.35">
      <c r="F9604" s="47"/>
    </row>
    <row r="9605" spans="6:6" x14ac:dyDescent="0.35">
      <c r="F9605" s="47"/>
    </row>
    <row r="9606" spans="6:6" x14ac:dyDescent="0.35">
      <c r="F9606" s="47"/>
    </row>
    <row r="9607" spans="6:6" x14ac:dyDescent="0.35">
      <c r="F9607" s="47"/>
    </row>
    <row r="9608" spans="6:6" x14ac:dyDescent="0.35">
      <c r="F9608" s="47"/>
    </row>
    <row r="9609" spans="6:6" x14ac:dyDescent="0.35">
      <c r="F9609" s="47"/>
    </row>
    <row r="9610" spans="6:6" x14ac:dyDescent="0.35">
      <c r="F9610" s="47"/>
    </row>
    <row r="9611" spans="6:6" x14ac:dyDescent="0.35">
      <c r="F9611" s="47"/>
    </row>
    <row r="9612" spans="6:6" x14ac:dyDescent="0.35">
      <c r="F9612" s="47"/>
    </row>
    <row r="9613" spans="6:6" x14ac:dyDescent="0.35">
      <c r="F9613" s="47"/>
    </row>
    <row r="9614" spans="6:6" x14ac:dyDescent="0.35">
      <c r="F9614" s="47"/>
    </row>
    <row r="9615" spans="6:6" x14ac:dyDescent="0.35">
      <c r="F9615" s="47"/>
    </row>
    <row r="9616" spans="6:6" x14ac:dyDescent="0.35">
      <c r="F9616" s="47"/>
    </row>
    <row r="9617" spans="6:6" x14ac:dyDescent="0.35">
      <c r="F9617" s="47"/>
    </row>
    <row r="9618" spans="6:6" x14ac:dyDescent="0.35">
      <c r="F9618" s="47"/>
    </row>
    <row r="9619" spans="6:6" x14ac:dyDescent="0.35">
      <c r="F9619" s="47"/>
    </row>
    <row r="9620" spans="6:6" x14ac:dyDescent="0.35">
      <c r="F9620" s="47"/>
    </row>
    <row r="9621" spans="6:6" x14ac:dyDescent="0.35">
      <c r="F9621" s="47"/>
    </row>
    <row r="9622" spans="6:6" x14ac:dyDescent="0.35">
      <c r="F9622" s="47"/>
    </row>
    <row r="9623" spans="6:6" x14ac:dyDescent="0.35">
      <c r="F9623" s="47"/>
    </row>
    <row r="9624" spans="6:6" x14ac:dyDescent="0.35">
      <c r="F9624" s="47"/>
    </row>
    <row r="9625" spans="6:6" x14ac:dyDescent="0.35">
      <c r="F9625" s="47"/>
    </row>
    <row r="9626" spans="6:6" x14ac:dyDescent="0.35">
      <c r="F9626" s="47"/>
    </row>
    <row r="9627" spans="6:6" x14ac:dyDescent="0.35">
      <c r="F9627" s="47"/>
    </row>
    <row r="9628" spans="6:6" x14ac:dyDescent="0.35">
      <c r="F9628" s="47"/>
    </row>
    <row r="9629" spans="6:6" x14ac:dyDescent="0.35">
      <c r="F9629" s="47"/>
    </row>
    <row r="9630" spans="6:6" x14ac:dyDescent="0.35">
      <c r="F9630" s="47"/>
    </row>
    <row r="9631" spans="6:6" x14ac:dyDescent="0.35">
      <c r="F9631" s="47"/>
    </row>
    <row r="9632" spans="6:6" x14ac:dyDescent="0.35">
      <c r="F9632" s="47"/>
    </row>
    <row r="9633" spans="6:6" x14ac:dyDescent="0.35">
      <c r="F9633" s="47"/>
    </row>
    <row r="9634" spans="6:6" x14ac:dyDescent="0.35">
      <c r="F9634" s="47"/>
    </row>
    <row r="9635" spans="6:6" x14ac:dyDescent="0.35">
      <c r="F9635" s="47"/>
    </row>
    <row r="9636" spans="6:6" x14ac:dyDescent="0.35">
      <c r="F9636" s="47"/>
    </row>
    <row r="9637" spans="6:6" x14ac:dyDescent="0.35">
      <c r="F9637" s="47"/>
    </row>
    <row r="9638" spans="6:6" x14ac:dyDescent="0.35">
      <c r="F9638" s="47"/>
    </row>
    <row r="9639" spans="6:6" x14ac:dyDescent="0.35">
      <c r="F9639" s="47"/>
    </row>
    <row r="9640" spans="6:6" x14ac:dyDescent="0.35">
      <c r="F9640" s="47"/>
    </row>
    <row r="9641" spans="6:6" x14ac:dyDescent="0.35">
      <c r="F9641" s="47"/>
    </row>
    <row r="9642" spans="6:6" x14ac:dyDescent="0.35">
      <c r="F9642" s="47"/>
    </row>
    <row r="9643" spans="6:6" x14ac:dyDescent="0.35">
      <c r="F9643" s="47"/>
    </row>
    <row r="9644" spans="6:6" x14ac:dyDescent="0.35">
      <c r="F9644" s="47"/>
    </row>
    <row r="9645" spans="6:6" x14ac:dyDescent="0.35">
      <c r="F9645" s="47"/>
    </row>
    <row r="9646" spans="6:6" x14ac:dyDescent="0.35">
      <c r="F9646" s="47"/>
    </row>
    <row r="9647" spans="6:6" x14ac:dyDescent="0.35">
      <c r="F9647" s="47"/>
    </row>
    <row r="9648" spans="6:6" x14ac:dyDescent="0.35">
      <c r="F9648" s="47"/>
    </row>
    <row r="9649" spans="6:6" x14ac:dyDescent="0.35">
      <c r="F9649" s="47"/>
    </row>
    <row r="9650" spans="6:6" x14ac:dyDescent="0.35">
      <c r="F9650" s="47"/>
    </row>
    <row r="9651" spans="6:6" x14ac:dyDescent="0.35">
      <c r="F9651" s="47"/>
    </row>
    <row r="9652" spans="6:6" x14ac:dyDescent="0.35">
      <c r="F9652" s="47"/>
    </row>
    <row r="9653" spans="6:6" x14ac:dyDescent="0.35">
      <c r="F9653" s="47"/>
    </row>
    <row r="9654" spans="6:6" x14ac:dyDescent="0.35">
      <c r="F9654" s="47"/>
    </row>
    <row r="9655" spans="6:6" x14ac:dyDescent="0.35">
      <c r="F9655" s="47"/>
    </row>
    <row r="9656" spans="6:6" x14ac:dyDescent="0.35">
      <c r="F9656" s="47"/>
    </row>
    <row r="9657" spans="6:6" x14ac:dyDescent="0.35">
      <c r="F9657" s="47"/>
    </row>
    <row r="9658" spans="6:6" x14ac:dyDescent="0.35">
      <c r="F9658" s="47"/>
    </row>
    <row r="9659" spans="6:6" x14ac:dyDescent="0.35">
      <c r="F9659" s="47"/>
    </row>
    <row r="9660" spans="6:6" x14ac:dyDescent="0.35">
      <c r="F9660" s="47"/>
    </row>
    <row r="9661" spans="6:6" x14ac:dyDescent="0.35">
      <c r="F9661" s="47"/>
    </row>
    <row r="9662" spans="6:6" x14ac:dyDescent="0.35">
      <c r="F9662" s="47"/>
    </row>
    <row r="9663" spans="6:6" x14ac:dyDescent="0.35">
      <c r="F9663" s="47"/>
    </row>
    <row r="9664" spans="6:6" x14ac:dyDescent="0.35">
      <c r="F9664" s="47"/>
    </row>
    <row r="9665" spans="6:6" x14ac:dyDescent="0.35">
      <c r="F9665" s="47"/>
    </row>
    <row r="9666" spans="6:6" x14ac:dyDescent="0.35">
      <c r="F9666" s="47"/>
    </row>
    <row r="9667" spans="6:6" x14ac:dyDescent="0.35">
      <c r="F9667" s="47"/>
    </row>
    <row r="9668" spans="6:6" x14ac:dyDescent="0.35">
      <c r="F9668" s="47"/>
    </row>
    <row r="9669" spans="6:6" x14ac:dyDescent="0.35">
      <c r="F9669" s="47"/>
    </row>
    <row r="9670" spans="6:6" x14ac:dyDescent="0.35">
      <c r="F9670" s="47"/>
    </row>
    <row r="9671" spans="6:6" x14ac:dyDescent="0.35">
      <c r="F9671" s="47"/>
    </row>
    <row r="9672" spans="6:6" x14ac:dyDescent="0.35">
      <c r="F9672" s="47"/>
    </row>
    <row r="9673" spans="6:6" x14ac:dyDescent="0.35">
      <c r="F9673" s="47"/>
    </row>
    <row r="9674" spans="6:6" x14ac:dyDescent="0.35">
      <c r="F9674" s="47"/>
    </row>
    <row r="9675" spans="6:6" x14ac:dyDescent="0.35">
      <c r="F9675" s="47"/>
    </row>
    <row r="9676" spans="6:6" x14ac:dyDescent="0.35">
      <c r="F9676" s="47"/>
    </row>
    <row r="9677" spans="6:6" x14ac:dyDescent="0.35">
      <c r="F9677" s="47"/>
    </row>
    <row r="9678" spans="6:6" x14ac:dyDescent="0.35">
      <c r="F9678" s="47"/>
    </row>
    <row r="9679" spans="6:6" x14ac:dyDescent="0.35">
      <c r="F9679" s="47"/>
    </row>
    <row r="9680" spans="6:6" x14ac:dyDescent="0.35">
      <c r="F9680" s="47"/>
    </row>
    <row r="9681" spans="6:6" x14ac:dyDescent="0.35">
      <c r="F9681" s="47"/>
    </row>
    <row r="9682" spans="6:6" x14ac:dyDescent="0.35">
      <c r="F9682" s="47"/>
    </row>
    <row r="9683" spans="6:6" x14ac:dyDescent="0.35">
      <c r="F9683" s="47"/>
    </row>
    <row r="9684" spans="6:6" x14ac:dyDescent="0.35">
      <c r="F9684" s="47"/>
    </row>
    <row r="9685" spans="6:6" x14ac:dyDescent="0.35">
      <c r="F9685" s="47"/>
    </row>
    <row r="9686" spans="6:6" x14ac:dyDescent="0.35">
      <c r="F9686" s="47"/>
    </row>
    <row r="9687" spans="6:6" x14ac:dyDescent="0.35">
      <c r="F9687" s="47"/>
    </row>
    <row r="9688" spans="6:6" x14ac:dyDescent="0.35">
      <c r="F9688" s="47"/>
    </row>
    <row r="9689" spans="6:6" x14ac:dyDescent="0.35">
      <c r="F9689" s="47"/>
    </row>
    <row r="9690" spans="6:6" x14ac:dyDescent="0.35">
      <c r="F9690" s="47"/>
    </row>
    <row r="9691" spans="6:6" x14ac:dyDescent="0.35">
      <c r="F9691" s="47"/>
    </row>
    <row r="9692" spans="6:6" x14ac:dyDescent="0.35">
      <c r="F9692" s="47"/>
    </row>
    <row r="9693" spans="6:6" x14ac:dyDescent="0.35">
      <c r="F9693" s="47"/>
    </row>
    <row r="9694" spans="6:6" x14ac:dyDescent="0.35">
      <c r="F9694" s="47"/>
    </row>
    <row r="9695" spans="6:6" x14ac:dyDescent="0.35">
      <c r="F9695" s="47"/>
    </row>
    <row r="9696" spans="6:6" x14ac:dyDescent="0.35">
      <c r="F9696" s="47"/>
    </row>
    <row r="9697" spans="6:6" x14ac:dyDescent="0.35">
      <c r="F9697" s="47"/>
    </row>
    <row r="9698" spans="6:6" x14ac:dyDescent="0.35">
      <c r="F9698" s="47"/>
    </row>
    <row r="9699" spans="6:6" x14ac:dyDescent="0.35">
      <c r="F9699" s="47"/>
    </row>
    <row r="9700" spans="6:6" x14ac:dyDescent="0.35">
      <c r="F9700" s="47"/>
    </row>
    <row r="9701" spans="6:6" x14ac:dyDescent="0.35">
      <c r="F9701" s="47"/>
    </row>
    <row r="9702" spans="6:6" x14ac:dyDescent="0.35">
      <c r="F9702" s="47"/>
    </row>
    <row r="9703" spans="6:6" x14ac:dyDescent="0.35">
      <c r="F9703" s="47"/>
    </row>
    <row r="9704" spans="6:6" x14ac:dyDescent="0.35">
      <c r="F9704" s="47"/>
    </row>
    <row r="9705" spans="6:6" x14ac:dyDescent="0.35">
      <c r="F9705" s="47"/>
    </row>
    <row r="9706" spans="6:6" x14ac:dyDescent="0.35">
      <c r="F9706" s="47"/>
    </row>
    <row r="9707" spans="6:6" x14ac:dyDescent="0.35">
      <c r="F9707" s="47"/>
    </row>
    <row r="9708" spans="6:6" x14ac:dyDescent="0.35">
      <c r="F9708" s="47"/>
    </row>
    <row r="9709" spans="6:6" x14ac:dyDescent="0.35">
      <c r="F9709" s="47"/>
    </row>
    <row r="9710" spans="6:6" x14ac:dyDescent="0.35">
      <c r="F9710" s="47"/>
    </row>
    <row r="9711" spans="6:6" x14ac:dyDescent="0.35">
      <c r="F9711" s="47"/>
    </row>
    <row r="9712" spans="6:6" x14ac:dyDescent="0.35">
      <c r="F9712" s="47"/>
    </row>
    <row r="9713" spans="6:6" x14ac:dyDescent="0.35">
      <c r="F9713" s="47"/>
    </row>
    <row r="9714" spans="6:6" x14ac:dyDescent="0.35">
      <c r="F9714" s="47"/>
    </row>
    <row r="9715" spans="6:6" x14ac:dyDescent="0.35">
      <c r="F9715" s="47"/>
    </row>
    <row r="9716" spans="6:6" x14ac:dyDescent="0.35">
      <c r="F9716" s="47"/>
    </row>
    <row r="9717" spans="6:6" x14ac:dyDescent="0.35">
      <c r="F9717" s="47"/>
    </row>
    <row r="9718" spans="6:6" x14ac:dyDescent="0.35">
      <c r="F9718" s="47"/>
    </row>
    <row r="9719" spans="6:6" x14ac:dyDescent="0.35">
      <c r="F9719" s="47"/>
    </row>
    <row r="9720" spans="6:6" x14ac:dyDescent="0.35">
      <c r="F9720" s="47"/>
    </row>
    <row r="9721" spans="6:6" x14ac:dyDescent="0.35">
      <c r="F9721" s="47"/>
    </row>
    <row r="9722" spans="6:6" x14ac:dyDescent="0.35">
      <c r="F9722" s="47"/>
    </row>
    <row r="9723" spans="6:6" x14ac:dyDescent="0.35">
      <c r="F9723" s="47"/>
    </row>
    <row r="9724" spans="6:6" x14ac:dyDescent="0.35">
      <c r="F9724" s="47"/>
    </row>
    <row r="9725" spans="6:6" x14ac:dyDescent="0.35">
      <c r="F9725" s="47"/>
    </row>
    <row r="9726" spans="6:6" x14ac:dyDescent="0.35">
      <c r="F9726" s="47"/>
    </row>
    <row r="9727" spans="6:6" x14ac:dyDescent="0.35">
      <c r="F9727" s="47"/>
    </row>
    <row r="9728" spans="6:6" x14ac:dyDescent="0.35">
      <c r="F9728" s="47"/>
    </row>
    <row r="9729" spans="6:6" x14ac:dyDescent="0.35">
      <c r="F9729" s="47"/>
    </row>
    <row r="9730" spans="6:6" x14ac:dyDescent="0.35">
      <c r="F9730" s="47"/>
    </row>
    <row r="9731" spans="6:6" x14ac:dyDescent="0.35">
      <c r="F9731" s="47"/>
    </row>
    <row r="9732" spans="6:6" x14ac:dyDescent="0.35">
      <c r="F9732" s="47"/>
    </row>
    <row r="9733" spans="6:6" x14ac:dyDescent="0.35">
      <c r="F9733" s="47"/>
    </row>
    <row r="9734" spans="6:6" x14ac:dyDescent="0.35">
      <c r="F9734" s="47"/>
    </row>
    <row r="9735" spans="6:6" x14ac:dyDescent="0.35">
      <c r="F9735" s="47"/>
    </row>
    <row r="9736" spans="6:6" x14ac:dyDescent="0.35">
      <c r="F9736" s="47"/>
    </row>
    <row r="9737" spans="6:6" x14ac:dyDescent="0.35">
      <c r="F9737" s="47"/>
    </row>
    <row r="9738" spans="6:6" x14ac:dyDescent="0.35">
      <c r="F9738" s="47"/>
    </row>
    <row r="9739" spans="6:6" x14ac:dyDescent="0.35">
      <c r="F9739" s="47"/>
    </row>
    <row r="9740" spans="6:6" x14ac:dyDescent="0.35">
      <c r="F9740" s="47"/>
    </row>
    <row r="9741" spans="6:6" x14ac:dyDescent="0.35">
      <c r="F9741" s="47"/>
    </row>
    <row r="9742" spans="6:6" x14ac:dyDescent="0.35">
      <c r="F9742" s="47"/>
    </row>
    <row r="9743" spans="6:6" x14ac:dyDescent="0.35">
      <c r="F9743" s="47"/>
    </row>
    <row r="9744" spans="6:6" x14ac:dyDescent="0.35">
      <c r="F9744" s="47"/>
    </row>
    <row r="9745" spans="6:6" x14ac:dyDescent="0.35">
      <c r="F9745" s="47"/>
    </row>
    <row r="9746" spans="6:6" x14ac:dyDescent="0.35">
      <c r="F9746" s="47"/>
    </row>
    <row r="9747" spans="6:6" x14ac:dyDescent="0.35">
      <c r="F9747" s="47"/>
    </row>
    <row r="9748" spans="6:6" x14ac:dyDescent="0.35">
      <c r="F9748" s="47"/>
    </row>
    <row r="9749" spans="6:6" x14ac:dyDescent="0.35">
      <c r="F9749" s="47"/>
    </row>
    <row r="9750" spans="6:6" x14ac:dyDescent="0.35">
      <c r="F9750" s="47"/>
    </row>
    <row r="9751" spans="6:6" x14ac:dyDescent="0.35">
      <c r="F9751" s="47"/>
    </row>
    <row r="9752" spans="6:6" x14ac:dyDescent="0.35">
      <c r="F9752" s="47"/>
    </row>
    <row r="9753" spans="6:6" x14ac:dyDescent="0.35">
      <c r="F9753" s="47"/>
    </row>
    <row r="9754" spans="6:6" x14ac:dyDescent="0.35">
      <c r="F9754" s="47"/>
    </row>
    <row r="9755" spans="6:6" x14ac:dyDescent="0.35">
      <c r="F9755" s="47"/>
    </row>
    <row r="9756" spans="6:6" x14ac:dyDescent="0.35">
      <c r="F9756" s="47"/>
    </row>
    <row r="9757" spans="6:6" x14ac:dyDescent="0.35">
      <c r="F9757" s="47"/>
    </row>
    <row r="9758" spans="6:6" x14ac:dyDescent="0.35">
      <c r="F9758" s="47"/>
    </row>
    <row r="9759" spans="6:6" x14ac:dyDescent="0.35">
      <c r="F9759" s="47"/>
    </row>
    <row r="9760" spans="6:6" x14ac:dyDescent="0.35">
      <c r="F9760" s="47"/>
    </row>
    <row r="9761" spans="6:6" x14ac:dyDescent="0.35">
      <c r="F9761" s="47"/>
    </row>
    <row r="9762" spans="6:6" x14ac:dyDescent="0.35">
      <c r="F9762" s="47"/>
    </row>
    <row r="9763" spans="6:6" x14ac:dyDescent="0.35">
      <c r="F9763" s="47"/>
    </row>
    <row r="9764" spans="6:6" x14ac:dyDescent="0.35">
      <c r="F9764" s="47"/>
    </row>
    <row r="9765" spans="6:6" x14ac:dyDescent="0.35">
      <c r="F9765" s="47"/>
    </row>
    <row r="9766" spans="6:6" x14ac:dyDescent="0.35">
      <c r="F9766" s="47"/>
    </row>
    <row r="9767" spans="6:6" x14ac:dyDescent="0.35">
      <c r="F9767" s="47"/>
    </row>
    <row r="9768" spans="6:6" x14ac:dyDescent="0.35">
      <c r="F9768" s="47"/>
    </row>
    <row r="9769" spans="6:6" x14ac:dyDescent="0.35">
      <c r="F9769" s="47"/>
    </row>
    <row r="9770" spans="6:6" x14ac:dyDescent="0.35">
      <c r="F9770" s="47"/>
    </row>
    <row r="9771" spans="6:6" x14ac:dyDescent="0.35">
      <c r="F9771" s="47"/>
    </row>
    <row r="9772" spans="6:6" x14ac:dyDescent="0.35">
      <c r="F9772" s="47"/>
    </row>
    <row r="9773" spans="6:6" x14ac:dyDescent="0.35">
      <c r="F9773" s="47"/>
    </row>
    <row r="9774" spans="6:6" x14ac:dyDescent="0.35">
      <c r="F9774" s="47"/>
    </row>
    <row r="9775" spans="6:6" x14ac:dyDescent="0.35">
      <c r="F9775" s="47"/>
    </row>
    <row r="9776" spans="6:6" x14ac:dyDescent="0.35">
      <c r="F9776" s="47"/>
    </row>
    <row r="9777" spans="6:6" x14ac:dyDescent="0.35">
      <c r="F9777" s="47"/>
    </row>
    <row r="9778" spans="6:6" x14ac:dyDescent="0.35">
      <c r="F9778" s="47"/>
    </row>
    <row r="9779" spans="6:6" x14ac:dyDescent="0.35">
      <c r="F9779" s="47"/>
    </row>
    <row r="9780" spans="6:6" x14ac:dyDescent="0.35">
      <c r="F9780" s="47"/>
    </row>
    <row r="9781" spans="6:6" x14ac:dyDescent="0.35">
      <c r="F9781" s="47"/>
    </row>
    <row r="9782" spans="6:6" x14ac:dyDescent="0.35">
      <c r="F9782" s="47"/>
    </row>
    <row r="9783" spans="6:6" x14ac:dyDescent="0.35">
      <c r="F9783" s="47"/>
    </row>
    <row r="9784" spans="6:6" x14ac:dyDescent="0.35">
      <c r="F9784" s="47"/>
    </row>
    <row r="9785" spans="6:6" x14ac:dyDescent="0.35">
      <c r="F9785" s="47"/>
    </row>
    <row r="9786" spans="6:6" x14ac:dyDescent="0.35">
      <c r="F9786" s="47"/>
    </row>
    <row r="9787" spans="6:6" x14ac:dyDescent="0.35">
      <c r="F9787" s="47"/>
    </row>
    <row r="9788" spans="6:6" x14ac:dyDescent="0.35">
      <c r="F9788" s="47"/>
    </row>
    <row r="9789" spans="6:6" x14ac:dyDescent="0.35">
      <c r="F9789" s="47"/>
    </row>
    <row r="9790" spans="6:6" x14ac:dyDescent="0.35">
      <c r="F9790" s="47"/>
    </row>
    <row r="9791" spans="6:6" x14ac:dyDescent="0.35">
      <c r="F9791" s="47"/>
    </row>
    <row r="9792" spans="6:6" x14ac:dyDescent="0.35">
      <c r="F9792" s="47"/>
    </row>
    <row r="9793" spans="6:6" x14ac:dyDescent="0.35">
      <c r="F9793" s="47"/>
    </row>
    <row r="9794" spans="6:6" x14ac:dyDescent="0.35">
      <c r="F9794" s="47"/>
    </row>
    <row r="9795" spans="6:6" x14ac:dyDescent="0.35">
      <c r="F9795" s="47"/>
    </row>
    <row r="9796" spans="6:6" x14ac:dyDescent="0.35">
      <c r="F9796" s="47"/>
    </row>
    <row r="9797" spans="6:6" x14ac:dyDescent="0.35">
      <c r="F9797" s="47"/>
    </row>
    <row r="9798" spans="6:6" x14ac:dyDescent="0.35">
      <c r="F9798" s="47"/>
    </row>
    <row r="9799" spans="6:6" x14ac:dyDescent="0.35">
      <c r="F9799" s="47"/>
    </row>
    <row r="9800" spans="6:6" x14ac:dyDescent="0.35">
      <c r="F9800" s="47"/>
    </row>
    <row r="9801" spans="6:6" x14ac:dyDescent="0.35">
      <c r="F9801" s="47"/>
    </row>
    <row r="9802" spans="6:6" x14ac:dyDescent="0.35">
      <c r="F9802" s="47"/>
    </row>
    <row r="9803" spans="6:6" x14ac:dyDescent="0.35">
      <c r="F9803" s="47"/>
    </row>
    <row r="9804" spans="6:6" x14ac:dyDescent="0.35">
      <c r="F9804" s="47"/>
    </row>
    <row r="9805" spans="6:6" x14ac:dyDescent="0.35">
      <c r="F9805" s="47"/>
    </row>
    <row r="9806" spans="6:6" x14ac:dyDescent="0.35">
      <c r="F9806" s="47"/>
    </row>
    <row r="9807" spans="6:6" x14ac:dyDescent="0.35">
      <c r="F9807" s="47"/>
    </row>
    <row r="9808" spans="6:6" x14ac:dyDescent="0.35">
      <c r="F9808" s="47"/>
    </row>
    <row r="9809" spans="6:6" x14ac:dyDescent="0.35">
      <c r="F9809" s="47"/>
    </row>
    <row r="9810" spans="6:6" x14ac:dyDescent="0.35">
      <c r="F9810" s="47"/>
    </row>
    <row r="9811" spans="6:6" x14ac:dyDescent="0.35">
      <c r="F9811" s="47"/>
    </row>
    <row r="9812" spans="6:6" x14ac:dyDescent="0.35">
      <c r="F9812" s="47"/>
    </row>
    <row r="9813" spans="6:6" x14ac:dyDescent="0.35">
      <c r="F9813" s="47"/>
    </row>
    <row r="9814" spans="6:6" x14ac:dyDescent="0.35">
      <c r="F9814" s="47"/>
    </row>
    <row r="9815" spans="6:6" x14ac:dyDescent="0.35">
      <c r="F9815" s="47"/>
    </row>
    <row r="9816" spans="6:6" x14ac:dyDescent="0.35">
      <c r="F9816" s="47"/>
    </row>
    <row r="9817" spans="6:6" x14ac:dyDescent="0.35">
      <c r="F9817" s="47"/>
    </row>
    <row r="9818" spans="6:6" x14ac:dyDescent="0.35">
      <c r="F9818" s="47"/>
    </row>
    <row r="9819" spans="6:6" x14ac:dyDescent="0.35">
      <c r="F9819" s="47"/>
    </row>
    <row r="9820" spans="6:6" x14ac:dyDescent="0.35">
      <c r="F9820" s="47"/>
    </row>
    <row r="9821" spans="6:6" x14ac:dyDescent="0.35">
      <c r="F9821" s="47"/>
    </row>
    <row r="9822" spans="6:6" x14ac:dyDescent="0.35">
      <c r="F9822" s="47"/>
    </row>
    <row r="9823" spans="6:6" x14ac:dyDescent="0.35">
      <c r="F9823" s="47"/>
    </row>
    <row r="9824" spans="6:6" x14ac:dyDescent="0.35">
      <c r="F9824" s="47"/>
    </row>
    <row r="9825" spans="6:6" x14ac:dyDescent="0.35">
      <c r="F9825" s="47"/>
    </row>
    <row r="9826" spans="6:6" x14ac:dyDescent="0.35">
      <c r="F9826" s="47"/>
    </row>
    <row r="9827" spans="6:6" x14ac:dyDescent="0.35">
      <c r="F9827" s="47"/>
    </row>
    <row r="9828" spans="6:6" x14ac:dyDescent="0.35">
      <c r="F9828" s="47"/>
    </row>
    <row r="9829" spans="6:6" x14ac:dyDescent="0.35">
      <c r="F9829" s="47"/>
    </row>
    <row r="9830" spans="6:6" x14ac:dyDescent="0.35">
      <c r="F9830" s="47"/>
    </row>
    <row r="9831" spans="6:6" x14ac:dyDescent="0.35">
      <c r="F9831" s="47"/>
    </row>
    <row r="9832" spans="6:6" x14ac:dyDescent="0.35">
      <c r="F9832" s="47"/>
    </row>
    <row r="9833" spans="6:6" x14ac:dyDescent="0.35">
      <c r="F9833" s="47"/>
    </row>
    <row r="9834" spans="6:6" x14ac:dyDescent="0.35">
      <c r="F9834" s="47"/>
    </row>
    <row r="9835" spans="6:6" x14ac:dyDescent="0.35">
      <c r="F9835" s="47"/>
    </row>
    <row r="9836" spans="6:6" x14ac:dyDescent="0.35">
      <c r="F9836" s="47"/>
    </row>
    <row r="9837" spans="6:6" x14ac:dyDescent="0.35">
      <c r="F9837" s="47"/>
    </row>
    <row r="9838" spans="6:6" x14ac:dyDescent="0.35">
      <c r="F9838" s="47"/>
    </row>
    <row r="9839" spans="6:6" x14ac:dyDescent="0.35">
      <c r="F9839" s="47"/>
    </row>
    <row r="9840" spans="6:6" x14ac:dyDescent="0.35">
      <c r="F9840" s="47"/>
    </row>
    <row r="9841" spans="6:6" x14ac:dyDescent="0.35">
      <c r="F9841" s="47"/>
    </row>
    <row r="9842" spans="6:6" x14ac:dyDescent="0.35">
      <c r="F9842" s="47"/>
    </row>
    <row r="9843" spans="6:6" x14ac:dyDescent="0.35">
      <c r="F9843" s="47"/>
    </row>
    <row r="9844" spans="6:6" x14ac:dyDescent="0.35">
      <c r="F9844" s="47"/>
    </row>
    <row r="9845" spans="6:6" x14ac:dyDescent="0.35">
      <c r="F9845" s="47"/>
    </row>
    <row r="9846" spans="6:6" x14ac:dyDescent="0.35">
      <c r="F9846" s="47"/>
    </row>
    <row r="9847" spans="6:6" x14ac:dyDescent="0.35">
      <c r="F9847" s="47"/>
    </row>
    <row r="9848" spans="6:6" x14ac:dyDescent="0.35">
      <c r="F9848" s="47"/>
    </row>
    <row r="9849" spans="6:6" x14ac:dyDescent="0.35">
      <c r="F9849" s="47"/>
    </row>
    <row r="9850" spans="6:6" x14ac:dyDescent="0.35">
      <c r="F9850" s="47"/>
    </row>
    <row r="9851" spans="6:6" x14ac:dyDescent="0.35">
      <c r="F9851" s="47"/>
    </row>
    <row r="9852" spans="6:6" x14ac:dyDescent="0.35">
      <c r="F9852" s="47"/>
    </row>
    <row r="9853" spans="6:6" x14ac:dyDescent="0.35">
      <c r="F9853" s="47"/>
    </row>
    <row r="9854" spans="6:6" x14ac:dyDescent="0.35">
      <c r="F9854" s="47"/>
    </row>
    <row r="9855" spans="6:6" x14ac:dyDescent="0.35">
      <c r="F9855" s="47"/>
    </row>
    <row r="9856" spans="6:6" x14ac:dyDescent="0.35">
      <c r="F9856" s="47"/>
    </row>
    <row r="9857" spans="6:6" x14ac:dyDescent="0.35">
      <c r="F9857" s="47"/>
    </row>
    <row r="9858" spans="6:6" x14ac:dyDescent="0.35">
      <c r="F9858" s="47"/>
    </row>
    <row r="9859" spans="6:6" x14ac:dyDescent="0.35">
      <c r="F9859" s="47"/>
    </row>
    <row r="9860" spans="6:6" x14ac:dyDescent="0.35">
      <c r="F9860" s="47"/>
    </row>
    <row r="9861" spans="6:6" x14ac:dyDescent="0.35">
      <c r="F9861" s="47"/>
    </row>
    <row r="9862" spans="6:6" x14ac:dyDescent="0.35">
      <c r="F9862" s="47"/>
    </row>
    <row r="9863" spans="6:6" x14ac:dyDescent="0.35">
      <c r="F9863" s="47"/>
    </row>
    <row r="9864" spans="6:6" x14ac:dyDescent="0.35">
      <c r="F9864" s="47"/>
    </row>
    <row r="9865" spans="6:6" x14ac:dyDescent="0.35">
      <c r="F9865" s="47"/>
    </row>
    <row r="9866" spans="6:6" x14ac:dyDescent="0.35">
      <c r="F9866" s="47"/>
    </row>
    <row r="9867" spans="6:6" x14ac:dyDescent="0.35">
      <c r="F9867" s="47"/>
    </row>
    <row r="9868" spans="6:6" x14ac:dyDescent="0.35">
      <c r="F9868" s="47"/>
    </row>
    <row r="9869" spans="6:6" x14ac:dyDescent="0.35">
      <c r="F9869" s="47"/>
    </row>
    <row r="9870" spans="6:6" x14ac:dyDescent="0.35">
      <c r="F9870" s="47"/>
    </row>
    <row r="9871" spans="6:6" x14ac:dyDescent="0.35">
      <c r="F9871" s="47"/>
    </row>
    <row r="9872" spans="6:6" x14ac:dyDescent="0.35">
      <c r="F9872" s="47"/>
    </row>
    <row r="9873" spans="6:6" x14ac:dyDescent="0.35">
      <c r="F9873" s="47"/>
    </row>
    <row r="9874" spans="6:6" x14ac:dyDescent="0.35">
      <c r="F9874" s="47"/>
    </row>
    <row r="9875" spans="6:6" x14ac:dyDescent="0.35">
      <c r="F9875" s="47"/>
    </row>
    <row r="9876" spans="6:6" x14ac:dyDescent="0.35">
      <c r="F9876" s="47"/>
    </row>
    <row r="9877" spans="6:6" x14ac:dyDescent="0.35">
      <c r="F9877" s="47"/>
    </row>
    <row r="9878" spans="6:6" x14ac:dyDescent="0.35">
      <c r="F9878" s="47"/>
    </row>
    <row r="9879" spans="6:6" x14ac:dyDescent="0.35">
      <c r="F9879" s="47"/>
    </row>
    <row r="9880" spans="6:6" x14ac:dyDescent="0.35">
      <c r="F9880" s="47"/>
    </row>
    <row r="9881" spans="6:6" x14ac:dyDescent="0.35">
      <c r="F9881" s="47"/>
    </row>
    <row r="9882" spans="6:6" x14ac:dyDescent="0.35">
      <c r="F9882" s="47"/>
    </row>
    <row r="9883" spans="6:6" x14ac:dyDescent="0.35">
      <c r="F9883" s="47"/>
    </row>
    <row r="9884" spans="6:6" x14ac:dyDescent="0.35">
      <c r="F9884" s="47"/>
    </row>
    <row r="9885" spans="6:6" x14ac:dyDescent="0.35">
      <c r="F9885" s="47"/>
    </row>
    <row r="9886" spans="6:6" x14ac:dyDescent="0.35">
      <c r="F9886" s="47"/>
    </row>
    <row r="9887" spans="6:6" x14ac:dyDescent="0.35">
      <c r="F9887" s="47"/>
    </row>
    <row r="9888" spans="6:6" x14ac:dyDescent="0.35">
      <c r="F9888" s="47"/>
    </row>
    <row r="9889" spans="6:6" x14ac:dyDescent="0.35">
      <c r="F9889" s="47"/>
    </row>
    <row r="9890" spans="6:6" x14ac:dyDescent="0.35">
      <c r="F9890" s="47"/>
    </row>
    <row r="9891" spans="6:6" x14ac:dyDescent="0.35">
      <c r="F9891" s="47"/>
    </row>
    <row r="9892" spans="6:6" x14ac:dyDescent="0.35">
      <c r="F9892" s="47"/>
    </row>
    <row r="9893" spans="6:6" x14ac:dyDescent="0.35">
      <c r="F9893" s="47"/>
    </row>
    <row r="9894" spans="6:6" x14ac:dyDescent="0.35">
      <c r="F9894" s="47"/>
    </row>
    <row r="9895" spans="6:6" x14ac:dyDescent="0.35">
      <c r="F9895" s="47"/>
    </row>
    <row r="9896" spans="6:6" x14ac:dyDescent="0.35">
      <c r="F9896" s="47"/>
    </row>
    <row r="9897" spans="6:6" x14ac:dyDescent="0.35">
      <c r="F9897" s="47"/>
    </row>
    <row r="9898" spans="6:6" x14ac:dyDescent="0.35">
      <c r="F9898" s="47"/>
    </row>
    <row r="9899" spans="6:6" x14ac:dyDescent="0.35">
      <c r="F9899" s="47"/>
    </row>
    <row r="9900" spans="6:6" x14ac:dyDescent="0.35">
      <c r="F9900" s="47"/>
    </row>
    <row r="9901" spans="6:6" x14ac:dyDescent="0.35">
      <c r="F9901" s="47"/>
    </row>
    <row r="9902" spans="6:6" x14ac:dyDescent="0.35">
      <c r="F9902" s="47"/>
    </row>
    <row r="9903" spans="6:6" x14ac:dyDescent="0.35">
      <c r="F9903" s="47"/>
    </row>
    <row r="9904" spans="6:6" x14ac:dyDescent="0.35">
      <c r="F9904" s="47"/>
    </row>
    <row r="9905" spans="6:6" x14ac:dyDescent="0.35">
      <c r="F9905" s="47"/>
    </row>
    <row r="9906" spans="6:6" x14ac:dyDescent="0.35">
      <c r="F9906" s="47"/>
    </row>
    <row r="9907" spans="6:6" x14ac:dyDescent="0.35">
      <c r="F9907" s="47"/>
    </row>
    <row r="9908" spans="6:6" x14ac:dyDescent="0.35">
      <c r="F9908" s="47"/>
    </row>
    <row r="9909" spans="6:6" x14ac:dyDescent="0.35">
      <c r="F9909" s="47"/>
    </row>
    <row r="9910" spans="6:6" x14ac:dyDescent="0.35">
      <c r="F9910" s="47"/>
    </row>
    <row r="9911" spans="6:6" x14ac:dyDescent="0.35">
      <c r="F9911" s="47"/>
    </row>
    <row r="9912" spans="6:6" x14ac:dyDescent="0.35">
      <c r="F9912" s="47"/>
    </row>
    <row r="9913" spans="6:6" x14ac:dyDescent="0.35">
      <c r="F9913" s="47"/>
    </row>
    <row r="9914" spans="6:6" x14ac:dyDescent="0.35">
      <c r="F9914" s="47"/>
    </row>
    <row r="9915" spans="6:6" x14ac:dyDescent="0.35">
      <c r="F9915" s="47"/>
    </row>
    <row r="9916" spans="6:6" x14ac:dyDescent="0.35">
      <c r="F9916" s="47"/>
    </row>
    <row r="9917" spans="6:6" x14ac:dyDescent="0.35">
      <c r="F9917" s="47"/>
    </row>
    <row r="9918" spans="6:6" x14ac:dyDescent="0.35">
      <c r="F9918" s="47"/>
    </row>
    <row r="9919" spans="6:6" x14ac:dyDescent="0.35">
      <c r="F9919" s="47"/>
    </row>
    <row r="9920" spans="6:6" x14ac:dyDescent="0.35">
      <c r="F9920" s="47"/>
    </row>
    <row r="9921" spans="6:6" x14ac:dyDescent="0.35">
      <c r="F9921" s="47"/>
    </row>
    <row r="9922" spans="6:6" x14ac:dyDescent="0.35">
      <c r="F9922" s="47"/>
    </row>
    <row r="9923" spans="6:6" x14ac:dyDescent="0.35">
      <c r="F9923" s="47"/>
    </row>
    <row r="9924" spans="6:6" x14ac:dyDescent="0.35">
      <c r="F9924" s="47"/>
    </row>
    <row r="9925" spans="6:6" x14ac:dyDescent="0.35">
      <c r="F9925" s="47"/>
    </row>
    <row r="9926" spans="6:6" x14ac:dyDescent="0.35">
      <c r="F9926" s="47"/>
    </row>
    <row r="9927" spans="6:6" x14ac:dyDescent="0.35">
      <c r="F9927" s="47"/>
    </row>
    <row r="9928" spans="6:6" x14ac:dyDescent="0.35">
      <c r="F9928" s="47"/>
    </row>
    <row r="9929" spans="6:6" x14ac:dyDescent="0.35">
      <c r="F9929" s="47"/>
    </row>
    <row r="9930" spans="6:6" x14ac:dyDescent="0.35">
      <c r="F9930" s="47"/>
    </row>
    <row r="9931" spans="6:6" x14ac:dyDescent="0.35">
      <c r="F9931" s="47"/>
    </row>
    <row r="9932" spans="6:6" x14ac:dyDescent="0.35">
      <c r="F9932" s="47"/>
    </row>
    <row r="9933" spans="6:6" x14ac:dyDescent="0.35">
      <c r="F9933" s="47"/>
    </row>
    <row r="9934" spans="6:6" x14ac:dyDescent="0.35">
      <c r="F9934" s="47"/>
    </row>
    <row r="9935" spans="6:6" x14ac:dyDescent="0.35">
      <c r="F9935" s="47"/>
    </row>
    <row r="9936" spans="6:6" x14ac:dyDescent="0.35">
      <c r="F9936" s="47"/>
    </row>
    <row r="9937" spans="6:6" x14ac:dyDescent="0.35">
      <c r="F9937" s="47"/>
    </row>
    <row r="9938" spans="6:6" x14ac:dyDescent="0.35">
      <c r="F9938" s="47"/>
    </row>
    <row r="9939" spans="6:6" x14ac:dyDescent="0.35">
      <c r="F9939" s="47"/>
    </row>
    <row r="9940" spans="6:6" x14ac:dyDescent="0.35">
      <c r="F9940" s="47"/>
    </row>
    <row r="9941" spans="6:6" x14ac:dyDescent="0.35">
      <c r="F9941" s="47"/>
    </row>
    <row r="9942" spans="6:6" x14ac:dyDescent="0.35">
      <c r="F9942" s="47"/>
    </row>
    <row r="9943" spans="6:6" x14ac:dyDescent="0.35">
      <c r="F9943" s="47"/>
    </row>
    <row r="9944" spans="6:6" x14ac:dyDescent="0.35">
      <c r="F9944" s="47"/>
    </row>
    <row r="9945" spans="6:6" x14ac:dyDescent="0.35">
      <c r="F9945" s="47"/>
    </row>
    <row r="9946" spans="6:6" x14ac:dyDescent="0.35">
      <c r="F9946" s="47"/>
    </row>
    <row r="9947" spans="6:6" x14ac:dyDescent="0.35">
      <c r="F9947" s="47"/>
    </row>
    <row r="9948" spans="6:6" x14ac:dyDescent="0.35">
      <c r="F9948" s="47"/>
    </row>
    <row r="9949" spans="6:6" x14ac:dyDescent="0.35">
      <c r="F9949" s="47"/>
    </row>
    <row r="9950" spans="6:6" x14ac:dyDescent="0.35">
      <c r="F9950" s="47"/>
    </row>
    <row r="9951" spans="6:6" x14ac:dyDescent="0.35">
      <c r="F9951" s="47"/>
    </row>
    <row r="9952" spans="6:6" x14ac:dyDescent="0.35">
      <c r="F9952" s="47"/>
    </row>
    <row r="9953" spans="6:6" x14ac:dyDescent="0.35">
      <c r="F9953" s="47"/>
    </row>
    <row r="9954" spans="6:6" x14ac:dyDescent="0.35">
      <c r="F9954" s="47"/>
    </row>
    <row r="9955" spans="6:6" x14ac:dyDescent="0.35">
      <c r="F9955" s="47"/>
    </row>
    <row r="9956" spans="6:6" x14ac:dyDescent="0.35">
      <c r="F9956" s="47"/>
    </row>
    <row r="9957" spans="6:6" x14ac:dyDescent="0.35">
      <c r="F9957" s="47"/>
    </row>
    <row r="9958" spans="6:6" x14ac:dyDescent="0.35">
      <c r="F9958" s="47"/>
    </row>
    <row r="9959" spans="6:6" x14ac:dyDescent="0.35">
      <c r="F9959" s="47"/>
    </row>
    <row r="9960" spans="6:6" x14ac:dyDescent="0.35">
      <c r="F9960" s="47"/>
    </row>
    <row r="9961" spans="6:6" x14ac:dyDescent="0.35">
      <c r="F9961" s="47"/>
    </row>
    <row r="9962" spans="6:6" x14ac:dyDescent="0.35">
      <c r="F9962" s="47"/>
    </row>
    <row r="9963" spans="6:6" x14ac:dyDescent="0.35">
      <c r="F9963" s="47"/>
    </row>
    <row r="9964" spans="6:6" x14ac:dyDescent="0.35">
      <c r="F9964" s="47"/>
    </row>
    <row r="9965" spans="6:6" x14ac:dyDescent="0.35">
      <c r="F9965" s="47"/>
    </row>
    <row r="9966" spans="6:6" x14ac:dyDescent="0.35">
      <c r="F9966" s="47"/>
    </row>
    <row r="9967" spans="6:6" x14ac:dyDescent="0.35">
      <c r="F9967" s="47"/>
    </row>
    <row r="9968" spans="6:6" x14ac:dyDescent="0.35">
      <c r="F9968" s="47"/>
    </row>
    <row r="9969" spans="6:6" x14ac:dyDescent="0.35">
      <c r="F9969" s="47"/>
    </row>
    <row r="9970" spans="6:6" x14ac:dyDescent="0.35">
      <c r="F9970" s="47"/>
    </row>
    <row r="9971" spans="6:6" x14ac:dyDescent="0.35">
      <c r="F9971" s="47"/>
    </row>
    <row r="9972" spans="6:6" x14ac:dyDescent="0.35">
      <c r="F9972" s="47"/>
    </row>
    <row r="9973" spans="6:6" x14ac:dyDescent="0.35">
      <c r="F9973" s="47"/>
    </row>
    <row r="9974" spans="6:6" x14ac:dyDescent="0.35">
      <c r="F9974" s="47"/>
    </row>
    <row r="9975" spans="6:6" x14ac:dyDescent="0.35">
      <c r="F9975" s="47"/>
    </row>
    <row r="9976" spans="6:6" x14ac:dyDescent="0.35">
      <c r="F9976" s="47"/>
    </row>
    <row r="9977" spans="6:6" x14ac:dyDescent="0.35">
      <c r="F9977" s="47"/>
    </row>
    <row r="9978" spans="6:6" x14ac:dyDescent="0.35">
      <c r="F9978" s="47"/>
    </row>
    <row r="9979" spans="6:6" x14ac:dyDescent="0.35">
      <c r="F9979" s="47"/>
    </row>
    <row r="9980" spans="6:6" x14ac:dyDescent="0.35">
      <c r="F9980" s="47"/>
    </row>
    <row r="9981" spans="6:6" x14ac:dyDescent="0.35">
      <c r="F9981" s="47"/>
    </row>
    <row r="9982" spans="6:6" x14ac:dyDescent="0.35">
      <c r="F9982" s="47"/>
    </row>
    <row r="9983" spans="6:6" x14ac:dyDescent="0.35">
      <c r="F9983" s="47"/>
    </row>
    <row r="9984" spans="6:6" x14ac:dyDescent="0.35">
      <c r="F9984" s="47"/>
    </row>
    <row r="9985" spans="6:6" x14ac:dyDescent="0.35">
      <c r="F9985" s="47"/>
    </row>
    <row r="9986" spans="6:6" x14ac:dyDescent="0.35">
      <c r="F9986" s="47"/>
    </row>
    <row r="9987" spans="6:6" x14ac:dyDescent="0.35">
      <c r="F9987" s="47"/>
    </row>
    <row r="9988" spans="6:6" x14ac:dyDescent="0.35">
      <c r="F9988" s="47"/>
    </row>
    <row r="9989" spans="6:6" x14ac:dyDescent="0.35">
      <c r="F9989" s="47"/>
    </row>
    <row r="9990" spans="6:6" x14ac:dyDescent="0.35">
      <c r="F9990" s="47"/>
    </row>
    <row r="9991" spans="6:6" x14ac:dyDescent="0.35">
      <c r="F9991" s="47"/>
    </row>
    <row r="9992" spans="6:6" x14ac:dyDescent="0.35">
      <c r="F9992" s="47"/>
    </row>
    <row r="9993" spans="6:6" x14ac:dyDescent="0.35">
      <c r="F9993" s="47"/>
    </row>
    <row r="9994" spans="6:6" x14ac:dyDescent="0.35">
      <c r="F9994" s="47"/>
    </row>
    <row r="9995" spans="6:6" x14ac:dyDescent="0.35">
      <c r="F9995" s="47"/>
    </row>
    <row r="9996" spans="6:6" x14ac:dyDescent="0.35">
      <c r="F9996" s="47"/>
    </row>
    <row r="9997" spans="6:6" x14ac:dyDescent="0.35">
      <c r="F9997" s="47"/>
    </row>
    <row r="9998" spans="6:6" x14ac:dyDescent="0.35">
      <c r="F9998" s="47"/>
    </row>
    <row r="9999" spans="6:6" x14ac:dyDescent="0.35">
      <c r="F9999" s="47"/>
    </row>
    <row r="10000" spans="6:6" x14ac:dyDescent="0.35">
      <c r="F10000" s="47"/>
    </row>
  </sheetData>
  <autoFilter ref="A3:F10000" xr:uid="{00000000-0009-0000-0000-000009000000}"/>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
  <sheetViews>
    <sheetView showGridLines="0" workbookViewId="0"/>
  </sheetViews>
  <sheetFormatPr defaultRowHeight="14.5" x14ac:dyDescent="0.35"/>
  <sheetData>
    <row r="2" spans="1:1" ht="38.5" x14ac:dyDescent="0.85">
      <c r="A2" s="43" t="s">
        <v>498</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R234"/>
  <sheetViews>
    <sheetView showGridLines="0" workbookViewId="0">
      <pane ySplit="9" topLeftCell="A10" activePane="bottomLeft" state="frozen"/>
      <selection pane="bottomLeft"/>
    </sheetView>
  </sheetViews>
  <sheetFormatPr defaultRowHeight="14.5" x14ac:dyDescent="0.35"/>
  <cols>
    <col min="2" max="4" width="20" customWidth="1"/>
    <col min="5" max="5" width="16" customWidth="1"/>
    <col min="6" max="6" width="20" customWidth="1"/>
    <col min="8" max="8" width="14" customWidth="1"/>
    <col min="10" max="10" width="35" customWidth="1"/>
    <col min="12" max="12" width="35" customWidth="1"/>
  </cols>
  <sheetData>
    <row r="2" spans="1:18" ht="19.5" x14ac:dyDescent="0.45">
      <c r="A2" s="44" t="s">
        <v>499</v>
      </c>
    </row>
    <row r="9" spans="1:18" x14ac:dyDescent="0.35">
      <c r="A9" s="45" t="s">
        <v>500</v>
      </c>
      <c r="B9" s="45" t="s">
        <v>501</v>
      </c>
      <c r="C9" s="45" t="s">
        <v>502</v>
      </c>
      <c r="D9" s="45" t="s">
        <v>298</v>
      </c>
      <c r="E9" s="45" t="s">
        <v>503</v>
      </c>
      <c r="F9" s="45" t="s">
        <v>504</v>
      </c>
      <c r="G9" s="45" t="s">
        <v>505</v>
      </c>
      <c r="H9" s="45" t="s">
        <v>506</v>
      </c>
      <c r="I9" s="45" t="s">
        <v>507</v>
      </c>
      <c r="J9" s="45" t="s">
        <v>508</v>
      </c>
      <c r="K9" s="45" t="s">
        <v>509</v>
      </c>
      <c r="L9" s="45" t="s">
        <v>510</v>
      </c>
    </row>
    <row r="10" spans="1:18" x14ac:dyDescent="0.35">
      <c r="A10" t="s">
        <v>495</v>
      </c>
      <c r="B10" t="s">
        <v>494</v>
      </c>
      <c r="C10" t="s">
        <v>15</v>
      </c>
      <c r="D10" t="s">
        <v>18</v>
      </c>
      <c r="E10">
        <v>2</v>
      </c>
      <c r="F10" t="s">
        <v>511</v>
      </c>
      <c r="G10">
        <v>0</v>
      </c>
      <c r="H10">
        <v>6390.28</v>
      </c>
      <c r="I10" t="s">
        <v>512</v>
      </c>
      <c r="J10" t="s">
        <v>17</v>
      </c>
      <c r="K10" t="str">
        <f>IFERROR(IF(VLOOKUP(B10&amp;E10&amp;F10&amp;G10,Tranzactii!K:K,1,0)=B10&amp;E10&amp;F10&amp;G10,"OK","Mapped missing in Tranzactii sheet"),"Mapped missing inTranzactiisheet")</f>
        <v>OK</v>
      </c>
      <c r="L10" t="s">
        <v>513</v>
      </c>
      <c r="R10" t="str">
        <f t="shared" ref="R10:R31" si="0">B10&amp;E10&amp;F10&amp;G10</f>
        <v>5137219832Not applicable for D3940</v>
      </c>
    </row>
    <row r="11" spans="1:18" x14ac:dyDescent="0.35">
      <c r="A11" t="s">
        <v>486</v>
      </c>
      <c r="B11" t="s">
        <v>485</v>
      </c>
      <c r="C11">
        <v>17280</v>
      </c>
      <c r="D11" t="s">
        <v>23</v>
      </c>
      <c r="E11">
        <v>2</v>
      </c>
      <c r="F11" t="s">
        <v>511</v>
      </c>
      <c r="G11">
        <v>0</v>
      </c>
      <c r="H11">
        <v>239789.14</v>
      </c>
      <c r="I11" t="s">
        <v>512</v>
      </c>
      <c r="J11" t="s">
        <v>22</v>
      </c>
      <c r="K11" t="str">
        <f>IFERROR(IF(VLOOKUP(B11&amp;E11&amp;F11&amp;G11,Tranzactii!K:K,1,0)=B11&amp;E11&amp;F11&amp;G11,"OK","Mapped missing in Tranzactii sheet"),"Mapped missing inTranzactiisheet")</f>
        <v>OK</v>
      </c>
      <c r="L11" t="s">
        <v>513</v>
      </c>
      <c r="R11" t="str">
        <f t="shared" si="0"/>
        <v>1176157712Not applicable for D3940</v>
      </c>
    </row>
    <row r="12" spans="1:18" x14ac:dyDescent="0.35">
      <c r="A12" t="s">
        <v>489</v>
      </c>
      <c r="B12" t="s">
        <v>488</v>
      </c>
      <c r="C12">
        <v>2304504</v>
      </c>
      <c r="D12" t="s">
        <v>25</v>
      </c>
      <c r="E12">
        <v>2</v>
      </c>
      <c r="F12" t="s">
        <v>511</v>
      </c>
      <c r="G12">
        <v>0</v>
      </c>
      <c r="H12">
        <v>22818.22</v>
      </c>
      <c r="I12" t="s">
        <v>512</v>
      </c>
      <c r="J12" t="s">
        <v>24</v>
      </c>
      <c r="K12" t="str">
        <f>IFERROR(IF(VLOOKUP(B12&amp;E12&amp;F12&amp;G12,Tranzactii!K:K,1,0)=B12&amp;E12&amp;F12&amp;G12,"OK","Mapped missing in Tranzactii sheet"),"Mapped missing inTranzactiisheet")</f>
        <v>OK</v>
      </c>
      <c r="L12" t="s">
        <v>513</v>
      </c>
      <c r="R12" t="str">
        <f t="shared" si="0"/>
        <v>1201361732Not applicable for D3940</v>
      </c>
    </row>
    <row r="13" spans="1:18" x14ac:dyDescent="0.35">
      <c r="A13" t="s">
        <v>514</v>
      </c>
      <c r="B13" t="s">
        <v>515</v>
      </c>
      <c r="C13">
        <v>23208</v>
      </c>
      <c r="D13" t="s">
        <v>28</v>
      </c>
      <c r="E13">
        <v>2</v>
      </c>
      <c r="F13" t="s">
        <v>511</v>
      </c>
      <c r="G13">
        <v>0</v>
      </c>
      <c r="H13">
        <v>93023.91</v>
      </c>
      <c r="I13" t="s">
        <v>512</v>
      </c>
      <c r="J13" t="s">
        <v>27</v>
      </c>
      <c r="K13" t="str">
        <f>IFERROR(IF(VLOOKUP(B13&amp;E13&amp;F13&amp;G13,Tranzactii!K:K,1,0)=B13&amp;E13&amp;F13&amp;G13,"OK","Mapped missing in Tranzactii sheet"),"Mapped missing inTranzactiisheet")</f>
        <v>OK</v>
      </c>
      <c r="L13" t="s">
        <v>513</v>
      </c>
      <c r="R13" t="str">
        <f t="shared" si="0"/>
        <v>664694122Not applicable for D3940</v>
      </c>
    </row>
    <row r="14" spans="1:18" x14ac:dyDescent="0.35">
      <c r="A14" t="s">
        <v>514</v>
      </c>
      <c r="B14" t="s">
        <v>515</v>
      </c>
      <c r="C14">
        <v>23286</v>
      </c>
      <c r="D14" t="s">
        <v>28</v>
      </c>
      <c r="E14">
        <v>2</v>
      </c>
      <c r="F14" t="s">
        <v>511</v>
      </c>
      <c r="G14">
        <v>0</v>
      </c>
      <c r="H14">
        <v>109254.05</v>
      </c>
      <c r="I14" t="s">
        <v>512</v>
      </c>
      <c r="J14" t="s">
        <v>27</v>
      </c>
      <c r="K14" t="str">
        <f>IFERROR(IF(VLOOKUP(B14&amp;E14&amp;F14&amp;G14,Tranzactii!K:K,1,0)=B14&amp;E14&amp;F14&amp;G14,"OK","Mapped missing in Tranzactii sheet"),"Mapped missing inTranzactiisheet")</f>
        <v>OK</v>
      </c>
      <c r="L14" t="s">
        <v>513</v>
      </c>
      <c r="R14" t="str">
        <f t="shared" si="0"/>
        <v>664694122Not applicable for D3940</v>
      </c>
    </row>
    <row r="15" spans="1:18" x14ac:dyDescent="0.35">
      <c r="A15" t="s">
        <v>514</v>
      </c>
      <c r="B15" t="s">
        <v>515</v>
      </c>
      <c r="C15">
        <v>23287</v>
      </c>
      <c r="D15" t="s">
        <v>28</v>
      </c>
      <c r="E15">
        <v>2</v>
      </c>
      <c r="F15" t="s">
        <v>511</v>
      </c>
      <c r="G15">
        <v>0</v>
      </c>
      <c r="H15">
        <v>109254.05</v>
      </c>
      <c r="I15" t="s">
        <v>512</v>
      </c>
      <c r="J15" t="s">
        <v>27</v>
      </c>
      <c r="K15" t="str">
        <f>IFERROR(IF(VLOOKUP(B15&amp;E15&amp;F15&amp;G15,Tranzactii!K:K,1,0)=B15&amp;E15&amp;F15&amp;G15,"OK","Mapped missing in Tranzactii sheet"),"Mapped missing inTranzactiisheet")</f>
        <v>OK</v>
      </c>
      <c r="L15" t="s">
        <v>513</v>
      </c>
      <c r="R15" t="str">
        <f t="shared" si="0"/>
        <v>664694122Not applicable for D3940</v>
      </c>
    </row>
    <row r="16" spans="1:18" x14ac:dyDescent="0.35">
      <c r="A16" t="s">
        <v>489</v>
      </c>
      <c r="B16" t="s">
        <v>488</v>
      </c>
      <c r="C16">
        <v>2306373</v>
      </c>
      <c r="D16" t="s">
        <v>25</v>
      </c>
      <c r="E16">
        <v>2</v>
      </c>
      <c r="F16" t="s">
        <v>511</v>
      </c>
      <c r="G16">
        <v>0</v>
      </c>
      <c r="H16">
        <v>22969.09</v>
      </c>
      <c r="I16" t="s">
        <v>512</v>
      </c>
      <c r="J16" t="s">
        <v>24</v>
      </c>
      <c r="K16" t="str">
        <f>IFERROR(IF(VLOOKUP(B16&amp;E16&amp;F16&amp;G16,Tranzactii!K:K,1,0)=B16&amp;E16&amp;F16&amp;G16,"OK","Mapped missing in Tranzactii sheet"),"Mapped missing inTranzactiisheet")</f>
        <v>OK</v>
      </c>
      <c r="L16" t="s">
        <v>513</v>
      </c>
      <c r="R16" t="str">
        <f t="shared" si="0"/>
        <v>1201361732Not applicable for D3940</v>
      </c>
    </row>
    <row r="17" spans="1:18" x14ac:dyDescent="0.35">
      <c r="A17" t="s">
        <v>489</v>
      </c>
      <c r="B17" t="s">
        <v>488</v>
      </c>
      <c r="C17">
        <v>2306894</v>
      </c>
      <c r="D17" t="s">
        <v>25</v>
      </c>
      <c r="E17">
        <v>2</v>
      </c>
      <c r="F17" t="s">
        <v>511</v>
      </c>
      <c r="G17">
        <v>0</v>
      </c>
      <c r="H17">
        <v>-22970.94</v>
      </c>
      <c r="I17" t="s">
        <v>512</v>
      </c>
      <c r="J17" t="s">
        <v>24</v>
      </c>
      <c r="K17" t="str">
        <f>IFERROR(IF(VLOOKUP(B17&amp;E17&amp;F17&amp;G17,Tranzactii!K:K,1,0)=B17&amp;E17&amp;F17&amp;G17,"OK","Mapped missing in Tranzactii sheet"),"Mapped missing inTranzactiisheet")</f>
        <v>OK</v>
      </c>
      <c r="L17" t="s">
        <v>513</v>
      </c>
      <c r="R17" t="str">
        <f t="shared" si="0"/>
        <v>1201361732Not applicable for D3940</v>
      </c>
    </row>
    <row r="18" spans="1:18" x14ac:dyDescent="0.35">
      <c r="A18" t="s">
        <v>516</v>
      </c>
      <c r="B18" t="s">
        <v>517</v>
      </c>
      <c r="C18">
        <v>2332101471</v>
      </c>
      <c r="D18" t="s">
        <v>33</v>
      </c>
      <c r="E18">
        <v>1</v>
      </c>
      <c r="F18" t="s">
        <v>518</v>
      </c>
      <c r="G18">
        <v>0</v>
      </c>
      <c r="H18">
        <v>0</v>
      </c>
      <c r="I18" t="s">
        <v>512</v>
      </c>
      <c r="J18" t="s">
        <v>32</v>
      </c>
      <c r="K18" t="str">
        <f>IFERROR(IF(VLOOKUP(B18&amp;E18&amp;F18&amp;G18,Tranzactii!K:K,1,0)=B18&amp;E18&amp;F18&amp;G18,"OK","Mapped missing in Tranzactii sheet"),"Mapped missing inTranzactiisheet")</f>
        <v>OK</v>
      </c>
      <c r="L18" t="s">
        <v>513</v>
      </c>
      <c r="R18" t="str">
        <f t="shared" si="0"/>
        <v>18278721not app for 3940</v>
      </c>
    </row>
    <row r="19" spans="1:18" x14ac:dyDescent="0.35">
      <c r="A19" t="s">
        <v>516</v>
      </c>
      <c r="B19" t="s">
        <v>519</v>
      </c>
      <c r="C19">
        <v>13991</v>
      </c>
      <c r="D19" t="s">
        <v>36</v>
      </c>
      <c r="E19">
        <v>1</v>
      </c>
      <c r="F19" t="s">
        <v>518</v>
      </c>
      <c r="G19">
        <v>0</v>
      </c>
      <c r="H19">
        <v>0</v>
      </c>
      <c r="I19" t="s">
        <v>512</v>
      </c>
      <c r="J19" t="s">
        <v>35</v>
      </c>
      <c r="K19" t="str">
        <f>IFERROR(IF(VLOOKUP(B19&amp;E19&amp;F19&amp;G19,Tranzactii!K:K,1,0)=B19&amp;E19&amp;F19&amp;G19,"OK","Mapped missing in Tranzactii sheet"),"Mapped missing inTranzactiisheet")</f>
        <v>OK</v>
      </c>
      <c r="L19" t="s">
        <v>513</v>
      </c>
      <c r="R19" t="str">
        <f t="shared" si="0"/>
        <v>214162191not app for 3940</v>
      </c>
    </row>
    <row r="20" spans="1:18" x14ac:dyDescent="0.35">
      <c r="A20" t="s">
        <v>516</v>
      </c>
      <c r="B20" t="s">
        <v>520</v>
      </c>
      <c r="C20">
        <v>7216000208</v>
      </c>
      <c r="D20" t="s">
        <v>39</v>
      </c>
      <c r="E20">
        <v>1</v>
      </c>
      <c r="F20" t="s">
        <v>518</v>
      </c>
      <c r="G20">
        <v>0</v>
      </c>
      <c r="H20">
        <v>0</v>
      </c>
      <c r="I20" t="s">
        <v>512</v>
      </c>
      <c r="J20" t="s">
        <v>38</v>
      </c>
      <c r="K20" t="str">
        <f>IFERROR(IF(VLOOKUP(B20&amp;E20&amp;F20&amp;G20,Tranzactii!K:K,1,0)=B20&amp;E20&amp;F20&amp;G20,"OK","Mapped missing in Tranzactii sheet"),"Mapped missing inTranzactiisheet")</f>
        <v>OK</v>
      </c>
      <c r="L20" t="s">
        <v>513</v>
      </c>
      <c r="R20" t="str">
        <f t="shared" si="0"/>
        <v>141913501not app for 3940</v>
      </c>
    </row>
    <row r="21" spans="1:18" x14ac:dyDescent="0.35">
      <c r="A21" t="s">
        <v>516</v>
      </c>
      <c r="B21" t="s">
        <v>519</v>
      </c>
      <c r="C21">
        <v>5764</v>
      </c>
      <c r="D21" t="s">
        <v>36</v>
      </c>
      <c r="E21">
        <v>1</v>
      </c>
      <c r="F21" t="s">
        <v>518</v>
      </c>
      <c r="G21">
        <v>0</v>
      </c>
      <c r="H21">
        <v>0</v>
      </c>
      <c r="I21" t="s">
        <v>512</v>
      </c>
      <c r="J21" t="s">
        <v>35</v>
      </c>
      <c r="K21" t="str">
        <f>IFERROR(IF(VLOOKUP(B21&amp;E21&amp;F21&amp;G21,Tranzactii!K:K,1,0)=B21&amp;E21&amp;F21&amp;G21,"OK","Mapped missing in Tranzactii sheet"),"Mapped missing inTranzactiisheet")</f>
        <v>OK</v>
      </c>
      <c r="L21" t="s">
        <v>513</v>
      </c>
      <c r="R21" t="str">
        <f t="shared" si="0"/>
        <v>214162191not app for 3940</v>
      </c>
    </row>
    <row r="22" spans="1:18" x14ac:dyDescent="0.35">
      <c r="A22" t="s">
        <v>516</v>
      </c>
      <c r="B22" t="s">
        <v>520</v>
      </c>
      <c r="C22">
        <v>7115505081</v>
      </c>
      <c r="D22" t="s">
        <v>39</v>
      </c>
      <c r="E22">
        <v>1</v>
      </c>
      <c r="F22" t="s">
        <v>518</v>
      </c>
      <c r="G22">
        <v>0</v>
      </c>
      <c r="H22">
        <v>56986.81</v>
      </c>
      <c r="I22" t="s">
        <v>512</v>
      </c>
      <c r="J22" t="s">
        <v>38</v>
      </c>
      <c r="K22" t="str">
        <f>IFERROR(IF(VLOOKUP(B22&amp;E22&amp;F22&amp;G22,Tranzactii!K:K,1,0)=B22&amp;E22&amp;F22&amp;G22,"OK","Mapped missing in Tranzactii sheet"),"Mapped missing inTranzactiisheet")</f>
        <v>OK</v>
      </c>
      <c r="L22" t="s">
        <v>513</v>
      </c>
      <c r="R22" t="str">
        <f t="shared" si="0"/>
        <v>141913501not app for 3940</v>
      </c>
    </row>
    <row r="23" spans="1:18" x14ac:dyDescent="0.35">
      <c r="A23" t="s">
        <v>516</v>
      </c>
      <c r="B23" t="s">
        <v>521</v>
      </c>
      <c r="C23">
        <v>7115505082</v>
      </c>
      <c r="D23" t="s">
        <v>43</v>
      </c>
      <c r="E23">
        <v>1</v>
      </c>
      <c r="F23" t="s">
        <v>518</v>
      </c>
      <c r="G23">
        <v>0</v>
      </c>
      <c r="H23">
        <v>75100.39</v>
      </c>
      <c r="I23" t="s">
        <v>512</v>
      </c>
      <c r="J23" t="s">
        <v>42</v>
      </c>
      <c r="K23" t="str">
        <f>IFERROR(IF(VLOOKUP(B23&amp;E23&amp;F23&amp;G23,Tranzactii!K:K,1,0)=B23&amp;E23&amp;F23&amp;G23,"OK","Mapped missing in Tranzactii sheet"),"Mapped missing inTranzactiisheet")</f>
        <v>OK</v>
      </c>
      <c r="L23" t="s">
        <v>513</v>
      </c>
      <c r="R23" t="str">
        <f t="shared" si="0"/>
        <v>20694401not app for 3940</v>
      </c>
    </row>
    <row r="24" spans="1:18" x14ac:dyDescent="0.35">
      <c r="A24" t="s">
        <v>516</v>
      </c>
      <c r="B24" t="s">
        <v>522</v>
      </c>
      <c r="C24">
        <v>7115505080</v>
      </c>
      <c r="D24" t="s">
        <v>47</v>
      </c>
      <c r="E24">
        <v>1</v>
      </c>
      <c r="F24" t="s">
        <v>518</v>
      </c>
      <c r="G24">
        <v>0</v>
      </c>
      <c r="H24">
        <v>71262.259999999995</v>
      </c>
      <c r="I24" t="s">
        <v>512</v>
      </c>
      <c r="J24" t="s">
        <v>46</v>
      </c>
      <c r="K24" t="str">
        <f>IFERROR(IF(VLOOKUP(B24&amp;E24&amp;F24&amp;G24,Tranzactii!K:K,1,0)=B24&amp;E24&amp;F24&amp;G24,"OK","Mapped missing in Tranzactii sheet"),"Mapped missing inTranzactiisheet")</f>
        <v>OK</v>
      </c>
      <c r="L24" t="s">
        <v>513</v>
      </c>
      <c r="R24" t="str">
        <f t="shared" si="0"/>
        <v>157221321not app for 3940</v>
      </c>
    </row>
    <row r="25" spans="1:18" x14ac:dyDescent="0.35">
      <c r="A25" t="s">
        <v>516</v>
      </c>
      <c r="B25" t="s">
        <v>521</v>
      </c>
      <c r="C25" t="s">
        <v>48</v>
      </c>
      <c r="D25" t="s">
        <v>43</v>
      </c>
      <c r="E25">
        <v>1</v>
      </c>
      <c r="F25" t="s">
        <v>518</v>
      </c>
      <c r="G25">
        <v>0</v>
      </c>
      <c r="H25">
        <v>25331.06</v>
      </c>
      <c r="I25" t="s">
        <v>512</v>
      </c>
      <c r="J25" t="s">
        <v>42</v>
      </c>
      <c r="K25" t="str">
        <f>IFERROR(IF(VLOOKUP(B25&amp;E25&amp;F25&amp;G25,Tranzactii!K:K,1,0)=B25&amp;E25&amp;F25&amp;G25,"OK","Mapped missing in Tranzactii sheet"),"Mapped missing inTranzactiisheet")</f>
        <v>OK</v>
      </c>
      <c r="L25" t="s">
        <v>513</v>
      </c>
      <c r="R25" t="str">
        <f t="shared" si="0"/>
        <v>20694401not app for 3940</v>
      </c>
    </row>
    <row r="26" spans="1:18" x14ac:dyDescent="0.35">
      <c r="A26" t="s">
        <v>516</v>
      </c>
      <c r="B26" t="s">
        <v>520</v>
      </c>
      <c r="C26" t="s">
        <v>48</v>
      </c>
      <c r="D26" t="s">
        <v>39</v>
      </c>
      <c r="E26">
        <v>1</v>
      </c>
      <c r="F26" t="s">
        <v>518</v>
      </c>
      <c r="G26">
        <v>0</v>
      </c>
      <c r="H26">
        <v>71907.3</v>
      </c>
      <c r="I26" t="s">
        <v>512</v>
      </c>
      <c r="J26" t="s">
        <v>38</v>
      </c>
      <c r="K26" t="str">
        <f>IFERROR(IF(VLOOKUP(B26&amp;E26&amp;F26&amp;G26,Tranzactii!K:K,1,0)=B26&amp;E26&amp;F26&amp;G26,"OK","Mapped missing in Tranzactii sheet"),"Mapped missing inTranzactiisheet")</f>
        <v>OK</v>
      </c>
      <c r="L26" t="s">
        <v>513</v>
      </c>
      <c r="R26" t="str">
        <f t="shared" si="0"/>
        <v>141913501not app for 3940</v>
      </c>
    </row>
    <row r="27" spans="1:18" x14ac:dyDescent="0.35">
      <c r="A27" t="s">
        <v>516</v>
      </c>
      <c r="B27" t="s">
        <v>523</v>
      </c>
      <c r="C27" t="s">
        <v>48</v>
      </c>
      <c r="D27" t="s">
        <v>50</v>
      </c>
      <c r="E27">
        <v>1</v>
      </c>
      <c r="F27" t="s">
        <v>518</v>
      </c>
      <c r="G27">
        <v>0</v>
      </c>
      <c r="H27">
        <v>90373.75</v>
      </c>
      <c r="I27" t="s">
        <v>512</v>
      </c>
      <c r="J27" t="s">
        <v>49</v>
      </c>
      <c r="K27" t="str">
        <f>IFERROR(IF(VLOOKUP(B27&amp;E27&amp;F27&amp;G27,Tranzactii!K:K,1,0)=B27&amp;E27&amp;F27&amp;G27,"OK","Mapped missing in Tranzactii sheet"),"Mapped missing inTranzactiisheet")</f>
        <v>OK</v>
      </c>
      <c r="L27" t="s">
        <v>513</v>
      </c>
      <c r="R27" t="str">
        <f t="shared" si="0"/>
        <v>260578841not app for 3940</v>
      </c>
    </row>
    <row r="28" spans="1:18" x14ac:dyDescent="0.35">
      <c r="A28" t="s">
        <v>516</v>
      </c>
      <c r="B28" t="s">
        <v>521</v>
      </c>
      <c r="C28" t="s">
        <v>52</v>
      </c>
      <c r="D28" t="s">
        <v>43</v>
      </c>
      <c r="E28">
        <v>1</v>
      </c>
      <c r="F28" t="s">
        <v>254</v>
      </c>
      <c r="G28">
        <v>19</v>
      </c>
      <c r="H28">
        <v>13299.03</v>
      </c>
      <c r="I28" t="s">
        <v>512</v>
      </c>
      <c r="J28" t="s">
        <v>42</v>
      </c>
      <c r="K28" t="str">
        <f>IFERROR(IF(VLOOKUP(B28&amp;E28&amp;F28&amp;G28,Tranzactii!K:K,1,0)=B28&amp;E28&amp;F28&amp;G28,"OK","Mapped missing in Tranzactii sheet"),"Mapped missing inTranzactiisheet")</f>
        <v>OK</v>
      </c>
      <c r="L28" t="s">
        <v>513</v>
      </c>
      <c r="R28" t="str">
        <f t="shared" si="0"/>
        <v>20694401L19</v>
      </c>
    </row>
    <row r="29" spans="1:18" x14ac:dyDescent="0.35">
      <c r="A29" t="s">
        <v>516</v>
      </c>
      <c r="B29" t="s">
        <v>522</v>
      </c>
      <c r="C29" t="s">
        <v>52</v>
      </c>
      <c r="D29" t="s">
        <v>47</v>
      </c>
      <c r="E29">
        <v>1</v>
      </c>
      <c r="F29" t="s">
        <v>254</v>
      </c>
      <c r="G29">
        <v>19</v>
      </c>
      <c r="H29">
        <v>6142.84</v>
      </c>
      <c r="I29" t="s">
        <v>512</v>
      </c>
      <c r="J29" t="s">
        <v>46</v>
      </c>
      <c r="K29" t="str">
        <f>IFERROR(IF(VLOOKUP(B29&amp;E29&amp;F29&amp;G29,Tranzactii!K:K,1,0)=B29&amp;E29&amp;F29&amp;G29,"OK","Mapped missing in Tranzactii sheet"),"Mapped missing inTranzactiisheet")</f>
        <v>OK</v>
      </c>
      <c r="L29" t="s">
        <v>513</v>
      </c>
      <c r="R29" t="str">
        <f t="shared" si="0"/>
        <v>157221321L19</v>
      </c>
    </row>
    <row r="30" spans="1:18" x14ac:dyDescent="0.35">
      <c r="A30" t="s">
        <v>516</v>
      </c>
      <c r="B30" t="s">
        <v>520</v>
      </c>
      <c r="C30" t="s">
        <v>52</v>
      </c>
      <c r="D30" t="s">
        <v>39</v>
      </c>
      <c r="E30">
        <v>1</v>
      </c>
      <c r="F30" t="s">
        <v>254</v>
      </c>
      <c r="G30">
        <v>19</v>
      </c>
      <c r="H30">
        <v>90547.9</v>
      </c>
      <c r="I30" t="s">
        <v>512</v>
      </c>
      <c r="J30" t="s">
        <v>38</v>
      </c>
      <c r="K30" t="str">
        <f>IFERROR(IF(VLOOKUP(B30&amp;E30&amp;F30&amp;G30,Tranzactii!K:K,1,0)=B30&amp;E30&amp;F30&amp;G30,"OK","Mapped missing in Tranzactii sheet"),"Mapped missing inTranzactiisheet")</f>
        <v>OK</v>
      </c>
      <c r="L30" t="s">
        <v>513</v>
      </c>
      <c r="R30" t="str">
        <f t="shared" si="0"/>
        <v>141913501L19</v>
      </c>
    </row>
    <row r="31" spans="1:18" x14ac:dyDescent="0.35">
      <c r="A31" t="s">
        <v>516</v>
      </c>
      <c r="B31" t="s">
        <v>524</v>
      </c>
      <c r="C31" t="s">
        <v>55</v>
      </c>
      <c r="D31" t="s">
        <v>58</v>
      </c>
      <c r="E31">
        <v>1</v>
      </c>
      <c r="F31" t="s">
        <v>518</v>
      </c>
      <c r="G31">
        <v>0</v>
      </c>
      <c r="H31">
        <v>6130.88</v>
      </c>
      <c r="I31" t="s">
        <v>512</v>
      </c>
      <c r="J31" t="s">
        <v>57</v>
      </c>
      <c r="K31" t="str">
        <f>IFERROR(IF(VLOOKUP(B31&amp;E31&amp;F31&amp;G31,Tranzactii!K:K,1,0)=B31&amp;E31&amp;F31&amp;G31,"OK","Mapped missing in Tranzactii sheet"),"Mapped missing inTranzactiisheet")</f>
        <v>OK</v>
      </c>
      <c r="L31" t="s">
        <v>513</v>
      </c>
      <c r="R31" t="str">
        <f t="shared" si="0"/>
        <v>315251911not app for 3940</v>
      </c>
    </row>
    <row r="32" spans="1:18" x14ac:dyDescent="0.35">
      <c r="A32" t="s">
        <v>516</v>
      </c>
      <c r="B32" t="s">
        <v>525</v>
      </c>
      <c r="C32">
        <v>600000180922003</v>
      </c>
      <c r="D32" t="s">
        <v>70</v>
      </c>
      <c r="E32">
        <v>1</v>
      </c>
      <c r="F32" t="s">
        <v>511</v>
      </c>
      <c r="G32" t="s">
        <v>526</v>
      </c>
      <c r="H32">
        <v>0</v>
      </c>
      <c r="I32" t="s">
        <v>527</v>
      </c>
      <c r="J32" t="s">
        <v>69</v>
      </c>
      <c r="K32" t="str">
        <f>IFERROR(IF(VLOOKUP(B32&amp;E32&amp;F32&amp;G32,Tranzactii!K:K,1,0)=B32&amp;E32&amp;F32&amp;G32,"OK","Mapped missing in Tranzactii sheet"),"Mapped missing inTranzactiisheet")</f>
        <v>OK</v>
      </c>
      <c r="L32" t="s">
        <v>528</v>
      </c>
    </row>
    <row r="33" spans="1:12" x14ac:dyDescent="0.35">
      <c r="A33" t="s">
        <v>516</v>
      </c>
      <c r="B33" t="s">
        <v>529</v>
      </c>
      <c r="C33">
        <v>600000182022003</v>
      </c>
      <c r="D33" t="s">
        <v>72</v>
      </c>
      <c r="E33">
        <v>1</v>
      </c>
      <c r="F33" t="s">
        <v>511</v>
      </c>
      <c r="G33" t="s">
        <v>526</v>
      </c>
      <c r="H33">
        <v>0</v>
      </c>
      <c r="I33" t="s">
        <v>527</v>
      </c>
      <c r="J33" t="s">
        <v>71</v>
      </c>
      <c r="K33" t="str">
        <f>IFERROR(IF(VLOOKUP(B33&amp;E33&amp;F33&amp;G33,Tranzactii!K:K,1,0)=B33&amp;E33&amp;F33&amp;G33,"OK","Mapped missing in Tranzactii sheet"),"Mapped missing inTranzactiisheet")</f>
        <v>OK</v>
      </c>
      <c r="L33" t="s">
        <v>528</v>
      </c>
    </row>
    <row r="34" spans="1:12" x14ac:dyDescent="0.35">
      <c r="A34" t="s">
        <v>516</v>
      </c>
      <c r="B34" t="s">
        <v>525</v>
      </c>
      <c r="C34">
        <v>600000000723003</v>
      </c>
      <c r="D34" t="s">
        <v>70</v>
      </c>
      <c r="E34">
        <v>1</v>
      </c>
      <c r="F34" t="s">
        <v>511</v>
      </c>
      <c r="G34" t="s">
        <v>526</v>
      </c>
      <c r="H34">
        <v>0</v>
      </c>
      <c r="I34" t="s">
        <v>527</v>
      </c>
      <c r="J34" t="s">
        <v>69</v>
      </c>
      <c r="K34" t="str">
        <f>IFERROR(IF(VLOOKUP(B34&amp;E34&amp;F34&amp;G34,Tranzactii!K:K,1,0)=B34&amp;E34&amp;F34&amp;G34,"OK","Mapped missing in Tranzactii sheet"),"Mapped missing inTranzactiisheet")</f>
        <v>OK</v>
      </c>
      <c r="L34" t="s">
        <v>528</v>
      </c>
    </row>
    <row r="35" spans="1:12" x14ac:dyDescent="0.35">
      <c r="A35" t="s">
        <v>516</v>
      </c>
      <c r="B35" t="s">
        <v>530</v>
      </c>
      <c r="C35">
        <v>600000015923003</v>
      </c>
      <c r="D35" t="s">
        <v>74</v>
      </c>
      <c r="E35">
        <v>1</v>
      </c>
      <c r="F35" t="s">
        <v>511</v>
      </c>
      <c r="G35" t="s">
        <v>526</v>
      </c>
      <c r="H35">
        <v>0</v>
      </c>
      <c r="I35" t="s">
        <v>527</v>
      </c>
      <c r="J35" t="s">
        <v>73</v>
      </c>
      <c r="K35" t="str">
        <f>IFERROR(IF(VLOOKUP(B35&amp;E35&amp;F35&amp;G35,Tranzactii!K:K,1,0)=B35&amp;E35&amp;F35&amp;G35,"OK","Mapped missing in Tranzactii sheet"),"Mapped missing inTranzactiisheet")</f>
        <v>OK</v>
      </c>
      <c r="L35" t="s">
        <v>528</v>
      </c>
    </row>
    <row r="36" spans="1:12" x14ac:dyDescent="0.35">
      <c r="A36" t="s">
        <v>516</v>
      </c>
      <c r="B36" t="s">
        <v>531</v>
      </c>
      <c r="C36">
        <v>600000016723003</v>
      </c>
      <c r="D36" t="s">
        <v>76</v>
      </c>
      <c r="E36">
        <v>1</v>
      </c>
      <c r="F36" t="s">
        <v>511</v>
      </c>
      <c r="G36" t="s">
        <v>526</v>
      </c>
      <c r="H36">
        <v>0</v>
      </c>
      <c r="I36" t="s">
        <v>527</v>
      </c>
      <c r="J36" t="s">
        <v>75</v>
      </c>
      <c r="K36" t="str">
        <f>IFERROR(IF(VLOOKUP(B36&amp;E36&amp;F36&amp;G36,Tranzactii!K:K,1,0)=B36&amp;E36&amp;F36&amp;G36,"OK","Mapped missing in Tranzactii sheet"),"Mapped missing inTranzactiisheet")</f>
        <v>OK</v>
      </c>
      <c r="L36" t="s">
        <v>528</v>
      </c>
    </row>
    <row r="37" spans="1:12" x14ac:dyDescent="0.35">
      <c r="A37" t="s">
        <v>516</v>
      </c>
      <c r="B37" t="s">
        <v>531</v>
      </c>
      <c r="C37">
        <v>600000017323005</v>
      </c>
      <c r="D37" t="s">
        <v>76</v>
      </c>
      <c r="E37">
        <v>1</v>
      </c>
      <c r="F37" t="s">
        <v>511</v>
      </c>
      <c r="G37" t="s">
        <v>526</v>
      </c>
      <c r="H37">
        <v>0</v>
      </c>
      <c r="I37" t="s">
        <v>527</v>
      </c>
      <c r="J37" t="s">
        <v>75</v>
      </c>
      <c r="K37" t="str">
        <f>IFERROR(IF(VLOOKUP(B37&amp;E37&amp;F37&amp;G37,Tranzactii!K:K,1,0)=B37&amp;E37&amp;F37&amp;G37,"OK","Mapped missing in Tranzactii sheet"),"Mapped missing inTranzactiisheet")</f>
        <v>OK</v>
      </c>
      <c r="L37" t="s">
        <v>528</v>
      </c>
    </row>
    <row r="38" spans="1:12" x14ac:dyDescent="0.35">
      <c r="A38" t="s">
        <v>495</v>
      </c>
      <c r="B38" t="s">
        <v>494</v>
      </c>
      <c r="C38" t="s">
        <v>15</v>
      </c>
      <c r="D38" t="s">
        <v>18</v>
      </c>
      <c r="E38">
        <v>3</v>
      </c>
      <c r="F38" t="s">
        <v>511</v>
      </c>
      <c r="G38" t="s">
        <v>526</v>
      </c>
      <c r="H38">
        <v>7604.43</v>
      </c>
      <c r="I38" t="s">
        <v>527</v>
      </c>
      <c r="J38" t="s">
        <v>17</v>
      </c>
      <c r="K38" t="str">
        <f>IFERROR(IF(VLOOKUP(B38&amp;E38&amp;F38&amp;G38,Tranzactii!K:K,1,0)=B38&amp;E38&amp;F38&amp;G38,"OK","Mapped missing in Tranzactii sheet"),"Mapped missing inTranzactiisheet")</f>
        <v>Mapped missing inTranzactiisheet</v>
      </c>
      <c r="L38" t="s">
        <v>528</v>
      </c>
    </row>
    <row r="39" spans="1:12" x14ac:dyDescent="0.35">
      <c r="A39" t="s">
        <v>486</v>
      </c>
      <c r="B39" t="s">
        <v>485</v>
      </c>
      <c r="C39">
        <v>17280</v>
      </c>
      <c r="D39" t="s">
        <v>23</v>
      </c>
      <c r="E39">
        <v>3</v>
      </c>
      <c r="F39" t="s">
        <v>511</v>
      </c>
      <c r="G39" t="s">
        <v>526</v>
      </c>
      <c r="H39">
        <v>261370.16</v>
      </c>
      <c r="I39" t="s">
        <v>527</v>
      </c>
      <c r="J39" t="s">
        <v>22</v>
      </c>
      <c r="K39" t="str">
        <f>IFERROR(IF(VLOOKUP(B39&amp;E39&amp;F39&amp;G39,Tranzactii!K:K,1,0)=B39&amp;E39&amp;F39&amp;G39,"OK","Mapped missing in Tranzactii sheet"),"Mapped missing inTranzactiisheet")</f>
        <v>Mapped missing inTranzactiisheet</v>
      </c>
      <c r="L39" t="s">
        <v>528</v>
      </c>
    </row>
    <row r="40" spans="1:12" x14ac:dyDescent="0.35">
      <c r="A40" t="s">
        <v>489</v>
      </c>
      <c r="B40" t="s">
        <v>488</v>
      </c>
      <c r="C40">
        <v>2304504</v>
      </c>
      <c r="D40" t="s">
        <v>25</v>
      </c>
      <c r="E40">
        <v>3</v>
      </c>
      <c r="F40" t="s">
        <v>511</v>
      </c>
      <c r="G40" t="s">
        <v>526</v>
      </c>
      <c r="H40">
        <v>24871.86</v>
      </c>
      <c r="I40" t="s">
        <v>527</v>
      </c>
      <c r="J40" t="s">
        <v>24</v>
      </c>
      <c r="K40" t="str">
        <f>IFERROR(IF(VLOOKUP(B40&amp;E40&amp;F40&amp;G40,Tranzactii!K:K,1,0)=B40&amp;E40&amp;F40&amp;G40,"OK","Mapped missing in Tranzactii sheet"),"Mapped missing inTranzactiisheet")</f>
        <v>Mapped missing inTranzactiisheet</v>
      </c>
      <c r="L40" t="s">
        <v>528</v>
      </c>
    </row>
    <row r="41" spans="1:12" x14ac:dyDescent="0.35">
      <c r="A41" t="s">
        <v>514</v>
      </c>
      <c r="B41" t="s">
        <v>515</v>
      </c>
      <c r="C41">
        <v>23208</v>
      </c>
      <c r="D41" t="s">
        <v>28</v>
      </c>
      <c r="E41">
        <v>4</v>
      </c>
      <c r="F41" t="s">
        <v>511</v>
      </c>
      <c r="G41" t="s">
        <v>526</v>
      </c>
      <c r="H41">
        <v>101396.06</v>
      </c>
      <c r="I41" t="s">
        <v>527</v>
      </c>
      <c r="J41" t="s">
        <v>27</v>
      </c>
      <c r="K41" t="str">
        <f>IFERROR(IF(VLOOKUP(B41&amp;E41&amp;F41&amp;G41,Tranzactii!K:K,1,0)=B41&amp;E41&amp;F41&amp;G41,"OK","Mapped missing in Tranzactii sheet"),"Mapped missing inTranzactiisheet")</f>
        <v>Mapped missing inTranzactiisheet</v>
      </c>
      <c r="L41" t="s">
        <v>528</v>
      </c>
    </row>
    <row r="42" spans="1:12" x14ac:dyDescent="0.35">
      <c r="A42" t="s">
        <v>514</v>
      </c>
      <c r="B42" t="s">
        <v>515</v>
      </c>
      <c r="C42">
        <v>23286</v>
      </c>
      <c r="D42" t="s">
        <v>28</v>
      </c>
      <c r="E42">
        <v>4</v>
      </c>
      <c r="F42" t="s">
        <v>511</v>
      </c>
      <c r="G42" t="s">
        <v>526</v>
      </c>
      <c r="H42">
        <v>119086.91</v>
      </c>
      <c r="I42" t="s">
        <v>527</v>
      </c>
      <c r="J42" t="s">
        <v>27</v>
      </c>
      <c r="K42" t="str">
        <f>IFERROR(IF(VLOOKUP(B42&amp;E42&amp;F42&amp;G42,Tranzactii!K:K,1,0)=B42&amp;E42&amp;F42&amp;G42,"OK","Mapped missing in Tranzactii sheet"),"Mapped missing inTranzactiisheet")</f>
        <v>Mapped missing inTranzactiisheet</v>
      </c>
      <c r="L42" t="s">
        <v>528</v>
      </c>
    </row>
    <row r="43" spans="1:12" x14ac:dyDescent="0.35">
      <c r="A43" t="s">
        <v>514</v>
      </c>
      <c r="B43" t="s">
        <v>515</v>
      </c>
      <c r="C43">
        <v>23287</v>
      </c>
      <c r="D43" t="s">
        <v>28</v>
      </c>
      <c r="E43">
        <v>4</v>
      </c>
      <c r="F43" t="s">
        <v>511</v>
      </c>
      <c r="G43" t="s">
        <v>526</v>
      </c>
      <c r="H43">
        <v>119086.91</v>
      </c>
      <c r="I43" t="s">
        <v>527</v>
      </c>
      <c r="J43" t="s">
        <v>27</v>
      </c>
      <c r="K43" t="str">
        <f>IFERROR(IF(VLOOKUP(B43&amp;E43&amp;F43&amp;G43,Tranzactii!K:K,1,0)=B43&amp;E43&amp;F43&amp;G43,"OK","Mapped missing in Tranzactii sheet"),"Mapped missing inTranzactiisheet")</f>
        <v>Mapped missing inTranzactiisheet</v>
      </c>
      <c r="L43" t="s">
        <v>528</v>
      </c>
    </row>
    <row r="44" spans="1:12" x14ac:dyDescent="0.35">
      <c r="A44" t="s">
        <v>489</v>
      </c>
      <c r="B44" t="s">
        <v>488</v>
      </c>
      <c r="C44">
        <v>2306373</v>
      </c>
      <c r="D44" t="s">
        <v>25</v>
      </c>
      <c r="E44">
        <v>3</v>
      </c>
      <c r="F44" t="s">
        <v>511</v>
      </c>
      <c r="G44" t="s">
        <v>526</v>
      </c>
      <c r="H44">
        <v>25036.31</v>
      </c>
      <c r="I44" t="s">
        <v>527</v>
      </c>
      <c r="J44" t="s">
        <v>24</v>
      </c>
      <c r="K44" t="str">
        <f>IFERROR(IF(VLOOKUP(B44&amp;E44&amp;F44&amp;G44,Tranzactii!K:K,1,0)=B44&amp;E44&amp;F44&amp;G44,"OK","Mapped missing in Tranzactii sheet"),"Mapped missing inTranzactiisheet")</f>
        <v>Mapped missing inTranzactiisheet</v>
      </c>
      <c r="L44" t="s">
        <v>528</v>
      </c>
    </row>
    <row r="45" spans="1:12" x14ac:dyDescent="0.35">
      <c r="A45" t="s">
        <v>489</v>
      </c>
      <c r="B45" t="s">
        <v>488</v>
      </c>
      <c r="C45">
        <v>2306894</v>
      </c>
      <c r="D45" t="s">
        <v>25</v>
      </c>
      <c r="E45">
        <v>3</v>
      </c>
      <c r="F45" t="s">
        <v>511</v>
      </c>
      <c r="G45" t="s">
        <v>526</v>
      </c>
      <c r="H45">
        <v>-25038.32</v>
      </c>
      <c r="I45" t="s">
        <v>527</v>
      </c>
      <c r="J45" t="s">
        <v>24</v>
      </c>
      <c r="K45" t="str">
        <f>IFERROR(IF(VLOOKUP(B45&amp;E45&amp;F45&amp;G45,Tranzactii!K:K,1,0)=B45&amp;E45&amp;F45&amp;G45,"OK","Mapped missing in Tranzactii sheet"),"Mapped missing inTranzactiisheet")</f>
        <v>Mapped missing inTranzactiisheet</v>
      </c>
      <c r="L45" t="s">
        <v>528</v>
      </c>
    </row>
    <row r="46" spans="1:12" x14ac:dyDescent="0.35">
      <c r="A46" t="s">
        <v>516</v>
      </c>
      <c r="B46" t="s">
        <v>517</v>
      </c>
      <c r="C46">
        <v>2332101471</v>
      </c>
      <c r="D46" t="s">
        <v>33</v>
      </c>
      <c r="E46">
        <v>1</v>
      </c>
      <c r="F46" t="s">
        <v>532</v>
      </c>
      <c r="G46" t="s">
        <v>376</v>
      </c>
      <c r="H46">
        <v>236758.9</v>
      </c>
      <c r="I46" t="s">
        <v>527</v>
      </c>
      <c r="J46" t="s">
        <v>32</v>
      </c>
      <c r="K46" t="str">
        <f>IFERROR(IF(VLOOKUP(B46&amp;E46&amp;F46&amp;G46,Tranzactii!K:K,1,0)=B46&amp;E46&amp;F46&amp;G46,"OK","Mapped missing in Tranzactii sheet"),"Mapped missing inTranzactiisheet")</f>
        <v>OK</v>
      </c>
      <c r="L46" t="s">
        <v>528</v>
      </c>
    </row>
    <row r="47" spans="1:12" x14ac:dyDescent="0.35">
      <c r="A47" t="s">
        <v>516</v>
      </c>
      <c r="B47" t="s">
        <v>519</v>
      </c>
      <c r="C47">
        <v>13991</v>
      </c>
      <c r="D47" t="s">
        <v>36</v>
      </c>
      <c r="E47">
        <v>1</v>
      </c>
      <c r="F47" t="s">
        <v>532</v>
      </c>
      <c r="G47" t="s">
        <v>376</v>
      </c>
      <c r="H47">
        <v>37060</v>
      </c>
      <c r="I47" t="s">
        <v>527</v>
      </c>
      <c r="J47" t="s">
        <v>35</v>
      </c>
      <c r="K47" t="str">
        <f>IFERROR(IF(VLOOKUP(B47&amp;E47&amp;F47&amp;G47,Tranzactii!K:K,1,0)=B47&amp;E47&amp;F47&amp;G47,"OK","Mapped missing in Tranzactii sheet"),"Mapped missing inTranzactiisheet")</f>
        <v>OK</v>
      </c>
      <c r="L47" t="s">
        <v>528</v>
      </c>
    </row>
    <row r="48" spans="1:12" x14ac:dyDescent="0.35">
      <c r="A48" t="s">
        <v>516</v>
      </c>
      <c r="B48" t="s">
        <v>520</v>
      </c>
      <c r="C48">
        <v>7216000208</v>
      </c>
      <c r="D48" t="s">
        <v>39</v>
      </c>
      <c r="E48">
        <v>1</v>
      </c>
      <c r="F48" t="s">
        <v>532</v>
      </c>
      <c r="G48" t="s">
        <v>376</v>
      </c>
      <c r="H48">
        <v>26720.26</v>
      </c>
      <c r="I48" t="s">
        <v>527</v>
      </c>
      <c r="J48" t="s">
        <v>38</v>
      </c>
      <c r="K48" t="str">
        <f>IFERROR(IF(VLOOKUP(B48&amp;E48&amp;F48&amp;G48,Tranzactii!K:K,1,0)=B48&amp;E48&amp;F48&amp;G48,"OK","Mapped missing in Tranzactii sheet"),"Mapped missing inTranzactiisheet")</f>
        <v>OK</v>
      </c>
      <c r="L48" t="s">
        <v>528</v>
      </c>
    </row>
    <row r="49" spans="1:12" x14ac:dyDescent="0.35">
      <c r="A49" t="s">
        <v>516</v>
      </c>
      <c r="B49" t="s">
        <v>519</v>
      </c>
      <c r="C49">
        <v>5764</v>
      </c>
      <c r="D49" t="s">
        <v>36</v>
      </c>
      <c r="E49">
        <v>1</v>
      </c>
      <c r="F49" t="s">
        <v>532</v>
      </c>
      <c r="G49" t="s">
        <v>376</v>
      </c>
      <c r="H49">
        <v>-37060</v>
      </c>
      <c r="I49" t="s">
        <v>527</v>
      </c>
      <c r="J49" t="s">
        <v>35</v>
      </c>
      <c r="K49" t="str">
        <f>IFERROR(IF(VLOOKUP(B49&amp;E49&amp;F49&amp;G49,Tranzactii!K:K,1,0)=B49&amp;E49&amp;F49&amp;G49,"OK","Mapped missing in Tranzactii sheet"),"Mapped missing inTranzactiisheet")</f>
        <v>OK</v>
      </c>
      <c r="L49" t="s">
        <v>528</v>
      </c>
    </row>
    <row r="50" spans="1:12" x14ac:dyDescent="0.35">
      <c r="A50" t="s">
        <v>516</v>
      </c>
      <c r="B50" t="s">
        <v>533</v>
      </c>
      <c r="C50">
        <v>236</v>
      </c>
      <c r="D50" t="s">
        <v>80</v>
      </c>
      <c r="E50">
        <v>1</v>
      </c>
      <c r="F50" t="s">
        <v>511</v>
      </c>
      <c r="G50" t="s">
        <v>526</v>
      </c>
      <c r="H50">
        <v>109.58</v>
      </c>
      <c r="I50" t="s">
        <v>527</v>
      </c>
      <c r="J50" t="s">
        <v>79</v>
      </c>
      <c r="K50" t="str">
        <f>IFERROR(IF(VLOOKUP(B50&amp;E50&amp;F50&amp;G50,Tranzactii!K:K,1,0)=B50&amp;E50&amp;F50&amp;G50,"OK","Mapped missing in Tranzactii sheet"),"Mapped missing inTranzactiisheet")</f>
        <v>OK</v>
      </c>
      <c r="L50" t="s">
        <v>528</v>
      </c>
    </row>
    <row r="51" spans="1:12" x14ac:dyDescent="0.35">
      <c r="A51" t="s">
        <v>516</v>
      </c>
      <c r="B51" t="s">
        <v>534</v>
      </c>
      <c r="C51">
        <v>30823992281081</v>
      </c>
      <c r="D51" t="s">
        <v>83</v>
      </c>
      <c r="E51">
        <v>1</v>
      </c>
      <c r="F51" t="s">
        <v>511</v>
      </c>
      <c r="G51" t="s">
        <v>526</v>
      </c>
      <c r="H51">
        <v>113.12</v>
      </c>
      <c r="I51" t="s">
        <v>527</v>
      </c>
      <c r="J51" t="s">
        <v>82</v>
      </c>
      <c r="K51" t="str">
        <f>IFERROR(IF(VLOOKUP(B51&amp;E51&amp;F51&amp;G51,Tranzactii!K:K,1,0)=B51&amp;E51&amp;F51&amp;G51,"OK","Mapped missing in Tranzactii sheet"),"Mapped missing inTranzactiisheet")</f>
        <v>OK</v>
      </c>
      <c r="L51" t="s">
        <v>528</v>
      </c>
    </row>
    <row r="52" spans="1:12" x14ac:dyDescent="0.35">
      <c r="A52" t="s">
        <v>516</v>
      </c>
      <c r="B52" t="s">
        <v>533</v>
      </c>
      <c r="C52" t="s">
        <v>84</v>
      </c>
      <c r="D52" t="s">
        <v>80</v>
      </c>
      <c r="E52">
        <v>1</v>
      </c>
      <c r="F52" t="s">
        <v>511</v>
      </c>
      <c r="G52" t="s">
        <v>526</v>
      </c>
      <c r="H52">
        <v>321.19</v>
      </c>
      <c r="I52" t="s">
        <v>527</v>
      </c>
      <c r="J52" t="s">
        <v>79</v>
      </c>
      <c r="K52" t="str">
        <f>IFERROR(IF(VLOOKUP(B52&amp;E52&amp;F52&amp;G52,Tranzactii!K:K,1,0)=B52&amp;E52&amp;F52&amp;G52,"OK","Mapped missing in Tranzactii sheet"),"Mapped missing inTranzactiisheet")</f>
        <v>OK</v>
      </c>
      <c r="L52" t="s">
        <v>528</v>
      </c>
    </row>
    <row r="53" spans="1:12" x14ac:dyDescent="0.35">
      <c r="A53" t="s">
        <v>516</v>
      </c>
      <c r="B53" t="s">
        <v>534</v>
      </c>
      <c r="C53">
        <v>1030823010510</v>
      </c>
      <c r="D53" t="s">
        <v>83</v>
      </c>
      <c r="E53">
        <v>1</v>
      </c>
      <c r="F53" t="s">
        <v>511</v>
      </c>
      <c r="G53" t="s">
        <v>526</v>
      </c>
      <c r="H53">
        <v>360.89</v>
      </c>
      <c r="I53" t="s">
        <v>527</v>
      </c>
      <c r="J53" t="s">
        <v>82</v>
      </c>
      <c r="K53" t="str">
        <f>IFERROR(IF(VLOOKUP(B53&amp;E53&amp;F53&amp;G53,Tranzactii!K:K,1,0)=B53&amp;E53&amp;F53&amp;G53,"OK","Mapped missing in Tranzactii sheet"),"Mapped missing inTranzactiisheet")</f>
        <v>OK</v>
      </c>
      <c r="L53" t="s">
        <v>528</v>
      </c>
    </row>
    <row r="54" spans="1:12" x14ac:dyDescent="0.35">
      <c r="A54" t="s">
        <v>516</v>
      </c>
      <c r="B54" t="s">
        <v>534</v>
      </c>
      <c r="C54">
        <v>1030823010508</v>
      </c>
      <c r="D54" t="s">
        <v>83</v>
      </c>
      <c r="E54">
        <v>1</v>
      </c>
      <c r="F54" t="s">
        <v>511</v>
      </c>
      <c r="G54" t="s">
        <v>526</v>
      </c>
      <c r="H54">
        <v>68.849999999999994</v>
      </c>
      <c r="I54" t="s">
        <v>527</v>
      </c>
      <c r="J54" t="s">
        <v>82</v>
      </c>
      <c r="K54" t="str">
        <f>IFERROR(IF(VLOOKUP(B54&amp;E54&amp;F54&amp;G54,Tranzactii!K:K,1,0)=B54&amp;E54&amp;F54&amp;G54,"OK","Mapped missing in Tranzactii sheet"),"Mapped missing inTranzactiisheet")</f>
        <v>OK</v>
      </c>
      <c r="L54" t="s">
        <v>528</v>
      </c>
    </row>
    <row r="55" spans="1:12" x14ac:dyDescent="0.35">
      <c r="A55" t="s">
        <v>516</v>
      </c>
      <c r="B55" t="s">
        <v>535</v>
      </c>
      <c r="C55">
        <v>67009900042602</v>
      </c>
      <c r="D55" t="s">
        <v>89</v>
      </c>
      <c r="E55">
        <v>1</v>
      </c>
      <c r="F55" t="s">
        <v>511</v>
      </c>
      <c r="G55" t="s">
        <v>526</v>
      </c>
      <c r="H55">
        <v>419.08</v>
      </c>
      <c r="I55" t="s">
        <v>527</v>
      </c>
      <c r="J55" t="s">
        <v>88</v>
      </c>
      <c r="K55" t="str">
        <f>IFERROR(IF(VLOOKUP(B55&amp;E55&amp;F55&amp;G55,Tranzactii!K:K,1,0)=B55&amp;E55&amp;F55&amp;G55,"OK","Mapped missing in Tranzactii sheet"),"Mapped missing inTranzactiisheet")</f>
        <v>OK</v>
      </c>
      <c r="L55" t="s">
        <v>528</v>
      </c>
    </row>
    <row r="56" spans="1:12" x14ac:dyDescent="0.35">
      <c r="A56" t="s">
        <v>516</v>
      </c>
      <c r="B56" t="s">
        <v>536</v>
      </c>
      <c r="C56">
        <v>3031000004006820</v>
      </c>
      <c r="D56" t="s">
        <v>92</v>
      </c>
      <c r="E56">
        <v>1</v>
      </c>
      <c r="F56" t="s">
        <v>511</v>
      </c>
      <c r="G56" t="s">
        <v>526</v>
      </c>
      <c r="H56">
        <v>3983.89</v>
      </c>
      <c r="I56" t="s">
        <v>527</v>
      </c>
      <c r="J56" t="s">
        <v>91</v>
      </c>
      <c r="K56" t="str">
        <f>IFERROR(IF(VLOOKUP(B56&amp;E56&amp;F56&amp;G56,Tranzactii!K:K,1,0)=B56&amp;E56&amp;F56&amp;G56,"OK","Mapped missing in Tranzactii sheet"),"Mapped missing inTranzactiisheet")</f>
        <v>OK</v>
      </c>
      <c r="L56" t="s">
        <v>528</v>
      </c>
    </row>
    <row r="57" spans="1:12" x14ac:dyDescent="0.35">
      <c r="A57" t="s">
        <v>516</v>
      </c>
      <c r="B57" t="s">
        <v>536</v>
      </c>
      <c r="C57">
        <v>3031000004006810</v>
      </c>
      <c r="D57" t="s">
        <v>92</v>
      </c>
      <c r="E57">
        <v>1</v>
      </c>
      <c r="F57" t="s">
        <v>511</v>
      </c>
      <c r="G57" t="s">
        <v>526</v>
      </c>
      <c r="H57">
        <v>957.88</v>
      </c>
      <c r="I57" t="s">
        <v>527</v>
      </c>
      <c r="J57" t="s">
        <v>91</v>
      </c>
      <c r="K57" t="str">
        <f>IFERROR(IF(VLOOKUP(B57&amp;E57&amp;F57&amp;G57,Tranzactii!K:K,1,0)=B57&amp;E57&amp;F57&amp;G57,"OK","Mapped missing in Tranzactii sheet"),"Mapped missing inTranzactiisheet")</f>
        <v>OK</v>
      </c>
      <c r="L57" t="s">
        <v>528</v>
      </c>
    </row>
    <row r="58" spans="1:12" x14ac:dyDescent="0.35">
      <c r="A58" t="s">
        <v>516</v>
      </c>
      <c r="B58" t="s">
        <v>536</v>
      </c>
      <c r="C58">
        <v>3031000007008660</v>
      </c>
      <c r="D58" t="s">
        <v>92</v>
      </c>
      <c r="E58">
        <v>1</v>
      </c>
      <c r="F58" t="s">
        <v>511</v>
      </c>
      <c r="G58" t="s">
        <v>526</v>
      </c>
      <c r="H58">
        <v>3948.12</v>
      </c>
      <c r="I58" t="s">
        <v>527</v>
      </c>
      <c r="J58" t="s">
        <v>91</v>
      </c>
      <c r="K58" t="str">
        <f>IFERROR(IF(VLOOKUP(B58&amp;E58&amp;F58&amp;G58,Tranzactii!K:K,1,0)=B58&amp;E58&amp;F58&amp;G58,"OK","Mapped missing in Tranzactii sheet"),"Mapped missing inTranzactiisheet")</f>
        <v>OK</v>
      </c>
      <c r="L58" t="s">
        <v>528</v>
      </c>
    </row>
    <row r="59" spans="1:12" x14ac:dyDescent="0.35">
      <c r="A59" t="s">
        <v>516</v>
      </c>
      <c r="B59" t="s">
        <v>537</v>
      </c>
      <c r="C59">
        <v>438</v>
      </c>
      <c r="D59" t="s">
        <v>96</v>
      </c>
      <c r="E59">
        <v>1</v>
      </c>
      <c r="F59" t="s">
        <v>511</v>
      </c>
      <c r="G59" t="s">
        <v>526</v>
      </c>
      <c r="H59">
        <v>330</v>
      </c>
      <c r="I59" t="s">
        <v>527</v>
      </c>
      <c r="J59" t="s">
        <v>95</v>
      </c>
      <c r="K59" t="str">
        <f>IFERROR(IF(VLOOKUP(B59&amp;E59&amp;F59&amp;G59,Tranzactii!K:K,1,0)=B59&amp;E59&amp;F59&amp;G59,"OK","Mapped missing in Tranzactii sheet"),"Mapped missing inTranzactiisheet")</f>
        <v>OK</v>
      </c>
      <c r="L59" t="s">
        <v>528</v>
      </c>
    </row>
    <row r="60" spans="1:12" x14ac:dyDescent="0.35">
      <c r="A60" t="s">
        <v>516</v>
      </c>
      <c r="B60" t="s">
        <v>536</v>
      </c>
      <c r="C60">
        <v>3031000006010780</v>
      </c>
      <c r="D60" t="s">
        <v>92</v>
      </c>
      <c r="E60">
        <v>1</v>
      </c>
      <c r="F60" t="s">
        <v>511</v>
      </c>
      <c r="G60" t="s">
        <v>526</v>
      </c>
      <c r="H60">
        <v>3721.49</v>
      </c>
      <c r="I60" t="s">
        <v>527</v>
      </c>
      <c r="J60" t="s">
        <v>91</v>
      </c>
      <c r="K60" t="str">
        <f>IFERROR(IF(VLOOKUP(B60&amp;E60&amp;F60&amp;G60,Tranzactii!K:K,1,0)=B60&amp;E60&amp;F60&amp;G60,"OK","Mapped missing in Tranzactii sheet"),"Mapped missing inTranzactiisheet")</f>
        <v>OK</v>
      </c>
      <c r="L60" t="s">
        <v>528</v>
      </c>
    </row>
    <row r="61" spans="1:12" x14ac:dyDescent="0.35">
      <c r="A61" t="s">
        <v>516</v>
      </c>
      <c r="B61" t="s">
        <v>536</v>
      </c>
      <c r="C61">
        <v>3031000006010780</v>
      </c>
      <c r="D61" t="s">
        <v>92</v>
      </c>
      <c r="E61">
        <v>1</v>
      </c>
      <c r="F61" t="s">
        <v>511</v>
      </c>
      <c r="G61" t="s">
        <v>526</v>
      </c>
      <c r="H61">
        <v>414.3</v>
      </c>
      <c r="I61" t="s">
        <v>527</v>
      </c>
      <c r="J61" t="s">
        <v>91</v>
      </c>
      <c r="K61" t="str">
        <f>IFERROR(IF(VLOOKUP(B61&amp;E61&amp;F61&amp;G61,Tranzactii!K:K,1,0)=B61&amp;E61&amp;F61&amp;G61,"OK","Mapped missing in Tranzactii sheet"),"Mapped missing inTranzactiisheet")</f>
        <v>OK</v>
      </c>
      <c r="L61" t="s">
        <v>528</v>
      </c>
    </row>
    <row r="62" spans="1:12" x14ac:dyDescent="0.35">
      <c r="A62" t="s">
        <v>516</v>
      </c>
      <c r="B62" t="s">
        <v>534</v>
      </c>
      <c r="C62">
        <v>1030823015406</v>
      </c>
      <c r="D62" t="s">
        <v>83</v>
      </c>
      <c r="E62">
        <v>1</v>
      </c>
      <c r="F62" t="s">
        <v>511</v>
      </c>
      <c r="G62" t="s">
        <v>526</v>
      </c>
      <c r="H62">
        <v>115.94</v>
      </c>
      <c r="I62" t="s">
        <v>527</v>
      </c>
      <c r="J62" t="s">
        <v>82</v>
      </c>
      <c r="K62" t="str">
        <f>IFERROR(IF(VLOOKUP(B62&amp;E62&amp;F62&amp;G62,Tranzactii!K:K,1,0)=B62&amp;E62&amp;F62&amp;G62,"OK","Mapped missing in Tranzactii sheet"),"Mapped missing inTranzactiisheet")</f>
        <v>OK</v>
      </c>
      <c r="L62" t="s">
        <v>528</v>
      </c>
    </row>
    <row r="63" spans="1:12" x14ac:dyDescent="0.35">
      <c r="A63" t="s">
        <v>516</v>
      </c>
      <c r="B63" t="s">
        <v>536</v>
      </c>
      <c r="C63">
        <v>3031000004011060</v>
      </c>
      <c r="D63" t="s">
        <v>92</v>
      </c>
      <c r="E63">
        <v>1</v>
      </c>
      <c r="F63" t="s">
        <v>511</v>
      </c>
      <c r="G63" t="s">
        <v>526</v>
      </c>
      <c r="H63">
        <v>2527.14</v>
      </c>
      <c r="I63" t="s">
        <v>527</v>
      </c>
      <c r="J63" t="s">
        <v>91</v>
      </c>
      <c r="K63" t="str">
        <f>IFERROR(IF(VLOOKUP(B63&amp;E63&amp;F63&amp;G63,Tranzactii!K:K,1,0)=B63&amp;E63&amp;F63&amp;G63,"OK","Mapped missing in Tranzactii sheet"),"Mapped missing inTranzactiisheet")</f>
        <v>OK</v>
      </c>
      <c r="L63" t="s">
        <v>528</v>
      </c>
    </row>
    <row r="64" spans="1:12" x14ac:dyDescent="0.35">
      <c r="A64" t="s">
        <v>516</v>
      </c>
      <c r="B64" t="s">
        <v>534</v>
      </c>
      <c r="C64">
        <v>308239923644261</v>
      </c>
      <c r="D64" t="s">
        <v>83</v>
      </c>
      <c r="E64">
        <v>1</v>
      </c>
      <c r="F64" t="s">
        <v>511</v>
      </c>
      <c r="G64" t="s">
        <v>526</v>
      </c>
      <c r="H64">
        <v>281.70999999999998</v>
      </c>
      <c r="I64" t="s">
        <v>527</v>
      </c>
      <c r="J64" t="s">
        <v>82</v>
      </c>
      <c r="K64" t="str">
        <f>IFERROR(IF(VLOOKUP(B64&amp;E64&amp;F64&amp;G64,Tranzactii!K:K,1,0)=B64&amp;E64&amp;F64&amp;G64,"OK","Mapped missing in Tranzactii sheet"),"Mapped missing inTranzactiisheet")</f>
        <v>OK</v>
      </c>
      <c r="L64" t="s">
        <v>528</v>
      </c>
    </row>
    <row r="65" spans="1:12" x14ac:dyDescent="0.35">
      <c r="A65" t="s">
        <v>516</v>
      </c>
      <c r="B65" t="s">
        <v>536</v>
      </c>
      <c r="C65">
        <v>3031000006013390</v>
      </c>
      <c r="D65" t="s">
        <v>92</v>
      </c>
      <c r="E65">
        <v>1</v>
      </c>
      <c r="F65" t="s">
        <v>511</v>
      </c>
      <c r="G65" t="s">
        <v>526</v>
      </c>
      <c r="H65">
        <v>4314.0200000000004</v>
      </c>
      <c r="I65" t="s">
        <v>527</v>
      </c>
      <c r="J65" t="s">
        <v>91</v>
      </c>
      <c r="K65" t="str">
        <f>IFERROR(IF(VLOOKUP(B65&amp;E65&amp;F65&amp;G65,Tranzactii!K:K,1,0)=B65&amp;E65&amp;F65&amp;G65,"OK","Mapped missing in Tranzactii sheet"),"Mapped missing inTranzactiisheet")</f>
        <v>OK</v>
      </c>
      <c r="L65" t="s">
        <v>528</v>
      </c>
    </row>
    <row r="66" spans="1:12" x14ac:dyDescent="0.35">
      <c r="A66" t="s">
        <v>516</v>
      </c>
      <c r="B66" t="s">
        <v>525</v>
      </c>
      <c r="C66">
        <v>290077</v>
      </c>
      <c r="D66" t="s">
        <v>70</v>
      </c>
      <c r="E66">
        <v>1</v>
      </c>
      <c r="F66" t="s">
        <v>511</v>
      </c>
      <c r="G66" t="s">
        <v>526</v>
      </c>
      <c r="H66">
        <v>54.8</v>
      </c>
      <c r="I66" t="s">
        <v>527</v>
      </c>
      <c r="J66" t="s">
        <v>69</v>
      </c>
      <c r="K66" t="str">
        <f>IFERROR(IF(VLOOKUP(B66&amp;E66&amp;F66&amp;G66,Tranzactii!K:K,1,0)=B66&amp;E66&amp;F66&amp;G66,"OK","Mapped missing in Tranzactii sheet"),"Mapped missing inTranzactiisheet")</f>
        <v>OK</v>
      </c>
      <c r="L66" t="s">
        <v>528</v>
      </c>
    </row>
    <row r="67" spans="1:12" x14ac:dyDescent="0.35">
      <c r="A67" t="s">
        <v>516</v>
      </c>
      <c r="B67" t="s">
        <v>538</v>
      </c>
      <c r="C67">
        <v>230302296581</v>
      </c>
      <c r="D67" t="s">
        <v>102</v>
      </c>
      <c r="E67">
        <v>1</v>
      </c>
      <c r="F67" t="s">
        <v>511</v>
      </c>
      <c r="G67" t="s">
        <v>526</v>
      </c>
      <c r="H67">
        <v>3911.32</v>
      </c>
      <c r="I67" t="s">
        <v>527</v>
      </c>
      <c r="J67" t="s">
        <v>101</v>
      </c>
      <c r="K67" t="str">
        <f>IFERROR(IF(VLOOKUP(B67&amp;E67&amp;F67&amp;G67,Tranzactii!K:K,1,0)=B67&amp;E67&amp;F67&amp;G67,"OK","Mapped missing in Tranzactii sheet"),"Mapped missing inTranzactiisheet")</f>
        <v>OK</v>
      </c>
      <c r="L67" t="s">
        <v>528</v>
      </c>
    </row>
    <row r="68" spans="1:12" x14ac:dyDescent="0.35">
      <c r="A68" t="s">
        <v>516</v>
      </c>
      <c r="B68" t="s">
        <v>539</v>
      </c>
      <c r="C68">
        <v>59</v>
      </c>
      <c r="D68" t="s">
        <v>104</v>
      </c>
      <c r="E68">
        <v>1</v>
      </c>
      <c r="F68" t="s">
        <v>511</v>
      </c>
      <c r="G68" t="s">
        <v>526</v>
      </c>
      <c r="H68">
        <v>1890</v>
      </c>
      <c r="I68" t="s">
        <v>527</v>
      </c>
      <c r="J68" t="s">
        <v>103</v>
      </c>
      <c r="K68" t="str">
        <f>IFERROR(IF(VLOOKUP(B68&amp;E68&amp;F68&amp;G68,Tranzactii!K:K,1,0)=B68&amp;E68&amp;F68&amp;G68,"OK","Mapped missing in Tranzactii sheet"),"Mapped missing inTranzactiisheet")</f>
        <v>OK</v>
      </c>
      <c r="L68" t="s">
        <v>528</v>
      </c>
    </row>
    <row r="69" spans="1:12" x14ac:dyDescent="0.35">
      <c r="A69" t="s">
        <v>516</v>
      </c>
      <c r="B69" t="s">
        <v>540</v>
      </c>
      <c r="C69">
        <v>552845405</v>
      </c>
      <c r="D69" t="s">
        <v>106</v>
      </c>
      <c r="E69">
        <v>1</v>
      </c>
      <c r="F69" t="s">
        <v>511</v>
      </c>
      <c r="G69" t="s">
        <v>526</v>
      </c>
      <c r="H69">
        <v>74.5</v>
      </c>
      <c r="I69" t="s">
        <v>527</v>
      </c>
      <c r="J69" t="s">
        <v>105</v>
      </c>
      <c r="K69" t="str">
        <f>IFERROR(IF(VLOOKUP(B69&amp;E69&amp;F69&amp;G69,Tranzactii!K:K,1,0)=B69&amp;E69&amp;F69&amp;G69,"OK","Mapped missing in Tranzactii sheet"),"Mapped missing inTranzactiisheet")</f>
        <v>OK</v>
      </c>
      <c r="L69" t="s">
        <v>528</v>
      </c>
    </row>
    <row r="70" spans="1:12" x14ac:dyDescent="0.35">
      <c r="A70" t="s">
        <v>516</v>
      </c>
      <c r="B70" t="s">
        <v>541</v>
      </c>
      <c r="C70">
        <v>7554662</v>
      </c>
      <c r="D70" t="s">
        <v>109</v>
      </c>
      <c r="E70">
        <v>1</v>
      </c>
      <c r="F70" t="s">
        <v>511</v>
      </c>
      <c r="G70" t="s">
        <v>526</v>
      </c>
      <c r="H70">
        <v>2.46</v>
      </c>
      <c r="I70" t="s">
        <v>527</v>
      </c>
      <c r="J70" t="s">
        <v>108</v>
      </c>
      <c r="K70" t="str">
        <f>IFERROR(IF(VLOOKUP(B70&amp;E70&amp;F70&amp;G70,Tranzactii!K:K,1,0)=B70&amp;E70&amp;F70&amp;G70,"OK","Mapped missing in Tranzactii sheet"),"Mapped missing inTranzactiisheet")</f>
        <v>OK</v>
      </c>
      <c r="L70" t="s">
        <v>528</v>
      </c>
    </row>
    <row r="71" spans="1:12" x14ac:dyDescent="0.35">
      <c r="A71" t="s">
        <v>516</v>
      </c>
      <c r="B71" t="s">
        <v>542</v>
      </c>
      <c r="C71">
        <v>3811047237</v>
      </c>
      <c r="D71" t="s">
        <v>111</v>
      </c>
      <c r="E71">
        <v>1</v>
      </c>
      <c r="F71" t="s">
        <v>511</v>
      </c>
      <c r="G71" t="s">
        <v>526</v>
      </c>
      <c r="H71">
        <v>5487.78</v>
      </c>
      <c r="I71" t="s">
        <v>527</v>
      </c>
      <c r="J71" t="s">
        <v>110</v>
      </c>
      <c r="K71" t="str">
        <f>IFERROR(IF(VLOOKUP(B71&amp;E71&amp;F71&amp;G71,Tranzactii!K:K,1,0)=B71&amp;E71&amp;F71&amp;G71,"OK","Mapped missing in Tranzactii sheet"),"Mapped missing inTranzactiisheet")</f>
        <v>OK</v>
      </c>
      <c r="L71" t="s">
        <v>528</v>
      </c>
    </row>
    <row r="72" spans="1:12" x14ac:dyDescent="0.35">
      <c r="A72" t="s">
        <v>516</v>
      </c>
      <c r="B72" t="s">
        <v>543</v>
      </c>
      <c r="C72">
        <v>8304879</v>
      </c>
      <c r="D72" t="s">
        <v>113</v>
      </c>
      <c r="E72">
        <v>1</v>
      </c>
      <c r="F72" t="s">
        <v>511</v>
      </c>
      <c r="G72" t="s">
        <v>526</v>
      </c>
      <c r="H72">
        <v>16.940000000000001</v>
      </c>
      <c r="I72" t="s">
        <v>527</v>
      </c>
      <c r="J72" t="s">
        <v>112</v>
      </c>
      <c r="K72" t="str">
        <f>IFERROR(IF(VLOOKUP(B72&amp;E72&amp;F72&amp;G72,Tranzactii!K:K,1,0)=B72&amp;E72&amp;F72&amp;G72,"OK","Mapped missing in Tranzactii sheet"),"Mapped missing inTranzactiisheet")</f>
        <v>OK</v>
      </c>
      <c r="L72" t="s">
        <v>528</v>
      </c>
    </row>
    <row r="73" spans="1:12" x14ac:dyDescent="0.35">
      <c r="A73" t="s">
        <v>516</v>
      </c>
      <c r="B73" t="s">
        <v>544</v>
      </c>
      <c r="C73">
        <v>8070900</v>
      </c>
      <c r="D73" t="s">
        <v>116</v>
      </c>
      <c r="E73">
        <v>1</v>
      </c>
      <c r="F73" t="s">
        <v>511</v>
      </c>
      <c r="G73" t="s">
        <v>526</v>
      </c>
      <c r="H73">
        <v>1171.17</v>
      </c>
      <c r="I73" t="s">
        <v>527</v>
      </c>
      <c r="J73" t="s">
        <v>115</v>
      </c>
      <c r="K73" t="str">
        <f>IFERROR(IF(VLOOKUP(B73&amp;E73&amp;F73&amp;G73,Tranzactii!K:K,1,0)=B73&amp;E73&amp;F73&amp;G73,"OK","Mapped missing in Tranzactii sheet"),"Mapped missing inTranzactiisheet")</f>
        <v>OK</v>
      </c>
      <c r="L73" t="s">
        <v>528</v>
      </c>
    </row>
    <row r="74" spans="1:12" x14ac:dyDescent="0.35">
      <c r="A74" t="s">
        <v>516</v>
      </c>
      <c r="B74" t="s">
        <v>544</v>
      </c>
      <c r="C74">
        <v>8070899</v>
      </c>
      <c r="D74" t="s">
        <v>116</v>
      </c>
      <c r="E74">
        <v>1</v>
      </c>
      <c r="F74" t="s">
        <v>511</v>
      </c>
      <c r="G74" t="s">
        <v>526</v>
      </c>
      <c r="H74">
        <v>-44.28</v>
      </c>
      <c r="I74" t="s">
        <v>527</v>
      </c>
      <c r="J74" t="s">
        <v>115</v>
      </c>
      <c r="K74" t="str">
        <f>IFERROR(IF(VLOOKUP(B74&amp;E74&amp;F74&amp;G74,Tranzactii!K:K,1,0)=B74&amp;E74&amp;F74&amp;G74,"OK","Mapped missing in Tranzactii sheet"),"Mapped missing inTranzactiisheet")</f>
        <v>OK</v>
      </c>
      <c r="L74" t="s">
        <v>528</v>
      </c>
    </row>
    <row r="75" spans="1:12" x14ac:dyDescent="0.35">
      <c r="A75" t="s">
        <v>516</v>
      </c>
      <c r="B75" t="s">
        <v>545</v>
      </c>
      <c r="C75">
        <v>4616820</v>
      </c>
      <c r="D75" t="s">
        <v>118</v>
      </c>
      <c r="E75">
        <v>1</v>
      </c>
      <c r="F75" t="s">
        <v>511</v>
      </c>
      <c r="G75" t="s">
        <v>526</v>
      </c>
      <c r="H75">
        <v>1.1299999999999999</v>
      </c>
      <c r="I75" t="s">
        <v>527</v>
      </c>
      <c r="J75" t="s">
        <v>117</v>
      </c>
      <c r="K75" t="str">
        <f>IFERROR(IF(VLOOKUP(B75&amp;E75&amp;F75&amp;G75,Tranzactii!K:K,1,0)=B75&amp;E75&amp;F75&amp;G75,"OK","Mapped missing in Tranzactii sheet"),"Mapped missing inTranzactiisheet")</f>
        <v>OK</v>
      </c>
      <c r="L75" t="s">
        <v>528</v>
      </c>
    </row>
    <row r="76" spans="1:12" x14ac:dyDescent="0.35">
      <c r="A76" t="s">
        <v>516</v>
      </c>
      <c r="B76" t="s">
        <v>543</v>
      </c>
      <c r="C76">
        <v>8346553</v>
      </c>
      <c r="D76" t="s">
        <v>113</v>
      </c>
      <c r="E76">
        <v>1</v>
      </c>
      <c r="F76" t="s">
        <v>511</v>
      </c>
      <c r="G76" t="s">
        <v>526</v>
      </c>
      <c r="H76">
        <v>7.32</v>
      </c>
      <c r="I76" t="s">
        <v>527</v>
      </c>
      <c r="J76" t="s">
        <v>112</v>
      </c>
      <c r="K76" t="str">
        <f>IFERROR(IF(VLOOKUP(B76&amp;E76&amp;F76&amp;G76,Tranzactii!K:K,1,0)=B76&amp;E76&amp;F76&amp;G76,"OK","Mapped missing in Tranzactii sheet"),"Mapped missing inTranzactiisheet")</f>
        <v>OK</v>
      </c>
      <c r="L76" t="s">
        <v>528</v>
      </c>
    </row>
    <row r="77" spans="1:12" x14ac:dyDescent="0.35">
      <c r="A77" t="s">
        <v>516</v>
      </c>
      <c r="B77" t="s">
        <v>546</v>
      </c>
      <c r="C77">
        <v>1124</v>
      </c>
      <c r="D77" t="s">
        <v>120</v>
      </c>
      <c r="E77">
        <v>1</v>
      </c>
      <c r="F77" t="s">
        <v>511</v>
      </c>
      <c r="G77" t="s">
        <v>526</v>
      </c>
      <c r="H77">
        <v>270</v>
      </c>
      <c r="I77" t="s">
        <v>527</v>
      </c>
      <c r="J77" t="s">
        <v>119</v>
      </c>
      <c r="K77" t="str">
        <f>IFERROR(IF(VLOOKUP(B77&amp;E77&amp;F77&amp;G77,Tranzactii!K:K,1,0)=B77&amp;E77&amp;F77&amp;G77,"OK","Mapped missing in Tranzactii sheet"),"Mapped missing inTranzactiisheet")</f>
        <v>OK</v>
      </c>
      <c r="L77" t="s">
        <v>528</v>
      </c>
    </row>
    <row r="78" spans="1:12" x14ac:dyDescent="0.35">
      <c r="A78" t="s">
        <v>516</v>
      </c>
      <c r="B78" t="s">
        <v>547</v>
      </c>
      <c r="C78">
        <v>24869</v>
      </c>
      <c r="D78" t="s">
        <v>122</v>
      </c>
      <c r="E78">
        <v>1</v>
      </c>
      <c r="F78" t="s">
        <v>511</v>
      </c>
      <c r="G78" t="s">
        <v>526</v>
      </c>
      <c r="H78">
        <v>1239</v>
      </c>
      <c r="I78" t="s">
        <v>527</v>
      </c>
      <c r="J78" t="s">
        <v>121</v>
      </c>
      <c r="K78" t="str">
        <f>IFERROR(IF(VLOOKUP(B78&amp;E78&amp;F78&amp;G78,Tranzactii!K:K,1,0)=B78&amp;E78&amp;F78&amp;G78,"OK","Mapped missing in Tranzactii sheet"),"Mapped missing inTranzactiisheet")</f>
        <v>OK</v>
      </c>
      <c r="L78" t="s">
        <v>528</v>
      </c>
    </row>
    <row r="79" spans="1:12" x14ac:dyDescent="0.35">
      <c r="A79" t="s">
        <v>516</v>
      </c>
      <c r="B79" t="s">
        <v>548</v>
      </c>
      <c r="C79">
        <v>70610295</v>
      </c>
      <c r="D79" t="s">
        <v>125</v>
      </c>
      <c r="E79">
        <v>1</v>
      </c>
      <c r="F79" t="s">
        <v>278</v>
      </c>
      <c r="G79" t="s">
        <v>403</v>
      </c>
      <c r="H79">
        <v>540.99</v>
      </c>
      <c r="I79" t="s">
        <v>527</v>
      </c>
      <c r="J79" t="s">
        <v>124</v>
      </c>
      <c r="K79" t="str">
        <f>IFERROR(IF(VLOOKUP(B79&amp;E79&amp;F79&amp;G79,Tranzactii!K:K,1,0)=B79&amp;E79&amp;F79&amp;G79,"OK","Mapped missing in Tranzactii sheet"),"Mapped missing inTranzactiisheet")</f>
        <v>OK</v>
      </c>
      <c r="L79" t="s">
        <v>528</v>
      </c>
    </row>
    <row r="80" spans="1:12" x14ac:dyDescent="0.35">
      <c r="A80" t="s">
        <v>516</v>
      </c>
      <c r="B80" t="s">
        <v>549</v>
      </c>
      <c r="C80">
        <v>7665</v>
      </c>
      <c r="D80" t="s">
        <v>127</v>
      </c>
      <c r="E80">
        <v>1</v>
      </c>
      <c r="F80" t="s">
        <v>278</v>
      </c>
      <c r="G80" t="s">
        <v>403</v>
      </c>
      <c r="H80">
        <v>16233.5</v>
      </c>
      <c r="I80" t="s">
        <v>527</v>
      </c>
      <c r="J80" t="s">
        <v>126</v>
      </c>
      <c r="K80" t="str">
        <f>IFERROR(IF(VLOOKUP(B80&amp;E80&amp;F80&amp;G80,Tranzactii!K:K,1,0)=B80&amp;E80&amp;F80&amp;G80,"OK","Mapped missing in Tranzactii sheet"),"Mapped missing inTranzactiisheet")</f>
        <v>OK</v>
      </c>
      <c r="L80" t="s">
        <v>528</v>
      </c>
    </row>
    <row r="81" spans="1:12" x14ac:dyDescent="0.35">
      <c r="A81" t="s">
        <v>516</v>
      </c>
      <c r="B81" t="s">
        <v>525</v>
      </c>
      <c r="C81">
        <v>290077</v>
      </c>
      <c r="D81" t="s">
        <v>70</v>
      </c>
      <c r="E81">
        <v>1</v>
      </c>
      <c r="F81" t="s">
        <v>278</v>
      </c>
      <c r="G81" t="s">
        <v>403</v>
      </c>
      <c r="H81">
        <v>1562.88</v>
      </c>
      <c r="I81" t="s">
        <v>527</v>
      </c>
      <c r="J81" t="s">
        <v>69</v>
      </c>
      <c r="K81" t="str">
        <f>IFERROR(IF(VLOOKUP(B81&amp;E81&amp;F81&amp;G81,Tranzactii!K:K,1,0)=B81&amp;E81&amp;F81&amp;G81,"OK","Mapped missing in Tranzactii sheet"),"Mapped missing inTranzactiisheet")</f>
        <v>OK</v>
      </c>
      <c r="L81" t="s">
        <v>528</v>
      </c>
    </row>
    <row r="82" spans="1:12" x14ac:dyDescent="0.35">
      <c r="A82" t="s">
        <v>516</v>
      </c>
      <c r="B82" t="s">
        <v>550</v>
      </c>
      <c r="C82">
        <v>2371200179</v>
      </c>
      <c r="D82" t="s">
        <v>129</v>
      </c>
      <c r="E82">
        <v>1</v>
      </c>
      <c r="F82" t="s">
        <v>278</v>
      </c>
      <c r="G82" t="s">
        <v>403</v>
      </c>
      <c r="H82">
        <v>29313.65</v>
      </c>
      <c r="I82" t="s">
        <v>527</v>
      </c>
      <c r="J82" t="s">
        <v>128</v>
      </c>
      <c r="K82" t="str">
        <f>IFERROR(IF(VLOOKUP(B82&amp;E82&amp;F82&amp;G82,Tranzactii!K:K,1,0)=B82&amp;E82&amp;F82&amp;G82,"OK","Mapped missing in Tranzactii sheet"),"Mapped missing inTranzactiisheet")</f>
        <v>OK</v>
      </c>
      <c r="L82" t="s">
        <v>528</v>
      </c>
    </row>
    <row r="83" spans="1:12" x14ac:dyDescent="0.35">
      <c r="A83" t="s">
        <v>516</v>
      </c>
      <c r="B83" t="s">
        <v>550</v>
      </c>
      <c r="C83">
        <v>2371200183</v>
      </c>
      <c r="D83" t="s">
        <v>129</v>
      </c>
      <c r="E83">
        <v>1</v>
      </c>
      <c r="F83" t="s">
        <v>278</v>
      </c>
      <c r="G83" t="s">
        <v>403</v>
      </c>
      <c r="H83">
        <v>13265.08</v>
      </c>
      <c r="I83" t="s">
        <v>527</v>
      </c>
      <c r="J83" t="s">
        <v>128</v>
      </c>
      <c r="K83" t="str">
        <f>IFERROR(IF(VLOOKUP(B83&amp;E83&amp;F83&amp;G83,Tranzactii!K:K,1,0)=B83&amp;E83&amp;F83&amp;G83,"OK","Mapped missing in Tranzactii sheet"),"Mapped missing inTranzactiisheet")</f>
        <v>OK</v>
      </c>
      <c r="L83" t="s">
        <v>528</v>
      </c>
    </row>
    <row r="84" spans="1:12" x14ac:dyDescent="0.35">
      <c r="A84" t="s">
        <v>516</v>
      </c>
      <c r="B84" t="s">
        <v>551</v>
      </c>
      <c r="C84">
        <v>153</v>
      </c>
      <c r="D84" t="s">
        <v>131</v>
      </c>
      <c r="E84">
        <v>1</v>
      </c>
      <c r="F84" t="s">
        <v>278</v>
      </c>
      <c r="G84" t="s">
        <v>403</v>
      </c>
      <c r="H84">
        <v>5532.04</v>
      </c>
      <c r="I84" t="s">
        <v>527</v>
      </c>
      <c r="J84" t="s">
        <v>130</v>
      </c>
      <c r="K84" t="str">
        <f>IFERROR(IF(VLOOKUP(B84&amp;E84&amp;F84&amp;G84,Tranzactii!K:K,1,0)=B84&amp;E84&amp;F84&amp;G84,"OK","Mapped missing in Tranzactii sheet"),"Mapped missing inTranzactiisheet")</f>
        <v>OK</v>
      </c>
      <c r="L84" t="s">
        <v>528</v>
      </c>
    </row>
    <row r="85" spans="1:12" x14ac:dyDescent="0.35">
      <c r="A85" t="s">
        <v>516</v>
      </c>
      <c r="B85" t="s">
        <v>538</v>
      </c>
      <c r="C85">
        <v>230302296581</v>
      </c>
      <c r="D85" t="s">
        <v>102</v>
      </c>
      <c r="E85">
        <v>1</v>
      </c>
      <c r="F85" t="s">
        <v>278</v>
      </c>
      <c r="G85" t="s">
        <v>403</v>
      </c>
      <c r="H85">
        <v>2390.34</v>
      </c>
      <c r="I85" t="s">
        <v>527</v>
      </c>
      <c r="J85" t="s">
        <v>101</v>
      </c>
      <c r="K85" t="str">
        <f>IFERROR(IF(VLOOKUP(B85&amp;E85&amp;F85&amp;G85,Tranzactii!K:K,1,0)=B85&amp;E85&amp;F85&amp;G85,"OK","Mapped missing in Tranzactii sheet"),"Mapped missing inTranzactiisheet")</f>
        <v>OK</v>
      </c>
      <c r="L85" t="s">
        <v>528</v>
      </c>
    </row>
    <row r="86" spans="1:12" x14ac:dyDescent="0.35">
      <c r="A86" t="s">
        <v>516</v>
      </c>
      <c r="B86" t="s">
        <v>552</v>
      </c>
      <c r="C86">
        <v>108346</v>
      </c>
      <c r="D86" t="s">
        <v>133</v>
      </c>
      <c r="E86">
        <v>1</v>
      </c>
      <c r="F86" t="s">
        <v>278</v>
      </c>
      <c r="G86" t="s">
        <v>403</v>
      </c>
      <c r="H86">
        <v>801.39</v>
      </c>
      <c r="I86" t="s">
        <v>527</v>
      </c>
      <c r="J86" t="s">
        <v>132</v>
      </c>
      <c r="K86" t="str">
        <f>IFERROR(IF(VLOOKUP(B86&amp;E86&amp;F86&amp;G86,Tranzactii!K:K,1,0)=B86&amp;E86&amp;F86&amp;G86,"OK","Mapped missing in Tranzactii sheet"),"Mapped missing inTranzactiisheet")</f>
        <v>OK</v>
      </c>
      <c r="L86" t="s">
        <v>528</v>
      </c>
    </row>
    <row r="87" spans="1:12" x14ac:dyDescent="0.35">
      <c r="A87" t="s">
        <v>516</v>
      </c>
      <c r="B87" t="s">
        <v>553</v>
      </c>
      <c r="C87">
        <v>47</v>
      </c>
      <c r="D87" t="s">
        <v>135</v>
      </c>
      <c r="E87">
        <v>1</v>
      </c>
      <c r="F87" t="s">
        <v>278</v>
      </c>
      <c r="G87" t="s">
        <v>403</v>
      </c>
      <c r="H87">
        <v>832.19</v>
      </c>
      <c r="I87" t="s">
        <v>527</v>
      </c>
      <c r="J87" t="s">
        <v>134</v>
      </c>
      <c r="K87" t="str">
        <f>IFERROR(IF(VLOOKUP(B87&amp;E87&amp;F87&amp;G87,Tranzactii!K:K,1,0)=B87&amp;E87&amp;F87&amp;G87,"OK","Mapped missing in Tranzactii sheet"),"Mapped missing inTranzactiisheet")</f>
        <v>OK</v>
      </c>
      <c r="L87" t="s">
        <v>528</v>
      </c>
    </row>
    <row r="88" spans="1:12" x14ac:dyDescent="0.35">
      <c r="A88" t="s">
        <v>516</v>
      </c>
      <c r="B88" t="s">
        <v>553</v>
      </c>
      <c r="C88">
        <v>46</v>
      </c>
      <c r="D88" t="s">
        <v>135</v>
      </c>
      <c r="E88">
        <v>1</v>
      </c>
      <c r="F88" t="s">
        <v>278</v>
      </c>
      <c r="G88" t="s">
        <v>403</v>
      </c>
      <c r="H88">
        <v>4824.37</v>
      </c>
      <c r="I88" t="s">
        <v>527</v>
      </c>
      <c r="J88" t="s">
        <v>134</v>
      </c>
      <c r="K88" t="str">
        <f>IFERROR(IF(VLOOKUP(B88&amp;E88&amp;F88&amp;G88,Tranzactii!K:K,1,0)=B88&amp;E88&amp;F88&amp;G88,"OK","Mapped missing in Tranzactii sheet"),"Mapped missing inTranzactiisheet")</f>
        <v>OK</v>
      </c>
      <c r="L88" t="s">
        <v>528</v>
      </c>
    </row>
    <row r="89" spans="1:12" x14ac:dyDescent="0.35">
      <c r="A89" t="s">
        <v>516</v>
      </c>
      <c r="B89" t="s">
        <v>554</v>
      </c>
      <c r="C89">
        <v>544</v>
      </c>
      <c r="D89" t="s">
        <v>137</v>
      </c>
      <c r="E89">
        <v>1</v>
      </c>
      <c r="F89" t="s">
        <v>278</v>
      </c>
      <c r="G89" t="s">
        <v>403</v>
      </c>
      <c r="H89">
        <v>2975</v>
      </c>
      <c r="I89" t="s">
        <v>527</v>
      </c>
      <c r="J89" t="s">
        <v>136</v>
      </c>
      <c r="K89" t="str">
        <f>IFERROR(IF(VLOOKUP(B89&amp;E89&amp;F89&amp;G89,Tranzactii!K:K,1,0)=B89&amp;E89&amp;F89&amp;G89,"OK","Mapped missing in Tranzactii sheet"),"Mapped missing inTranzactiisheet")</f>
        <v>OK</v>
      </c>
      <c r="L89" t="s">
        <v>528</v>
      </c>
    </row>
    <row r="90" spans="1:12" x14ac:dyDescent="0.35">
      <c r="A90" t="s">
        <v>516</v>
      </c>
      <c r="B90" t="s">
        <v>540</v>
      </c>
      <c r="C90">
        <v>552845405</v>
      </c>
      <c r="D90" t="s">
        <v>106</v>
      </c>
      <c r="E90">
        <v>1</v>
      </c>
      <c r="F90" t="s">
        <v>278</v>
      </c>
      <c r="G90" t="s">
        <v>403</v>
      </c>
      <c r="H90">
        <v>2742.69</v>
      </c>
      <c r="I90" t="s">
        <v>527</v>
      </c>
      <c r="J90" t="s">
        <v>105</v>
      </c>
      <c r="K90" t="str">
        <f>IFERROR(IF(VLOOKUP(B90&amp;E90&amp;F90&amp;G90,Tranzactii!K:K,1,0)=B90&amp;E90&amp;F90&amp;G90,"OK","Mapped missing in Tranzactii sheet"),"Mapped missing inTranzactiisheet")</f>
        <v>OK</v>
      </c>
      <c r="L90" t="s">
        <v>528</v>
      </c>
    </row>
    <row r="91" spans="1:12" x14ac:dyDescent="0.35">
      <c r="A91" t="s">
        <v>516</v>
      </c>
      <c r="B91" t="s">
        <v>555</v>
      </c>
      <c r="C91">
        <v>20231604944</v>
      </c>
      <c r="D91" t="s">
        <v>139</v>
      </c>
      <c r="E91">
        <v>1</v>
      </c>
      <c r="F91" t="s">
        <v>278</v>
      </c>
      <c r="G91" t="s">
        <v>403</v>
      </c>
      <c r="H91">
        <v>1819.58</v>
      </c>
      <c r="I91" t="s">
        <v>527</v>
      </c>
      <c r="J91" t="s">
        <v>138</v>
      </c>
      <c r="K91" t="str">
        <f>IFERROR(IF(VLOOKUP(B91&amp;E91&amp;F91&amp;G91,Tranzactii!K:K,1,0)=B91&amp;E91&amp;F91&amp;G91,"OK","Mapped missing in Tranzactii sheet"),"Mapped missing inTranzactiisheet")</f>
        <v>OK</v>
      </c>
      <c r="L91" t="s">
        <v>528</v>
      </c>
    </row>
    <row r="92" spans="1:12" x14ac:dyDescent="0.35">
      <c r="A92" t="s">
        <v>516</v>
      </c>
      <c r="B92" t="s">
        <v>517</v>
      </c>
      <c r="C92">
        <v>2332101535</v>
      </c>
      <c r="D92" t="s">
        <v>33</v>
      </c>
      <c r="E92">
        <v>1</v>
      </c>
      <c r="F92" t="s">
        <v>278</v>
      </c>
      <c r="G92" t="s">
        <v>403</v>
      </c>
      <c r="H92">
        <v>7461.3</v>
      </c>
      <c r="I92" t="s">
        <v>527</v>
      </c>
      <c r="J92" t="s">
        <v>32</v>
      </c>
      <c r="K92" t="str">
        <f>IFERROR(IF(VLOOKUP(B92&amp;E92&amp;F92&amp;G92,Tranzactii!K:K,1,0)=B92&amp;E92&amp;F92&amp;G92,"OK","Mapped missing in Tranzactii sheet"),"Mapped missing inTranzactiisheet")</f>
        <v>OK</v>
      </c>
      <c r="L92" t="s">
        <v>528</v>
      </c>
    </row>
    <row r="93" spans="1:12" x14ac:dyDescent="0.35">
      <c r="A93" t="s">
        <v>516</v>
      </c>
      <c r="B93" t="s">
        <v>555</v>
      </c>
      <c r="C93">
        <v>20231638070</v>
      </c>
      <c r="D93" t="s">
        <v>139</v>
      </c>
      <c r="E93">
        <v>1</v>
      </c>
      <c r="F93" t="s">
        <v>278</v>
      </c>
      <c r="G93" t="s">
        <v>403</v>
      </c>
      <c r="H93">
        <v>1961.63</v>
      </c>
      <c r="I93" t="s">
        <v>527</v>
      </c>
      <c r="J93" t="s">
        <v>138</v>
      </c>
      <c r="K93" t="str">
        <f>IFERROR(IF(VLOOKUP(B93&amp;E93&amp;F93&amp;G93,Tranzactii!K:K,1,0)=B93&amp;E93&amp;F93&amp;G93,"OK","Mapped missing in Tranzactii sheet"),"Mapped missing inTranzactiisheet")</f>
        <v>OK</v>
      </c>
      <c r="L93" t="s">
        <v>528</v>
      </c>
    </row>
    <row r="94" spans="1:12" x14ac:dyDescent="0.35">
      <c r="A94" t="s">
        <v>516</v>
      </c>
      <c r="B94" t="s">
        <v>552</v>
      </c>
      <c r="C94">
        <v>108402</v>
      </c>
      <c r="D94" t="s">
        <v>133</v>
      </c>
      <c r="E94">
        <v>1</v>
      </c>
      <c r="F94" t="s">
        <v>278</v>
      </c>
      <c r="G94" t="s">
        <v>403</v>
      </c>
      <c r="H94">
        <v>725.98</v>
      </c>
      <c r="I94" t="s">
        <v>527</v>
      </c>
      <c r="J94" t="s">
        <v>132</v>
      </c>
      <c r="K94" t="str">
        <f>IFERROR(IF(VLOOKUP(B94&amp;E94&amp;F94&amp;G94,Tranzactii!K:K,1,0)=B94&amp;E94&amp;F94&amp;G94,"OK","Mapped missing in Tranzactii sheet"),"Mapped missing inTranzactiisheet")</f>
        <v>OK</v>
      </c>
      <c r="L94" t="s">
        <v>528</v>
      </c>
    </row>
    <row r="95" spans="1:12" x14ac:dyDescent="0.35">
      <c r="A95" t="s">
        <v>516</v>
      </c>
      <c r="B95" t="s">
        <v>552</v>
      </c>
      <c r="C95">
        <v>108410</v>
      </c>
      <c r="D95" t="s">
        <v>133</v>
      </c>
      <c r="E95">
        <v>1</v>
      </c>
      <c r="F95" t="s">
        <v>278</v>
      </c>
      <c r="G95" t="s">
        <v>403</v>
      </c>
      <c r="H95">
        <v>109.47</v>
      </c>
      <c r="I95" t="s">
        <v>527</v>
      </c>
      <c r="J95" t="s">
        <v>132</v>
      </c>
      <c r="K95" t="str">
        <f>IFERROR(IF(VLOOKUP(B95&amp;E95&amp;F95&amp;G95,Tranzactii!K:K,1,0)=B95&amp;E95&amp;F95&amp;G95,"OK","Mapped missing in Tranzactii sheet"),"Mapped missing inTranzactiisheet")</f>
        <v>OK</v>
      </c>
      <c r="L95" t="s">
        <v>528</v>
      </c>
    </row>
    <row r="96" spans="1:12" x14ac:dyDescent="0.35">
      <c r="A96" t="s">
        <v>516</v>
      </c>
      <c r="B96" t="s">
        <v>551</v>
      </c>
      <c r="C96">
        <v>212</v>
      </c>
      <c r="D96" t="s">
        <v>131</v>
      </c>
      <c r="E96">
        <v>1</v>
      </c>
      <c r="F96" t="s">
        <v>278</v>
      </c>
      <c r="G96" t="s">
        <v>403</v>
      </c>
      <c r="H96">
        <v>6282.43</v>
      </c>
      <c r="I96" t="s">
        <v>527</v>
      </c>
      <c r="J96" t="s">
        <v>130</v>
      </c>
      <c r="K96" t="str">
        <f>IFERROR(IF(VLOOKUP(B96&amp;E96&amp;F96&amp;G96,Tranzactii!K:K,1,0)=B96&amp;E96&amp;F96&amp;G96,"OK","Mapped missing in Tranzactii sheet"),"Mapped missing inTranzactiisheet")</f>
        <v>OK</v>
      </c>
      <c r="L96" t="s">
        <v>528</v>
      </c>
    </row>
    <row r="97" spans="1:12" x14ac:dyDescent="0.35">
      <c r="A97" t="s">
        <v>516</v>
      </c>
      <c r="B97" t="s">
        <v>517</v>
      </c>
      <c r="C97">
        <v>2332101630</v>
      </c>
      <c r="D97" t="s">
        <v>33</v>
      </c>
      <c r="E97">
        <v>1</v>
      </c>
      <c r="F97" t="s">
        <v>278</v>
      </c>
      <c r="G97" t="s">
        <v>403</v>
      </c>
      <c r="H97">
        <v>13385.12</v>
      </c>
      <c r="I97" t="s">
        <v>527</v>
      </c>
      <c r="J97" t="s">
        <v>32</v>
      </c>
      <c r="K97" t="str">
        <f>IFERROR(IF(VLOOKUP(B97&amp;E97&amp;F97&amp;G97,Tranzactii!K:K,1,0)=B97&amp;E97&amp;F97&amp;G97,"OK","Mapped missing in Tranzactii sheet"),"Mapped missing inTranzactiisheet")</f>
        <v>OK</v>
      </c>
      <c r="L97" t="s">
        <v>528</v>
      </c>
    </row>
    <row r="98" spans="1:12" x14ac:dyDescent="0.35">
      <c r="A98" t="s">
        <v>516</v>
      </c>
      <c r="B98" t="s">
        <v>556</v>
      </c>
      <c r="C98">
        <v>737</v>
      </c>
      <c r="D98" t="s">
        <v>141</v>
      </c>
      <c r="E98">
        <v>1</v>
      </c>
      <c r="F98" t="s">
        <v>278</v>
      </c>
      <c r="G98" t="s">
        <v>403</v>
      </c>
      <c r="H98">
        <v>2451.4</v>
      </c>
      <c r="I98" t="s">
        <v>527</v>
      </c>
      <c r="J98" t="s">
        <v>140</v>
      </c>
      <c r="K98" t="str">
        <f>IFERROR(IF(VLOOKUP(B98&amp;E98&amp;F98&amp;G98,Tranzactii!K:K,1,0)=B98&amp;E98&amp;F98&amp;G98,"OK","Mapped missing in Tranzactii sheet"),"Mapped missing inTranzactiisheet")</f>
        <v>OK</v>
      </c>
      <c r="L98" t="s">
        <v>528</v>
      </c>
    </row>
    <row r="99" spans="1:12" x14ac:dyDescent="0.35">
      <c r="A99" t="s">
        <v>516</v>
      </c>
      <c r="B99" t="s">
        <v>557</v>
      </c>
      <c r="C99">
        <v>76</v>
      </c>
      <c r="D99" t="s">
        <v>143</v>
      </c>
      <c r="E99">
        <v>1</v>
      </c>
      <c r="F99" t="s">
        <v>278</v>
      </c>
      <c r="G99" t="s">
        <v>403</v>
      </c>
      <c r="H99">
        <v>3677.1</v>
      </c>
      <c r="I99" t="s">
        <v>527</v>
      </c>
      <c r="J99" t="s">
        <v>142</v>
      </c>
      <c r="K99" t="str">
        <f>IFERROR(IF(VLOOKUP(B99&amp;E99&amp;F99&amp;G99,Tranzactii!K:K,1,0)=B99&amp;E99&amp;F99&amp;G99,"OK","Mapped missing in Tranzactii sheet"),"Mapped missing inTranzactiisheet")</f>
        <v>OK</v>
      </c>
      <c r="L99" t="s">
        <v>528</v>
      </c>
    </row>
    <row r="100" spans="1:12" x14ac:dyDescent="0.35">
      <c r="A100" t="s">
        <v>516</v>
      </c>
      <c r="B100" t="s">
        <v>558</v>
      </c>
      <c r="C100">
        <v>118757</v>
      </c>
      <c r="D100" t="s">
        <v>145</v>
      </c>
      <c r="E100">
        <v>1</v>
      </c>
      <c r="F100" t="s">
        <v>278</v>
      </c>
      <c r="G100" t="s">
        <v>403</v>
      </c>
      <c r="H100">
        <v>30465.89</v>
      </c>
      <c r="I100" t="s">
        <v>527</v>
      </c>
      <c r="J100" t="s">
        <v>144</v>
      </c>
      <c r="K100" t="str">
        <f>IFERROR(IF(VLOOKUP(B100&amp;E100&amp;F100&amp;G100,Tranzactii!K:K,1,0)=B100&amp;E100&amp;F100&amp;G100,"OK","Mapped missing in Tranzactii sheet"),"Mapped missing inTranzactiisheet")</f>
        <v>OK</v>
      </c>
      <c r="L100" t="s">
        <v>528</v>
      </c>
    </row>
    <row r="101" spans="1:12" x14ac:dyDescent="0.35">
      <c r="A101" t="s">
        <v>516</v>
      </c>
      <c r="B101" t="s">
        <v>551</v>
      </c>
      <c r="C101">
        <v>223</v>
      </c>
      <c r="D101" t="s">
        <v>131</v>
      </c>
      <c r="E101">
        <v>1</v>
      </c>
      <c r="F101" t="s">
        <v>278</v>
      </c>
      <c r="G101" t="s">
        <v>403</v>
      </c>
      <c r="H101">
        <v>11908.44</v>
      </c>
      <c r="I101" t="s">
        <v>527</v>
      </c>
      <c r="J101" t="s">
        <v>130</v>
      </c>
      <c r="K101" t="str">
        <f>IFERROR(IF(VLOOKUP(B101&amp;E101&amp;F101&amp;G101,Tranzactii!K:K,1,0)=B101&amp;E101&amp;F101&amp;G101,"OK","Mapped missing in Tranzactii sheet"),"Mapped missing inTranzactiisheet")</f>
        <v>OK</v>
      </c>
      <c r="L101" t="s">
        <v>528</v>
      </c>
    </row>
    <row r="102" spans="1:12" x14ac:dyDescent="0.35">
      <c r="A102" t="s">
        <v>516</v>
      </c>
      <c r="B102" t="s">
        <v>541</v>
      </c>
      <c r="C102">
        <v>7554662</v>
      </c>
      <c r="D102" t="s">
        <v>109</v>
      </c>
      <c r="E102">
        <v>1</v>
      </c>
      <c r="F102" t="s">
        <v>278</v>
      </c>
      <c r="G102" t="s">
        <v>403</v>
      </c>
      <c r="H102">
        <v>54.91</v>
      </c>
      <c r="I102" t="s">
        <v>527</v>
      </c>
      <c r="J102" t="s">
        <v>108</v>
      </c>
      <c r="K102" t="str">
        <f>IFERROR(IF(VLOOKUP(B102&amp;E102&amp;F102&amp;G102,Tranzactii!K:K,1,0)=B102&amp;E102&amp;F102&amp;G102,"OK","Mapped missing in Tranzactii sheet"),"Mapped missing inTranzactiisheet")</f>
        <v>OK</v>
      </c>
      <c r="L102" t="s">
        <v>528</v>
      </c>
    </row>
    <row r="103" spans="1:12" x14ac:dyDescent="0.35">
      <c r="A103" t="s">
        <v>516</v>
      </c>
      <c r="B103" t="s">
        <v>559</v>
      </c>
      <c r="C103">
        <v>2164</v>
      </c>
      <c r="D103" t="s">
        <v>147</v>
      </c>
      <c r="E103">
        <v>1</v>
      </c>
      <c r="F103" t="s">
        <v>278</v>
      </c>
      <c r="G103" t="s">
        <v>403</v>
      </c>
      <c r="H103">
        <v>170</v>
      </c>
      <c r="I103" t="s">
        <v>527</v>
      </c>
      <c r="J103" t="s">
        <v>146</v>
      </c>
      <c r="K103" t="str">
        <f>IFERROR(IF(VLOOKUP(B103&amp;E103&amp;F103&amp;G103,Tranzactii!K:K,1,0)=B103&amp;E103&amp;F103&amp;G103,"OK","Mapped missing in Tranzactii sheet"),"Mapped missing inTranzactiisheet")</f>
        <v>OK</v>
      </c>
      <c r="L103" t="s">
        <v>528</v>
      </c>
    </row>
    <row r="104" spans="1:12" x14ac:dyDescent="0.35">
      <c r="A104" t="s">
        <v>516</v>
      </c>
      <c r="B104" t="s">
        <v>517</v>
      </c>
      <c r="C104">
        <v>2332101708</v>
      </c>
      <c r="D104" t="s">
        <v>33</v>
      </c>
      <c r="E104">
        <v>1</v>
      </c>
      <c r="F104" t="s">
        <v>278</v>
      </c>
      <c r="G104" t="s">
        <v>403</v>
      </c>
      <c r="H104">
        <v>2667.98</v>
      </c>
      <c r="I104" t="s">
        <v>527</v>
      </c>
      <c r="J104" t="s">
        <v>32</v>
      </c>
      <c r="K104" t="str">
        <f>IFERROR(IF(VLOOKUP(B104&amp;E104&amp;F104&amp;G104,Tranzactii!K:K,1,0)=B104&amp;E104&amp;F104&amp;G104,"OK","Mapped missing in Tranzactii sheet"),"Mapped missing inTranzactiisheet")</f>
        <v>OK</v>
      </c>
      <c r="L104" t="s">
        <v>528</v>
      </c>
    </row>
    <row r="105" spans="1:12" x14ac:dyDescent="0.35">
      <c r="A105" t="s">
        <v>516</v>
      </c>
      <c r="B105" t="s">
        <v>560</v>
      </c>
      <c r="C105">
        <v>22223</v>
      </c>
      <c r="D105" t="s">
        <v>149</v>
      </c>
      <c r="E105">
        <v>1</v>
      </c>
      <c r="F105" t="s">
        <v>278</v>
      </c>
      <c r="G105" t="s">
        <v>403</v>
      </c>
      <c r="H105">
        <v>414009.33</v>
      </c>
      <c r="I105" t="s">
        <v>527</v>
      </c>
      <c r="J105" t="s">
        <v>148</v>
      </c>
      <c r="K105" t="str">
        <f>IFERROR(IF(VLOOKUP(B105&amp;E105&amp;F105&amp;G105,Tranzactii!K:K,1,0)=B105&amp;E105&amp;F105&amp;G105,"OK","Mapped missing in Tranzactii sheet"),"Mapped missing inTranzactiisheet")</f>
        <v>OK</v>
      </c>
      <c r="L105" t="s">
        <v>528</v>
      </c>
    </row>
    <row r="106" spans="1:12" x14ac:dyDescent="0.35">
      <c r="A106" t="s">
        <v>516</v>
      </c>
      <c r="B106" t="s">
        <v>561</v>
      </c>
      <c r="C106">
        <v>94845</v>
      </c>
      <c r="D106" t="s">
        <v>151</v>
      </c>
      <c r="E106">
        <v>1</v>
      </c>
      <c r="F106" t="s">
        <v>278</v>
      </c>
      <c r="G106" t="s">
        <v>403</v>
      </c>
      <c r="H106">
        <v>55</v>
      </c>
      <c r="I106" t="s">
        <v>527</v>
      </c>
      <c r="J106" t="s">
        <v>150</v>
      </c>
      <c r="K106" t="str">
        <f>IFERROR(IF(VLOOKUP(B106&amp;E106&amp;F106&amp;G106,Tranzactii!K:K,1,0)=B106&amp;E106&amp;F106&amp;G106,"OK","Mapped missing in Tranzactii sheet"),"Mapped missing inTranzactiisheet")</f>
        <v>OK</v>
      </c>
      <c r="L106" t="s">
        <v>528</v>
      </c>
    </row>
    <row r="107" spans="1:12" x14ac:dyDescent="0.35">
      <c r="A107" t="s">
        <v>516</v>
      </c>
      <c r="B107" t="s">
        <v>562</v>
      </c>
      <c r="C107">
        <v>107837</v>
      </c>
      <c r="D107" t="s">
        <v>154</v>
      </c>
      <c r="E107">
        <v>1</v>
      </c>
      <c r="F107" t="s">
        <v>278</v>
      </c>
      <c r="G107" t="s">
        <v>403</v>
      </c>
      <c r="H107">
        <v>78.540000000000006</v>
      </c>
      <c r="I107" t="s">
        <v>527</v>
      </c>
      <c r="J107" t="s">
        <v>153</v>
      </c>
      <c r="K107" t="str">
        <f>IFERROR(IF(VLOOKUP(B107&amp;E107&amp;F107&amp;G107,Tranzactii!K:K,1,0)=B107&amp;E107&amp;F107&amp;G107,"OK","Mapped missing in Tranzactii sheet"),"Mapped missing inTranzactiisheet")</f>
        <v>OK</v>
      </c>
      <c r="L107" t="s">
        <v>528</v>
      </c>
    </row>
    <row r="108" spans="1:12" x14ac:dyDescent="0.35">
      <c r="A108" t="s">
        <v>516</v>
      </c>
      <c r="B108" t="s">
        <v>563</v>
      </c>
      <c r="C108">
        <v>234560</v>
      </c>
      <c r="D108" t="s">
        <v>156</v>
      </c>
      <c r="E108">
        <v>1</v>
      </c>
      <c r="F108" t="s">
        <v>278</v>
      </c>
      <c r="G108" t="s">
        <v>403</v>
      </c>
      <c r="H108">
        <v>1709.49</v>
      </c>
      <c r="I108" t="s">
        <v>527</v>
      </c>
      <c r="J108" t="s">
        <v>155</v>
      </c>
      <c r="K108" t="str">
        <f>IFERROR(IF(VLOOKUP(B108&amp;E108&amp;F108&amp;G108,Tranzactii!K:K,1,0)=B108&amp;E108&amp;F108&amp;G108,"OK","Mapped missing in Tranzactii sheet"),"Mapped missing inTranzactiisheet")</f>
        <v>OK</v>
      </c>
      <c r="L108" t="s">
        <v>528</v>
      </c>
    </row>
    <row r="109" spans="1:12" x14ac:dyDescent="0.35">
      <c r="A109" t="s">
        <v>516</v>
      </c>
      <c r="B109" t="s">
        <v>536</v>
      </c>
      <c r="C109">
        <v>3031000006009680</v>
      </c>
      <c r="D109" t="s">
        <v>92</v>
      </c>
      <c r="E109">
        <v>1</v>
      </c>
      <c r="F109" t="s">
        <v>278</v>
      </c>
      <c r="G109" t="s">
        <v>403</v>
      </c>
      <c r="H109">
        <v>684.51</v>
      </c>
      <c r="I109" t="s">
        <v>527</v>
      </c>
      <c r="J109" t="s">
        <v>91</v>
      </c>
      <c r="K109" t="str">
        <f>IFERROR(IF(VLOOKUP(B109&amp;E109&amp;F109&amp;G109,Tranzactii!K:K,1,0)=B109&amp;E109&amp;F109&amp;G109,"OK","Mapped missing in Tranzactii sheet"),"Mapped missing inTranzactiisheet")</f>
        <v>OK</v>
      </c>
      <c r="L109" t="s">
        <v>528</v>
      </c>
    </row>
    <row r="110" spans="1:12" x14ac:dyDescent="0.35">
      <c r="A110" t="s">
        <v>516</v>
      </c>
      <c r="B110" t="s">
        <v>552</v>
      </c>
      <c r="C110">
        <v>108437</v>
      </c>
      <c r="D110" t="s">
        <v>133</v>
      </c>
      <c r="E110">
        <v>1</v>
      </c>
      <c r="F110" t="s">
        <v>278</v>
      </c>
      <c r="G110" t="s">
        <v>403</v>
      </c>
      <c r="H110">
        <v>775.93</v>
      </c>
      <c r="I110" t="s">
        <v>527</v>
      </c>
      <c r="J110" t="s">
        <v>132</v>
      </c>
      <c r="K110" t="str">
        <f>IFERROR(IF(VLOOKUP(B110&amp;E110&amp;F110&amp;G110,Tranzactii!K:K,1,0)=B110&amp;E110&amp;F110&amp;G110,"OK","Mapped missing in Tranzactii sheet"),"Mapped missing inTranzactiisheet")</f>
        <v>OK</v>
      </c>
      <c r="L110" t="s">
        <v>528</v>
      </c>
    </row>
    <row r="111" spans="1:12" x14ac:dyDescent="0.35">
      <c r="A111" t="s">
        <v>516</v>
      </c>
      <c r="B111" t="s">
        <v>542</v>
      </c>
      <c r="C111">
        <v>3811047237</v>
      </c>
      <c r="D111" t="s">
        <v>111</v>
      </c>
      <c r="E111">
        <v>1</v>
      </c>
      <c r="F111" t="s">
        <v>278</v>
      </c>
      <c r="G111" t="s">
        <v>403</v>
      </c>
      <c r="H111">
        <v>32.65</v>
      </c>
      <c r="I111" t="s">
        <v>527</v>
      </c>
      <c r="J111" t="s">
        <v>110</v>
      </c>
      <c r="K111" t="str">
        <f>IFERROR(IF(VLOOKUP(B111&amp;E111&amp;F111&amp;G111,Tranzactii!K:K,1,0)=B111&amp;E111&amp;F111&amp;G111,"OK","Mapped missing in Tranzactii sheet"),"Mapped missing inTranzactiisheet")</f>
        <v>OK</v>
      </c>
      <c r="L111" t="s">
        <v>528</v>
      </c>
    </row>
    <row r="112" spans="1:12" x14ac:dyDescent="0.35">
      <c r="A112" t="s">
        <v>516</v>
      </c>
      <c r="B112" t="s">
        <v>555</v>
      </c>
      <c r="C112">
        <v>20231730409</v>
      </c>
      <c r="D112" t="s">
        <v>139</v>
      </c>
      <c r="E112">
        <v>1</v>
      </c>
      <c r="F112" t="s">
        <v>278</v>
      </c>
      <c r="G112" t="s">
        <v>403</v>
      </c>
      <c r="H112">
        <v>14994</v>
      </c>
      <c r="I112" t="s">
        <v>527</v>
      </c>
      <c r="J112" t="s">
        <v>138</v>
      </c>
      <c r="K112" t="str">
        <f>IFERROR(IF(VLOOKUP(B112&amp;E112&amp;F112&amp;G112,Tranzactii!K:K,1,0)=B112&amp;E112&amp;F112&amp;G112,"OK","Mapped missing in Tranzactii sheet"),"Mapped missing inTranzactiisheet")</f>
        <v>OK</v>
      </c>
      <c r="L112" t="s">
        <v>528</v>
      </c>
    </row>
    <row r="113" spans="1:12" x14ac:dyDescent="0.35">
      <c r="A113" t="s">
        <v>516</v>
      </c>
      <c r="B113" t="s">
        <v>564</v>
      </c>
      <c r="C113">
        <v>2320349</v>
      </c>
      <c r="D113" t="s">
        <v>158</v>
      </c>
      <c r="E113">
        <v>1</v>
      </c>
      <c r="F113" t="s">
        <v>278</v>
      </c>
      <c r="G113" t="s">
        <v>403</v>
      </c>
      <c r="H113">
        <v>65912.81</v>
      </c>
      <c r="I113" t="s">
        <v>527</v>
      </c>
      <c r="J113" t="s">
        <v>157</v>
      </c>
      <c r="K113" t="str">
        <f>IFERROR(IF(VLOOKUP(B113&amp;E113&amp;F113&amp;G113,Tranzactii!K:K,1,0)=B113&amp;E113&amp;F113&amp;G113,"OK","Mapped missing in Tranzactii sheet"),"Mapped missing inTranzactiisheet")</f>
        <v>OK</v>
      </c>
      <c r="L113" t="s">
        <v>528</v>
      </c>
    </row>
    <row r="114" spans="1:12" x14ac:dyDescent="0.35">
      <c r="A114" t="s">
        <v>516</v>
      </c>
      <c r="B114" t="s">
        <v>555</v>
      </c>
      <c r="C114">
        <v>20231709607</v>
      </c>
      <c r="D114" t="s">
        <v>139</v>
      </c>
      <c r="E114">
        <v>1</v>
      </c>
      <c r="F114" t="s">
        <v>278</v>
      </c>
      <c r="G114" t="s">
        <v>403</v>
      </c>
      <c r="H114">
        <v>4202.09</v>
      </c>
      <c r="I114" t="s">
        <v>527</v>
      </c>
      <c r="J114" t="s">
        <v>138</v>
      </c>
      <c r="K114" t="str">
        <f>IFERROR(IF(VLOOKUP(B114&amp;E114&amp;F114&amp;G114,Tranzactii!K:K,1,0)=B114&amp;E114&amp;F114&amp;G114,"OK","Mapped missing in Tranzactii sheet"),"Mapped missing inTranzactiisheet")</f>
        <v>OK</v>
      </c>
      <c r="L114" t="s">
        <v>528</v>
      </c>
    </row>
    <row r="115" spans="1:12" x14ac:dyDescent="0.35">
      <c r="A115" t="s">
        <v>516</v>
      </c>
      <c r="B115" t="s">
        <v>555</v>
      </c>
      <c r="C115">
        <v>20231709660</v>
      </c>
      <c r="D115" t="s">
        <v>139</v>
      </c>
      <c r="E115">
        <v>1</v>
      </c>
      <c r="F115" t="s">
        <v>278</v>
      </c>
      <c r="G115" t="s">
        <v>403</v>
      </c>
      <c r="H115">
        <v>4202.09</v>
      </c>
      <c r="I115" t="s">
        <v>527</v>
      </c>
      <c r="J115" t="s">
        <v>138</v>
      </c>
      <c r="K115" t="str">
        <f>IFERROR(IF(VLOOKUP(B115&amp;E115&amp;F115&amp;G115,Tranzactii!K:K,1,0)=B115&amp;E115&amp;F115&amp;G115,"OK","Mapped missing in Tranzactii sheet"),"Mapped missing inTranzactiisheet")</f>
        <v>OK</v>
      </c>
      <c r="L115" t="s">
        <v>528</v>
      </c>
    </row>
    <row r="116" spans="1:12" x14ac:dyDescent="0.35">
      <c r="A116" t="s">
        <v>516</v>
      </c>
      <c r="B116" t="s">
        <v>565</v>
      </c>
      <c r="C116">
        <v>15446400</v>
      </c>
      <c r="D116" t="s">
        <v>160</v>
      </c>
      <c r="E116">
        <v>1</v>
      </c>
      <c r="F116" t="s">
        <v>278</v>
      </c>
      <c r="G116" t="s">
        <v>403</v>
      </c>
      <c r="H116">
        <v>1432.13</v>
      </c>
      <c r="I116" t="s">
        <v>527</v>
      </c>
      <c r="J116" t="s">
        <v>159</v>
      </c>
      <c r="K116" t="str">
        <f>IFERROR(IF(VLOOKUP(B116&amp;E116&amp;F116&amp;G116,Tranzactii!K:K,1,0)=B116&amp;E116&amp;F116&amp;G116,"OK","Mapped missing in Tranzactii sheet"),"Mapped missing inTranzactiisheet")</f>
        <v>OK</v>
      </c>
      <c r="L116" t="s">
        <v>528</v>
      </c>
    </row>
    <row r="117" spans="1:12" x14ac:dyDescent="0.35">
      <c r="A117" t="s">
        <v>516</v>
      </c>
      <c r="B117" t="s">
        <v>565</v>
      </c>
      <c r="C117">
        <v>15445927</v>
      </c>
      <c r="D117" t="s">
        <v>160</v>
      </c>
      <c r="E117">
        <v>1</v>
      </c>
      <c r="F117" t="s">
        <v>278</v>
      </c>
      <c r="G117" t="s">
        <v>403</v>
      </c>
      <c r="H117">
        <v>87.76</v>
      </c>
      <c r="I117" t="s">
        <v>527</v>
      </c>
      <c r="J117" t="s">
        <v>159</v>
      </c>
      <c r="K117" t="str">
        <f>IFERROR(IF(VLOOKUP(B117&amp;E117&amp;F117&amp;G117,Tranzactii!K:K,1,0)=B117&amp;E117&amp;F117&amp;G117,"OK","Mapped missing in Tranzactii sheet"),"Mapped missing inTranzactiisheet")</f>
        <v>OK</v>
      </c>
      <c r="L117" t="s">
        <v>528</v>
      </c>
    </row>
    <row r="118" spans="1:12" x14ac:dyDescent="0.35">
      <c r="A118" t="s">
        <v>516</v>
      </c>
      <c r="B118" t="s">
        <v>555</v>
      </c>
      <c r="C118">
        <v>20231767676</v>
      </c>
      <c r="D118" t="s">
        <v>139</v>
      </c>
      <c r="E118">
        <v>1</v>
      </c>
      <c r="F118" t="s">
        <v>278</v>
      </c>
      <c r="G118" t="s">
        <v>403</v>
      </c>
      <c r="H118">
        <v>595</v>
      </c>
      <c r="I118" t="s">
        <v>527</v>
      </c>
      <c r="J118" t="s">
        <v>138</v>
      </c>
      <c r="K118" t="str">
        <f>IFERROR(IF(VLOOKUP(B118&amp;E118&amp;F118&amp;G118,Tranzactii!K:K,1,0)=B118&amp;E118&amp;F118&amp;G118,"OK","Mapped missing in Tranzactii sheet"),"Mapped missing inTranzactiisheet")</f>
        <v>OK</v>
      </c>
      <c r="L118" t="s">
        <v>528</v>
      </c>
    </row>
    <row r="119" spans="1:12" x14ac:dyDescent="0.35">
      <c r="A119" t="s">
        <v>516</v>
      </c>
      <c r="B119" t="s">
        <v>552</v>
      </c>
      <c r="C119">
        <v>108448</v>
      </c>
      <c r="D119" t="s">
        <v>133</v>
      </c>
      <c r="E119">
        <v>1</v>
      </c>
      <c r="F119" t="s">
        <v>278</v>
      </c>
      <c r="G119" t="s">
        <v>403</v>
      </c>
      <c r="H119">
        <v>2623.47</v>
      </c>
      <c r="I119" t="s">
        <v>527</v>
      </c>
      <c r="J119" t="s">
        <v>132</v>
      </c>
      <c r="K119" t="str">
        <f>IFERROR(IF(VLOOKUP(B119&amp;E119&amp;F119&amp;G119,Tranzactii!K:K,1,0)=B119&amp;E119&amp;F119&amp;G119,"OK","Mapped missing in Tranzactii sheet"),"Mapped missing inTranzactiisheet")</f>
        <v>OK</v>
      </c>
      <c r="L119" t="s">
        <v>528</v>
      </c>
    </row>
    <row r="120" spans="1:12" x14ac:dyDescent="0.35">
      <c r="A120" t="s">
        <v>516</v>
      </c>
      <c r="B120" t="s">
        <v>564</v>
      </c>
      <c r="C120">
        <v>2320359</v>
      </c>
      <c r="D120" t="s">
        <v>158</v>
      </c>
      <c r="E120">
        <v>1</v>
      </c>
      <c r="F120" t="s">
        <v>278</v>
      </c>
      <c r="G120" t="s">
        <v>403</v>
      </c>
      <c r="H120">
        <v>133042</v>
      </c>
      <c r="I120" t="s">
        <v>527</v>
      </c>
      <c r="J120" t="s">
        <v>157</v>
      </c>
      <c r="K120" t="str">
        <f>IFERROR(IF(VLOOKUP(B120&amp;E120&amp;F120&amp;G120,Tranzactii!K:K,1,0)=B120&amp;E120&amp;F120&amp;G120,"OK","Mapped missing in Tranzactii sheet"),"Mapped missing inTranzactiisheet")</f>
        <v>OK</v>
      </c>
      <c r="L120" t="s">
        <v>528</v>
      </c>
    </row>
    <row r="121" spans="1:12" x14ac:dyDescent="0.35">
      <c r="A121" t="s">
        <v>516</v>
      </c>
      <c r="B121" t="s">
        <v>566</v>
      </c>
      <c r="C121">
        <v>13089</v>
      </c>
      <c r="D121" t="s">
        <v>162</v>
      </c>
      <c r="E121">
        <v>1</v>
      </c>
      <c r="F121" t="s">
        <v>278</v>
      </c>
      <c r="G121" t="s">
        <v>403</v>
      </c>
      <c r="H121">
        <v>1299.48</v>
      </c>
      <c r="I121" t="s">
        <v>527</v>
      </c>
      <c r="J121" t="s">
        <v>161</v>
      </c>
      <c r="K121" t="str">
        <f>IFERROR(IF(VLOOKUP(B121&amp;E121&amp;F121&amp;G121,Tranzactii!K:K,1,0)=B121&amp;E121&amp;F121&amp;G121,"OK","Mapped missing in Tranzactii sheet"),"Mapped missing inTranzactiisheet")</f>
        <v>OK</v>
      </c>
      <c r="L121" t="s">
        <v>528</v>
      </c>
    </row>
    <row r="122" spans="1:12" x14ac:dyDescent="0.35">
      <c r="A122" t="s">
        <v>516</v>
      </c>
      <c r="B122" t="s">
        <v>551</v>
      </c>
      <c r="C122">
        <v>245</v>
      </c>
      <c r="D122" t="s">
        <v>131</v>
      </c>
      <c r="E122">
        <v>1</v>
      </c>
      <c r="F122" t="s">
        <v>278</v>
      </c>
      <c r="G122" t="s">
        <v>403</v>
      </c>
      <c r="H122">
        <v>4515.67</v>
      </c>
      <c r="I122" t="s">
        <v>527</v>
      </c>
      <c r="J122" t="s">
        <v>130</v>
      </c>
      <c r="K122" t="str">
        <f>IFERROR(IF(VLOOKUP(B122&amp;E122&amp;F122&amp;G122,Tranzactii!K:K,1,0)=B122&amp;E122&amp;F122&amp;G122,"OK","Mapped missing in Tranzactii sheet"),"Mapped missing inTranzactiisheet")</f>
        <v>OK</v>
      </c>
      <c r="L122" t="s">
        <v>528</v>
      </c>
    </row>
    <row r="123" spans="1:12" x14ac:dyDescent="0.35">
      <c r="A123" t="s">
        <v>516</v>
      </c>
      <c r="B123" t="s">
        <v>567</v>
      </c>
      <c r="C123">
        <v>1686</v>
      </c>
      <c r="D123" t="s">
        <v>165</v>
      </c>
      <c r="E123">
        <v>1</v>
      </c>
      <c r="F123" t="s">
        <v>278</v>
      </c>
      <c r="G123" t="s">
        <v>403</v>
      </c>
      <c r="H123">
        <v>2938.74</v>
      </c>
      <c r="I123" t="s">
        <v>527</v>
      </c>
      <c r="J123" t="s">
        <v>164</v>
      </c>
      <c r="K123" t="str">
        <f>IFERROR(IF(VLOOKUP(B123&amp;E123&amp;F123&amp;G123,Tranzactii!K:K,1,0)=B123&amp;E123&amp;F123&amp;G123,"OK","Mapped missing in Tranzactii sheet"),"Mapped missing inTranzactiisheet")</f>
        <v>OK</v>
      </c>
      <c r="L123" t="s">
        <v>528</v>
      </c>
    </row>
    <row r="124" spans="1:12" x14ac:dyDescent="0.35">
      <c r="A124" t="s">
        <v>516</v>
      </c>
      <c r="B124" t="s">
        <v>565</v>
      </c>
      <c r="C124">
        <v>15451153</v>
      </c>
      <c r="D124" t="s">
        <v>160</v>
      </c>
      <c r="E124">
        <v>1</v>
      </c>
      <c r="F124" t="s">
        <v>278</v>
      </c>
      <c r="G124" t="s">
        <v>403</v>
      </c>
      <c r="H124">
        <v>260.56</v>
      </c>
      <c r="I124" t="s">
        <v>527</v>
      </c>
      <c r="J124" t="s">
        <v>159</v>
      </c>
      <c r="K124" t="str">
        <f>IFERROR(IF(VLOOKUP(B124&amp;E124&amp;F124&amp;G124,Tranzactii!K:K,1,0)=B124&amp;E124&amp;F124&amp;G124,"OK","Mapped missing in Tranzactii sheet"),"Mapped missing inTranzactiisheet")</f>
        <v>OK</v>
      </c>
      <c r="L124" t="s">
        <v>528</v>
      </c>
    </row>
    <row r="125" spans="1:12" x14ac:dyDescent="0.35">
      <c r="A125" t="s">
        <v>516</v>
      </c>
      <c r="B125" t="s">
        <v>560</v>
      </c>
      <c r="C125">
        <v>22267</v>
      </c>
      <c r="D125" t="s">
        <v>149</v>
      </c>
      <c r="E125">
        <v>1</v>
      </c>
      <c r="F125" t="s">
        <v>278</v>
      </c>
      <c r="G125" t="s">
        <v>403</v>
      </c>
      <c r="H125">
        <v>2021.72</v>
      </c>
      <c r="I125" t="s">
        <v>527</v>
      </c>
      <c r="J125" t="s">
        <v>148</v>
      </c>
      <c r="K125" t="str">
        <f>IFERROR(IF(VLOOKUP(B125&amp;E125&amp;F125&amp;G125,Tranzactii!K:K,1,0)=B125&amp;E125&amp;F125&amp;G125,"OK","Mapped missing in Tranzactii sheet"),"Mapped missing inTranzactiisheet")</f>
        <v>OK</v>
      </c>
      <c r="L125" t="s">
        <v>528</v>
      </c>
    </row>
    <row r="126" spans="1:12" x14ac:dyDescent="0.35">
      <c r="A126" t="s">
        <v>516</v>
      </c>
      <c r="B126" t="s">
        <v>568</v>
      </c>
      <c r="C126">
        <v>81667</v>
      </c>
      <c r="D126" t="s">
        <v>167</v>
      </c>
      <c r="E126">
        <v>1</v>
      </c>
      <c r="F126" t="s">
        <v>278</v>
      </c>
      <c r="G126" t="s">
        <v>403</v>
      </c>
      <c r="H126">
        <v>1250</v>
      </c>
      <c r="I126" t="s">
        <v>527</v>
      </c>
      <c r="J126" t="s">
        <v>166</v>
      </c>
      <c r="K126" t="str">
        <f>IFERROR(IF(VLOOKUP(B126&amp;E126&amp;F126&amp;G126,Tranzactii!K:K,1,0)=B126&amp;E126&amp;F126&amp;G126,"OK","Mapped missing in Tranzactii sheet"),"Mapped missing inTranzactiisheet")</f>
        <v>OK</v>
      </c>
      <c r="L126" t="s">
        <v>528</v>
      </c>
    </row>
    <row r="127" spans="1:12" x14ac:dyDescent="0.35">
      <c r="A127" t="s">
        <v>516</v>
      </c>
      <c r="B127" t="s">
        <v>555</v>
      </c>
      <c r="C127">
        <v>20231912148</v>
      </c>
      <c r="D127" t="s">
        <v>139</v>
      </c>
      <c r="E127">
        <v>1</v>
      </c>
      <c r="F127" t="s">
        <v>278</v>
      </c>
      <c r="G127" t="s">
        <v>403</v>
      </c>
      <c r="H127">
        <v>618.79999999999995</v>
      </c>
      <c r="I127" t="s">
        <v>527</v>
      </c>
      <c r="J127" t="s">
        <v>138</v>
      </c>
      <c r="K127" t="str">
        <f>IFERROR(IF(VLOOKUP(B127&amp;E127&amp;F127&amp;G127,Tranzactii!K:K,1,0)=B127&amp;E127&amp;F127&amp;G127,"OK","Mapped missing in Tranzactii sheet"),"Mapped missing inTranzactiisheet")</f>
        <v>OK</v>
      </c>
      <c r="L127" t="s">
        <v>528</v>
      </c>
    </row>
    <row r="128" spans="1:12" x14ac:dyDescent="0.35">
      <c r="A128" t="s">
        <v>516</v>
      </c>
      <c r="B128" t="s">
        <v>569</v>
      </c>
      <c r="C128">
        <v>13</v>
      </c>
      <c r="D128" t="s">
        <v>169</v>
      </c>
      <c r="E128">
        <v>1</v>
      </c>
      <c r="F128" t="s">
        <v>278</v>
      </c>
      <c r="G128" t="s">
        <v>403</v>
      </c>
      <c r="H128">
        <v>170</v>
      </c>
      <c r="I128" t="s">
        <v>527</v>
      </c>
      <c r="J128" t="s">
        <v>168</v>
      </c>
      <c r="K128" t="str">
        <f>IFERROR(IF(VLOOKUP(B128&amp;E128&amp;F128&amp;G128,Tranzactii!K:K,1,0)=B128&amp;E128&amp;F128&amp;G128,"OK","Mapped missing in Tranzactii sheet"),"Mapped missing inTranzactiisheet")</f>
        <v>OK</v>
      </c>
      <c r="L128" t="s">
        <v>528</v>
      </c>
    </row>
    <row r="129" spans="1:12" x14ac:dyDescent="0.35">
      <c r="A129" t="s">
        <v>516</v>
      </c>
      <c r="B129" t="s">
        <v>570</v>
      </c>
      <c r="C129">
        <v>20231</v>
      </c>
      <c r="D129" t="s">
        <v>171</v>
      </c>
      <c r="E129">
        <v>1</v>
      </c>
      <c r="F129" t="s">
        <v>278</v>
      </c>
      <c r="G129" t="s">
        <v>403</v>
      </c>
      <c r="H129">
        <v>80303.759999999995</v>
      </c>
      <c r="I129" t="s">
        <v>527</v>
      </c>
      <c r="J129" t="s">
        <v>170</v>
      </c>
      <c r="K129" t="str">
        <f>IFERROR(IF(VLOOKUP(B129&amp;E129&amp;F129&amp;G129,Tranzactii!K:K,1,0)=B129&amp;E129&amp;F129&amp;G129,"OK","Mapped missing in Tranzactii sheet"),"Mapped missing inTranzactiisheet")</f>
        <v>OK</v>
      </c>
      <c r="L129" t="s">
        <v>528</v>
      </c>
    </row>
    <row r="130" spans="1:12" x14ac:dyDescent="0.35">
      <c r="A130" t="s">
        <v>516</v>
      </c>
      <c r="B130" t="s">
        <v>551</v>
      </c>
      <c r="C130">
        <v>279</v>
      </c>
      <c r="D130" t="s">
        <v>131</v>
      </c>
      <c r="E130">
        <v>1</v>
      </c>
      <c r="F130" t="s">
        <v>278</v>
      </c>
      <c r="G130" t="s">
        <v>403</v>
      </c>
      <c r="H130">
        <v>2144.12</v>
      </c>
      <c r="I130" t="s">
        <v>527</v>
      </c>
      <c r="J130" t="s">
        <v>130</v>
      </c>
      <c r="K130" t="str">
        <f>IFERROR(IF(VLOOKUP(B130&amp;E130&amp;F130&amp;G130,Tranzactii!K:K,1,0)=B130&amp;E130&amp;F130&amp;G130,"OK","Mapped missing in Tranzactii sheet"),"Mapped missing inTranzactiisheet")</f>
        <v>OK</v>
      </c>
      <c r="L130" t="s">
        <v>528</v>
      </c>
    </row>
    <row r="131" spans="1:12" x14ac:dyDescent="0.35">
      <c r="A131" t="s">
        <v>516</v>
      </c>
      <c r="B131" t="s">
        <v>558</v>
      </c>
      <c r="C131">
        <v>13756</v>
      </c>
      <c r="D131" t="s">
        <v>145</v>
      </c>
      <c r="E131">
        <v>1</v>
      </c>
      <c r="F131" t="s">
        <v>278</v>
      </c>
      <c r="G131" t="s">
        <v>403</v>
      </c>
      <c r="H131">
        <v>7943.68</v>
      </c>
      <c r="I131" t="s">
        <v>527</v>
      </c>
      <c r="J131" t="s">
        <v>144</v>
      </c>
      <c r="K131" t="str">
        <f>IFERROR(IF(VLOOKUP(B131&amp;E131&amp;F131&amp;G131,Tranzactii!K:K,1,0)=B131&amp;E131&amp;F131&amp;G131,"OK","Mapped missing in Tranzactii sheet"),"Mapped missing inTranzactiisheet")</f>
        <v>OK</v>
      </c>
      <c r="L131" t="s">
        <v>528</v>
      </c>
    </row>
    <row r="132" spans="1:12" x14ac:dyDescent="0.35">
      <c r="A132" t="s">
        <v>516</v>
      </c>
      <c r="B132" t="s">
        <v>555</v>
      </c>
      <c r="C132">
        <v>20231955656</v>
      </c>
      <c r="D132" t="s">
        <v>139</v>
      </c>
      <c r="E132">
        <v>1</v>
      </c>
      <c r="F132" t="s">
        <v>278</v>
      </c>
      <c r="G132" t="s">
        <v>403</v>
      </c>
      <c r="H132">
        <v>557.87</v>
      </c>
      <c r="I132" t="s">
        <v>527</v>
      </c>
      <c r="J132" t="s">
        <v>138</v>
      </c>
      <c r="K132" t="str">
        <f>IFERROR(IF(VLOOKUP(B132&amp;E132&amp;F132&amp;G132,Tranzactii!K:K,1,0)=B132&amp;E132&amp;F132&amp;G132,"OK","Mapped missing in Tranzactii sheet"),"Mapped missing inTranzactiisheet")</f>
        <v>OK</v>
      </c>
      <c r="L132" t="s">
        <v>528</v>
      </c>
    </row>
    <row r="133" spans="1:12" x14ac:dyDescent="0.35">
      <c r="A133" t="s">
        <v>516</v>
      </c>
      <c r="B133" t="s">
        <v>555</v>
      </c>
      <c r="C133">
        <v>20231955663</v>
      </c>
      <c r="D133" t="s">
        <v>139</v>
      </c>
      <c r="E133">
        <v>1</v>
      </c>
      <c r="F133" t="s">
        <v>278</v>
      </c>
      <c r="G133" t="s">
        <v>403</v>
      </c>
      <c r="H133">
        <v>557.87</v>
      </c>
      <c r="I133" t="s">
        <v>527</v>
      </c>
      <c r="J133" t="s">
        <v>138</v>
      </c>
      <c r="K133" t="str">
        <f>IFERROR(IF(VLOOKUP(B133&amp;E133&amp;F133&amp;G133,Tranzactii!K:K,1,0)=B133&amp;E133&amp;F133&amp;G133,"OK","Mapped missing in Tranzactii sheet"),"Mapped missing inTranzactiisheet")</f>
        <v>OK</v>
      </c>
      <c r="L133" t="s">
        <v>528</v>
      </c>
    </row>
    <row r="134" spans="1:12" x14ac:dyDescent="0.35">
      <c r="A134" t="s">
        <v>516</v>
      </c>
      <c r="B134" t="s">
        <v>555</v>
      </c>
      <c r="C134">
        <v>20231955668</v>
      </c>
      <c r="D134" t="s">
        <v>139</v>
      </c>
      <c r="E134">
        <v>1</v>
      </c>
      <c r="F134" t="s">
        <v>278</v>
      </c>
      <c r="G134" t="s">
        <v>403</v>
      </c>
      <c r="H134">
        <v>557.87</v>
      </c>
      <c r="I134" t="s">
        <v>527</v>
      </c>
      <c r="J134" t="s">
        <v>138</v>
      </c>
      <c r="K134" t="str">
        <f>IFERROR(IF(VLOOKUP(B134&amp;E134&amp;F134&amp;G134,Tranzactii!K:K,1,0)=B134&amp;E134&amp;F134&amp;G134,"OK","Mapped missing in Tranzactii sheet"),"Mapped missing inTranzactiisheet")</f>
        <v>OK</v>
      </c>
      <c r="L134" t="s">
        <v>528</v>
      </c>
    </row>
    <row r="135" spans="1:12" x14ac:dyDescent="0.35">
      <c r="A135" t="s">
        <v>516</v>
      </c>
      <c r="B135" t="s">
        <v>555</v>
      </c>
      <c r="C135">
        <v>20231955671</v>
      </c>
      <c r="D135" t="s">
        <v>139</v>
      </c>
      <c r="E135">
        <v>1</v>
      </c>
      <c r="F135" t="s">
        <v>278</v>
      </c>
      <c r="G135" t="s">
        <v>403</v>
      </c>
      <c r="H135">
        <v>557.87</v>
      </c>
      <c r="I135" t="s">
        <v>527</v>
      </c>
      <c r="J135" t="s">
        <v>138</v>
      </c>
      <c r="K135" t="str">
        <f>IFERROR(IF(VLOOKUP(B135&amp;E135&amp;F135&amp;G135,Tranzactii!K:K,1,0)=B135&amp;E135&amp;F135&amp;G135,"OK","Mapped missing in Tranzactii sheet"),"Mapped missing inTranzactiisheet")</f>
        <v>OK</v>
      </c>
      <c r="L135" t="s">
        <v>528</v>
      </c>
    </row>
    <row r="136" spans="1:12" x14ac:dyDescent="0.35">
      <c r="A136" t="s">
        <v>516</v>
      </c>
      <c r="B136" t="s">
        <v>555</v>
      </c>
      <c r="C136">
        <v>20231955676</v>
      </c>
      <c r="D136" t="s">
        <v>139</v>
      </c>
      <c r="E136">
        <v>1</v>
      </c>
      <c r="F136" t="s">
        <v>278</v>
      </c>
      <c r="G136" t="s">
        <v>403</v>
      </c>
      <c r="H136">
        <v>557.87</v>
      </c>
      <c r="I136" t="s">
        <v>527</v>
      </c>
      <c r="J136" t="s">
        <v>138</v>
      </c>
      <c r="K136" t="str">
        <f>IFERROR(IF(VLOOKUP(B136&amp;E136&amp;F136&amp;G136,Tranzactii!K:K,1,0)=B136&amp;E136&amp;F136&amp;G136,"OK","Mapped missing in Tranzactii sheet"),"Mapped missing inTranzactiisheet")</f>
        <v>OK</v>
      </c>
      <c r="L136" t="s">
        <v>528</v>
      </c>
    </row>
    <row r="137" spans="1:12" x14ac:dyDescent="0.35">
      <c r="A137" t="s">
        <v>516</v>
      </c>
      <c r="B137" t="s">
        <v>555</v>
      </c>
      <c r="C137">
        <v>20231955680</v>
      </c>
      <c r="D137" t="s">
        <v>139</v>
      </c>
      <c r="E137">
        <v>1</v>
      </c>
      <c r="F137" t="s">
        <v>278</v>
      </c>
      <c r="G137" t="s">
        <v>403</v>
      </c>
      <c r="H137">
        <v>557.87</v>
      </c>
      <c r="I137" t="s">
        <v>527</v>
      </c>
      <c r="J137" t="s">
        <v>138</v>
      </c>
      <c r="K137" t="str">
        <f>IFERROR(IF(VLOOKUP(B137&amp;E137&amp;F137&amp;G137,Tranzactii!K:K,1,0)=B137&amp;E137&amp;F137&amp;G137,"OK","Mapped missing in Tranzactii sheet"),"Mapped missing inTranzactiisheet")</f>
        <v>OK</v>
      </c>
      <c r="L137" t="s">
        <v>528</v>
      </c>
    </row>
    <row r="138" spans="1:12" x14ac:dyDescent="0.35">
      <c r="A138" t="s">
        <v>516</v>
      </c>
      <c r="B138" t="s">
        <v>555</v>
      </c>
      <c r="C138">
        <v>20231955690</v>
      </c>
      <c r="D138" t="s">
        <v>139</v>
      </c>
      <c r="E138">
        <v>1</v>
      </c>
      <c r="F138" t="s">
        <v>278</v>
      </c>
      <c r="G138" t="s">
        <v>403</v>
      </c>
      <c r="H138">
        <v>557.87</v>
      </c>
      <c r="I138" t="s">
        <v>527</v>
      </c>
      <c r="J138" t="s">
        <v>138</v>
      </c>
      <c r="K138" t="str">
        <f>IFERROR(IF(VLOOKUP(B138&amp;E138&amp;F138&amp;G138,Tranzactii!K:K,1,0)=B138&amp;E138&amp;F138&amp;G138,"OK","Mapped missing in Tranzactii sheet"),"Mapped missing inTranzactiisheet")</f>
        <v>OK</v>
      </c>
      <c r="L138" t="s">
        <v>528</v>
      </c>
    </row>
    <row r="139" spans="1:12" x14ac:dyDescent="0.35">
      <c r="A139" t="s">
        <v>516</v>
      </c>
      <c r="B139" t="s">
        <v>555</v>
      </c>
      <c r="C139">
        <v>20231955694</v>
      </c>
      <c r="D139" t="s">
        <v>139</v>
      </c>
      <c r="E139">
        <v>1</v>
      </c>
      <c r="F139" t="s">
        <v>278</v>
      </c>
      <c r="G139" t="s">
        <v>403</v>
      </c>
      <c r="H139">
        <v>557.87</v>
      </c>
      <c r="I139" t="s">
        <v>527</v>
      </c>
      <c r="J139" t="s">
        <v>138</v>
      </c>
      <c r="K139" t="str">
        <f>IFERROR(IF(VLOOKUP(B139&amp;E139&amp;F139&amp;G139,Tranzactii!K:K,1,0)=B139&amp;E139&amp;F139&amp;G139,"OK","Mapped missing in Tranzactii sheet"),"Mapped missing inTranzactiisheet")</f>
        <v>OK</v>
      </c>
      <c r="L139" t="s">
        <v>528</v>
      </c>
    </row>
    <row r="140" spans="1:12" x14ac:dyDescent="0.35">
      <c r="A140" t="s">
        <v>516</v>
      </c>
      <c r="B140" t="s">
        <v>555</v>
      </c>
      <c r="C140">
        <v>20231955457</v>
      </c>
      <c r="D140" t="s">
        <v>139</v>
      </c>
      <c r="E140">
        <v>1</v>
      </c>
      <c r="F140" t="s">
        <v>278</v>
      </c>
      <c r="G140" t="s">
        <v>403</v>
      </c>
      <c r="H140">
        <v>1168.18</v>
      </c>
      <c r="I140" t="s">
        <v>527</v>
      </c>
      <c r="J140" t="s">
        <v>138</v>
      </c>
      <c r="K140" t="str">
        <f>IFERROR(IF(VLOOKUP(B140&amp;E140&amp;F140&amp;G140,Tranzactii!K:K,1,0)=B140&amp;E140&amp;F140&amp;G140,"OK","Mapped missing in Tranzactii sheet"),"Mapped missing inTranzactiisheet")</f>
        <v>OK</v>
      </c>
      <c r="L140" t="s">
        <v>528</v>
      </c>
    </row>
    <row r="141" spans="1:12" x14ac:dyDescent="0.35">
      <c r="A141" t="s">
        <v>516</v>
      </c>
      <c r="B141" t="s">
        <v>555</v>
      </c>
      <c r="C141">
        <v>20231955458</v>
      </c>
      <c r="D141" t="s">
        <v>139</v>
      </c>
      <c r="E141">
        <v>1</v>
      </c>
      <c r="F141" t="s">
        <v>278</v>
      </c>
      <c r="G141" t="s">
        <v>403</v>
      </c>
      <c r="H141">
        <v>1565.62</v>
      </c>
      <c r="I141" t="s">
        <v>527</v>
      </c>
      <c r="J141" t="s">
        <v>138</v>
      </c>
      <c r="K141" t="str">
        <f>IFERROR(IF(VLOOKUP(B141&amp;E141&amp;F141&amp;G141,Tranzactii!K:K,1,0)=B141&amp;E141&amp;F141&amp;G141,"OK","Mapped missing in Tranzactii sheet"),"Mapped missing inTranzactiisheet")</f>
        <v>OK</v>
      </c>
      <c r="L141" t="s">
        <v>528</v>
      </c>
    </row>
    <row r="142" spans="1:12" x14ac:dyDescent="0.35">
      <c r="A142" t="s">
        <v>516</v>
      </c>
      <c r="B142" t="s">
        <v>555</v>
      </c>
      <c r="C142">
        <v>20231955652</v>
      </c>
      <c r="D142" t="s">
        <v>139</v>
      </c>
      <c r="E142">
        <v>1</v>
      </c>
      <c r="F142" t="s">
        <v>278</v>
      </c>
      <c r="G142" t="s">
        <v>403</v>
      </c>
      <c r="H142">
        <v>6955</v>
      </c>
      <c r="I142" t="s">
        <v>527</v>
      </c>
      <c r="J142" t="s">
        <v>138</v>
      </c>
      <c r="K142" t="str">
        <f>IFERROR(IF(VLOOKUP(B142&amp;E142&amp;F142&amp;G142,Tranzactii!K:K,1,0)=B142&amp;E142&amp;F142&amp;G142,"OK","Mapped missing in Tranzactii sheet"),"Mapped missing inTranzactiisheet")</f>
        <v>OK</v>
      </c>
      <c r="L142" t="s">
        <v>528</v>
      </c>
    </row>
    <row r="143" spans="1:12" x14ac:dyDescent="0.35">
      <c r="A143" t="s">
        <v>516</v>
      </c>
      <c r="B143" t="s">
        <v>555</v>
      </c>
      <c r="C143">
        <v>20231955660</v>
      </c>
      <c r="D143" t="s">
        <v>139</v>
      </c>
      <c r="E143">
        <v>1</v>
      </c>
      <c r="F143" t="s">
        <v>278</v>
      </c>
      <c r="G143" t="s">
        <v>403</v>
      </c>
      <c r="H143">
        <v>260.56</v>
      </c>
      <c r="I143" t="s">
        <v>527</v>
      </c>
      <c r="J143" t="s">
        <v>138</v>
      </c>
      <c r="K143" t="str">
        <f>IFERROR(IF(VLOOKUP(B143&amp;E143&amp;F143&amp;G143,Tranzactii!K:K,1,0)=B143&amp;E143&amp;F143&amp;G143,"OK","Mapped missing in Tranzactii sheet"),"Mapped missing inTranzactiisheet")</f>
        <v>OK</v>
      </c>
      <c r="L143" t="s">
        <v>528</v>
      </c>
    </row>
    <row r="144" spans="1:12" x14ac:dyDescent="0.35">
      <c r="A144" t="s">
        <v>516</v>
      </c>
      <c r="B144" t="s">
        <v>564</v>
      </c>
      <c r="C144">
        <v>2320450</v>
      </c>
      <c r="D144" t="s">
        <v>158</v>
      </c>
      <c r="E144">
        <v>1</v>
      </c>
      <c r="F144" t="s">
        <v>278</v>
      </c>
      <c r="G144" t="s">
        <v>403</v>
      </c>
      <c r="H144">
        <v>58639.93</v>
      </c>
      <c r="I144" t="s">
        <v>527</v>
      </c>
      <c r="J144" t="s">
        <v>157</v>
      </c>
      <c r="K144" t="str">
        <f>IFERROR(IF(VLOOKUP(B144&amp;E144&amp;F144&amp;G144,Tranzactii!K:K,1,0)=B144&amp;E144&amp;F144&amp;G144,"OK","Mapped missing in Tranzactii sheet"),"Mapped missing inTranzactiisheet")</f>
        <v>OK</v>
      </c>
      <c r="L144" t="s">
        <v>528</v>
      </c>
    </row>
    <row r="145" spans="1:12" x14ac:dyDescent="0.35">
      <c r="A145" t="s">
        <v>516</v>
      </c>
      <c r="B145" t="s">
        <v>552</v>
      </c>
      <c r="C145">
        <v>108527</v>
      </c>
      <c r="D145" t="s">
        <v>133</v>
      </c>
      <c r="E145">
        <v>1</v>
      </c>
      <c r="F145" t="s">
        <v>278</v>
      </c>
      <c r="G145" t="s">
        <v>403</v>
      </c>
      <c r="H145">
        <v>523.25</v>
      </c>
      <c r="I145" t="s">
        <v>527</v>
      </c>
      <c r="J145" t="s">
        <v>132</v>
      </c>
      <c r="K145" t="str">
        <f>IFERROR(IF(VLOOKUP(B145&amp;E145&amp;F145&amp;G145,Tranzactii!K:K,1,0)=B145&amp;E145&amp;F145&amp;G145,"OK","Mapped missing in Tranzactii sheet"),"Mapped missing inTranzactiisheet")</f>
        <v>OK</v>
      </c>
      <c r="L145" t="s">
        <v>528</v>
      </c>
    </row>
    <row r="146" spans="1:12" x14ac:dyDescent="0.35">
      <c r="A146" t="s">
        <v>516</v>
      </c>
      <c r="B146" t="s">
        <v>552</v>
      </c>
      <c r="C146">
        <v>108528</v>
      </c>
      <c r="D146" t="s">
        <v>133</v>
      </c>
      <c r="E146">
        <v>1</v>
      </c>
      <c r="F146" t="s">
        <v>278</v>
      </c>
      <c r="G146" t="s">
        <v>403</v>
      </c>
      <c r="H146">
        <v>1977.95</v>
      </c>
      <c r="I146" t="s">
        <v>527</v>
      </c>
      <c r="J146" t="s">
        <v>132</v>
      </c>
      <c r="K146" t="str">
        <f>IFERROR(IF(VLOOKUP(B146&amp;E146&amp;F146&amp;G146,Tranzactii!K:K,1,0)=B146&amp;E146&amp;F146&amp;G146,"OK","Mapped missing in Tranzactii sheet"),"Mapped missing inTranzactiisheet")</f>
        <v>OK</v>
      </c>
      <c r="L146" t="s">
        <v>528</v>
      </c>
    </row>
    <row r="147" spans="1:12" x14ac:dyDescent="0.35">
      <c r="A147" t="s">
        <v>516</v>
      </c>
      <c r="B147" t="s">
        <v>571</v>
      </c>
      <c r="C147">
        <v>48</v>
      </c>
      <c r="D147" t="s">
        <v>175</v>
      </c>
      <c r="E147">
        <v>1</v>
      </c>
      <c r="F147" t="s">
        <v>278</v>
      </c>
      <c r="G147" t="s">
        <v>403</v>
      </c>
      <c r="H147">
        <v>30102.22</v>
      </c>
      <c r="I147" t="s">
        <v>527</v>
      </c>
      <c r="J147" t="s">
        <v>174</v>
      </c>
      <c r="K147" t="str">
        <f>IFERROR(IF(VLOOKUP(B147&amp;E147&amp;F147&amp;G147,Tranzactii!K:K,1,0)=B147&amp;E147&amp;F147&amp;G147,"OK","Mapped missing in Tranzactii sheet"),"Mapped missing inTranzactiisheet")</f>
        <v>OK</v>
      </c>
      <c r="L147" t="s">
        <v>528</v>
      </c>
    </row>
    <row r="148" spans="1:12" x14ac:dyDescent="0.35">
      <c r="A148" t="s">
        <v>516</v>
      </c>
      <c r="B148" t="s">
        <v>571</v>
      </c>
      <c r="C148">
        <v>49</v>
      </c>
      <c r="D148" t="s">
        <v>175</v>
      </c>
      <c r="E148">
        <v>1</v>
      </c>
      <c r="F148" t="s">
        <v>278</v>
      </c>
      <c r="G148" t="s">
        <v>403</v>
      </c>
      <c r="H148">
        <v>7273.73</v>
      </c>
      <c r="I148" t="s">
        <v>527</v>
      </c>
      <c r="J148" t="s">
        <v>174</v>
      </c>
      <c r="K148" t="str">
        <f>IFERROR(IF(VLOOKUP(B148&amp;E148&amp;F148&amp;G148,Tranzactii!K:K,1,0)=B148&amp;E148&amp;F148&amp;G148,"OK","Mapped missing in Tranzactii sheet"),"Mapped missing inTranzactiisheet")</f>
        <v>OK</v>
      </c>
      <c r="L148" t="s">
        <v>528</v>
      </c>
    </row>
    <row r="149" spans="1:12" x14ac:dyDescent="0.35">
      <c r="A149" t="s">
        <v>516</v>
      </c>
      <c r="B149" t="s">
        <v>571</v>
      </c>
      <c r="C149">
        <v>50</v>
      </c>
      <c r="D149" t="s">
        <v>175</v>
      </c>
      <c r="E149">
        <v>1</v>
      </c>
      <c r="F149" t="s">
        <v>278</v>
      </c>
      <c r="G149" t="s">
        <v>403</v>
      </c>
      <c r="H149">
        <v>4172.05</v>
      </c>
      <c r="I149" t="s">
        <v>527</v>
      </c>
      <c r="J149" t="s">
        <v>174</v>
      </c>
      <c r="K149" t="str">
        <f>IFERROR(IF(VLOOKUP(B149&amp;E149&amp;F149&amp;G149,Tranzactii!K:K,1,0)=B149&amp;E149&amp;F149&amp;G149,"OK","Mapped missing in Tranzactii sheet"),"Mapped missing inTranzactiisheet")</f>
        <v>OK</v>
      </c>
      <c r="L149" t="s">
        <v>528</v>
      </c>
    </row>
    <row r="150" spans="1:12" x14ac:dyDescent="0.35">
      <c r="A150" t="s">
        <v>516</v>
      </c>
      <c r="B150" t="s">
        <v>570</v>
      </c>
      <c r="C150">
        <v>20264</v>
      </c>
      <c r="D150" t="s">
        <v>171</v>
      </c>
      <c r="E150">
        <v>1</v>
      </c>
      <c r="F150" t="s">
        <v>278</v>
      </c>
      <c r="G150" t="s">
        <v>403</v>
      </c>
      <c r="H150">
        <v>6080.42</v>
      </c>
      <c r="I150" t="s">
        <v>527</v>
      </c>
      <c r="J150" t="s">
        <v>170</v>
      </c>
      <c r="K150" t="str">
        <f>IFERROR(IF(VLOOKUP(B150&amp;E150&amp;F150&amp;G150,Tranzactii!K:K,1,0)=B150&amp;E150&amp;F150&amp;G150,"OK","Mapped missing in Tranzactii sheet"),"Mapped missing inTranzactiisheet")</f>
        <v>OK</v>
      </c>
      <c r="L150" t="s">
        <v>528</v>
      </c>
    </row>
    <row r="151" spans="1:12" x14ac:dyDescent="0.35">
      <c r="A151" t="s">
        <v>516</v>
      </c>
      <c r="B151" t="s">
        <v>572</v>
      </c>
      <c r="C151">
        <v>168</v>
      </c>
      <c r="D151" t="s">
        <v>177</v>
      </c>
      <c r="E151">
        <v>1</v>
      </c>
      <c r="F151" t="s">
        <v>278</v>
      </c>
      <c r="G151" t="s">
        <v>403</v>
      </c>
      <c r="H151">
        <v>20575.099999999999</v>
      </c>
      <c r="I151" t="s">
        <v>527</v>
      </c>
      <c r="J151" t="s">
        <v>176</v>
      </c>
      <c r="K151" t="str">
        <f>IFERROR(IF(VLOOKUP(B151&amp;E151&amp;F151&amp;G151,Tranzactii!K:K,1,0)=B151&amp;E151&amp;F151&amp;G151,"OK","Mapped missing in Tranzactii sheet"),"Mapped missing inTranzactiisheet")</f>
        <v>OK</v>
      </c>
      <c r="L151" t="s">
        <v>528</v>
      </c>
    </row>
    <row r="152" spans="1:12" x14ac:dyDescent="0.35">
      <c r="A152" t="s">
        <v>516</v>
      </c>
      <c r="B152" t="s">
        <v>522</v>
      </c>
      <c r="C152">
        <v>1000000001</v>
      </c>
      <c r="D152" t="s">
        <v>47</v>
      </c>
      <c r="E152">
        <v>1</v>
      </c>
      <c r="F152" t="s">
        <v>278</v>
      </c>
      <c r="G152" t="s">
        <v>403</v>
      </c>
      <c r="H152">
        <v>1404.2</v>
      </c>
      <c r="I152" t="s">
        <v>527</v>
      </c>
      <c r="J152" t="s">
        <v>46</v>
      </c>
      <c r="K152" t="str">
        <f>IFERROR(IF(VLOOKUP(B152&amp;E152&amp;F152&amp;G152,Tranzactii!K:K,1,0)=B152&amp;E152&amp;F152&amp;G152,"OK","Mapped missing in Tranzactii sheet"),"Mapped missing inTranzactiisheet")</f>
        <v>OK</v>
      </c>
      <c r="L152" t="s">
        <v>528</v>
      </c>
    </row>
    <row r="153" spans="1:12" x14ac:dyDescent="0.35">
      <c r="A153" t="s">
        <v>516</v>
      </c>
      <c r="B153" t="s">
        <v>552</v>
      </c>
      <c r="C153">
        <v>108565</v>
      </c>
      <c r="D153" t="s">
        <v>133</v>
      </c>
      <c r="E153">
        <v>1</v>
      </c>
      <c r="F153" t="s">
        <v>278</v>
      </c>
      <c r="G153" t="s">
        <v>403</v>
      </c>
      <c r="H153">
        <v>9005.11</v>
      </c>
      <c r="I153" t="s">
        <v>527</v>
      </c>
      <c r="J153" t="s">
        <v>132</v>
      </c>
      <c r="K153" t="str">
        <f>IFERROR(IF(VLOOKUP(B153&amp;E153&amp;F153&amp;G153,Tranzactii!K:K,1,0)=B153&amp;E153&amp;F153&amp;G153,"OK","Mapped missing in Tranzactii sheet"),"Mapped missing inTranzactiisheet")</f>
        <v>OK</v>
      </c>
      <c r="L153" t="s">
        <v>528</v>
      </c>
    </row>
    <row r="154" spans="1:12" x14ac:dyDescent="0.35">
      <c r="A154" t="s">
        <v>516</v>
      </c>
      <c r="B154" t="s">
        <v>551</v>
      </c>
      <c r="C154">
        <v>340</v>
      </c>
      <c r="D154" t="s">
        <v>131</v>
      </c>
      <c r="E154">
        <v>1</v>
      </c>
      <c r="F154" t="s">
        <v>278</v>
      </c>
      <c r="G154" t="s">
        <v>403</v>
      </c>
      <c r="H154">
        <v>630.33000000000004</v>
      </c>
      <c r="I154" t="s">
        <v>527</v>
      </c>
      <c r="J154" t="s">
        <v>130</v>
      </c>
      <c r="K154" t="str">
        <f>IFERROR(IF(VLOOKUP(B154&amp;E154&amp;F154&amp;G154,Tranzactii!K:K,1,0)=B154&amp;E154&amp;F154&amp;G154,"OK","Mapped missing in Tranzactii sheet"),"Mapped missing inTranzactiisheet")</f>
        <v>OK</v>
      </c>
      <c r="L154" t="s">
        <v>528</v>
      </c>
    </row>
    <row r="155" spans="1:12" x14ac:dyDescent="0.35">
      <c r="A155" t="s">
        <v>516</v>
      </c>
      <c r="B155" t="s">
        <v>551</v>
      </c>
      <c r="C155">
        <v>341</v>
      </c>
      <c r="D155" t="s">
        <v>131</v>
      </c>
      <c r="E155">
        <v>1</v>
      </c>
      <c r="F155" t="s">
        <v>278</v>
      </c>
      <c r="G155" t="s">
        <v>403</v>
      </c>
      <c r="H155">
        <v>10933.41</v>
      </c>
      <c r="I155" t="s">
        <v>527</v>
      </c>
      <c r="J155" t="s">
        <v>130</v>
      </c>
      <c r="K155" t="str">
        <f>IFERROR(IF(VLOOKUP(B155&amp;E155&amp;F155&amp;G155,Tranzactii!K:K,1,0)=B155&amp;E155&amp;F155&amp;G155,"OK","Mapped missing in Tranzactii sheet"),"Mapped missing inTranzactiisheet")</f>
        <v>OK</v>
      </c>
      <c r="L155" t="s">
        <v>528</v>
      </c>
    </row>
    <row r="156" spans="1:12" x14ac:dyDescent="0.35">
      <c r="A156" t="s">
        <v>516</v>
      </c>
      <c r="B156" t="s">
        <v>560</v>
      </c>
      <c r="C156">
        <v>22325</v>
      </c>
      <c r="D156" t="s">
        <v>149</v>
      </c>
      <c r="E156">
        <v>1</v>
      </c>
      <c r="F156" t="s">
        <v>278</v>
      </c>
      <c r="G156" t="s">
        <v>403</v>
      </c>
      <c r="H156">
        <v>-414009.33</v>
      </c>
      <c r="I156" t="s">
        <v>527</v>
      </c>
      <c r="J156" t="s">
        <v>148</v>
      </c>
      <c r="K156" t="str">
        <f>IFERROR(IF(VLOOKUP(B156&amp;E156&amp;F156&amp;G156,Tranzactii!K:K,1,0)=B156&amp;E156&amp;F156&amp;G156,"OK","Mapped missing in Tranzactii sheet"),"Mapped missing inTranzactiisheet")</f>
        <v>OK</v>
      </c>
      <c r="L156" t="s">
        <v>528</v>
      </c>
    </row>
    <row r="157" spans="1:12" x14ac:dyDescent="0.35">
      <c r="A157" t="s">
        <v>516</v>
      </c>
      <c r="B157" t="s">
        <v>552</v>
      </c>
      <c r="C157">
        <v>108588</v>
      </c>
      <c r="D157" t="s">
        <v>133</v>
      </c>
      <c r="E157">
        <v>1</v>
      </c>
      <c r="F157" t="s">
        <v>278</v>
      </c>
      <c r="G157" t="s">
        <v>403</v>
      </c>
      <c r="H157">
        <v>4953.1499999999996</v>
      </c>
      <c r="I157" t="s">
        <v>527</v>
      </c>
      <c r="J157" t="s">
        <v>132</v>
      </c>
      <c r="K157" t="str">
        <f>IFERROR(IF(VLOOKUP(B157&amp;E157&amp;F157&amp;G157,Tranzactii!K:K,1,0)=B157&amp;E157&amp;F157&amp;G157,"OK","Mapped missing in Tranzactii sheet"),"Mapped missing inTranzactiisheet")</f>
        <v>OK</v>
      </c>
      <c r="L157" t="s">
        <v>528</v>
      </c>
    </row>
    <row r="158" spans="1:12" x14ac:dyDescent="0.35">
      <c r="A158" t="s">
        <v>516</v>
      </c>
      <c r="B158" t="s">
        <v>565</v>
      </c>
      <c r="C158">
        <v>15471687</v>
      </c>
      <c r="D158" t="s">
        <v>160</v>
      </c>
      <c r="E158">
        <v>1</v>
      </c>
      <c r="F158" t="s">
        <v>278</v>
      </c>
      <c r="G158" t="s">
        <v>403</v>
      </c>
      <c r="H158">
        <v>1179.93</v>
      </c>
      <c r="I158" t="s">
        <v>527</v>
      </c>
      <c r="J158" t="s">
        <v>159</v>
      </c>
      <c r="K158" t="str">
        <f>IFERROR(IF(VLOOKUP(B158&amp;E158&amp;F158&amp;G158,Tranzactii!K:K,1,0)=B158&amp;E158&amp;F158&amp;G158,"OK","Mapped missing in Tranzactii sheet"),"Mapped missing inTranzactiisheet")</f>
        <v>OK</v>
      </c>
      <c r="L158" t="s">
        <v>528</v>
      </c>
    </row>
    <row r="159" spans="1:12" x14ac:dyDescent="0.35">
      <c r="A159" t="s">
        <v>516</v>
      </c>
      <c r="B159" t="s">
        <v>564</v>
      </c>
      <c r="C159">
        <v>2320544</v>
      </c>
      <c r="D159" t="s">
        <v>158</v>
      </c>
      <c r="E159">
        <v>1</v>
      </c>
      <c r="F159" t="s">
        <v>278</v>
      </c>
      <c r="G159" t="s">
        <v>403</v>
      </c>
      <c r="H159">
        <v>12790.3</v>
      </c>
      <c r="I159" t="s">
        <v>527</v>
      </c>
      <c r="J159" t="s">
        <v>157</v>
      </c>
      <c r="K159" t="str">
        <f>IFERROR(IF(VLOOKUP(B159&amp;E159&amp;F159&amp;G159,Tranzactii!K:K,1,0)=B159&amp;E159&amp;F159&amp;G159,"OK","Mapped missing in Tranzactii sheet"),"Mapped missing inTranzactiisheet")</f>
        <v>OK</v>
      </c>
      <c r="L159" t="s">
        <v>528</v>
      </c>
    </row>
    <row r="160" spans="1:12" x14ac:dyDescent="0.35">
      <c r="A160" t="s">
        <v>516</v>
      </c>
      <c r="B160" t="s">
        <v>573</v>
      </c>
      <c r="C160">
        <v>9720708</v>
      </c>
      <c r="D160" t="s">
        <v>180</v>
      </c>
      <c r="E160">
        <v>1</v>
      </c>
      <c r="F160" t="s">
        <v>278</v>
      </c>
      <c r="G160" t="s">
        <v>403</v>
      </c>
      <c r="H160">
        <v>16257.78</v>
      </c>
      <c r="I160" t="s">
        <v>527</v>
      </c>
      <c r="J160" t="s">
        <v>179</v>
      </c>
      <c r="K160" t="str">
        <f>IFERROR(IF(VLOOKUP(B160&amp;E160&amp;F160&amp;G160,Tranzactii!K:K,1,0)=B160&amp;E160&amp;F160&amp;G160,"OK","Mapped missing in Tranzactii sheet"),"Mapped missing inTranzactiisheet")</f>
        <v>OK</v>
      </c>
      <c r="L160" t="s">
        <v>528</v>
      </c>
    </row>
    <row r="161" spans="1:12" x14ac:dyDescent="0.35">
      <c r="A161" t="s">
        <v>516</v>
      </c>
      <c r="B161" t="s">
        <v>574</v>
      </c>
      <c r="C161">
        <v>123</v>
      </c>
      <c r="D161" t="s">
        <v>182</v>
      </c>
      <c r="E161">
        <v>1</v>
      </c>
      <c r="F161" t="s">
        <v>278</v>
      </c>
      <c r="G161" t="s">
        <v>403</v>
      </c>
      <c r="H161">
        <v>119.7</v>
      </c>
      <c r="I161" t="s">
        <v>527</v>
      </c>
      <c r="J161" t="s">
        <v>181</v>
      </c>
      <c r="K161" t="str">
        <f>IFERROR(IF(VLOOKUP(B161&amp;E161&amp;F161&amp;G161,Tranzactii!K:K,1,0)=B161&amp;E161&amp;F161&amp;G161,"OK","Mapped missing in Tranzactii sheet"),"Mapped missing inTranzactiisheet")</f>
        <v>OK</v>
      </c>
      <c r="L161" t="s">
        <v>528</v>
      </c>
    </row>
    <row r="162" spans="1:12" x14ac:dyDescent="0.35">
      <c r="A162" t="s">
        <v>516</v>
      </c>
      <c r="B162" t="s">
        <v>551</v>
      </c>
      <c r="C162">
        <v>369</v>
      </c>
      <c r="D162" t="s">
        <v>131</v>
      </c>
      <c r="E162">
        <v>1</v>
      </c>
      <c r="F162" t="s">
        <v>278</v>
      </c>
      <c r="G162" t="s">
        <v>403</v>
      </c>
      <c r="H162">
        <v>2376.0100000000002</v>
      </c>
      <c r="I162" t="s">
        <v>527</v>
      </c>
      <c r="J162" t="s">
        <v>130</v>
      </c>
      <c r="K162" t="str">
        <f>IFERROR(IF(VLOOKUP(B162&amp;E162&amp;F162&amp;G162,Tranzactii!K:K,1,0)=B162&amp;E162&amp;F162&amp;G162,"OK","Mapped missing in Tranzactii sheet"),"Mapped missing inTranzactiisheet")</f>
        <v>OK</v>
      </c>
      <c r="L162" t="s">
        <v>528</v>
      </c>
    </row>
    <row r="163" spans="1:12" x14ac:dyDescent="0.35">
      <c r="A163" t="s">
        <v>516</v>
      </c>
      <c r="B163" t="s">
        <v>564</v>
      </c>
      <c r="C163">
        <v>2320571</v>
      </c>
      <c r="D163" t="s">
        <v>158</v>
      </c>
      <c r="E163">
        <v>1</v>
      </c>
      <c r="F163" t="s">
        <v>278</v>
      </c>
      <c r="G163" t="s">
        <v>403</v>
      </c>
      <c r="H163">
        <v>63215.28</v>
      </c>
      <c r="I163" t="s">
        <v>527</v>
      </c>
      <c r="J163" t="s">
        <v>157</v>
      </c>
      <c r="K163" t="str">
        <f>IFERROR(IF(VLOOKUP(B163&amp;E163&amp;F163&amp;G163,Tranzactii!K:K,1,0)=B163&amp;E163&amp;F163&amp;G163,"OK","Mapped missing in Tranzactii sheet"),"Mapped missing inTranzactiisheet")</f>
        <v>OK</v>
      </c>
      <c r="L163" t="s">
        <v>528</v>
      </c>
    </row>
    <row r="164" spans="1:12" x14ac:dyDescent="0.35">
      <c r="A164" t="s">
        <v>516</v>
      </c>
      <c r="B164" t="s">
        <v>572</v>
      </c>
      <c r="C164">
        <v>169</v>
      </c>
      <c r="D164" t="s">
        <v>177</v>
      </c>
      <c r="E164">
        <v>1</v>
      </c>
      <c r="F164" t="s">
        <v>278</v>
      </c>
      <c r="G164" t="s">
        <v>403</v>
      </c>
      <c r="H164">
        <v>6497.4</v>
      </c>
      <c r="I164" t="s">
        <v>527</v>
      </c>
      <c r="J164" t="s">
        <v>176</v>
      </c>
      <c r="K164" t="str">
        <f>IFERROR(IF(VLOOKUP(B164&amp;E164&amp;F164&amp;G164,Tranzactii!K:K,1,0)=B164&amp;E164&amp;F164&amp;G164,"OK","Mapped missing in Tranzactii sheet"),"Mapped missing inTranzactiisheet")</f>
        <v>OK</v>
      </c>
      <c r="L164" t="s">
        <v>528</v>
      </c>
    </row>
    <row r="165" spans="1:12" x14ac:dyDescent="0.35">
      <c r="A165" t="s">
        <v>516</v>
      </c>
      <c r="B165" t="s">
        <v>545</v>
      </c>
      <c r="C165">
        <v>4616820</v>
      </c>
      <c r="D165" t="s">
        <v>118</v>
      </c>
      <c r="E165">
        <v>1</v>
      </c>
      <c r="F165" t="s">
        <v>278</v>
      </c>
      <c r="G165" t="s">
        <v>403</v>
      </c>
      <c r="H165">
        <v>2858.69</v>
      </c>
      <c r="I165" t="s">
        <v>527</v>
      </c>
      <c r="J165" t="s">
        <v>117</v>
      </c>
      <c r="K165" t="str">
        <f>IFERROR(IF(VLOOKUP(B165&amp;E165&amp;F165&amp;G165,Tranzactii!K:K,1,0)=B165&amp;E165&amp;F165&amp;G165,"OK","Mapped missing in Tranzactii sheet"),"Mapped missing inTranzactiisheet")</f>
        <v>OK</v>
      </c>
      <c r="L165" t="s">
        <v>528</v>
      </c>
    </row>
    <row r="166" spans="1:12" x14ac:dyDescent="0.35">
      <c r="A166" t="s">
        <v>516</v>
      </c>
      <c r="B166" t="s">
        <v>565</v>
      </c>
      <c r="C166">
        <v>15480143</v>
      </c>
      <c r="D166" t="s">
        <v>160</v>
      </c>
      <c r="E166">
        <v>1</v>
      </c>
      <c r="F166" t="s">
        <v>278</v>
      </c>
      <c r="G166" t="s">
        <v>403</v>
      </c>
      <c r="H166">
        <v>79.87</v>
      </c>
      <c r="I166" t="s">
        <v>527</v>
      </c>
      <c r="J166" t="s">
        <v>159</v>
      </c>
      <c r="K166" t="str">
        <f>IFERROR(IF(VLOOKUP(B166&amp;E166&amp;F166&amp;G166,Tranzactii!K:K,1,0)=B166&amp;E166&amp;F166&amp;G166,"OK","Mapped missing in Tranzactii sheet"),"Mapped missing inTranzactiisheet")</f>
        <v>OK</v>
      </c>
      <c r="L166" t="s">
        <v>528</v>
      </c>
    </row>
    <row r="167" spans="1:12" x14ac:dyDescent="0.35">
      <c r="A167" t="s">
        <v>516</v>
      </c>
      <c r="B167" t="s">
        <v>558</v>
      </c>
      <c r="C167">
        <v>3955</v>
      </c>
      <c r="D167" t="s">
        <v>145</v>
      </c>
      <c r="E167">
        <v>1</v>
      </c>
      <c r="F167" t="s">
        <v>278</v>
      </c>
      <c r="G167" t="s">
        <v>403</v>
      </c>
      <c r="H167">
        <v>5061.8900000000003</v>
      </c>
      <c r="I167" t="s">
        <v>527</v>
      </c>
      <c r="J167" t="s">
        <v>144</v>
      </c>
      <c r="K167" t="str">
        <f>IFERROR(IF(VLOOKUP(B167&amp;E167&amp;F167&amp;G167,Tranzactii!K:K,1,0)=B167&amp;E167&amp;F167&amp;G167,"OK","Mapped missing in Tranzactii sheet"),"Mapped missing inTranzactiisheet")</f>
        <v>OK</v>
      </c>
      <c r="L167" t="s">
        <v>528</v>
      </c>
    </row>
    <row r="168" spans="1:12" x14ac:dyDescent="0.35">
      <c r="A168" t="s">
        <v>516</v>
      </c>
      <c r="B168" t="s">
        <v>550</v>
      </c>
      <c r="C168">
        <v>2371200354</v>
      </c>
      <c r="D168" t="s">
        <v>129</v>
      </c>
      <c r="E168">
        <v>1</v>
      </c>
      <c r="F168" t="s">
        <v>278</v>
      </c>
      <c r="G168" t="s">
        <v>403</v>
      </c>
      <c r="H168">
        <v>10531.25</v>
      </c>
      <c r="I168" t="s">
        <v>527</v>
      </c>
      <c r="J168" t="s">
        <v>128</v>
      </c>
      <c r="K168" t="str">
        <f>IFERROR(IF(VLOOKUP(B168&amp;E168&amp;F168&amp;G168,Tranzactii!K:K,1,0)=B168&amp;E168&amp;F168&amp;G168,"OK","Mapped missing in Tranzactii sheet"),"Mapped missing inTranzactiisheet")</f>
        <v>OK</v>
      </c>
      <c r="L168" t="s">
        <v>528</v>
      </c>
    </row>
    <row r="169" spans="1:12" x14ac:dyDescent="0.35">
      <c r="A169" t="s">
        <v>516</v>
      </c>
      <c r="B169" t="s">
        <v>550</v>
      </c>
      <c r="C169">
        <v>2371200353</v>
      </c>
      <c r="D169" t="s">
        <v>129</v>
      </c>
      <c r="E169">
        <v>1</v>
      </c>
      <c r="F169" t="s">
        <v>278</v>
      </c>
      <c r="G169" t="s">
        <v>403</v>
      </c>
      <c r="H169">
        <v>-2782.53</v>
      </c>
      <c r="I169" t="s">
        <v>527</v>
      </c>
      <c r="J169" t="s">
        <v>128</v>
      </c>
      <c r="K169" t="str">
        <f>IFERROR(IF(VLOOKUP(B169&amp;E169&amp;F169&amp;G169,Tranzactii!K:K,1,0)=B169&amp;E169&amp;F169&amp;G169,"OK","Mapped missing in Tranzactii sheet"),"Mapped missing inTranzactiisheet")</f>
        <v>OK</v>
      </c>
      <c r="L169" t="s">
        <v>528</v>
      </c>
    </row>
    <row r="170" spans="1:12" x14ac:dyDescent="0.35">
      <c r="A170" t="s">
        <v>516</v>
      </c>
      <c r="B170" t="s">
        <v>575</v>
      </c>
      <c r="C170">
        <v>8344</v>
      </c>
      <c r="D170" t="s">
        <v>185</v>
      </c>
      <c r="E170">
        <v>1</v>
      </c>
      <c r="F170" t="s">
        <v>278</v>
      </c>
      <c r="G170" t="s">
        <v>403</v>
      </c>
      <c r="H170">
        <v>535.5</v>
      </c>
      <c r="I170" t="s">
        <v>527</v>
      </c>
      <c r="J170" t="s">
        <v>184</v>
      </c>
      <c r="K170" t="str">
        <f>IFERROR(IF(VLOOKUP(B170&amp;E170&amp;F170&amp;G170,Tranzactii!K:K,1,0)=B170&amp;E170&amp;F170&amp;G170,"OK","Mapped missing in Tranzactii sheet"),"Mapped missing inTranzactiisheet")</f>
        <v>OK</v>
      </c>
      <c r="L170" t="s">
        <v>528</v>
      </c>
    </row>
    <row r="171" spans="1:12" x14ac:dyDescent="0.35">
      <c r="A171" t="s">
        <v>516</v>
      </c>
      <c r="B171" t="s">
        <v>552</v>
      </c>
      <c r="C171">
        <v>108625</v>
      </c>
      <c r="D171" t="s">
        <v>133</v>
      </c>
      <c r="E171">
        <v>1</v>
      </c>
      <c r="F171" t="s">
        <v>278</v>
      </c>
      <c r="G171" t="s">
        <v>403</v>
      </c>
      <c r="H171">
        <v>1386.17</v>
      </c>
      <c r="I171" t="s">
        <v>527</v>
      </c>
      <c r="J171" t="s">
        <v>132</v>
      </c>
      <c r="K171" t="str">
        <f>IFERROR(IF(VLOOKUP(B171&amp;E171&amp;F171&amp;G171,Tranzactii!K:K,1,0)=B171&amp;E171&amp;F171&amp;G171,"OK","Mapped missing in Tranzactii sheet"),"Mapped missing inTranzactiisheet")</f>
        <v>OK</v>
      </c>
      <c r="L171" t="s">
        <v>528</v>
      </c>
    </row>
    <row r="172" spans="1:12" x14ac:dyDescent="0.35">
      <c r="A172" t="s">
        <v>516</v>
      </c>
      <c r="B172" t="s">
        <v>574</v>
      </c>
      <c r="C172">
        <v>140</v>
      </c>
      <c r="D172" t="s">
        <v>182</v>
      </c>
      <c r="E172">
        <v>1</v>
      </c>
      <c r="F172" t="s">
        <v>278</v>
      </c>
      <c r="G172" t="s">
        <v>403</v>
      </c>
      <c r="H172">
        <v>410.74</v>
      </c>
      <c r="I172" t="s">
        <v>527</v>
      </c>
      <c r="J172" t="s">
        <v>181</v>
      </c>
      <c r="K172" t="str">
        <f>IFERROR(IF(VLOOKUP(B172&amp;E172&amp;F172&amp;G172,Tranzactii!K:K,1,0)=B172&amp;E172&amp;F172&amp;G172,"OK","Mapped missing in Tranzactii sheet"),"Mapped missing inTranzactiisheet")</f>
        <v>OK</v>
      </c>
      <c r="L172" t="s">
        <v>528</v>
      </c>
    </row>
    <row r="173" spans="1:12" x14ac:dyDescent="0.35">
      <c r="A173" t="s">
        <v>516</v>
      </c>
      <c r="B173" t="s">
        <v>573</v>
      </c>
      <c r="C173">
        <v>9720779</v>
      </c>
      <c r="D173" t="s">
        <v>180</v>
      </c>
      <c r="E173">
        <v>1</v>
      </c>
      <c r="F173" t="s">
        <v>278</v>
      </c>
      <c r="G173" t="s">
        <v>403</v>
      </c>
      <c r="H173">
        <v>5141.99</v>
      </c>
      <c r="I173" t="s">
        <v>527</v>
      </c>
      <c r="J173" t="s">
        <v>179</v>
      </c>
      <c r="K173" t="str">
        <f>IFERROR(IF(VLOOKUP(B173&amp;E173&amp;F173&amp;G173,Tranzactii!K:K,1,0)=B173&amp;E173&amp;F173&amp;G173,"OK","Mapped missing in Tranzactii sheet"),"Mapped missing inTranzactiisheet")</f>
        <v>OK</v>
      </c>
      <c r="L173" t="s">
        <v>528</v>
      </c>
    </row>
    <row r="174" spans="1:12" x14ac:dyDescent="0.35">
      <c r="A174" t="s">
        <v>516</v>
      </c>
      <c r="B174" t="s">
        <v>543</v>
      </c>
      <c r="C174">
        <v>8346553</v>
      </c>
      <c r="D174" t="s">
        <v>113</v>
      </c>
      <c r="E174">
        <v>1</v>
      </c>
      <c r="F174" t="s">
        <v>278</v>
      </c>
      <c r="G174" t="s">
        <v>403</v>
      </c>
      <c r="H174">
        <v>302.58999999999997</v>
      </c>
      <c r="I174" t="s">
        <v>527</v>
      </c>
      <c r="J174" t="s">
        <v>112</v>
      </c>
      <c r="K174" t="str">
        <f>IFERROR(IF(VLOOKUP(B174&amp;E174&amp;F174&amp;G174,Tranzactii!K:K,1,0)=B174&amp;E174&amp;F174&amp;G174,"OK","Mapped missing in Tranzactii sheet"),"Mapped missing inTranzactiisheet")</f>
        <v>OK</v>
      </c>
      <c r="L174" t="s">
        <v>528</v>
      </c>
    </row>
    <row r="175" spans="1:12" x14ac:dyDescent="0.35">
      <c r="A175" t="s">
        <v>516</v>
      </c>
      <c r="B175" t="s">
        <v>576</v>
      </c>
      <c r="C175">
        <v>4400765045</v>
      </c>
      <c r="D175" t="s">
        <v>187</v>
      </c>
      <c r="E175">
        <v>1</v>
      </c>
      <c r="F175" t="s">
        <v>278</v>
      </c>
      <c r="G175" t="s">
        <v>403</v>
      </c>
      <c r="H175">
        <v>1392.66</v>
      </c>
      <c r="I175" t="s">
        <v>527</v>
      </c>
      <c r="J175" t="s">
        <v>186</v>
      </c>
      <c r="K175" t="str">
        <f>IFERROR(IF(VLOOKUP(B175&amp;E175&amp;F175&amp;G175,Tranzactii!K:K,1,0)=B175&amp;E175&amp;F175&amp;G175,"OK","Mapped missing in Tranzactii sheet"),"Mapped missing inTranzactiisheet")</f>
        <v>OK</v>
      </c>
      <c r="L175" t="s">
        <v>528</v>
      </c>
    </row>
    <row r="176" spans="1:12" x14ac:dyDescent="0.35">
      <c r="A176" t="s">
        <v>516</v>
      </c>
      <c r="B176" t="s">
        <v>552</v>
      </c>
      <c r="C176">
        <v>108682</v>
      </c>
      <c r="D176" t="s">
        <v>133</v>
      </c>
      <c r="E176">
        <v>1</v>
      </c>
      <c r="F176" t="s">
        <v>278</v>
      </c>
      <c r="G176" t="s">
        <v>403</v>
      </c>
      <c r="H176">
        <v>37831.06</v>
      </c>
      <c r="I176" t="s">
        <v>527</v>
      </c>
      <c r="J176" t="s">
        <v>132</v>
      </c>
      <c r="K176" t="str">
        <f>IFERROR(IF(VLOOKUP(B176&amp;E176&amp;F176&amp;G176,Tranzactii!K:K,1,0)=B176&amp;E176&amp;F176&amp;G176,"OK","Mapped missing in Tranzactii sheet"),"Mapped missing inTranzactiisheet")</f>
        <v>OK</v>
      </c>
      <c r="L176" t="s">
        <v>528</v>
      </c>
    </row>
    <row r="177" spans="1:12" x14ac:dyDescent="0.35">
      <c r="A177" t="s">
        <v>516</v>
      </c>
      <c r="B177" t="s">
        <v>571</v>
      </c>
      <c r="C177">
        <v>56</v>
      </c>
      <c r="D177" t="s">
        <v>175</v>
      </c>
      <c r="E177">
        <v>1</v>
      </c>
      <c r="F177" t="s">
        <v>278</v>
      </c>
      <c r="G177" t="s">
        <v>403</v>
      </c>
      <c r="H177">
        <v>-919</v>
      </c>
      <c r="I177" t="s">
        <v>527</v>
      </c>
      <c r="J177" t="s">
        <v>174</v>
      </c>
      <c r="K177" t="str">
        <f>IFERROR(IF(VLOOKUP(B177&amp;E177&amp;F177&amp;G177,Tranzactii!K:K,1,0)=B177&amp;E177&amp;F177&amp;G177,"OK","Mapped missing in Tranzactii sheet"),"Mapped missing inTranzactiisheet")</f>
        <v>OK</v>
      </c>
      <c r="L177" t="s">
        <v>528</v>
      </c>
    </row>
    <row r="178" spans="1:12" x14ac:dyDescent="0.35">
      <c r="A178" t="s">
        <v>516</v>
      </c>
      <c r="B178" t="s">
        <v>554</v>
      </c>
      <c r="C178">
        <v>971</v>
      </c>
      <c r="D178" t="s">
        <v>137</v>
      </c>
      <c r="E178">
        <v>1</v>
      </c>
      <c r="F178" t="s">
        <v>278</v>
      </c>
      <c r="G178" t="s">
        <v>403</v>
      </c>
      <c r="H178">
        <v>3570</v>
      </c>
      <c r="I178" t="s">
        <v>527</v>
      </c>
      <c r="J178" t="s">
        <v>136</v>
      </c>
      <c r="K178" t="str">
        <f>IFERROR(IF(VLOOKUP(B178&amp;E178&amp;F178&amp;G178,Tranzactii!K:K,1,0)=B178&amp;E178&amp;F178&amp;G178,"OK","Mapped missing in Tranzactii sheet"),"Mapped missing inTranzactiisheet")</f>
        <v>OK</v>
      </c>
      <c r="L178" t="s">
        <v>528</v>
      </c>
    </row>
    <row r="179" spans="1:12" x14ac:dyDescent="0.35">
      <c r="A179" t="s">
        <v>516</v>
      </c>
      <c r="B179" t="s">
        <v>577</v>
      </c>
      <c r="C179">
        <v>1000000008</v>
      </c>
      <c r="D179" t="s">
        <v>189</v>
      </c>
      <c r="E179">
        <v>1</v>
      </c>
      <c r="F179" t="s">
        <v>278</v>
      </c>
      <c r="G179" t="s">
        <v>403</v>
      </c>
      <c r="H179">
        <v>7949.77</v>
      </c>
      <c r="I179" t="s">
        <v>527</v>
      </c>
      <c r="J179" t="s">
        <v>188</v>
      </c>
      <c r="K179" t="str">
        <f>IFERROR(IF(VLOOKUP(B179&amp;E179&amp;F179&amp;G179,Tranzactii!K:K,1,0)=B179&amp;E179&amp;F179&amp;G179,"OK","Mapped missing in Tranzactii sheet"),"Mapped missing inTranzactiisheet")</f>
        <v>OK</v>
      </c>
      <c r="L179" t="s">
        <v>528</v>
      </c>
    </row>
    <row r="180" spans="1:12" x14ac:dyDescent="0.35">
      <c r="A180" t="s">
        <v>516</v>
      </c>
      <c r="B180" t="s">
        <v>536</v>
      </c>
      <c r="C180">
        <v>3031000006013390</v>
      </c>
      <c r="D180" t="s">
        <v>92</v>
      </c>
      <c r="E180">
        <v>1</v>
      </c>
      <c r="F180" t="s">
        <v>278</v>
      </c>
      <c r="G180" t="s">
        <v>403</v>
      </c>
      <c r="H180">
        <v>448.49</v>
      </c>
      <c r="I180" t="s">
        <v>527</v>
      </c>
      <c r="J180" t="s">
        <v>91</v>
      </c>
      <c r="K180" t="str">
        <f>IFERROR(IF(VLOOKUP(B180&amp;E180&amp;F180&amp;G180,Tranzactii!K:K,1,0)=B180&amp;E180&amp;F180&amp;G180,"OK","Mapped missing in Tranzactii sheet"),"Mapped missing inTranzactiisheet")</f>
        <v>OK</v>
      </c>
      <c r="L180" t="s">
        <v>528</v>
      </c>
    </row>
    <row r="181" spans="1:12" x14ac:dyDescent="0.35">
      <c r="A181" t="s">
        <v>516</v>
      </c>
      <c r="B181" t="s">
        <v>578</v>
      </c>
      <c r="C181">
        <v>2300079</v>
      </c>
      <c r="D181" t="s">
        <v>192</v>
      </c>
      <c r="E181">
        <v>1</v>
      </c>
      <c r="F181" t="s">
        <v>278</v>
      </c>
      <c r="G181" t="s">
        <v>376</v>
      </c>
      <c r="H181">
        <v>17004</v>
      </c>
      <c r="I181" t="s">
        <v>527</v>
      </c>
      <c r="J181" t="s">
        <v>191</v>
      </c>
      <c r="K181" t="str">
        <f>IFERROR(IF(VLOOKUP(B181&amp;E181&amp;F181&amp;G181,Tranzactii!K:K,1,0)=B181&amp;E181&amp;F181&amp;G181,"OK","Mapped missing in Tranzactii sheet"),"Mapped missing inTranzactiisheet")</f>
        <v>OK</v>
      </c>
      <c r="L181" t="s">
        <v>528</v>
      </c>
    </row>
    <row r="182" spans="1:12" x14ac:dyDescent="0.35">
      <c r="A182" t="s">
        <v>516</v>
      </c>
      <c r="B182" t="s">
        <v>579</v>
      </c>
      <c r="C182">
        <v>6759</v>
      </c>
      <c r="D182" t="s">
        <v>194</v>
      </c>
      <c r="E182">
        <v>1</v>
      </c>
      <c r="F182" t="s">
        <v>278</v>
      </c>
      <c r="G182" t="s">
        <v>376</v>
      </c>
      <c r="H182">
        <v>418.56</v>
      </c>
      <c r="I182" t="s">
        <v>527</v>
      </c>
      <c r="J182" t="s">
        <v>193</v>
      </c>
      <c r="K182" t="str">
        <f>IFERROR(IF(VLOOKUP(B182&amp;E182&amp;F182&amp;G182,Tranzactii!K:K,1,0)=B182&amp;E182&amp;F182&amp;G182,"OK","Mapped missing in Tranzactii sheet"),"Mapped missing inTranzactiisheet")</f>
        <v>OK</v>
      </c>
      <c r="L182" t="s">
        <v>528</v>
      </c>
    </row>
    <row r="183" spans="1:12" x14ac:dyDescent="0.35">
      <c r="A183" t="s">
        <v>516</v>
      </c>
      <c r="B183" t="s">
        <v>580</v>
      </c>
      <c r="C183">
        <v>91966790</v>
      </c>
      <c r="D183" t="s">
        <v>196</v>
      </c>
      <c r="E183">
        <v>1</v>
      </c>
      <c r="F183" t="s">
        <v>278</v>
      </c>
      <c r="G183" t="s">
        <v>376</v>
      </c>
      <c r="H183">
        <v>68670</v>
      </c>
      <c r="I183" t="s">
        <v>527</v>
      </c>
      <c r="J183" t="s">
        <v>195</v>
      </c>
      <c r="K183" t="str">
        <f>IFERROR(IF(VLOOKUP(B183&amp;E183&amp;F183&amp;G183,Tranzactii!K:K,1,0)=B183&amp;E183&amp;F183&amp;G183,"OK","Mapped missing in Tranzactii sheet"),"Mapped missing inTranzactiisheet")</f>
        <v>OK</v>
      </c>
      <c r="L183" t="s">
        <v>528</v>
      </c>
    </row>
    <row r="184" spans="1:12" x14ac:dyDescent="0.35">
      <c r="A184" t="s">
        <v>516</v>
      </c>
      <c r="B184" t="s">
        <v>581</v>
      </c>
      <c r="C184">
        <v>2023084</v>
      </c>
      <c r="D184" t="s">
        <v>198</v>
      </c>
      <c r="E184">
        <v>1</v>
      </c>
      <c r="F184" t="s">
        <v>278</v>
      </c>
      <c r="G184" t="s">
        <v>376</v>
      </c>
      <c r="H184">
        <v>4006.56</v>
      </c>
      <c r="I184" t="s">
        <v>527</v>
      </c>
      <c r="J184" t="s">
        <v>197</v>
      </c>
      <c r="K184" t="str">
        <f>IFERROR(IF(VLOOKUP(B184&amp;E184&amp;F184&amp;G184,Tranzactii!K:K,1,0)=B184&amp;E184&amp;F184&amp;G184,"OK","Mapped missing in Tranzactii sheet"),"Mapped missing inTranzactiisheet")</f>
        <v>OK</v>
      </c>
      <c r="L184" t="s">
        <v>528</v>
      </c>
    </row>
    <row r="185" spans="1:12" x14ac:dyDescent="0.35">
      <c r="A185" t="s">
        <v>516</v>
      </c>
      <c r="B185" t="s">
        <v>564</v>
      </c>
      <c r="C185">
        <v>2310485</v>
      </c>
      <c r="D185" t="s">
        <v>158</v>
      </c>
      <c r="E185">
        <v>1</v>
      </c>
      <c r="F185" t="s">
        <v>278</v>
      </c>
      <c r="G185" t="s">
        <v>376</v>
      </c>
      <c r="H185">
        <v>227257.04</v>
      </c>
      <c r="I185" t="s">
        <v>527</v>
      </c>
      <c r="J185" t="s">
        <v>157</v>
      </c>
      <c r="K185" t="str">
        <f>IFERROR(IF(VLOOKUP(B185&amp;E185&amp;F185&amp;G185,Tranzactii!K:K,1,0)=B185&amp;E185&amp;F185&amp;G185,"OK","Mapped missing in Tranzactii sheet"),"Mapped missing inTranzactiisheet")</f>
        <v>OK</v>
      </c>
      <c r="L185" t="s">
        <v>528</v>
      </c>
    </row>
    <row r="186" spans="1:12" x14ac:dyDescent="0.35">
      <c r="A186" t="s">
        <v>516</v>
      </c>
      <c r="B186" t="s">
        <v>517</v>
      </c>
      <c r="C186">
        <v>2332101545</v>
      </c>
      <c r="D186" t="s">
        <v>33</v>
      </c>
      <c r="E186">
        <v>1</v>
      </c>
      <c r="F186" t="s">
        <v>278</v>
      </c>
      <c r="G186" t="s">
        <v>376</v>
      </c>
      <c r="H186">
        <v>61803</v>
      </c>
      <c r="I186" t="s">
        <v>527</v>
      </c>
      <c r="J186" t="s">
        <v>32</v>
      </c>
      <c r="K186" t="str">
        <f>IFERROR(IF(VLOOKUP(B186&amp;E186&amp;F186&amp;G186,Tranzactii!K:K,1,0)=B186&amp;E186&amp;F186&amp;G186,"OK","Mapped missing in Tranzactii sheet"),"Mapped missing inTranzactiisheet")</f>
        <v>OK</v>
      </c>
      <c r="L186" t="s">
        <v>528</v>
      </c>
    </row>
    <row r="187" spans="1:12" x14ac:dyDescent="0.35">
      <c r="A187" t="s">
        <v>516</v>
      </c>
      <c r="B187" t="s">
        <v>564</v>
      </c>
      <c r="C187">
        <v>2310467</v>
      </c>
      <c r="D187" t="s">
        <v>158</v>
      </c>
      <c r="E187">
        <v>1</v>
      </c>
      <c r="F187" t="s">
        <v>278</v>
      </c>
      <c r="G187" t="s">
        <v>376</v>
      </c>
      <c r="H187">
        <v>114414.47</v>
      </c>
      <c r="I187" t="s">
        <v>527</v>
      </c>
      <c r="J187" t="s">
        <v>157</v>
      </c>
      <c r="K187" t="str">
        <f>IFERROR(IF(VLOOKUP(B187&amp;E187&amp;F187&amp;G187,Tranzactii!K:K,1,0)=B187&amp;E187&amp;F187&amp;G187,"OK","Mapped missing in Tranzactii sheet"),"Mapped missing inTranzactiisheet")</f>
        <v>OK</v>
      </c>
      <c r="L187" t="s">
        <v>528</v>
      </c>
    </row>
    <row r="188" spans="1:12" x14ac:dyDescent="0.35">
      <c r="A188" t="s">
        <v>516</v>
      </c>
      <c r="B188" t="s">
        <v>517</v>
      </c>
      <c r="C188">
        <v>2332101706</v>
      </c>
      <c r="D188" t="s">
        <v>33</v>
      </c>
      <c r="E188">
        <v>1</v>
      </c>
      <c r="F188" t="s">
        <v>278</v>
      </c>
      <c r="G188" t="s">
        <v>376</v>
      </c>
      <c r="H188">
        <v>36297</v>
      </c>
      <c r="I188" t="s">
        <v>527</v>
      </c>
      <c r="J188" t="s">
        <v>32</v>
      </c>
      <c r="K188" t="str">
        <f>IFERROR(IF(VLOOKUP(B188&amp;E188&amp;F188&amp;G188,Tranzactii!K:K,1,0)=B188&amp;E188&amp;F188&amp;G188,"OK","Mapped missing in Tranzactii sheet"),"Mapped missing inTranzactiisheet")</f>
        <v>OK</v>
      </c>
      <c r="L188" t="s">
        <v>528</v>
      </c>
    </row>
    <row r="189" spans="1:12" x14ac:dyDescent="0.35">
      <c r="A189" t="s">
        <v>516</v>
      </c>
      <c r="B189" t="s">
        <v>564</v>
      </c>
      <c r="C189">
        <v>2310523</v>
      </c>
      <c r="D189" t="s">
        <v>158</v>
      </c>
      <c r="E189">
        <v>1</v>
      </c>
      <c r="F189" t="s">
        <v>278</v>
      </c>
      <c r="G189" t="s">
        <v>376</v>
      </c>
      <c r="H189">
        <v>285940.90000000002</v>
      </c>
      <c r="I189" t="s">
        <v>527</v>
      </c>
      <c r="J189" t="s">
        <v>157</v>
      </c>
      <c r="K189" t="str">
        <f>IFERROR(IF(VLOOKUP(B189&amp;E189&amp;F189&amp;G189,Tranzactii!K:K,1,0)=B189&amp;E189&amp;F189&amp;G189,"OK","Mapped missing in Tranzactii sheet"),"Mapped missing inTranzactiisheet")</f>
        <v>OK</v>
      </c>
      <c r="L189" t="s">
        <v>528</v>
      </c>
    </row>
    <row r="190" spans="1:12" x14ac:dyDescent="0.35">
      <c r="A190" t="s">
        <v>516</v>
      </c>
      <c r="B190" t="s">
        <v>564</v>
      </c>
      <c r="C190">
        <v>2310539</v>
      </c>
      <c r="D190" t="s">
        <v>158</v>
      </c>
      <c r="E190">
        <v>1</v>
      </c>
      <c r="F190" t="s">
        <v>278</v>
      </c>
      <c r="G190" t="s">
        <v>376</v>
      </c>
      <c r="H190">
        <v>57397.77</v>
      </c>
      <c r="I190" t="s">
        <v>527</v>
      </c>
      <c r="J190" t="s">
        <v>157</v>
      </c>
      <c r="K190" t="str">
        <f>IFERROR(IF(VLOOKUP(B190&amp;E190&amp;F190&amp;G190,Tranzactii!K:K,1,0)=B190&amp;E190&amp;F190&amp;G190,"OK","Mapped missing in Tranzactii sheet"),"Mapped missing inTranzactiisheet")</f>
        <v>OK</v>
      </c>
      <c r="L190" t="s">
        <v>528</v>
      </c>
    </row>
    <row r="191" spans="1:12" x14ac:dyDescent="0.35">
      <c r="A191" t="s">
        <v>516</v>
      </c>
      <c r="B191" t="s">
        <v>564</v>
      </c>
      <c r="C191">
        <v>2310545</v>
      </c>
      <c r="D191" t="s">
        <v>158</v>
      </c>
      <c r="E191">
        <v>1</v>
      </c>
      <c r="F191" t="s">
        <v>278</v>
      </c>
      <c r="G191" t="s">
        <v>376</v>
      </c>
      <c r="H191">
        <v>371394.61</v>
      </c>
      <c r="I191" t="s">
        <v>527</v>
      </c>
      <c r="J191" t="s">
        <v>157</v>
      </c>
      <c r="K191" t="str">
        <f>IFERROR(IF(VLOOKUP(B191&amp;E191&amp;F191&amp;G191,Tranzactii!K:K,1,0)=B191&amp;E191&amp;F191&amp;G191,"OK","Mapped missing in Tranzactii sheet"),"Mapped missing inTranzactiisheet")</f>
        <v>OK</v>
      </c>
      <c r="L191" t="s">
        <v>528</v>
      </c>
    </row>
    <row r="192" spans="1:12" x14ac:dyDescent="0.35">
      <c r="A192" t="s">
        <v>516</v>
      </c>
      <c r="B192" t="s">
        <v>580</v>
      </c>
      <c r="C192">
        <v>91967243</v>
      </c>
      <c r="D192" t="s">
        <v>196</v>
      </c>
      <c r="E192">
        <v>1</v>
      </c>
      <c r="F192" t="s">
        <v>278</v>
      </c>
      <c r="G192" t="s">
        <v>376</v>
      </c>
      <c r="H192">
        <v>171544.2</v>
      </c>
      <c r="I192" t="s">
        <v>527</v>
      </c>
      <c r="J192" t="s">
        <v>195</v>
      </c>
      <c r="K192" t="str">
        <f>IFERROR(IF(VLOOKUP(B192&amp;E192&amp;F192&amp;G192,Tranzactii!K:K,1,0)=B192&amp;E192&amp;F192&amp;G192,"OK","Mapped missing in Tranzactii sheet"),"Mapped missing inTranzactiisheet")</f>
        <v>OK</v>
      </c>
      <c r="L192" t="s">
        <v>528</v>
      </c>
    </row>
    <row r="193" spans="1:12" x14ac:dyDescent="0.35">
      <c r="A193" t="s">
        <v>516</v>
      </c>
      <c r="B193" t="s">
        <v>564</v>
      </c>
      <c r="C193">
        <v>2340654</v>
      </c>
      <c r="D193" t="s">
        <v>158</v>
      </c>
      <c r="E193">
        <v>1</v>
      </c>
      <c r="F193" t="s">
        <v>278</v>
      </c>
      <c r="G193" t="s">
        <v>376</v>
      </c>
      <c r="H193">
        <v>11772</v>
      </c>
      <c r="I193" t="s">
        <v>527</v>
      </c>
      <c r="J193" t="s">
        <v>157</v>
      </c>
      <c r="K193" t="str">
        <f>IFERROR(IF(VLOOKUP(B193&amp;E193&amp;F193&amp;G193,Tranzactii!K:K,1,0)=B193&amp;E193&amp;F193&amp;G193,"OK","Mapped missing in Tranzactii sheet"),"Mapped missing inTranzactiisheet")</f>
        <v>OK</v>
      </c>
      <c r="L193" t="s">
        <v>528</v>
      </c>
    </row>
    <row r="194" spans="1:12" x14ac:dyDescent="0.35">
      <c r="A194" t="s">
        <v>516</v>
      </c>
      <c r="B194" t="s">
        <v>564</v>
      </c>
      <c r="C194">
        <v>2310617</v>
      </c>
      <c r="D194" t="s">
        <v>158</v>
      </c>
      <c r="E194">
        <v>1</v>
      </c>
      <c r="F194" t="s">
        <v>278</v>
      </c>
      <c r="G194" t="s">
        <v>376</v>
      </c>
      <c r="H194">
        <v>136670.74</v>
      </c>
      <c r="I194" t="s">
        <v>527</v>
      </c>
      <c r="J194" t="s">
        <v>157</v>
      </c>
      <c r="K194" t="str">
        <f>IFERROR(IF(VLOOKUP(B194&amp;E194&amp;F194&amp;G194,Tranzactii!K:K,1,0)=B194&amp;E194&amp;F194&amp;G194,"OK","Mapped missing in Tranzactii sheet"),"Mapped missing inTranzactiisheet")</f>
        <v>OK</v>
      </c>
      <c r="L194" t="s">
        <v>528</v>
      </c>
    </row>
    <row r="195" spans="1:12" x14ac:dyDescent="0.35">
      <c r="A195" t="s">
        <v>516</v>
      </c>
      <c r="B195" t="s">
        <v>580</v>
      </c>
      <c r="C195">
        <v>91967387</v>
      </c>
      <c r="D195" t="s">
        <v>196</v>
      </c>
      <c r="E195">
        <v>1</v>
      </c>
      <c r="F195" t="s">
        <v>278</v>
      </c>
      <c r="G195" t="s">
        <v>376</v>
      </c>
      <c r="H195">
        <v>59056.2</v>
      </c>
      <c r="I195" t="s">
        <v>527</v>
      </c>
      <c r="J195" t="s">
        <v>195</v>
      </c>
      <c r="K195" t="str">
        <f>IFERROR(IF(VLOOKUP(B195&amp;E195&amp;F195&amp;G195,Tranzactii!K:K,1,0)=B195&amp;E195&amp;F195&amp;G195,"OK","Mapped missing in Tranzactii sheet"),"Mapped missing inTranzactiisheet")</f>
        <v>OK</v>
      </c>
      <c r="L195" t="s">
        <v>528</v>
      </c>
    </row>
    <row r="196" spans="1:12" x14ac:dyDescent="0.35">
      <c r="A196" t="s">
        <v>516</v>
      </c>
      <c r="B196" t="s">
        <v>565</v>
      </c>
      <c r="C196">
        <v>15451153</v>
      </c>
      <c r="D196" t="s">
        <v>160</v>
      </c>
      <c r="E196">
        <v>1</v>
      </c>
      <c r="F196" t="s">
        <v>278</v>
      </c>
      <c r="G196" t="s">
        <v>376</v>
      </c>
      <c r="H196">
        <v>111.21</v>
      </c>
      <c r="I196" t="s">
        <v>527</v>
      </c>
      <c r="J196" t="s">
        <v>159</v>
      </c>
      <c r="K196" t="str">
        <f>IFERROR(IF(VLOOKUP(B196&amp;E196&amp;F196&amp;G196,Tranzactii!K:K,1,0)=B196&amp;E196&amp;F196&amp;G196,"OK","Mapped missing in Tranzactii sheet"),"Mapped missing inTranzactiisheet")</f>
        <v>OK</v>
      </c>
      <c r="L196" t="s">
        <v>528</v>
      </c>
    </row>
    <row r="197" spans="1:12" x14ac:dyDescent="0.35">
      <c r="A197" t="s">
        <v>516</v>
      </c>
      <c r="B197" t="s">
        <v>581</v>
      </c>
      <c r="C197">
        <v>20230099</v>
      </c>
      <c r="D197" t="s">
        <v>198</v>
      </c>
      <c r="E197">
        <v>1</v>
      </c>
      <c r="F197" t="s">
        <v>278</v>
      </c>
      <c r="G197" t="s">
        <v>376</v>
      </c>
      <c r="H197">
        <v>3096.88</v>
      </c>
      <c r="I197" t="s">
        <v>527</v>
      </c>
      <c r="J197" t="s">
        <v>197</v>
      </c>
      <c r="K197" t="str">
        <f>IFERROR(IF(VLOOKUP(B197&amp;E197&amp;F197&amp;G197,Tranzactii!K:K,1,0)=B197&amp;E197&amp;F197&amp;G197,"OK","Mapped missing in Tranzactii sheet"),"Mapped missing inTranzactiisheet")</f>
        <v>OK</v>
      </c>
      <c r="L197" t="s">
        <v>528</v>
      </c>
    </row>
    <row r="198" spans="1:12" x14ac:dyDescent="0.35">
      <c r="A198" t="s">
        <v>516</v>
      </c>
      <c r="B198" t="s">
        <v>564</v>
      </c>
      <c r="C198">
        <v>2340833</v>
      </c>
      <c r="D198" t="s">
        <v>158</v>
      </c>
      <c r="E198">
        <v>1</v>
      </c>
      <c r="F198" t="s">
        <v>278</v>
      </c>
      <c r="G198" t="s">
        <v>376</v>
      </c>
      <c r="H198">
        <v>172721.4</v>
      </c>
      <c r="I198" t="s">
        <v>527</v>
      </c>
      <c r="J198" t="s">
        <v>157</v>
      </c>
      <c r="K198" t="str">
        <f>IFERROR(IF(VLOOKUP(B198&amp;E198&amp;F198&amp;G198,Tranzactii!K:K,1,0)=B198&amp;E198&amp;F198&amp;G198,"OK","Mapped missing in Tranzactii sheet"),"Mapped missing inTranzactiisheet")</f>
        <v>OK</v>
      </c>
      <c r="L198" t="s">
        <v>528</v>
      </c>
    </row>
    <row r="199" spans="1:12" x14ac:dyDescent="0.35">
      <c r="A199" t="s">
        <v>516</v>
      </c>
      <c r="B199" t="s">
        <v>565</v>
      </c>
      <c r="C199">
        <v>15451149</v>
      </c>
      <c r="D199" t="s">
        <v>160</v>
      </c>
      <c r="E199">
        <v>1</v>
      </c>
      <c r="F199" t="s">
        <v>278</v>
      </c>
      <c r="G199" t="s">
        <v>376</v>
      </c>
      <c r="H199">
        <v>58.88</v>
      </c>
      <c r="I199" t="s">
        <v>527</v>
      </c>
      <c r="J199" t="s">
        <v>159</v>
      </c>
      <c r="K199" t="str">
        <f>IFERROR(IF(VLOOKUP(B199&amp;E199&amp;F199&amp;G199,Tranzactii!K:K,1,0)=B199&amp;E199&amp;F199&amp;G199,"OK","Mapped missing in Tranzactii sheet"),"Mapped missing inTranzactiisheet")</f>
        <v>OK</v>
      </c>
      <c r="L199" t="s">
        <v>528</v>
      </c>
    </row>
    <row r="200" spans="1:12" x14ac:dyDescent="0.35">
      <c r="A200" t="s">
        <v>516</v>
      </c>
      <c r="B200" t="s">
        <v>565</v>
      </c>
      <c r="C200">
        <v>15452764</v>
      </c>
      <c r="D200" t="s">
        <v>160</v>
      </c>
      <c r="E200">
        <v>1</v>
      </c>
      <c r="F200" t="s">
        <v>278</v>
      </c>
      <c r="G200" t="s">
        <v>376</v>
      </c>
      <c r="H200">
        <v>1814.54</v>
      </c>
      <c r="I200" t="s">
        <v>527</v>
      </c>
      <c r="J200" t="s">
        <v>159</v>
      </c>
      <c r="K200" t="str">
        <f>IFERROR(IF(VLOOKUP(B200&amp;E200&amp;F200&amp;G200,Tranzactii!K:K,1,0)=B200&amp;E200&amp;F200&amp;G200,"OK","Mapped missing in Tranzactii sheet"),"Mapped missing inTranzactiisheet")</f>
        <v>OK</v>
      </c>
      <c r="L200" t="s">
        <v>528</v>
      </c>
    </row>
    <row r="201" spans="1:12" x14ac:dyDescent="0.35">
      <c r="A201" t="s">
        <v>516</v>
      </c>
      <c r="B201" t="s">
        <v>564</v>
      </c>
      <c r="C201">
        <v>2340862</v>
      </c>
      <c r="D201" t="s">
        <v>158</v>
      </c>
      <c r="E201">
        <v>1</v>
      </c>
      <c r="F201" t="s">
        <v>278</v>
      </c>
      <c r="G201" t="s">
        <v>376</v>
      </c>
      <c r="H201">
        <v>193594.9</v>
      </c>
      <c r="I201" t="s">
        <v>527</v>
      </c>
      <c r="J201" t="s">
        <v>157</v>
      </c>
      <c r="K201" t="str">
        <f>IFERROR(IF(VLOOKUP(B201&amp;E201&amp;F201&amp;G201,Tranzactii!K:K,1,0)=B201&amp;E201&amp;F201&amp;G201,"OK","Mapped missing in Tranzactii sheet"),"Mapped missing inTranzactiisheet")</f>
        <v>OK</v>
      </c>
      <c r="L201" t="s">
        <v>528</v>
      </c>
    </row>
    <row r="202" spans="1:12" x14ac:dyDescent="0.35">
      <c r="A202" t="s">
        <v>516</v>
      </c>
      <c r="B202" t="s">
        <v>564</v>
      </c>
      <c r="C202">
        <v>2349065</v>
      </c>
      <c r="D202" t="s">
        <v>158</v>
      </c>
      <c r="E202">
        <v>1</v>
      </c>
      <c r="F202" t="s">
        <v>278</v>
      </c>
      <c r="G202" t="s">
        <v>376</v>
      </c>
      <c r="H202">
        <v>45387.6</v>
      </c>
      <c r="I202" t="s">
        <v>527</v>
      </c>
      <c r="J202" t="s">
        <v>157</v>
      </c>
      <c r="K202" t="str">
        <f>IFERROR(IF(VLOOKUP(B202&amp;E202&amp;F202&amp;G202,Tranzactii!K:K,1,0)=B202&amp;E202&amp;F202&amp;G202,"OK","Mapped missing in Tranzactii sheet"),"Mapped missing inTranzactiisheet")</f>
        <v>OK</v>
      </c>
      <c r="L202" t="s">
        <v>528</v>
      </c>
    </row>
    <row r="203" spans="1:12" x14ac:dyDescent="0.35">
      <c r="A203" t="s">
        <v>516</v>
      </c>
      <c r="B203" t="s">
        <v>564</v>
      </c>
      <c r="C203">
        <v>2349073</v>
      </c>
      <c r="D203" t="s">
        <v>158</v>
      </c>
      <c r="E203">
        <v>1</v>
      </c>
      <c r="F203" t="s">
        <v>278</v>
      </c>
      <c r="G203" t="s">
        <v>376</v>
      </c>
      <c r="H203">
        <v>58598.400000000001</v>
      </c>
      <c r="I203" t="s">
        <v>527</v>
      </c>
      <c r="J203" t="s">
        <v>157</v>
      </c>
      <c r="K203" t="str">
        <f>IFERROR(IF(VLOOKUP(B203&amp;E203&amp;F203&amp;G203,Tranzactii!K:K,1,0)=B203&amp;E203&amp;F203&amp;G203,"OK","Mapped missing in Tranzactii sheet"),"Mapped missing inTranzactiisheet")</f>
        <v>OK</v>
      </c>
      <c r="L203" t="s">
        <v>528</v>
      </c>
    </row>
    <row r="204" spans="1:12" x14ac:dyDescent="0.35">
      <c r="A204" t="s">
        <v>516</v>
      </c>
      <c r="B204" t="s">
        <v>565</v>
      </c>
      <c r="C204">
        <v>15460175</v>
      </c>
      <c r="D204" t="s">
        <v>160</v>
      </c>
      <c r="E204">
        <v>1</v>
      </c>
      <c r="F204" t="s">
        <v>278</v>
      </c>
      <c r="G204" t="s">
        <v>376</v>
      </c>
      <c r="H204">
        <v>81.87</v>
      </c>
      <c r="I204" t="s">
        <v>527</v>
      </c>
      <c r="J204" t="s">
        <v>159</v>
      </c>
      <c r="K204" t="str">
        <f>IFERROR(IF(VLOOKUP(B204&amp;E204&amp;F204&amp;G204,Tranzactii!K:K,1,0)=B204&amp;E204&amp;F204&amp;G204,"OK","Mapped missing in Tranzactii sheet"),"Mapped missing inTranzactiisheet")</f>
        <v>OK</v>
      </c>
      <c r="L204" t="s">
        <v>528</v>
      </c>
    </row>
    <row r="205" spans="1:12" x14ac:dyDescent="0.35">
      <c r="A205" t="s">
        <v>516</v>
      </c>
      <c r="B205" t="s">
        <v>564</v>
      </c>
      <c r="C205">
        <v>2341025</v>
      </c>
      <c r="D205" t="s">
        <v>158</v>
      </c>
      <c r="E205">
        <v>1</v>
      </c>
      <c r="F205" t="s">
        <v>278</v>
      </c>
      <c r="G205" t="s">
        <v>376</v>
      </c>
      <c r="H205">
        <v>2997.5</v>
      </c>
      <c r="I205" t="s">
        <v>527</v>
      </c>
      <c r="J205" t="s">
        <v>157</v>
      </c>
      <c r="K205" t="str">
        <f>IFERROR(IF(VLOOKUP(B205&amp;E205&amp;F205&amp;G205,Tranzactii!K:K,1,0)=B205&amp;E205&amp;F205&amp;G205,"OK","Mapped missing in Tranzactii sheet"),"Mapped missing inTranzactiisheet")</f>
        <v>OK</v>
      </c>
      <c r="L205" t="s">
        <v>528</v>
      </c>
    </row>
    <row r="206" spans="1:12" x14ac:dyDescent="0.35">
      <c r="A206" t="s">
        <v>516</v>
      </c>
      <c r="B206" t="s">
        <v>522</v>
      </c>
      <c r="C206">
        <v>1000000001</v>
      </c>
      <c r="D206" t="s">
        <v>47</v>
      </c>
      <c r="E206">
        <v>1</v>
      </c>
      <c r="F206" t="s">
        <v>278</v>
      </c>
      <c r="G206" t="s">
        <v>376</v>
      </c>
      <c r="H206">
        <v>13890.96</v>
      </c>
      <c r="I206" t="s">
        <v>527</v>
      </c>
      <c r="J206" t="s">
        <v>46</v>
      </c>
      <c r="K206" t="str">
        <f>IFERROR(IF(VLOOKUP(B206&amp;E206&amp;F206&amp;G206,Tranzactii!K:K,1,0)=B206&amp;E206&amp;F206&amp;G206,"OK","Mapped missing in Tranzactii sheet"),"Mapped missing inTranzactiisheet")</f>
        <v>OK</v>
      </c>
      <c r="L206" t="s">
        <v>528</v>
      </c>
    </row>
    <row r="207" spans="1:12" x14ac:dyDescent="0.35">
      <c r="A207" t="s">
        <v>516</v>
      </c>
      <c r="B207" t="s">
        <v>581</v>
      </c>
      <c r="C207">
        <v>20230107</v>
      </c>
      <c r="D207" t="s">
        <v>198</v>
      </c>
      <c r="E207">
        <v>1</v>
      </c>
      <c r="F207" t="s">
        <v>278</v>
      </c>
      <c r="G207" t="s">
        <v>376</v>
      </c>
      <c r="H207">
        <v>3032.79</v>
      </c>
      <c r="I207" t="s">
        <v>527</v>
      </c>
      <c r="J207" t="s">
        <v>197</v>
      </c>
      <c r="K207" t="str">
        <f>IFERROR(IF(VLOOKUP(B207&amp;E207&amp;F207&amp;G207,Tranzactii!K:K,1,0)=B207&amp;E207&amp;F207&amp;G207,"OK","Mapped missing in Tranzactii sheet"),"Mapped missing inTranzactiisheet")</f>
        <v>OK</v>
      </c>
      <c r="L207" t="s">
        <v>528</v>
      </c>
    </row>
    <row r="208" spans="1:12" x14ac:dyDescent="0.35">
      <c r="A208" t="s">
        <v>516</v>
      </c>
      <c r="B208" t="s">
        <v>564</v>
      </c>
      <c r="C208">
        <v>2341096</v>
      </c>
      <c r="D208" t="s">
        <v>158</v>
      </c>
      <c r="E208">
        <v>1</v>
      </c>
      <c r="F208" t="s">
        <v>278</v>
      </c>
      <c r="G208" t="s">
        <v>376</v>
      </c>
      <c r="H208">
        <v>232497</v>
      </c>
      <c r="I208" t="s">
        <v>527</v>
      </c>
      <c r="J208" t="s">
        <v>157</v>
      </c>
      <c r="K208" t="str">
        <f>IFERROR(IF(VLOOKUP(B208&amp;E208&amp;F208&amp;G208,Tranzactii!K:K,1,0)=B208&amp;E208&amp;F208&amp;G208,"OK","Mapped missing in Tranzactii sheet"),"Mapped missing inTranzactiisheet")</f>
        <v>OK</v>
      </c>
      <c r="L208" t="s">
        <v>528</v>
      </c>
    </row>
    <row r="209" spans="1:12" x14ac:dyDescent="0.35">
      <c r="A209" t="s">
        <v>516</v>
      </c>
      <c r="B209" t="s">
        <v>564</v>
      </c>
      <c r="C209">
        <v>2310786</v>
      </c>
      <c r="D209" t="s">
        <v>158</v>
      </c>
      <c r="E209">
        <v>1</v>
      </c>
      <c r="F209" t="s">
        <v>278</v>
      </c>
      <c r="G209" t="s">
        <v>376</v>
      </c>
      <c r="H209">
        <v>74163.600000000006</v>
      </c>
      <c r="I209" t="s">
        <v>527</v>
      </c>
      <c r="J209" t="s">
        <v>157</v>
      </c>
      <c r="K209" t="str">
        <f>IFERROR(IF(VLOOKUP(B209&amp;E209&amp;F209&amp;G209,Tranzactii!K:K,1,0)=B209&amp;E209&amp;F209&amp;G209,"OK","Mapped missing in Tranzactii sheet"),"Mapped missing inTranzactiisheet")</f>
        <v>OK</v>
      </c>
      <c r="L209" t="s">
        <v>528</v>
      </c>
    </row>
    <row r="210" spans="1:12" x14ac:dyDescent="0.35">
      <c r="A210" t="s">
        <v>516</v>
      </c>
      <c r="B210" t="s">
        <v>564</v>
      </c>
      <c r="C210">
        <v>2341217</v>
      </c>
      <c r="D210" t="s">
        <v>158</v>
      </c>
      <c r="E210">
        <v>1</v>
      </c>
      <c r="F210" t="s">
        <v>278</v>
      </c>
      <c r="G210" t="s">
        <v>376</v>
      </c>
      <c r="H210">
        <v>128707.2</v>
      </c>
      <c r="I210" t="s">
        <v>527</v>
      </c>
      <c r="J210" t="s">
        <v>157</v>
      </c>
      <c r="K210" t="str">
        <f>IFERROR(IF(VLOOKUP(B210&amp;E210&amp;F210&amp;G210,Tranzactii!K:K,1,0)=B210&amp;E210&amp;F210&amp;G210,"OK","Mapped missing in Tranzactii sheet"),"Mapped missing inTranzactiisheet")</f>
        <v>OK</v>
      </c>
      <c r="L210" t="s">
        <v>528</v>
      </c>
    </row>
    <row r="211" spans="1:12" x14ac:dyDescent="0.35">
      <c r="A211" t="s">
        <v>516</v>
      </c>
      <c r="B211" t="s">
        <v>564</v>
      </c>
      <c r="C211">
        <v>2341218</v>
      </c>
      <c r="D211" t="s">
        <v>158</v>
      </c>
      <c r="E211">
        <v>1</v>
      </c>
      <c r="F211" t="s">
        <v>278</v>
      </c>
      <c r="G211" t="s">
        <v>376</v>
      </c>
      <c r="H211">
        <v>21077.33</v>
      </c>
      <c r="I211" t="s">
        <v>527</v>
      </c>
      <c r="J211" t="s">
        <v>157</v>
      </c>
      <c r="K211" t="str">
        <f>IFERROR(IF(VLOOKUP(B211&amp;E211&amp;F211&amp;G211,Tranzactii!K:K,1,0)=B211&amp;E211&amp;F211&amp;G211,"OK","Mapped missing in Tranzactii sheet"),"Mapped missing inTranzactiisheet")</f>
        <v>OK</v>
      </c>
      <c r="L211" t="s">
        <v>528</v>
      </c>
    </row>
    <row r="212" spans="1:12" x14ac:dyDescent="0.35">
      <c r="A212" t="s">
        <v>516</v>
      </c>
      <c r="B212" t="s">
        <v>564</v>
      </c>
      <c r="C212">
        <v>2341221</v>
      </c>
      <c r="D212" t="s">
        <v>158</v>
      </c>
      <c r="E212">
        <v>1</v>
      </c>
      <c r="F212" t="s">
        <v>278</v>
      </c>
      <c r="G212" t="s">
        <v>376</v>
      </c>
      <c r="H212">
        <v>273699</v>
      </c>
      <c r="I212" t="s">
        <v>527</v>
      </c>
      <c r="J212" t="s">
        <v>157</v>
      </c>
      <c r="K212" t="str">
        <f>IFERROR(IF(VLOOKUP(B212&amp;E212&amp;F212&amp;G212,Tranzactii!K:K,1,0)=B212&amp;E212&amp;F212&amp;G212,"OK","Mapped missing in Tranzactii sheet"),"Mapped missing inTranzactiisheet")</f>
        <v>OK</v>
      </c>
      <c r="L212" t="s">
        <v>528</v>
      </c>
    </row>
    <row r="213" spans="1:12" x14ac:dyDescent="0.35">
      <c r="A213" t="s">
        <v>516</v>
      </c>
      <c r="B213" t="s">
        <v>564</v>
      </c>
      <c r="C213">
        <v>2341224</v>
      </c>
      <c r="D213" t="s">
        <v>158</v>
      </c>
      <c r="E213">
        <v>1</v>
      </c>
      <c r="F213" t="s">
        <v>278</v>
      </c>
      <c r="G213" t="s">
        <v>376</v>
      </c>
      <c r="H213">
        <v>64746</v>
      </c>
      <c r="I213" t="s">
        <v>527</v>
      </c>
      <c r="J213" t="s">
        <v>157</v>
      </c>
      <c r="K213" t="str">
        <f>IFERROR(IF(VLOOKUP(B213&amp;E213&amp;F213&amp;G213,Tranzactii!K:K,1,0)=B213&amp;E213&amp;F213&amp;G213,"OK","Mapped missing in Tranzactii sheet"),"Mapped missing inTranzactiisheet")</f>
        <v>OK</v>
      </c>
      <c r="L213" t="s">
        <v>528</v>
      </c>
    </row>
    <row r="214" spans="1:12" x14ac:dyDescent="0.35">
      <c r="A214" t="s">
        <v>516</v>
      </c>
      <c r="B214" t="s">
        <v>564</v>
      </c>
      <c r="C214">
        <v>2341222</v>
      </c>
      <c r="D214" t="s">
        <v>158</v>
      </c>
      <c r="E214">
        <v>1</v>
      </c>
      <c r="F214" t="s">
        <v>278</v>
      </c>
      <c r="G214" t="s">
        <v>376</v>
      </c>
      <c r="H214">
        <v>10791</v>
      </c>
      <c r="I214" t="s">
        <v>527</v>
      </c>
      <c r="J214" t="s">
        <v>157</v>
      </c>
      <c r="K214" t="str">
        <f>IFERROR(IF(VLOOKUP(B214&amp;E214&amp;F214&amp;G214,Tranzactii!K:K,1,0)=B214&amp;E214&amp;F214&amp;G214,"OK","Mapped missing in Tranzactii sheet"),"Mapped missing inTranzactiisheet")</f>
        <v>OK</v>
      </c>
      <c r="L214" t="s">
        <v>528</v>
      </c>
    </row>
    <row r="215" spans="1:12" x14ac:dyDescent="0.35">
      <c r="A215" t="s">
        <v>516</v>
      </c>
      <c r="B215" t="s">
        <v>564</v>
      </c>
      <c r="C215">
        <v>2341221</v>
      </c>
      <c r="D215" t="s">
        <v>158</v>
      </c>
      <c r="E215">
        <v>1</v>
      </c>
      <c r="F215" t="s">
        <v>278</v>
      </c>
      <c r="G215" t="s">
        <v>376</v>
      </c>
      <c r="H215">
        <v>273699</v>
      </c>
      <c r="I215" t="s">
        <v>527</v>
      </c>
      <c r="J215" t="s">
        <v>157</v>
      </c>
      <c r="K215" t="str">
        <f>IFERROR(IF(VLOOKUP(B215&amp;E215&amp;F215&amp;G215,Tranzactii!K:K,1,0)=B215&amp;E215&amp;F215&amp;G215,"OK","Mapped missing in Tranzactii sheet"),"Mapped missing inTranzactiisheet")</f>
        <v>OK</v>
      </c>
      <c r="L215" t="s">
        <v>528</v>
      </c>
    </row>
    <row r="216" spans="1:12" x14ac:dyDescent="0.35">
      <c r="A216" t="s">
        <v>516</v>
      </c>
      <c r="B216" t="s">
        <v>564</v>
      </c>
      <c r="C216">
        <v>2341221</v>
      </c>
      <c r="D216" t="s">
        <v>158</v>
      </c>
      <c r="E216">
        <v>1</v>
      </c>
      <c r="F216" t="s">
        <v>278</v>
      </c>
      <c r="G216" t="s">
        <v>376</v>
      </c>
      <c r="H216">
        <v>-273699</v>
      </c>
      <c r="I216" t="s">
        <v>527</v>
      </c>
      <c r="J216" t="s">
        <v>157</v>
      </c>
      <c r="K216" t="str">
        <f>IFERROR(IF(VLOOKUP(B216&amp;E216&amp;F216&amp;G216,Tranzactii!K:K,1,0)=B216&amp;E216&amp;F216&amp;G216,"OK","Mapped missing in Tranzactii sheet"),"Mapped missing inTranzactiisheet")</f>
        <v>OK</v>
      </c>
      <c r="L216" t="s">
        <v>528</v>
      </c>
    </row>
    <row r="217" spans="1:12" x14ac:dyDescent="0.35">
      <c r="A217" t="s">
        <v>516</v>
      </c>
      <c r="B217" t="s">
        <v>565</v>
      </c>
      <c r="C217">
        <v>15480143</v>
      </c>
      <c r="D217" t="s">
        <v>160</v>
      </c>
      <c r="E217">
        <v>1</v>
      </c>
      <c r="F217" t="s">
        <v>278</v>
      </c>
      <c r="G217" t="s">
        <v>376</v>
      </c>
      <c r="H217">
        <v>85.17</v>
      </c>
      <c r="I217" t="s">
        <v>527</v>
      </c>
      <c r="J217" t="s">
        <v>159</v>
      </c>
      <c r="K217" t="str">
        <f>IFERROR(IF(VLOOKUP(B217&amp;E217&amp;F217&amp;G217,Tranzactii!K:K,1,0)=B217&amp;E217&amp;F217&amp;G217,"OK","Mapped missing in Tranzactii sheet"),"Mapped missing inTranzactiisheet")</f>
        <v>OK</v>
      </c>
      <c r="L217" t="s">
        <v>528</v>
      </c>
    </row>
    <row r="218" spans="1:12" x14ac:dyDescent="0.35">
      <c r="A218" t="s">
        <v>516</v>
      </c>
      <c r="B218" t="s">
        <v>565</v>
      </c>
      <c r="C218">
        <v>15480136</v>
      </c>
      <c r="D218" t="s">
        <v>160</v>
      </c>
      <c r="E218">
        <v>1</v>
      </c>
      <c r="F218" t="s">
        <v>278</v>
      </c>
      <c r="G218" t="s">
        <v>376</v>
      </c>
      <c r="H218">
        <v>222.76</v>
      </c>
      <c r="I218" t="s">
        <v>527</v>
      </c>
      <c r="J218" t="s">
        <v>159</v>
      </c>
      <c r="K218" t="str">
        <f>IFERROR(IF(VLOOKUP(B218&amp;E218&amp;F218&amp;G218,Tranzactii!K:K,1,0)=B218&amp;E218&amp;F218&amp;G218,"OK","Mapped missing in Tranzactii sheet"),"Mapped missing inTranzactiisheet")</f>
        <v>OK</v>
      </c>
      <c r="L218" t="s">
        <v>528</v>
      </c>
    </row>
    <row r="219" spans="1:12" x14ac:dyDescent="0.35">
      <c r="A219" t="s">
        <v>516</v>
      </c>
      <c r="B219" t="s">
        <v>581</v>
      </c>
      <c r="C219">
        <v>20230120</v>
      </c>
      <c r="D219" t="s">
        <v>198</v>
      </c>
      <c r="E219">
        <v>1</v>
      </c>
      <c r="F219" t="s">
        <v>278</v>
      </c>
      <c r="G219" t="s">
        <v>376</v>
      </c>
      <c r="H219">
        <v>2198.54</v>
      </c>
      <c r="I219" t="s">
        <v>527</v>
      </c>
      <c r="J219" t="s">
        <v>197</v>
      </c>
      <c r="K219" t="str">
        <f>IFERROR(IF(VLOOKUP(B219&amp;E219&amp;F219&amp;G219,Tranzactii!K:K,1,0)=B219&amp;E219&amp;F219&amp;G219,"OK","Mapped missing in Tranzactii sheet"),"Mapped missing inTranzactiisheet")</f>
        <v>OK</v>
      </c>
      <c r="L219" t="s">
        <v>528</v>
      </c>
    </row>
    <row r="220" spans="1:12" x14ac:dyDescent="0.35">
      <c r="A220" t="s">
        <v>516</v>
      </c>
      <c r="B220" t="s">
        <v>581</v>
      </c>
      <c r="C220">
        <v>20230119</v>
      </c>
      <c r="D220" t="s">
        <v>198</v>
      </c>
      <c r="E220">
        <v>1</v>
      </c>
      <c r="F220" t="s">
        <v>278</v>
      </c>
      <c r="G220" t="s">
        <v>376</v>
      </c>
      <c r="H220">
        <v>1037.24</v>
      </c>
      <c r="I220" t="s">
        <v>527</v>
      </c>
      <c r="J220" t="s">
        <v>197</v>
      </c>
      <c r="K220" t="str">
        <f>IFERROR(IF(VLOOKUP(B220&amp;E220&amp;F220&amp;G220,Tranzactii!K:K,1,0)=B220&amp;E220&amp;F220&amp;G220,"OK","Mapped missing in Tranzactii sheet"),"Mapped missing inTranzactiisheet")</f>
        <v>OK</v>
      </c>
      <c r="L220" t="s">
        <v>528</v>
      </c>
    </row>
    <row r="221" spans="1:12" x14ac:dyDescent="0.35">
      <c r="A221" t="s">
        <v>516</v>
      </c>
      <c r="B221" t="s">
        <v>564</v>
      </c>
      <c r="C221">
        <v>2341355</v>
      </c>
      <c r="D221" t="s">
        <v>158</v>
      </c>
      <c r="E221">
        <v>1</v>
      </c>
      <c r="F221" t="s">
        <v>278</v>
      </c>
      <c r="G221" t="s">
        <v>376</v>
      </c>
      <c r="H221">
        <v>-70806.399999999994</v>
      </c>
      <c r="I221" t="s">
        <v>527</v>
      </c>
      <c r="J221" t="s">
        <v>157</v>
      </c>
      <c r="K221" t="str">
        <f>IFERROR(IF(VLOOKUP(B221&amp;E221&amp;F221&amp;G221,Tranzactii!K:K,1,0)=B221&amp;E221&amp;F221&amp;G221,"OK","Mapped missing in Tranzactii sheet"),"Mapped missing inTranzactiisheet")</f>
        <v>OK</v>
      </c>
      <c r="L221" t="s">
        <v>528</v>
      </c>
    </row>
    <row r="222" spans="1:12" x14ac:dyDescent="0.35">
      <c r="A222" t="s">
        <v>516</v>
      </c>
      <c r="B222" t="s">
        <v>564</v>
      </c>
      <c r="C222">
        <v>2310890</v>
      </c>
      <c r="D222" t="s">
        <v>158</v>
      </c>
      <c r="E222">
        <v>1</v>
      </c>
      <c r="F222" t="s">
        <v>278</v>
      </c>
      <c r="G222" t="s">
        <v>376</v>
      </c>
      <c r="H222">
        <v>377654.48</v>
      </c>
      <c r="I222" t="s">
        <v>527</v>
      </c>
      <c r="J222" t="s">
        <v>157</v>
      </c>
      <c r="K222" t="str">
        <f>IFERROR(IF(VLOOKUP(B222&amp;E222&amp;F222&amp;G222,Tranzactii!K:K,1,0)=B222&amp;E222&amp;F222&amp;G222,"OK","Mapped missing in Tranzactii sheet"),"Mapped missing inTranzactiisheet")</f>
        <v>OK</v>
      </c>
      <c r="L222" t="s">
        <v>528</v>
      </c>
    </row>
    <row r="223" spans="1:12" x14ac:dyDescent="0.35">
      <c r="A223" t="s">
        <v>516</v>
      </c>
      <c r="B223" t="s">
        <v>564</v>
      </c>
      <c r="C223">
        <v>2341346</v>
      </c>
      <c r="D223" t="s">
        <v>158</v>
      </c>
      <c r="E223">
        <v>1</v>
      </c>
      <c r="F223" t="s">
        <v>278</v>
      </c>
      <c r="G223" t="s">
        <v>376</v>
      </c>
      <c r="H223">
        <v>88529.8</v>
      </c>
      <c r="I223" t="s">
        <v>527</v>
      </c>
      <c r="J223" t="s">
        <v>157</v>
      </c>
      <c r="K223" t="str">
        <f>IFERROR(IF(VLOOKUP(B223&amp;E223&amp;F223&amp;G223,Tranzactii!K:K,1,0)=B223&amp;E223&amp;F223&amp;G223,"OK","Mapped missing in Tranzactii sheet"),"Mapped missing inTranzactiisheet")</f>
        <v>OK</v>
      </c>
      <c r="L223" t="s">
        <v>528</v>
      </c>
    </row>
    <row r="224" spans="1:12" x14ac:dyDescent="0.35">
      <c r="A224" t="s">
        <v>516</v>
      </c>
      <c r="B224" t="s">
        <v>565</v>
      </c>
      <c r="C224">
        <v>15484220</v>
      </c>
      <c r="D224" t="s">
        <v>160</v>
      </c>
      <c r="E224">
        <v>1</v>
      </c>
      <c r="F224" t="s">
        <v>278</v>
      </c>
      <c r="G224" t="s">
        <v>376</v>
      </c>
      <c r="H224">
        <v>98.81</v>
      </c>
      <c r="I224" t="s">
        <v>527</v>
      </c>
      <c r="J224" t="s">
        <v>159</v>
      </c>
      <c r="K224" t="str">
        <f>IFERROR(IF(VLOOKUP(B224&amp;E224&amp;F224&amp;G224,Tranzactii!K:K,1,0)=B224&amp;E224&amp;F224&amp;G224,"OK","Mapped missing in Tranzactii sheet"),"Mapped missing inTranzactiisheet")</f>
        <v>OK</v>
      </c>
      <c r="L224" t="s">
        <v>528</v>
      </c>
    </row>
    <row r="225" spans="1:12" x14ac:dyDescent="0.35">
      <c r="A225" t="s">
        <v>516</v>
      </c>
      <c r="B225" t="s">
        <v>564</v>
      </c>
      <c r="C225">
        <v>2310936</v>
      </c>
      <c r="D225" t="s">
        <v>158</v>
      </c>
      <c r="E225">
        <v>1</v>
      </c>
      <c r="F225" t="s">
        <v>278</v>
      </c>
      <c r="G225" t="s">
        <v>376</v>
      </c>
      <c r="H225">
        <v>66594.64</v>
      </c>
      <c r="I225" t="s">
        <v>527</v>
      </c>
      <c r="J225" t="s">
        <v>157</v>
      </c>
      <c r="K225" t="str">
        <f>IFERROR(IF(VLOOKUP(B225&amp;E225&amp;F225&amp;G225,Tranzactii!K:K,1,0)=B225&amp;E225&amp;F225&amp;G225,"OK","Mapped missing in Tranzactii sheet"),"Mapped missing inTranzactiisheet")</f>
        <v>OK</v>
      </c>
      <c r="L225" t="s">
        <v>528</v>
      </c>
    </row>
    <row r="226" spans="1:12" x14ac:dyDescent="0.35">
      <c r="A226" t="s">
        <v>516</v>
      </c>
      <c r="B226" t="s">
        <v>564</v>
      </c>
      <c r="C226">
        <v>2310938</v>
      </c>
      <c r="D226" t="s">
        <v>158</v>
      </c>
      <c r="E226">
        <v>1</v>
      </c>
      <c r="F226" t="s">
        <v>278</v>
      </c>
      <c r="G226" t="s">
        <v>376</v>
      </c>
      <c r="H226">
        <v>73125.919999999998</v>
      </c>
      <c r="I226" t="s">
        <v>527</v>
      </c>
      <c r="J226" t="s">
        <v>157</v>
      </c>
      <c r="K226" t="str">
        <f>IFERROR(IF(VLOOKUP(B226&amp;E226&amp;F226&amp;G226,Tranzactii!K:K,1,0)=B226&amp;E226&amp;F226&amp;G226,"OK","Mapped missing in Tranzactii sheet"),"Mapped missing inTranzactiisheet")</f>
        <v>OK</v>
      </c>
      <c r="L226" t="s">
        <v>528</v>
      </c>
    </row>
    <row r="227" spans="1:12" x14ac:dyDescent="0.35">
      <c r="A227" t="s">
        <v>516</v>
      </c>
      <c r="B227" t="s">
        <v>564</v>
      </c>
      <c r="C227">
        <v>2310941</v>
      </c>
      <c r="D227" t="s">
        <v>158</v>
      </c>
      <c r="E227">
        <v>1</v>
      </c>
      <c r="F227" t="s">
        <v>278</v>
      </c>
      <c r="G227" t="s">
        <v>376</v>
      </c>
      <c r="H227">
        <v>75140.240000000005</v>
      </c>
      <c r="I227" t="s">
        <v>527</v>
      </c>
      <c r="J227" t="s">
        <v>157</v>
      </c>
      <c r="K227" t="str">
        <f>IFERROR(IF(VLOOKUP(B227&amp;E227&amp;F227&amp;G227,Tranzactii!K:K,1,0)=B227&amp;E227&amp;F227&amp;G227,"OK","Mapped missing in Tranzactii sheet"),"Mapped missing inTranzactiisheet")</f>
        <v>OK</v>
      </c>
      <c r="L227" t="s">
        <v>528</v>
      </c>
    </row>
    <row r="228" spans="1:12" x14ac:dyDescent="0.35">
      <c r="A228" t="s">
        <v>516</v>
      </c>
      <c r="B228" t="s">
        <v>564</v>
      </c>
      <c r="C228">
        <v>2341356</v>
      </c>
      <c r="D228" t="s">
        <v>158</v>
      </c>
      <c r="E228">
        <v>1</v>
      </c>
      <c r="F228" t="s">
        <v>278</v>
      </c>
      <c r="G228" t="s">
        <v>376</v>
      </c>
      <c r="H228">
        <v>9995.2999999999993</v>
      </c>
      <c r="I228" t="s">
        <v>527</v>
      </c>
      <c r="J228" t="s">
        <v>157</v>
      </c>
      <c r="K228" t="str">
        <f>IFERROR(IF(VLOOKUP(B228&amp;E228&amp;F228&amp;G228,Tranzactii!K:K,1,0)=B228&amp;E228&amp;F228&amp;G228,"OK","Mapped missing in Tranzactii sheet"),"Mapped missing inTranzactiisheet")</f>
        <v>OK</v>
      </c>
      <c r="L228" t="s">
        <v>528</v>
      </c>
    </row>
    <row r="229" spans="1:12" x14ac:dyDescent="0.35">
      <c r="A229" t="s">
        <v>516</v>
      </c>
      <c r="B229" t="s">
        <v>579</v>
      </c>
      <c r="C229">
        <v>6858</v>
      </c>
      <c r="D229" t="s">
        <v>194</v>
      </c>
      <c r="E229">
        <v>1</v>
      </c>
      <c r="F229" t="s">
        <v>278</v>
      </c>
      <c r="G229" t="s">
        <v>376</v>
      </c>
      <c r="H229">
        <v>418.56</v>
      </c>
      <c r="I229" t="s">
        <v>527</v>
      </c>
      <c r="J229" t="s">
        <v>193</v>
      </c>
      <c r="K229" t="str">
        <f>IFERROR(IF(VLOOKUP(B229&amp;E229&amp;F229&amp;G229,Tranzactii!K:K,1,0)=B229&amp;E229&amp;F229&amp;G229,"OK","Mapped missing in Tranzactii sheet"),"Mapped missing inTranzactiisheet")</f>
        <v>OK</v>
      </c>
      <c r="L229" t="s">
        <v>528</v>
      </c>
    </row>
    <row r="230" spans="1:12" x14ac:dyDescent="0.35">
      <c r="A230" t="s">
        <v>516</v>
      </c>
      <c r="B230" t="s">
        <v>564</v>
      </c>
      <c r="C230">
        <v>2370230</v>
      </c>
      <c r="D230" t="s">
        <v>158</v>
      </c>
      <c r="E230">
        <v>1</v>
      </c>
      <c r="F230" t="s">
        <v>278</v>
      </c>
      <c r="G230" t="s">
        <v>376</v>
      </c>
      <c r="H230">
        <v>95920</v>
      </c>
      <c r="I230" t="s">
        <v>527</v>
      </c>
      <c r="J230" t="s">
        <v>157</v>
      </c>
      <c r="K230" t="str">
        <f>IFERROR(IF(VLOOKUP(B230&amp;E230&amp;F230&amp;G230,Tranzactii!K:K,1,0)=B230&amp;E230&amp;F230&amp;G230,"OK","Mapped missing in Tranzactii sheet"),"Mapped missing inTranzactiisheet")</f>
        <v>OK</v>
      </c>
      <c r="L230" t="s">
        <v>528</v>
      </c>
    </row>
    <row r="231" spans="1:12" x14ac:dyDescent="0.35">
      <c r="A231" t="s">
        <v>516</v>
      </c>
      <c r="B231" t="s">
        <v>522</v>
      </c>
      <c r="C231">
        <v>1000000003</v>
      </c>
      <c r="D231" t="s">
        <v>47</v>
      </c>
      <c r="E231">
        <v>1</v>
      </c>
      <c r="F231" t="s">
        <v>278</v>
      </c>
      <c r="G231" t="s">
        <v>376</v>
      </c>
      <c r="H231">
        <v>12238.79</v>
      </c>
      <c r="I231" t="s">
        <v>527</v>
      </c>
      <c r="J231" t="s">
        <v>46</v>
      </c>
      <c r="K231" t="str">
        <f>IFERROR(IF(VLOOKUP(B231&amp;E231&amp;F231&amp;G231,Tranzactii!K:K,1,0)=B231&amp;E231&amp;F231&amp;G231,"OK","Mapped missing in Tranzactii sheet"),"Mapped missing inTranzactiisheet")</f>
        <v>OK</v>
      </c>
      <c r="L231" t="s">
        <v>528</v>
      </c>
    </row>
    <row r="232" spans="1:12" x14ac:dyDescent="0.35">
      <c r="A232" t="s">
        <v>516</v>
      </c>
      <c r="B232" t="s">
        <v>521</v>
      </c>
      <c r="C232">
        <v>1000000000</v>
      </c>
      <c r="D232" t="s">
        <v>43</v>
      </c>
      <c r="E232">
        <v>1</v>
      </c>
      <c r="F232" t="s">
        <v>278</v>
      </c>
      <c r="G232" t="s">
        <v>376</v>
      </c>
      <c r="H232">
        <v>134949.51999999999</v>
      </c>
      <c r="I232" t="s">
        <v>527</v>
      </c>
      <c r="J232" t="s">
        <v>42</v>
      </c>
      <c r="K232" t="str">
        <f>IFERROR(IF(VLOOKUP(B232&amp;E232&amp;F232&amp;G232,Tranzactii!K:K,1,0)=B232&amp;E232&amp;F232&amp;G232,"OK","Mapped missing in Tranzactii sheet"),"Mapped missing inTranzactiisheet")</f>
        <v>OK</v>
      </c>
      <c r="L232" t="s">
        <v>528</v>
      </c>
    </row>
    <row r="233" spans="1:12" x14ac:dyDescent="0.35">
      <c r="A233" t="s">
        <v>516</v>
      </c>
      <c r="B233" t="s">
        <v>520</v>
      </c>
      <c r="C233">
        <v>1000000005</v>
      </c>
      <c r="D233" t="s">
        <v>39</v>
      </c>
      <c r="E233">
        <v>1</v>
      </c>
      <c r="F233" t="s">
        <v>278</v>
      </c>
      <c r="G233" t="s">
        <v>376</v>
      </c>
      <c r="H233">
        <v>440637.41</v>
      </c>
      <c r="I233" t="s">
        <v>527</v>
      </c>
      <c r="J233" t="s">
        <v>38</v>
      </c>
      <c r="K233" t="str">
        <f>IFERROR(IF(VLOOKUP(B233&amp;E233&amp;F233&amp;G233,Tranzactii!K:K,1,0)=B233&amp;E233&amp;F233&amp;G233,"OK","Mapped missing in Tranzactii sheet"),"Mapped missing inTranzactiisheet")</f>
        <v>OK</v>
      </c>
      <c r="L233" t="s">
        <v>528</v>
      </c>
    </row>
    <row r="234" spans="1:12" x14ac:dyDescent="0.35">
      <c r="A234" t="s">
        <v>516</v>
      </c>
      <c r="B234" t="s">
        <v>582</v>
      </c>
      <c r="C234">
        <v>1900729750</v>
      </c>
      <c r="D234" t="s">
        <v>201</v>
      </c>
      <c r="E234">
        <v>1</v>
      </c>
      <c r="F234" t="s">
        <v>278</v>
      </c>
      <c r="G234" t="s">
        <v>376</v>
      </c>
      <c r="H234">
        <v>1781</v>
      </c>
      <c r="I234" t="s">
        <v>527</v>
      </c>
      <c r="J234" t="s">
        <v>200</v>
      </c>
      <c r="K234" t="str">
        <f>IFERROR(IF(VLOOKUP(B234&amp;E234&amp;F234&amp;G234,Tranzactii!K:K,1,0)=B234&amp;E234&amp;F234&amp;G234,"OK","Mapped missing in Tranzactii sheet"),"Mapped missing inTranzactiisheet")</f>
        <v>OK</v>
      </c>
      <c r="L234" t="s">
        <v>528</v>
      </c>
    </row>
  </sheetData>
  <autoFilter ref="A9:L9" xr:uid="{00000000-0009-0000-0000-00000B000000}"/>
  <conditionalFormatting sqref="K10:K30">
    <cfRule type="cellIs" dxfId="0" priority="1" operator="notEqual">
      <formula>"OK"</formula>
    </cfRule>
  </conditionalFormatting>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
  <sheetViews>
    <sheetView workbookViewId="0"/>
  </sheetViews>
  <sheetFormatPr defaultRowHeight="14.5" x14ac:dyDescent="0.35"/>
  <sheetData/>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K92"/>
  <sheetViews>
    <sheetView showGridLines="0" workbookViewId="0">
      <pane ySplit="5" topLeftCell="A6" activePane="bottomLeft" state="frozen"/>
      <selection pane="bottomLeft"/>
    </sheetView>
  </sheetViews>
  <sheetFormatPr defaultRowHeight="14.5" x14ac:dyDescent="0.35"/>
  <cols>
    <col min="1" max="1" width="20" customWidth="1"/>
    <col min="2" max="2" width="35" customWidth="1"/>
    <col min="3" max="4" width="13" customWidth="1"/>
    <col min="8" max="8" width="13" customWidth="1"/>
    <col min="9" max="9" width="27" customWidth="1"/>
    <col min="11" max="11" width="0" hidden="1"/>
  </cols>
  <sheetData>
    <row r="2" spans="1:11" ht="19.5" x14ac:dyDescent="0.45">
      <c r="A2" s="44" t="s">
        <v>583</v>
      </c>
    </row>
    <row r="5" spans="1:11" x14ac:dyDescent="0.35">
      <c r="A5" s="45" t="s">
        <v>584</v>
      </c>
      <c r="B5" s="45" t="s">
        <v>508</v>
      </c>
      <c r="C5" s="45" t="s">
        <v>585</v>
      </c>
      <c r="D5" s="45" t="s">
        <v>504</v>
      </c>
      <c r="E5" s="45" t="s">
        <v>505</v>
      </c>
      <c r="F5" s="45" t="s">
        <v>586</v>
      </c>
      <c r="G5" s="45" t="s">
        <v>587</v>
      </c>
      <c r="H5" s="45" t="s">
        <v>588</v>
      </c>
      <c r="I5" s="45" t="s">
        <v>589</v>
      </c>
      <c r="J5" s="45" t="s">
        <v>510</v>
      </c>
    </row>
    <row r="6" spans="1:11" x14ac:dyDescent="0.35">
      <c r="A6" t="s">
        <v>494</v>
      </c>
      <c r="B6" t="str">
        <f>VLOOKUP(A6,'Mapping tranzactii'!B:J,9,0)</f>
        <v>TIVION TECHNOLOGIES</v>
      </c>
      <c r="C6" t="s">
        <v>344</v>
      </c>
      <c r="D6" t="s">
        <v>511</v>
      </c>
      <c r="E6" t="s">
        <v>526</v>
      </c>
      <c r="F6" s="47">
        <f>SUMIFS('Mapping tranzactii'!H:H,'Mapping tranzactii'!B:B,A6,'Mapping tranzactii'!E:E,C6,'Mapping tranzactii'!F:F,D6,'Mapping tranzactii'!G:G,E6)/((100+E6)/100)</f>
        <v>6390.28</v>
      </c>
      <c r="G6" s="47">
        <f t="shared" ref="G6:G37" si="0">F6/100*E6</f>
        <v>0</v>
      </c>
      <c r="H6">
        <f>COUNTIFS('Mapping tranzactii'!B:B,A6,'Mapping tranzactii'!E:E,C6,'Mapping tranzactii'!F:F,D6,'Mapping tranzactii'!G:G,E6)</f>
        <v>1</v>
      </c>
      <c r="I6" t="s">
        <v>86</v>
      </c>
      <c r="K6" t="str">
        <f t="shared" ref="K6:K37" si="1">A6&amp;C6&amp;D6&amp;E6</f>
        <v>5137219832Not applicable for D3940</v>
      </c>
    </row>
    <row r="7" spans="1:11" x14ac:dyDescent="0.35">
      <c r="A7" t="s">
        <v>521</v>
      </c>
      <c r="B7" t="str">
        <f>VLOOKUP(A7,'Mapping tranzactii'!B:J,9,0)</f>
        <v>AGROMEC BALACIU</v>
      </c>
      <c r="C7" t="s">
        <v>343</v>
      </c>
      <c r="D7" t="s">
        <v>254</v>
      </c>
      <c r="E7" t="s">
        <v>403</v>
      </c>
      <c r="F7" s="47">
        <f>SUMIFS('Mapping tranzactii'!H:H,'Mapping tranzactii'!B:B,A7,'Mapping tranzactii'!E:E,C7,'Mapping tranzactii'!F:F,D7,'Mapping tranzactii'!G:G,E7)/((100+E7)/100)</f>
        <v>11175.655462184875</v>
      </c>
      <c r="G7" s="47">
        <f t="shared" si="0"/>
        <v>2123.3745378151261</v>
      </c>
      <c r="H7">
        <f>COUNTIFS('Mapping tranzactii'!B:B,A7,'Mapping tranzactii'!E:E,C7,'Mapping tranzactii'!F:F,D7,'Mapping tranzactii'!G:G,E7)</f>
        <v>1</v>
      </c>
      <c r="I7" t="s">
        <v>86</v>
      </c>
      <c r="K7" t="str">
        <f t="shared" si="1"/>
        <v>20694401L19</v>
      </c>
    </row>
    <row r="8" spans="1:11" x14ac:dyDescent="0.35">
      <c r="A8" t="s">
        <v>520</v>
      </c>
      <c r="B8" t="str">
        <f>VLOOKUP(A8,'Mapping tranzactii'!B:J,9,0)</f>
        <v>SOCIETATEA AGRICOLA</v>
      </c>
      <c r="C8" t="s">
        <v>343</v>
      </c>
      <c r="D8" t="s">
        <v>518</v>
      </c>
      <c r="E8" t="s">
        <v>526</v>
      </c>
      <c r="F8" s="47">
        <f>SUMIFS('Mapping tranzactii'!H:H,'Mapping tranzactii'!B:B,A8,'Mapping tranzactii'!E:E,C8,'Mapping tranzactii'!F:F,D8,'Mapping tranzactii'!G:G,E8)/((100+E8)/100)</f>
        <v>128894.11</v>
      </c>
      <c r="G8" s="47">
        <f t="shared" si="0"/>
        <v>0</v>
      </c>
      <c r="H8">
        <f>COUNTIFS('Mapping tranzactii'!B:B,A8,'Mapping tranzactii'!E:E,C8,'Mapping tranzactii'!F:F,D8,'Mapping tranzactii'!G:G,E8)</f>
        <v>3</v>
      </c>
      <c r="I8" t="s">
        <v>86</v>
      </c>
      <c r="K8" t="str">
        <f t="shared" si="1"/>
        <v>141913501not app for 3940</v>
      </c>
    </row>
    <row r="9" spans="1:11" x14ac:dyDescent="0.35">
      <c r="A9" t="s">
        <v>515</v>
      </c>
      <c r="B9" t="str">
        <f>VLOOKUP(A9,'Mapping tranzactii'!B:J,9,0)</f>
        <v>LL-RESOURCES GmbH</v>
      </c>
      <c r="C9" t="s">
        <v>344</v>
      </c>
      <c r="D9" t="s">
        <v>511</v>
      </c>
      <c r="E9" t="s">
        <v>526</v>
      </c>
      <c r="F9" s="47">
        <f>SUMIFS('Mapping tranzactii'!H:H,'Mapping tranzactii'!B:B,A9,'Mapping tranzactii'!E:E,C9,'Mapping tranzactii'!F:F,D9,'Mapping tranzactii'!G:G,E9)/((100+E9)/100)</f>
        <v>311532.01</v>
      </c>
      <c r="G9" s="47">
        <f t="shared" si="0"/>
        <v>0</v>
      </c>
      <c r="H9">
        <f>COUNTIFS('Mapping tranzactii'!B:B,A9,'Mapping tranzactii'!E:E,C9,'Mapping tranzactii'!F:F,D9,'Mapping tranzactii'!G:G,E9)</f>
        <v>3</v>
      </c>
      <c r="I9" t="s">
        <v>86</v>
      </c>
      <c r="K9" t="str">
        <f t="shared" si="1"/>
        <v>664694122Not applicable for D3940</v>
      </c>
    </row>
    <row r="10" spans="1:11" x14ac:dyDescent="0.35">
      <c r="A10" t="s">
        <v>522</v>
      </c>
      <c r="B10" t="str">
        <f>VLOOKUP(A10,'Mapping tranzactii'!B:J,9,0)</f>
        <v>AGRICOLA GAINA S.R.</v>
      </c>
      <c r="C10" t="s">
        <v>343</v>
      </c>
      <c r="D10" t="s">
        <v>254</v>
      </c>
      <c r="E10" t="s">
        <v>403</v>
      </c>
      <c r="F10" s="47">
        <f>SUMIFS('Mapping tranzactii'!H:H,'Mapping tranzactii'!B:B,A10,'Mapping tranzactii'!E:E,C10,'Mapping tranzactii'!F:F,D10,'Mapping tranzactii'!G:G,E10)/((100+E10)/100)</f>
        <v>5162.0504201680678</v>
      </c>
      <c r="G10" s="47">
        <f t="shared" si="0"/>
        <v>980.789579831933</v>
      </c>
      <c r="H10">
        <f>COUNTIFS('Mapping tranzactii'!B:B,A10,'Mapping tranzactii'!E:E,C10,'Mapping tranzactii'!F:F,D10,'Mapping tranzactii'!G:G,E10)</f>
        <v>1</v>
      </c>
      <c r="I10" t="s">
        <v>86</v>
      </c>
      <c r="K10" t="str">
        <f t="shared" si="1"/>
        <v>157221321L19</v>
      </c>
    </row>
    <row r="11" spans="1:11" x14ac:dyDescent="0.35">
      <c r="A11" t="s">
        <v>524</v>
      </c>
      <c r="B11" t="str">
        <f>VLOOKUP(A11,'Mapping tranzactii'!B:J,9,0)</f>
        <v>NICULAE GHE.ION INT</v>
      </c>
      <c r="C11" t="s">
        <v>343</v>
      </c>
      <c r="D11" t="s">
        <v>518</v>
      </c>
      <c r="E11" t="s">
        <v>526</v>
      </c>
      <c r="F11" s="47">
        <f>SUMIFS('Mapping tranzactii'!H:H,'Mapping tranzactii'!B:B,A11,'Mapping tranzactii'!E:E,C11,'Mapping tranzactii'!F:F,D11,'Mapping tranzactii'!G:G,E11)/((100+E11)/100)</f>
        <v>6130.88</v>
      </c>
      <c r="G11" s="47">
        <f t="shared" si="0"/>
        <v>0</v>
      </c>
      <c r="H11">
        <f>COUNTIFS('Mapping tranzactii'!B:B,A11,'Mapping tranzactii'!E:E,C11,'Mapping tranzactii'!F:F,D11,'Mapping tranzactii'!G:G,E11)</f>
        <v>1</v>
      </c>
      <c r="I11" t="s">
        <v>86</v>
      </c>
      <c r="K11" t="str">
        <f t="shared" si="1"/>
        <v>315251911not app for 3940</v>
      </c>
    </row>
    <row r="12" spans="1:11" x14ac:dyDescent="0.35">
      <c r="A12" t="s">
        <v>519</v>
      </c>
      <c r="B12" t="str">
        <f>VLOOKUP(A12,'Mapping tranzactii'!B:J,9,0)</f>
        <v>MAISADOUR SEMENCES</v>
      </c>
      <c r="C12" t="s">
        <v>343</v>
      </c>
      <c r="D12" t="s">
        <v>518</v>
      </c>
      <c r="E12" t="s">
        <v>526</v>
      </c>
      <c r="F12" s="47">
        <f>SUMIFS('Mapping tranzactii'!H:H,'Mapping tranzactii'!B:B,A12,'Mapping tranzactii'!E:E,C12,'Mapping tranzactii'!F:F,D12,'Mapping tranzactii'!G:G,E12)/((100+E12)/100)</f>
        <v>0</v>
      </c>
      <c r="G12" s="47">
        <f t="shared" si="0"/>
        <v>0</v>
      </c>
      <c r="H12">
        <f>COUNTIFS('Mapping tranzactii'!B:B,A12,'Mapping tranzactii'!E:E,C12,'Mapping tranzactii'!F:F,D12,'Mapping tranzactii'!G:G,E12)</f>
        <v>2</v>
      </c>
      <c r="I12" t="s">
        <v>86</v>
      </c>
      <c r="K12" t="str">
        <f t="shared" si="1"/>
        <v>214162191not app for 3940</v>
      </c>
    </row>
    <row r="13" spans="1:11" x14ac:dyDescent="0.35">
      <c r="A13" t="s">
        <v>523</v>
      </c>
      <c r="B13" t="str">
        <f>VLOOKUP(A13,'Mapping tranzactii'!B:J,9,0)</f>
        <v>PRIO AGROTRANS SRL</v>
      </c>
      <c r="C13" t="s">
        <v>343</v>
      </c>
      <c r="D13" t="s">
        <v>518</v>
      </c>
      <c r="E13" t="s">
        <v>526</v>
      </c>
      <c r="F13" s="47">
        <f>SUMIFS('Mapping tranzactii'!H:H,'Mapping tranzactii'!B:B,A13,'Mapping tranzactii'!E:E,C13,'Mapping tranzactii'!F:F,D13,'Mapping tranzactii'!G:G,E13)/((100+E13)/100)</f>
        <v>90373.75</v>
      </c>
      <c r="G13" s="47">
        <f t="shared" si="0"/>
        <v>0</v>
      </c>
      <c r="H13">
        <f>COUNTIFS('Mapping tranzactii'!B:B,A13,'Mapping tranzactii'!E:E,C13,'Mapping tranzactii'!F:F,D13,'Mapping tranzactii'!G:G,E13)</f>
        <v>1</v>
      </c>
      <c r="I13" t="s">
        <v>86</v>
      </c>
      <c r="K13" t="str">
        <f t="shared" si="1"/>
        <v>260578841not app for 3940</v>
      </c>
    </row>
    <row r="14" spans="1:11" x14ac:dyDescent="0.35">
      <c r="A14" t="s">
        <v>488</v>
      </c>
      <c r="B14" t="str">
        <f>VLOOKUP(A14,'Mapping tranzactii'!B:J,9,0)</f>
        <v>FELDSAATEN FREUDENB</v>
      </c>
      <c r="C14" t="s">
        <v>344</v>
      </c>
      <c r="D14" t="s">
        <v>511</v>
      </c>
      <c r="E14" t="s">
        <v>526</v>
      </c>
      <c r="F14" s="47">
        <f>SUMIFS('Mapping tranzactii'!H:H,'Mapping tranzactii'!B:B,A14,'Mapping tranzactii'!E:E,C14,'Mapping tranzactii'!F:F,D14,'Mapping tranzactii'!G:G,E14)/((100+E14)/100)</f>
        <v>22816.37</v>
      </c>
      <c r="G14" s="47">
        <f t="shared" si="0"/>
        <v>0</v>
      </c>
      <c r="H14">
        <f>COUNTIFS('Mapping tranzactii'!B:B,A14,'Mapping tranzactii'!E:E,C14,'Mapping tranzactii'!F:F,D14,'Mapping tranzactii'!G:G,E14)</f>
        <v>3</v>
      </c>
      <c r="I14" t="s">
        <v>86</v>
      </c>
      <c r="K14" t="str">
        <f t="shared" si="1"/>
        <v>1201361732Not applicable for D3940</v>
      </c>
    </row>
    <row r="15" spans="1:11" x14ac:dyDescent="0.35">
      <c r="A15" t="s">
        <v>517</v>
      </c>
      <c r="B15" t="str">
        <f>VLOOKUP(A15,'Mapping tranzactii'!B:J,9,0)</f>
        <v>AGRII ROMANIA S.R.L</v>
      </c>
      <c r="C15" t="s">
        <v>343</v>
      </c>
      <c r="D15" t="s">
        <v>518</v>
      </c>
      <c r="E15" t="s">
        <v>526</v>
      </c>
      <c r="F15" s="47">
        <f>SUMIFS('Mapping tranzactii'!H:H,'Mapping tranzactii'!B:B,A15,'Mapping tranzactii'!E:E,C15,'Mapping tranzactii'!F:F,D15,'Mapping tranzactii'!G:G,E15)/((100+E15)/100)</f>
        <v>0</v>
      </c>
      <c r="G15" s="47">
        <f t="shared" si="0"/>
        <v>0</v>
      </c>
      <c r="H15">
        <f>COUNTIFS('Mapping tranzactii'!B:B,A15,'Mapping tranzactii'!E:E,C15,'Mapping tranzactii'!F:F,D15,'Mapping tranzactii'!G:G,E15)</f>
        <v>1</v>
      </c>
      <c r="I15" t="s">
        <v>86</v>
      </c>
      <c r="K15" t="str">
        <f t="shared" si="1"/>
        <v>18278721not app for 3940</v>
      </c>
    </row>
    <row r="16" spans="1:11" x14ac:dyDescent="0.35">
      <c r="A16" t="s">
        <v>520</v>
      </c>
      <c r="B16" t="str">
        <f>VLOOKUP(A16,'Mapping tranzactii'!B:J,9,0)</f>
        <v>SOCIETATEA AGRICOLA</v>
      </c>
      <c r="C16" t="s">
        <v>343</v>
      </c>
      <c r="D16" t="s">
        <v>254</v>
      </c>
      <c r="E16" t="s">
        <v>403</v>
      </c>
      <c r="F16" s="47">
        <f>SUMIFS('Mapping tranzactii'!H:H,'Mapping tranzactii'!B:B,A16,'Mapping tranzactii'!E:E,C16,'Mapping tranzactii'!F:F,D16,'Mapping tranzactii'!G:G,E16)/((100+E16)/100)</f>
        <v>76090.672268907569</v>
      </c>
      <c r="G16" s="47">
        <f t="shared" si="0"/>
        <v>14457.227731092436</v>
      </c>
      <c r="H16">
        <f>COUNTIFS('Mapping tranzactii'!B:B,A16,'Mapping tranzactii'!E:E,C16,'Mapping tranzactii'!F:F,D16,'Mapping tranzactii'!G:G,E16)</f>
        <v>1</v>
      </c>
      <c r="I16" t="s">
        <v>86</v>
      </c>
      <c r="K16" t="str">
        <f t="shared" si="1"/>
        <v>141913501L19</v>
      </c>
    </row>
    <row r="17" spans="1:11" x14ac:dyDescent="0.35">
      <c r="A17" t="s">
        <v>522</v>
      </c>
      <c r="B17" t="str">
        <f>VLOOKUP(A17,'Mapping tranzactii'!B:J,9,0)</f>
        <v>AGRICOLA GAINA S.R.</v>
      </c>
      <c r="C17" t="s">
        <v>343</v>
      </c>
      <c r="D17" t="s">
        <v>518</v>
      </c>
      <c r="E17" t="s">
        <v>526</v>
      </c>
      <c r="F17" s="47">
        <f>SUMIFS('Mapping tranzactii'!H:H,'Mapping tranzactii'!B:B,A17,'Mapping tranzactii'!E:E,C17,'Mapping tranzactii'!F:F,D17,'Mapping tranzactii'!G:G,E17)/((100+E17)/100)</f>
        <v>71262.259999999995</v>
      </c>
      <c r="G17" s="47">
        <f t="shared" si="0"/>
        <v>0</v>
      </c>
      <c r="H17">
        <f>COUNTIFS('Mapping tranzactii'!B:B,A17,'Mapping tranzactii'!E:E,C17,'Mapping tranzactii'!F:F,D17,'Mapping tranzactii'!G:G,E17)</f>
        <v>1</v>
      </c>
      <c r="I17" t="s">
        <v>86</v>
      </c>
      <c r="K17" t="str">
        <f t="shared" si="1"/>
        <v>157221321not app for 3940</v>
      </c>
    </row>
    <row r="18" spans="1:11" x14ac:dyDescent="0.35">
      <c r="A18" t="s">
        <v>485</v>
      </c>
      <c r="B18" t="str">
        <f>VLOOKUP(A18,'Mapping tranzactii'!B:J,9,0)</f>
        <v>INACHEM SOLUTION</v>
      </c>
      <c r="C18" t="s">
        <v>344</v>
      </c>
      <c r="D18" t="s">
        <v>511</v>
      </c>
      <c r="E18" t="s">
        <v>526</v>
      </c>
      <c r="F18" s="47">
        <f>SUMIFS('Mapping tranzactii'!H:H,'Mapping tranzactii'!B:B,A18,'Mapping tranzactii'!E:E,C18,'Mapping tranzactii'!F:F,D18,'Mapping tranzactii'!G:G,E18)/((100+E18)/100)</f>
        <v>239789.14</v>
      </c>
      <c r="G18" s="47">
        <f t="shared" si="0"/>
        <v>0</v>
      </c>
      <c r="H18">
        <f>COUNTIFS('Mapping tranzactii'!B:B,A18,'Mapping tranzactii'!E:E,C18,'Mapping tranzactii'!F:F,D18,'Mapping tranzactii'!G:G,E18)</f>
        <v>1</v>
      </c>
      <c r="I18" t="s">
        <v>86</v>
      </c>
      <c r="K18" t="str">
        <f t="shared" si="1"/>
        <v>1176157712Not applicable for D3940</v>
      </c>
    </row>
    <row r="19" spans="1:11" x14ac:dyDescent="0.35">
      <c r="A19" t="s">
        <v>521</v>
      </c>
      <c r="B19" t="str">
        <f>VLOOKUP(A19,'Mapping tranzactii'!B:J,9,0)</f>
        <v>AGROMEC BALACIU</v>
      </c>
      <c r="C19" t="s">
        <v>343</v>
      </c>
      <c r="D19" t="s">
        <v>518</v>
      </c>
      <c r="E19" t="s">
        <v>526</v>
      </c>
      <c r="F19" s="47">
        <f>SUMIFS('Mapping tranzactii'!H:H,'Mapping tranzactii'!B:B,A19,'Mapping tranzactii'!E:E,C19,'Mapping tranzactii'!F:F,D19,'Mapping tranzactii'!G:G,E19)/((100+E19)/100)</f>
        <v>100431.45</v>
      </c>
      <c r="G19" s="47">
        <f t="shared" si="0"/>
        <v>0</v>
      </c>
      <c r="H19">
        <f>COUNTIFS('Mapping tranzactii'!B:B,A19,'Mapping tranzactii'!E:E,C19,'Mapping tranzactii'!F:F,D19,'Mapping tranzactii'!G:G,E19)</f>
        <v>2</v>
      </c>
      <c r="I19" t="s">
        <v>86</v>
      </c>
      <c r="K19" t="str">
        <f t="shared" si="1"/>
        <v>20694401not app for 3940</v>
      </c>
    </row>
    <row r="20" spans="1:11" x14ac:dyDescent="0.35">
      <c r="A20" t="s">
        <v>558</v>
      </c>
      <c r="B20" t="str">
        <f>VLOOKUP(A20,'Mapping tranzactii'!B:J,9,0)</f>
        <v>ALD AUTOMOTIVE, S.R</v>
      </c>
      <c r="C20" t="s">
        <v>343</v>
      </c>
      <c r="D20" t="s">
        <v>278</v>
      </c>
      <c r="E20" t="s">
        <v>403</v>
      </c>
      <c r="F20" s="47">
        <f>SUMIFS('Mapping tranzactii'!H:H,'Mapping tranzactii'!B:B,A20,'Mapping tranzactii'!E:E,C20,'Mapping tranzactii'!F:F,D20,'Mapping tranzactii'!G:G,E20)/((100+E20)/100)</f>
        <v>36530.638655462186</v>
      </c>
      <c r="G20" s="47">
        <f t="shared" si="0"/>
        <v>6940.8213445378151</v>
      </c>
      <c r="H20">
        <f>COUNTIFS('Mapping tranzactii'!B:B,A20,'Mapping tranzactii'!E:E,C20,'Mapping tranzactii'!F:F,D20,'Mapping tranzactii'!G:G,E20)</f>
        <v>3</v>
      </c>
      <c r="I20" t="s">
        <v>86</v>
      </c>
      <c r="K20" t="str">
        <f t="shared" si="1"/>
        <v>170432271A19</v>
      </c>
    </row>
    <row r="21" spans="1:11" x14ac:dyDescent="0.35">
      <c r="A21" t="s">
        <v>522</v>
      </c>
      <c r="B21" t="str">
        <f>VLOOKUP(A21,'Mapping tranzactii'!B:J,9,0)</f>
        <v>AGRICOLA GAINA S.R.</v>
      </c>
      <c r="C21" t="s">
        <v>343</v>
      </c>
      <c r="D21" t="s">
        <v>278</v>
      </c>
      <c r="E21" t="s">
        <v>403</v>
      </c>
      <c r="F21" s="47">
        <f>SUMIFS('Mapping tranzactii'!H:H,'Mapping tranzactii'!B:B,A21,'Mapping tranzactii'!E:E,C21,'Mapping tranzactii'!F:F,D21,'Mapping tranzactii'!G:G,E21)/((100+E21)/100)</f>
        <v>1180</v>
      </c>
      <c r="G21" s="47">
        <f t="shared" si="0"/>
        <v>224.20000000000002</v>
      </c>
      <c r="H21">
        <f>COUNTIFS('Mapping tranzactii'!B:B,A21,'Mapping tranzactii'!E:E,C21,'Mapping tranzactii'!F:F,D21,'Mapping tranzactii'!G:G,E21)</f>
        <v>1</v>
      </c>
      <c r="I21" t="s">
        <v>86</v>
      </c>
      <c r="K21" t="str">
        <f t="shared" si="1"/>
        <v>157221321A19</v>
      </c>
    </row>
    <row r="22" spans="1:11" x14ac:dyDescent="0.35">
      <c r="A22" t="s">
        <v>577</v>
      </c>
      <c r="B22" t="str">
        <f>VLOOKUP(A22,'Mapping tranzactii'!B:J,9,0)</f>
        <v>AGROZOOTEHNICA FACA</v>
      </c>
      <c r="C22" t="s">
        <v>343</v>
      </c>
      <c r="D22" t="s">
        <v>278</v>
      </c>
      <c r="E22" t="s">
        <v>403</v>
      </c>
      <c r="F22" s="47">
        <f>SUMIFS('Mapping tranzactii'!H:H,'Mapping tranzactii'!B:B,A22,'Mapping tranzactii'!E:E,C22,'Mapping tranzactii'!F:F,D22,'Mapping tranzactii'!G:G,E22)/((100+E22)/100)</f>
        <v>6680.4789915966394</v>
      </c>
      <c r="G22" s="47">
        <f t="shared" si="0"/>
        <v>1269.2910084033615</v>
      </c>
      <c r="H22">
        <f>COUNTIFS('Mapping tranzactii'!B:B,A22,'Mapping tranzactii'!E:E,C22,'Mapping tranzactii'!F:F,D22,'Mapping tranzactii'!G:G,E22)</f>
        <v>1</v>
      </c>
      <c r="I22" t="s">
        <v>86</v>
      </c>
      <c r="K22" t="str">
        <f t="shared" si="1"/>
        <v>20813461A19</v>
      </c>
    </row>
    <row r="23" spans="1:11" x14ac:dyDescent="0.35">
      <c r="A23" t="s">
        <v>570</v>
      </c>
      <c r="B23" t="str">
        <f>VLOOKUP(A23,'Mapping tranzactii'!B:J,9,0)</f>
        <v>MEWI IMPORT EXPORT</v>
      </c>
      <c r="C23" t="s">
        <v>343</v>
      </c>
      <c r="D23" t="s">
        <v>278</v>
      </c>
      <c r="E23" t="s">
        <v>403</v>
      </c>
      <c r="F23" s="47">
        <f>SUMIFS('Mapping tranzactii'!H:H,'Mapping tranzactii'!B:B,A23,'Mapping tranzactii'!E:E,C23,'Mapping tranzactii'!F:F,D23,'Mapping tranzactii'!G:G,E23)/((100+E23)/100)</f>
        <v>72591.747899159658</v>
      </c>
      <c r="G23" s="47">
        <f t="shared" si="0"/>
        <v>13792.432100840335</v>
      </c>
      <c r="H23">
        <f>COUNTIFS('Mapping tranzactii'!B:B,A23,'Mapping tranzactii'!E:E,C23,'Mapping tranzactii'!F:F,D23,'Mapping tranzactii'!G:G,E23)</f>
        <v>2</v>
      </c>
      <c r="I23" t="s">
        <v>86</v>
      </c>
      <c r="K23" t="str">
        <f t="shared" si="1"/>
        <v>62800071A19</v>
      </c>
    </row>
    <row r="24" spans="1:11" x14ac:dyDescent="0.35">
      <c r="A24" t="s">
        <v>549</v>
      </c>
      <c r="B24" t="str">
        <f>VLOOKUP(A24,'Mapping tranzactii'!B:J,9,0)</f>
        <v>ELNET SECURITY SRL</v>
      </c>
      <c r="C24" t="s">
        <v>343</v>
      </c>
      <c r="D24" t="s">
        <v>278</v>
      </c>
      <c r="E24" t="s">
        <v>403</v>
      </c>
      <c r="F24" s="47">
        <f>SUMIFS('Mapping tranzactii'!H:H,'Mapping tranzactii'!B:B,A24,'Mapping tranzactii'!E:E,C24,'Mapping tranzactii'!F:F,D24,'Mapping tranzactii'!G:G,E24)/((100+E24)/100)</f>
        <v>13641.596638655463</v>
      </c>
      <c r="G24" s="47">
        <f t="shared" si="0"/>
        <v>2591.9033613445381</v>
      </c>
      <c r="H24">
        <f>COUNTIFS('Mapping tranzactii'!B:B,A24,'Mapping tranzactii'!E:E,C24,'Mapping tranzactii'!F:F,D24,'Mapping tranzactii'!G:G,E24)</f>
        <v>1</v>
      </c>
      <c r="I24" t="s">
        <v>86</v>
      </c>
      <c r="K24" t="str">
        <f t="shared" si="1"/>
        <v>311338991A19</v>
      </c>
    </row>
    <row r="25" spans="1:11" x14ac:dyDescent="0.35">
      <c r="A25" t="s">
        <v>553</v>
      </c>
      <c r="B25" t="str">
        <f>VLOOKUP(A25,'Mapping tranzactii'!B:J,9,0)</f>
        <v>AAA FACILITY MANAGE</v>
      </c>
      <c r="C25" t="s">
        <v>343</v>
      </c>
      <c r="D25" t="s">
        <v>278</v>
      </c>
      <c r="E25" t="s">
        <v>403</v>
      </c>
      <c r="F25" s="47">
        <f>SUMIFS('Mapping tranzactii'!H:H,'Mapping tranzactii'!B:B,A25,'Mapping tranzactii'!E:E,C25,'Mapping tranzactii'!F:F,D25,'Mapping tranzactii'!G:G,E25)/((100+E25)/100)</f>
        <v>4753.411764705882</v>
      </c>
      <c r="G25" s="47">
        <f t="shared" si="0"/>
        <v>903.14823529411763</v>
      </c>
      <c r="H25">
        <f>COUNTIFS('Mapping tranzactii'!B:B,A25,'Mapping tranzactii'!E:E,C25,'Mapping tranzactii'!F:F,D25,'Mapping tranzactii'!G:G,E25)</f>
        <v>2</v>
      </c>
      <c r="I25" t="s">
        <v>86</v>
      </c>
      <c r="K25" t="str">
        <f t="shared" si="1"/>
        <v>335186031A19</v>
      </c>
    </row>
    <row r="26" spans="1:11" x14ac:dyDescent="0.35">
      <c r="A26" t="s">
        <v>536</v>
      </c>
      <c r="B26" t="str">
        <f>VLOOKUP(A26,'Mapping tranzactii'!B:J,9,0)</f>
        <v>METRO CASH &amp; CARRY</v>
      </c>
      <c r="C26" t="s">
        <v>343</v>
      </c>
      <c r="D26" t="s">
        <v>511</v>
      </c>
      <c r="E26" t="s">
        <v>526</v>
      </c>
      <c r="F26" s="47">
        <f>SUMIFS('Mapping tranzactii'!H:H,'Mapping tranzactii'!B:B,A26,'Mapping tranzactii'!E:E,C26,'Mapping tranzactii'!F:F,D26,'Mapping tranzactii'!G:G,E26)/((100+E26)/100)</f>
        <v>19866.839999999997</v>
      </c>
      <c r="G26" s="47">
        <f t="shared" si="0"/>
        <v>0</v>
      </c>
      <c r="H26">
        <f>COUNTIFS('Mapping tranzactii'!B:B,A26,'Mapping tranzactii'!E:E,C26,'Mapping tranzactii'!F:F,D26,'Mapping tranzactii'!G:G,E26)</f>
        <v>7</v>
      </c>
      <c r="I26" t="s">
        <v>86</v>
      </c>
      <c r="K26" t="str">
        <f t="shared" si="1"/>
        <v>81194231Not applicable for D3940</v>
      </c>
    </row>
    <row r="27" spans="1:11" x14ac:dyDescent="0.35">
      <c r="A27" t="s">
        <v>567</v>
      </c>
      <c r="B27" t="str">
        <f>VLOOKUP(A27,'Mapping tranzactii'!B:J,9,0)</f>
        <v>VIS VIRIDIS CONSULT</v>
      </c>
      <c r="C27" t="s">
        <v>343</v>
      </c>
      <c r="D27" t="s">
        <v>278</v>
      </c>
      <c r="E27" t="s">
        <v>403</v>
      </c>
      <c r="F27" s="47">
        <f>SUMIFS('Mapping tranzactii'!H:H,'Mapping tranzactii'!B:B,A27,'Mapping tranzactii'!E:E,C27,'Mapping tranzactii'!F:F,D27,'Mapping tranzactii'!G:G,E27)/((100+E27)/100)</f>
        <v>2469.5294117647059</v>
      </c>
      <c r="G27" s="47">
        <f t="shared" si="0"/>
        <v>469.2105882352941</v>
      </c>
      <c r="H27">
        <f>COUNTIFS('Mapping tranzactii'!B:B,A27,'Mapping tranzactii'!E:E,C27,'Mapping tranzactii'!F:F,D27,'Mapping tranzactii'!G:G,E27)</f>
        <v>1</v>
      </c>
      <c r="I27" t="s">
        <v>86</v>
      </c>
      <c r="K27" t="str">
        <f t="shared" si="1"/>
        <v>310193721A19</v>
      </c>
    </row>
    <row r="28" spans="1:11" x14ac:dyDescent="0.35">
      <c r="A28" t="s">
        <v>539</v>
      </c>
      <c r="B28" t="str">
        <f>VLOOKUP(A28,'Mapping tranzactii'!B:J,9,0)</f>
        <v>AGROTERRA MED S.R.L.</v>
      </c>
      <c r="C28" t="s">
        <v>343</v>
      </c>
      <c r="D28" t="s">
        <v>511</v>
      </c>
      <c r="E28" t="s">
        <v>526</v>
      </c>
      <c r="F28" s="47">
        <f>SUMIFS('Mapping tranzactii'!H:H,'Mapping tranzactii'!B:B,A28,'Mapping tranzactii'!E:E,C28,'Mapping tranzactii'!F:F,D28,'Mapping tranzactii'!G:G,E28)/((100+E28)/100)</f>
        <v>1890</v>
      </c>
      <c r="G28" s="47">
        <f t="shared" si="0"/>
        <v>0</v>
      </c>
      <c r="H28">
        <f>COUNTIFS('Mapping tranzactii'!B:B,A28,'Mapping tranzactii'!E:E,C28,'Mapping tranzactii'!F:F,D28,'Mapping tranzactii'!G:G,E28)</f>
        <v>1</v>
      </c>
      <c r="I28" t="s">
        <v>86</v>
      </c>
      <c r="K28" t="str">
        <f t="shared" si="1"/>
        <v>345361951Not applicable for D3940</v>
      </c>
    </row>
    <row r="29" spans="1:11" x14ac:dyDescent="0.35">
      <c r="A29" t="s">
        <v>538</v>
      </c>
      <c r="B29" t="str">
        <f>VLOOKUP(A29,'Mapping tranzactii'!B:J,9,0)</f>
        <v>ORANGE ROMANIA COMM</v>
      </c>
      <c r="C29" t="s">
        <v>343</v>
      </c>
      <c r="D29" t="s">
        <v>278</v>
      </c>
      <c r="E29" t="s">
        <v>403</v>
      </c>
      <c r="F29" s="47">
        <f>SUMIFS('Mapping tranzactii'!H:H,'Mapping tranzactii'!B:B,A29,'Mapping tranzactii'!E:E,C29,'Mapping tranzactii'!F:F,D29,'Mapping tranzactii'!G:G,E29)/((100+E29)/100)</f>
        <v>2008.6890756302523</v>
      </c>
      <c r="G29" s="47">
        <f t="shared" si="0"/>
        <v>381.65092436974794</v>
      </c>
      <c r="H29">
        <f>COUNTIFS('Mapping tranzactii'!B:B,A29,'Mapping tranzactii'!E:E,C29,'Mapping tranzactii'!F:F,D29,'Mapping tranzactii'!G:G,E29)</f>
        <v>1</v>
      </c>
      <c r="I29" t="s">
        <v>86</v>
      </c>
      <c r="K29" t="str">
        <f t="shared" si="1"/>
        <v>4273201A19</v>
      </c>
    </row>
    <row r="30" spans="1:11" x14ac:dyDescent="0.35">
      <c r="A30" t="s">
        <v>541</v>
      </c>
      <c r="B30" t="str">
        <f>VLOOKUP(A30,'Mapping tranzactii'!B:J,9,0)</f>
        <v>ORANGE ROMANIA S.A.</v>
      </c>
      <c r="C30" t="s">
        <v>343</v>
      </c>
      <c r="D30" t="s">
        <v>278</v>
      </c>
      <c r="E30" t="s">
        <v>403</v>
      </c>
      <c r="F30" s="47">
        <f>SUMIFS('Mapping tranzactii'!H:H,'Mapping tranzactii'!B:B,A30,'Mapping tranzactii'!E:E,C30,'Mapping tranzactii'!F:F,D30,'Mapping tranzactii'!G:G,E30)/((100+E30)/100)</f>
        <v>46.142857142857139</v>
      </c>
      <c r="G30" s="47">
        <f t="shared" si="0"/>
        <v>8.767142857142856</v>
      </c>
      <c r="H30">
        <f>COUNTIFS('Mapping tranzactii'!B:B,A30,'Mapping tranzactii'!E:E,C30,'Mapping tranzactii'!F:F,D30,'Mapping tranzactii'!G:G,E30)</f>
        <v>1</v>
      </c>
      <c r="I30" t="s">
        <v>86</v>
      </c>
      <c r="K30" t="str">
        <f t="shared" si="1"/>
        <v>90101051A19</v>
      </c>
    </row>
    <row r="31" spans="1:11" x14ac:dyDescent="0.35">
      <c r="A31" t="s">
        <v>521</v>
      </c>
      <c r="B31" t="str">
        <f>VLOOKUP(A31,'Mapping tranzactii'!B:J,9,0)</f>
        <v>AGROMEC BALACIU</v>
      </c>
      <c r="C31" t="s">
        <v>343</v>
      </c>
      <c r="D31" t="s">
        <v>278</v>
      </c>
      <c r="E31" t="s">
        <v>376</v>
      </c>
      <c r="F31" s="47">
        <f>SUMIFS('Mapping tranzactii'!H:H,'Mapping tranzactii'!B:B,A31,'Mapping tranzactii'!E:E,C31,'Mapping tranzactii'!F:F,D31,'Mapping tranzactii'!G:G,E31)/((100+E31)/100)</f>
        <v>123806.89908256879</v>
      </c>
      <c r="G31" s="47">
        <f t="shared" si="0"/>
        <v>11142.620917431192</v>
      </c>
      <c r="H31">
        <f>COUNTIFS('Mapping tranzactii'!B:B,A31,'Mapping tranzactii'!E:E,C31,'Mapping tranzactii'!F:F,D31,'Mapping tranzactii'!G:G,E31)</f>
        <v>1</v>
      </c>
      <c r="I31" t="s">
        <v>86</v>
      </c>
      <c r="K31" t="str">
        <f t="shared" si="1"/>
        <v>20694401A9</v>
      </c>
    </row>
    <row r="32" spans="1:11" x14ac:dyDescent="0.35">
      <c r="A32" t="s">
        <v>580</v>
      </c>
      <c r="B32" t="str">
        <f>VLOOKUP(A32,'Mapping tranzactii'!B:J,9,0)</f>
        <v>AGRICOVER DISTRIBUT</v>
      </c>
      <c r="C32" t="s">
        <v>343</v>
      </c>
      <c r="D32" t="s">
        <v>278</v>
      </c>
      <c r="E32" t="s">
        <v>376</v>
      </c>
      <c r="F32" s="47">
        <f>SUMIFS('Mapping tranzactii'!H:H,'Mapping tranzactii'!B:B,A32,'Mapping tranzactii'!E:E,C32,'Mapping tranzactii'!F:F,D32,'Mapping tranzactii'!G:G,E32)/((100+E32)/100)</f>
        <v>274560</v>
      </c>
      <c r="G32" s="47">
        <f t="shared" si="0"/>
        <v>24710.399999999998</v>
      </c>
      <c r="H32">
        <f>COUNTIFS('Mapping tranzactii'!B:B,A32,'Mapping tranzactii'!E:E,C32,'Mapping tranzactii'!F:F,D32,'Mapping tranzactii'!G:G,E32)</f>
        <v>3</v>
      </c>
      <c r="I32" t="s">
        <v>86</v>
      </c>
      <c r="K32" t="str">
        <f t="shared" si="1"/>
        <v>134433601A9</v>
      </c>
    </row>
    <row r="33" spans="1:11" x14ac:dyDescent="0.35">
      <c r="A33" t="s">
        <v>529</v>
      </c>
      <c r="B33" t="str">
        <f>VLOOKUP(A33,'Mapping tranzactii'!B:J,9,0)</f>
        <v>DEPOZITUL DE SOFT S</v>
      </c>
      <c r="C33" t="s">
        <v>343</v>
      </c>
      <c r="D33" t="s">
        <v>511</v>
      </c>
      <c r="E33" t="s">
        <v>526</v>
      </c>
      <c r="F33" s="47">
        <f>SUMIFS('Mapping tranzactii'!H:H,'Mapping tranzactii'!B:B,A33,'Mapping tranzactii'!E:E,C33,'Mapping tranzactii'!F:F,D33,'Mapping tranzactii'!G:G,E33)/((100+E33)/100)</f>
        <v>0</v>
      </c>
      <c r="G33" s="47">
        <f t="shared" si="0"/>
        <v>0</v>
      </c>
      <c r="H33">
        <f>COUNTIFS('Mapping tranzactii'!B:B,A33,'Mapping tranzactii'!E:E,C33,'Mapping tranzactii'!F:F,D33,'Mapping tranzactii'!G:G,E33)</f>
        <v>1</v>
      </c>
      <c r="I33" t="s">
        <v>86</v>
      </c>
      <c r="K33" t="str">
        <f t="shared" si="1"/>
        <v>409232931Not applicable for D3940</v>
      </c>
    </row>
    <row r="34" spans="1:11" x14ac:dyDescent="0.35">
      <c r="A34" t="s">
        <v>541</v>
      </c>
      <c r="B34" t="str">
        <f>VLOOKUP(A34,'Mapping tranzactii'!B:J,9,0)</f>
        <v>ORANGE ROMANIA S.A.</v>
      </c>
      <c r="C34" t="s">
        <v>343</v>
      </c>
      <c r="D34" t="s">
        <v>511</v>
      </c>
      <c r="E34" t="s">
        <v>526</v>
      </c>
      <c r="F34" s="47">
        <f>SUMIFS('Mapping tranzactii'!H:H,'Mapping tranzactii'!B:B,A34,'Mapping tranzactii'!E:E,C34,'Mapping tranzactii'!F:F,D34,'Mapping tranzactii'!G:G,E34)/((100+E34)/100)</f>
        <v>2.46</v>
      </c>
      <c r="G34" s="47">
        <f t="shared" si="0"/>
        <v>0</v>
      </c>
      <c r="H34">
        <f>COUNTIFS('Mapping tranzactii'!B:B,A34,'Mapping tranzactii'!E:E,C34,'Mapping tranzactii'!F:F,D34,'Mapping tranzactii'!G:G,E34)</f>
        <v>1</v>
      </c>
      <c r="I34" t="s">
        <v>86</v>
      </c>
      <c r="K34" t="str">
        <f t="shared" si="1"/>
        <v>90101051Not applicable for D3940</v>
      </c>
    </row>
    <row r="35" spans="1:11" x14ac:dyDescent="0.35">
      <c r="A35" t="s">
        <v>543</v>
      </c>
      <c r="B35" t="str">
        <f>VLOOKUP(A35,'Mapping tranzactii'!B:J,9,0)</f>
        <v>FAN COURIER EXPRESS</v>
      </c>
      <c r="C35" t="s">
        <v>343</v>
      </c>
      <c r="D35" t="s">
        <v>278</v>
      </c>
      <c r="E35" t="s">
        <v>403</v>
      </c>
      <c r="F35" s="47">
        <f>SUMIFS('Mapping tranzactii'!H:H,'Mapping tranzactii'!B:B,A35,'Mapping tranzactii'!E:E,C35,'Mapping tranzactii'!F:F,D35,'Mapping tranzactii'!G:G,E35)/((100+E35)/100)</f>
        <v>254.27731092436974</v>
      </c>
      <c r="G35" s="47">
        <f t="shared" si="0"/>
        <v>48.312689075630253</v>
      </c>
      <c r="H35">
        <f>COUNTIFS('Mapping tranzactii'!B:B,A35,'Mapping tranzactii'!E:E,C35,'Mapping tranzactii'!F:F,D35,'Mapping tranzactii'!G:G,E35)</f>
        <v>1</v>
      </c>
      <c r="I35" t="s">
        <v>86</v>
      </c>
      <c r="K35" t="str">
        <f t="shared" si="1"/>
        <v>138383361A19</v>
      </c>
    </row>
    <row r="36" spans="1:11" x14ac:dyDescent="0.35">
      <c r="A36" t="s">
        <v>559</v>
      </c>
      <c r="B36" t="str">
        <f>VLOOKUP(A36,'Mapping tranzactii'!B:J,9,0)</f>
        <v>NIVING COM SRL</v>
      </c>
      <c r="C36" t="s">
        <v>343</v>
      </c>
      <c r="D36" t="s">
        <v>278</v>
      </c>
      <c r="E36" t="s">
        <v>403</v>
      </c>
      <c r="F36" s="47">
        <f>SUMIFS('Mapping tranzactii'!H:H,'Mapping tranzactii'!B:B,A36,'Mapping tranzactii'!E:E,C36,'Mapping tranzactii'!F:F,D36,'Mapping tranzactii'!G:G,E36)/((100+E36)/100)</f>
        <v>142.85714285714286</v>
      </c>
      <c r="G36" s="47">
        <f t="shared" si="0"/>
        <v>27.142857142857142</v>
      </c>
      <c r="H36">
        <f>COUNTIFS('Mapping tranzactii'!B:B,A36,'Mapping tranzactii'!E:E,C36,'Mapping tranzactii'!F:F,D36,'Mapping tranzactii'!G:G,E36)</f>
        <v>1</v>
      </c>
      <c r="I36" t="s">
        <v>86</v>
      </c>
      <c r="K36" t="str">
        <f t="shared" si="1"/>
        <v>28577401A19</v>
      </c>
    </row>
    <row r="37" spans="1:11" x14ac:dyDescent="0.35">
      <c r="A37" t="s">
        <v>547</v>
      </c>
      <c r="B37" t="str">
        <f>VLOOKUP(A37,'Mapping tranzactii'!B:J,9,0)</f>
        <v>AUTORITATEA NATIONA</v>
      </c>
      <c r="C37" t="s">
        <v>343</v>
      </c>
      <c r="D37" t="s">
        <v>511</v>
      </c>
      <c r="E37" t="s">
        <v>526</v>
      </c>
      <c r="F37" s="47">
        <f>SUMIFS('Mapping tranzactii'!H:H,'Mapping tranzactii'!B:B,A37,'Mapping tranzactii'!E:E,C37,'Mapping tranzactii'!F:F,D37,'Mapping tranzactii'!G:G,E37)/((100+E37)/100)</f>
        <v>1239</v>
      </c>
      <c r="G37" s="47">
        <f t="shared" si="0"/>
        <v>0</v>
      </c>
      <c r="H37">
        <f>COUNTIFS('Mapping tranzactii'!B:B,A37,'Mapping tranzactii'!E:E,C37,'Mapping tranzactii'!F:F,D37,'Mapping tranzactii'!G:G,E37)</f>
        <v>1</v>
      </c>
      <c r="I37" t="s">
        <v>86</v>
      </c>
      <c r="K37" t="str">
        <f t="shared" si="1"/>
        <v>343341881Not applicable for D3940</v>
      </c>
    </row>
    <row r="38" spans="1:11" x14ac:dyDescent="0.35">
      <c r="A38" t="s">
        <v>572</v>
      </c>
      <c r="B38" t="str">
        <f>VLOOKUP(A38,'Mapping tranzactii'!B:J,9,0)</f>
        <v>NMV&amp;PA PROFESIONAL</v>
      </c>
      <c r="C38" t="s">
        <v>343</v>
      </c>
      <c r="D38" t="s">
        <v>278</v>
      </c>
      <c r="E38" t="s">
        <v>403</v>
      </c>
      <c r="F38" s="47">
        <f>SUMIFS('Mapping tranzactii'!H:H,'Mapping tranzactii'!B:B,A38,'Mapping tranzactii'!E:E,C38,'Mapping tranzactii'!F:F,D38,'Mapping tranzactii'!G:G,E38)/((100+E38)/100)</f>
        <v>22750</v>
      </c>
      <c r="G38" s="47">
        <f t="shared" ref="G38:G69" si="2">F38/100*E38</f>
        <v>4322.5</v>
      </c>
      <c r="H38">
        <f>COUNTIFS('Mapping tranzactii'!B:B,A38,'Mapping tranzactii'!E:E,C38,'Mapping tranzactii'!F:F,D38,'Mapping tranzactii'!G:G,E38)</f>
        <v>2</v>
      </c>
      <c r="I38" t="s">
        <v>86</v>
      </c>
      <c r="K38" t="str">
        <f t="shared" ref="K38:K69" si="3">A38&amp;C38&amp;D38&amp;E38</f>
        <v>390665821A19</v>
      </c>
    </row>
    <row r="39" spans="1:11" x14ac:dyDescent="0.35">
      <c r="A39" t="s">
        <v>579</v>
      </c>
      <c r="B39" t="str">
        <f>VLOOKUP(A39,'Mapping tranzactii'!B:J,9,0)</f>
        <v>OFFICE FRUIT SRL</v>
      </c>
      <c r="C39" t="s">
        <v>343</v>
      </c>
      <c r="D39" t="s">
        <v>278</v>
      </c>
      <c r="E39" t="s">
        <v>376</v>
      </c>
      <c r="F39" s="47">
        <f>SUMIFS('Mapping tranzactii'!H:H,'Mapping tranzactii'!B:B,A39,'Mapping tranzactii'!E:E,C39,'Mapping tranzactii'!F:F,D39,'Mapping tranzactii'!G:G,E39)/((100+E39)/100)</f>
        <v>768</v>
      </c>
      <c r="G39" s="47">
        <f t="shared" si="2"/>
        <v>69.12</v>
      </c>
      <c r="H39">
        <f>COUNTIFS('Mapping tranzactii'!B:B,A39,'Mapping tranzactii'!E:E,C39,'Mapping tranzactii'!F:F,D39,'Mapping tranzactii'!G:G,E39)</f>
        <v>2</v>
      </c>
      <c r="I39" t="s">
        <v>86</v>
      </c>
      <c r="K39" t="str">
        <f t="shared" si="3"/>
        <v>299132131A9</v>
      </c>
    </row>
    <row r="40" spans="1:11" x14ac:dyDescent="0.35">
      <c r="A40" t="s">
        <v>538</v>
      </c>
      <c r="B40" t="str">
        <f>VLOOKUP(A40,'Mapping tranzactii'!B:J,9,0)</f>
        <v>ORANGE ROMANIA COMM</v>
      </c>
      <c r="C40" t="s">
        <v>343</v>
      </c>
      <c r="D40" t="s">
        <v>511</v>
      </c>
      <c r="E40" t="s">
        <v>526</v>
      </c>
      <c r="F40" s="47">
        <f>SUMIFS('Mapping tranzactii'!H:H,'Mapping tranzactii'!B:B,A40,'Mapping tranzactii'!E:E,C40,'Mapping tranzactii'!F:F,D40,'Mapping tranzactii'!G:G,E40)/((100+E40)/100)</f>
        <v>3911.32</v>
      </c>
      <c r="G40" s="47">
        <f t="shared" si="2"/>
        <v>0</v>
      </c>
      <c r="H40">
        <f>COUNTIFS('Mapping tranzactii'!B:B,A40,'Mapping tranzactii'!E:E,C40,'Mapping tranzactii'!F:F,D40,'Mapping tranzactii'!G:G,E40)</f>
        <v>1</v>
      </c>
      <c r="I40" t="s">
        <v>86</v>
      </c>
      <c r="K40" t="str">
        <f t="shared" si="3"/>
        <v>4273201Not applicable for D3940</v>
      </c>
    </row>
    <row r="41" spans="1:11" x14ac:dyDescent="0.35">
      <c r="A41" t="s">
        <v>530</v>
      </c>
      <c r="B41" t="str">
        <f>VLOOKUP(A41,'Mapping tranzactii'!B:J,9,0)</f>
        <v>CERTUM LEGAL SERVIC</v>
      </c>
      <c r="C41" t="s">
        <v>343</v>
      </c>
      <c r="D41" t="s">
        <v>511</v>
      </c>
      <c r="E41" t="s">
        <v>526</v>
      </c>
      <c r="F41" s="47">
        <f>SUMIFS('Mapping tranzactii'!H:H,'Mapping tranzactii'!B:B,A41,'Mapping tranzactii'!E:E,C41,'Mapping tranzactii'!F:F,D41,'Mapping tranzactii'!G:G,E41)/((100+E41)/100)</f>
        <v>0</v>
      </c>
      <c r="G41" s="47">
        <f t="shared" si="2"/>
        <v>0</v>
      </c>
      <c r="H41">
        <f>COUNTIFS('Mapping tranzactii'!B:B,A41,'Mapping tranzactii'!E:E,C41,'Mapping tranzactii'!F:F,D41,'Mapping tranzactii'!G:G,E41)</f>
        <v>1</v>
      </c>
      <c r="I41" t="s">
        <v>86</v>
      </c>
      <c r="K41" t="str">
        <f t="shared" si="3"/>
        <v>346259691Not applicable for D3940</v>
      </c>
    </row>
    <row r="42" spans="1:11" x14ac:dyDescent="0.35">
      <c r="A42" t="s">
        <v>520</v>
      </c>
      <c r="B42" t="str">
        <f>VLOOKUP(A42,'Mapping tranzactii'!B:J,9,0)</f>
        <v>SOCIETATEA AGRICOLA</v>
      </c>
      <c r="C42" t="s">
        <v>343</v>
      </c>
      <c r="D42" t="s">
        <v>532</v>
      </c>
      <c r="E42" t="s">
        <v>376</v>
      </c>
      <c r="F42" s="47">
        <f>SUMIFS('Mapping tranzactii'!H:H,'Mapping tranzactii'!B:B,A42,'Mapping tranzactii'!E:E,C42,'Mapping tranzactii'!F:F,D42,'Mapping tranzactii'!G:G,E42)/((100+E42)/100)</f>
        <v>24513.999999999996</v>
      </c>
      <c r="G42" s="47">
        <f t="shared" si="2"/>
        <v>2206.2599999999998</v>
      </c>
      <c r="H42">
        <f>COUNTIFS('Mapping tranzactii'!B:B,A42,'Mapping tranzactii'!E:E,C42,'Mapping tranzactii'!F:F,D42,'Mapping tranzactii'!G:G,E42)</f>
        <v>1</v>
      </c>
      <c r="I42" t="s">
        <v>86</v>
      </c>
      <c r="K42" t="str">
        <f t="shared" si="3"/>
        <v>141913501C9</v>
      </c>
    </row>
    <row r="43" spans="1:11" x14ac:dyDescent="0.35">
      <c r="A43" t="s">
        <v>544</v>
      </c>
      <c r="B43" t="str">
        <f>VLOOKUP(A43,'Mapping tranzactii'!B:J,9,0)</f>
        <v>MEDICOVER, SRL</v>
      </c>
      <c r="C43" t="s">
        <v>343</v>
      </c>
      <c r="D43" t="s">
        <v>511</v>
      </c>
      <c r="E43" t="s">
        <v>526</v>
      </c>
      <c r="F43" s="47">
        <f>SUMIFS('Mapping tranzactii'!H:H,'Mapping tranzactii'!B:B,A43,'Mapping tranzactii'!E:E,C43,'Mapping tranzactii'!F:F,D43,'Mapping tranzactii'!G:G,E43)/((100+E43)/100)</f>
        <v>1126.8900000000001</v>
      </c>
      <c r="G43" s="47">
        <f t="shared" si="2"/>
        <v>0</v>
      </c>
      <c r="H43">
        <f>COUNTIFS('Mapping tranzactii'!B:B,A43,'Mapping tranzactii'!E:E,C43,'Mapping tranzactii'!F:F,D43,'Mapping tranzactii'!G:G,E43)</f>
        <v>2</v>
      </c>
      <c r="I43" t="s">
        <v>86</v>
      </c>
      <c r="K43" t="str">
        <f t="shared" si="3"/>
        <v>154469911Not applicable for D3940</v>
      </c>
    </row>
    <row r="44" spans="1:11" x14ac:dyDescent="0.35">
      <c r="A44" t="s">
        <v>581</v>
      </c>
      <c r="B44" t="str">
        <f>VLOOKUP(A44,'Mapping tranzactii'!B:J,9,0)</f>
        <v>IT C CONSULTING S.R</v>
      </c>
      <c r="C44" t="s">
        <v>343</v>
      </c>
      <c r="D44" t="s">
        <v>278</v>
      </c>
      <c r="E44" t="s">
        <v>376</v>
      </c>
      <c r="F44" s="47">
        <f>SUMIFS('Mapping tranzactii'!H:H,'Mapping tranzactii'!B:B,A44,'Mapping tranzactii'!E:E,C44,'Mapping tranzactii'!F:F,D44,'Mapping tranzactii'!G:G,E44)/((100+E44)/100)</f>
        <v>12267.899082568807</v>
      </c>
      <c r="G44" s="47">
        <f t="shared" si="2"/>
        <v>1104.1109174311928</v>
      </c>
      <c r="H44">
        <f>COUNTIFS('Mapping tranzactii'!B:B,A44,'Mapping tranzactii'!E:E,C44,'Mapping tranzactii'!F:F,D44,'Mapping tranzactii'!G:G,E44)</f>
        <v>5</v>
      </c>
      <c r="I44" t="s">
        <v>86</v>
      </c>
      <c r="K44" t="str">
        <f t="shared" si="3"/>
        <v>176202011A9</v>
      </c>
    </row>
    <row r="45" spans="1:11" x14ac:dyDescent="0.35">
      <c r="A45" t="s">
        <v>560</v>
      </c>
      <c r="B45" t="str">
        <f>VLOOKUP(A45,'Mapping tranzactii'!B:J,9,0)</f>
        <v>TEHNOLAND SRL</v>
      </c>
      <c r="C45" t="s">
        <v>343</v>
      </c>
      <c r="D45" t="s">
        <v>278</v>
      </c>
      <c r="E45" t="s">
        <v>403</v>
      </c>
      <c r="F45" s="47">
        <f>SUMIFS('Mapping tranzactii'!H:H,'Mapping tranzactii'!B:B,A45,'Mapping tranzactii'!E:E,C45,'Mapping tranzactii'!F:F,D45,'Mapping tranzactii'!G:G,E45)/((100+E45)/100)</f>
        <v>1698.9243697478757</v>
      </c>
      <c r="G45" s="47">
        <f t="shared" si="2"/>
        <v>322.79563025209637</v>
      </c>
      <c r="H45">
        <f>COUNTIFS('Mapping tranzactii'!B:B,A45,'Mapping tranzactii'!E:E,C45,'Mapping tranzactii'!F:F,D45,'Mapping tranzactii'!G:G,E45)</f>
        <v>3</v>
      </c>
      <c r="I45" t="s">
        <v>86</v>
      </c>
      <c r="K45" t="str">
        <f t="shared" si="3"/>
        <v>125348941A19</v>
      </c>
    </row>
    <row r="46" spans="1:11" x14ac:dyDescent="0.35">
      <c r="A46" t="s">
        <v>520</v>
      </c>
      <c r="B46" t="str">
        <f>VLOOKUP(A46,'Mapping tranzactii'!B:J,9,0)</f>
        <v>SOCIETATEA AGRICOLA</v>
      </c>
      <c r="C46" t="s">
        <v>343</v>
      </c>
      <c r="D46" t="s">
        <v>278</v>
      </c>
      <c r="E46" t="s">
        <v>376</v>
      </c>
      <c r="F46" s="47">
        <f>SUMIFS('Mapping tranzactii'!H:H,'Mapping tranzactii'!B:B,A46,'Mapping tranzactii'!E:E,C46,'Mapping tranzactii'!F:F,D46,'Mapping tranzactii'!G:G,E46)/((100+E46)/100)</f>
        <v>404254.50458715588</v>
      </c>
      <c r="G46" s="47">
        <f t="shared" si="2"/>
        <v>36382.905412844026</v>
      </c>
      <c r="H46">
        <f>COUNTIFS('Mapping tranzactii'!B:B,A46,'Mapping tranzactii'!E:E,C46,'Mapping tranzactii'!F:F,D46,'Mapping tranzactii'!G:G,E46)</f>
        <v>1</v>
      </c>
      <c r="I46" t="s">
        <v>86</v>
      </c>
      <c r="K46" t="str">
        <f t="shared" si="3"/>
        <v>141913501A9</v>
      </c>
    </row>
    <row r="47" spans="1:11" x14ac:dyDescent="0.35">
      <c r="A47" t="s">
        <v>563</v>
      </c>
      <c r="B47" t="str">
        <f>VLOOKUP(A47,'Mapping tranzactii'!B:J,9,0)</f>
        <v>ROEL SRL</v>
      </c>
      <c r="C47" t="s">
        <v>343</v>
      </c>
      <c r="D47" t="s">
        <v>278</v>
      </c>
      <c r="E47" t="s">
        <v>403</v>
      </c>
      <c r="F47" s="47">
        <f>SUMIFS('Mapping tranzactii'!H:H,'Mapping tranzactii'!B:B,A47,'Mapping tranzactii'!E:E,C47,'Mapping tranzactii'!F:F,D47,'Mapping tranzactii'!G:G,E47)/((100+E47)/100)</f>
        <v>1436.546218487395</v>
      </c>
      <c r="G47" s="47">
        <f t="shared" si="2"/>
        <v>272.94378151260503</v>
      </c>
      <c r="H47">
        <f>COUNTIFS('Mapping tranzactii'!B:B,A47,'Mapping tranzactii'!E:E,C47,'Mapping tranzactii'!F:F,D47,'Mapping tranzactii'!G:G,E47)</f>
        <v>1</v>
      </c>
      <c r="I47" t="s">
        <v>86</v>
      </c>
      <c r="K47" t="str">
        <f t="shared" si="3"/>
        <v>15967861A19</v>
      </c>
    </row>
    <row r="48" spans="1:11" x14ac:dyDescent="0.35">
      <c r="A48" t="s">
        <v>562</v>
      </c>
      <c r="B48" t="str">
        <f>VLOOKUP(A48,'Mapping tranzactii'!B:J,9,0)</f>
        <v>SMART GSM WORLD SRL</v>
      </c>
      <c r="C48" t="s">
        <v>343</v>
      </c>
      <c r="D48" t="s">
        <v>278</v>
      </c>
      <c r="E48" t="s">
        <v>403</v>
      </c>
      <c r="F48" s="47">
        <f>SUMIFS('Mapping tranzactii'!H:H,'Mapping tranzactii'!B:B,A48,'Mapping tranzactii'!E:E,C48,'Mapping tranzactii'!F:F,D48,'Mapping tranzactii'!G:G,E48)/((100+E48)/100)</f>
        <v>66.000000000000014</v>
      </c>
      <c r="G48" s="47">
        <f t="shared" si="2"/>
        <v>12.540000000000003</v>
      </c>
      <c r="H48">
        <f>COUNTIFS('Mapping tranzactii'!B:B,A48,'Mapping tranzactii'!E:E,C48,'Mapping tranzactii'!F:F,D48,'Mapping tranzactii'!G:G,E48)</f>
        <v>1</v>
      </c>
      <c r="I48" t="s">
        <v>86</v>
      </c>
      <c r="K48" t="str">
        <f t="shared" si="3"/>
        <v>339335021A19</v>
      </c>
    </row>
    <row r="49" spans="1:11" x14ac:dyDescent="0.35">
      <c r="A49" t="s">
        <v>578</v>
      </c>
      <c r="B49" t="str">
        <f>VLOOKUP(A49,'Mapping tranzactii'!B:J,9,0)</f>
        <v>SAATEN UNION ROMANI</v>
      </c>
      <c r="C49" t="s">
        <v>343</v>
      </c>
      <c r="D49" t="s">
        <v>278</v>
      </c>
      <c r="E49" t="s">
        <v>376</v>
      </c>
      <c r="F49" s="47">
        <f>SUMIFS('Mapping tranzactii'!H:H,'Mapping tranzactii'!B:B,A49,'Mapping tranzactii'!E:E,C49,'Mapping tranzactii'!F:F,D49,'Mapping tranzactii'!G:G,E49)/((100+E49)/100)</f>
        <v>15599.999999999998</v>
      </c>
      <c r="G49" s="47">
        <f t="shared" si="2"/>
        <v>1403.9999999999998</v>
      </c>
      <c r="H49">
        <f>COUNTIFS('Mapping tranzactii'!B:B,A49,'Mapping tranzactii'!E:E,C49,'Mapping tranzactii'!F:F,D49,'Mapping tranzactii'!G:G,E49)</f>
        <v>1</v>
      </c>
      <c r="I49" t="s">
        <v>86</v>
      </c>
      <c r="K49" t="str">
        <f t="shared" si="3"/>
        <v>28366231A9</v>
      </c>
    </row>
    <row r="50" spans="1:11" x14ac:dyDescent="0.35">
      <c r="A50" t="s">
        <v>557</v>
      </c>
      <c r="B50" t="str">
        <f>VLOOKUP(A50,'Mapping tranzactii'!B:J,9,0)</f>
        <v>SOARE IT PRODUCTION</v>
      </c>
      <c r="C50" t="s">
        <v>343</v>
      </c>
      <c r="D50" t="s">
        <v>278</v>
      </c>
      <c r="E50" t="s">
        <v>403</v>
      </c>
      <c r="F50" s="47">
        <f>SUMIFS('Mapping tranzactii'!H:H,'Mapping tranzactii'!B:B,A50,'Mapping tranzactii'!E:E,C50,'Mapping tranzactii'!F:F,D50,'Mapping tranzactii'!G:G,E50)/((100+E50)/100)</f>
        <v>3090</v>
      </c>
      <c r="G50" s="47">
        <f t="shared" si="2"/>
        <v>587.1</v>
      </c>
      <c r="H50">
        <f>COUNTIFS('Mapping tranzactii'!B:B,A50,'Mapping tranzactii'!E:E,C50,'Mapping tranzactii'!F:F,D50,'Mapping tranzactii'!G:G,E50)</f>
        <v>1</v>
      </c>
      <c r="I50" t="s">
        <v>86</v>
      </c>
      <c r="K50" t="str">
        <f t="shared" si="3"/>
        <v>405997831A19</v>
      </c>
    </row>
    <row r="51" spans="1:11" x14ac:dyDescent="0.35">
      <c r="A51" t="s">
        <v>545</v>
      </c>
      <c r="B51" t="str">
        <f>VLOOKUP(A51,'Mapping tranzactii'!B:J,9,0)</f>
        <v>ENEL ENERGIE S.A.</v>
      </c>
      <c r="C51" t="s">
        <v>343</v>
      </c>
      <c r="D51" t="s">
        <v>278</v>
      </c>
      <c r="E51" t="s">
        <v>403</v>
      </c>
      <c r="F51" s="47">
        <f>SUMIFS('Mapping tranzactii'!H:H,'Mapping tranzactii'!B:B,A51,'Mapping tranzactii'!E:E,C51,'Mapping tranzactii'!F:F,D51,'Mapping tranzactii'!G:G,E51)/((100+E51)/100)</f>
        <v>2402.2605042016808</v>
      </c>
      <c r="G51" s="47">
        <f t="shared" si="2"/>
        <v>456.42949579831929</v>
      </c>
      <c r="H51">
        <f>COUNTIFS('Mapping tranzactii'!B:B,A51,'Mapping tranzactii'!E:E,C51,'Mapping tranzactii'!F:F,D51,'Mapping tranzactii'!G:G,E51)</f>
        <v>1</v>
      </c>
      <c r="I51" t="s">
        <v>86</v>
      </c>
      <c r="K51" t="str">
        <f t="shared" si="3"/>
        <v>220004601A19</v>
      </c>
    </row>
    <row r="52" spans="1:11" x14ac:dyDescent="0.35">
      <c r="A52" t="s">
        <v>568</v>
      </c>
      <c r="B52" t="str">
        <f>VLOOKUP(A52,'Mapping tranzactii'!B:J,9,0)</f>
        <v>VISTIM S.R.L.</v>
      </c>
      <c r="C52" t="s">
        <v>343</v>
      </c>
      <c r="D52" t="s">
        <v>278</v>
      </c>
      <c r="E52" t="s">
        <v>403</v>
      </c>
      <c r="F52" s="47">
        <f>SUMIFS('Mapping tranzactii'!H:H,'Mapping tranzactii'!B:B,A52,'Mapping tranzactii'!E:E,C52,'Mapping tranzactii'!F:F,D52,'Mapping tranzactii'!G:G,E52)/((100+E52)/100)</f>
        <v>1050.420168067227</v>
      </c>
      <c r="G52" s="47">
        <f t="shared" si="2"/>
        <v>199.57983193277315</v>
      </c>
      <c r="H52">
        <f>COUNTIFS('Mapping tranzactii'!B:B,A52,'Mapping tranzactii'!E:E,C52,'Mapping tranzactii'!F:F,D52,'Mapping tranzactii'!G:G,E52)</f>
        <v>1</v>
      </c>
      <c r="I52" t="s">
        <v>86</v>
      </c>
      <c r="K52" t="str">
        <f t="shared" si="3"/>
        <v>141191261A19</v>
      </c>
    </row>
    <row r="53" spans="1:11" x14ac:dyDescent="0.35">
      <c r="A53" t="s">
        <v>540</v>
      </c>
      <c r="B53" t="str">
        <f>VLOOKUP(A53,'Mapping tranzactii'!B:J,9,0)</f>
        <v>VODAFONE ROMANIA, S</v>
      </c>
      <c r="C53" t="s">
        <v>343</v>
      </c>
      <c r="D53" t="s">
        <v>511</v>
      </c>
      <c r="E53" t="s">
        <v>526</v>
      </c>
      <c r="F53" s="47">
        <f>SUMIFS('Mapping tranzactii'!H:H,'Mapping tranzactii'!B:B,A53,'Mapping tranzactii'!E:E,C53,'Mapping tranzactii'!F:F,D53,'Mapping tranzactii'!G:G,E53)/((100+E53)/100)</f>
        <v>74.5</v>
      </c>
      <c r="G53" s="47">
        <f t="shared" si="2"/>
        <v>0</v>
      </c>
      <c r="H53">
        <f>COUNTIFS('Mapping tranzactii'!B:B,A53,'Mapping tranzactii'!E:E,C53,'Mapping tranzactii'!F:F,D53,'Mapping tranzactii'!G:G,E53)</f>
        <v>1</v>
      </c>
      <c r="I53" t="s">
        <v>86</v>
      </c>
      <c r="K53" t="str">
        <f t="shared" si="3"/>
        <v>89717261Not applicable for D3940</v>
      </c>
    </row>
    <row r="54" spans="1:11" x14ac:dyDescent="0.35">
      <c r="A54" t="s">
        <v>564</v>
      </c>
      <c r="B54" t="str">
        <f>VLOOKUP(A54,'Mapping tranzactii'!B:J,9,0)</f>
        <v>ADIDANA SRL</v>
      </c>
      <c r="C54" t="s">
        <v>343</v>
      </c>
      <c r="D54" t="s">
        <v>278</v>
      </c>
      <c r="E54" t="s">
        <v>403</v>
      </c>
      <c r="F54" s="47">
        <f>SUMIFS('Mapping tranzactii'!H:H,'Mapping tranzactii'!B:B,A54,'Mapping tranzactii'!E:E,C54,'Mapping tranzactii'!F:F,D54,'Mapping tranzactii'!G:G,E54)/((100+E54)/100)</f>
        <v>280336.40336134454</v>
      </c>
      <c r="G54" s="47">
        <f t="shared" si="2"/>
        <v>53263.916638655464</v>
      </c>
      <c r="H54">
        <f>COUNTIFS('Mapping tranzactii'!B:B,A54,'Mapping tranzactii'!E:E,C54,'Mapping tranzactii'!F:F,D54,'Mapping tranzactii'!G:G,E54)</f>
        <v>5</v>
      </c>
      <c r="I54" t="s">
        <v>86</v>
      </c>
      <c r="K54" t="str">
        <f t="shared" si="3"/>
        <v>43195931A19</v>
      </c>
    </row>
    <row r="55" spans="1:11" x14ac:dyDescent="0.35">
      <c r="A55" t="s">
        <v>533</v>
      </c>
      <c r="B55" t="str">
        <f>VLOOKUP(A55,'Mapping tranzactii'!B:J,9,0)</f>
        <v>REWE (ROMANIA)</v>
      </c>
      <c r="C55" t="s">
        <v>343</v>
      </c>
      <c r="D55" t="s">
        <v>511</v>
      </c>
      <c r="E55" t="s">
        <v>526</v>
      </c>
      <c r="F55" s="47">
        <f>SUMIFS('Mapping tranzactii'!H:H,'Mapping tranzactii'!B:B,A55,'Mapping tranzactii'!E:E,C55,'Mapping tranzactii'!F:F,D55,'Mapping tranzactii'!G:G,E55)/((100+E55)/100)</f>
        <v>430.77</v>
      </c>
      <c r="G55" s="47">
        <f t="shared" si="2"/>
        <v>0</v>
      </c>
      <c r="H55">
        <f>COUNTIFS('Mapping tranzactii'!B:B,A55,'Mapping tranzactii'!E:E,C55,'Mapping tranzactii'!F:F,D55,'Mapping tranzactii'!G:G,E55)</f>
        <v>2</v>
      </c>
      <c r="I55" t="s">
        <v>86</v>
      </c>
      <c r="K55" t="str">
        <f t="shared" si="3"/>
        <v>133486101Not applicable for D3940</v>
      </c>
    </row>
    <row r="56" spans="1:11" x14ac:dyDescent="0.35">
      <c r="A56" t="s">
        <v>576</v>
      </c>
      <c r="B56" t="str">
        <f>VLOOKUP(A56,'Mapping tranzactii'!B:J,9,0)</f>
        <v>LINDE GAZ ROMANIA,</v>
      </c>
      <c r="C56" t="s">
        <v>343</v>
      </c>
      <c r="D56" t="s">
        <v>278</v>
      </c>
      <c r="E56" t="s">
        <v>403</v>
      </c>
      <c r="F56" s="47">
        <f>SUMIFS('Mapping tranzactii'!H:H,'Mapping tranzactii'!B:B,A56,'Mapping tranzactii'!E:E,C56,'Mapping tranzactii'!F:F,D56,'Mapping tranzactii'!G:G,E56)/((100+E56)/100)</f>
        <v>1170.3025210084036</v>
      </c>
      <c r="G56" s="47">
        <f t="shared" si="2"/>
        <v>222.35747899159668</v>
      </c>
      <c r="H56">
        <f>COUNTIFS('Mapping tranzactii'!B:B,A56,'Mapping tranzactii'!E:E,C56,'Mapping tranzactii'!F:F,D56,'Mapping tranzactii'!G:G,E56)</f>
        <v>1</v>
      </c>
      <c r="I56" t="s">
        <v>86</v>
      </c>
      <c r="K56" t="str">
        <f t="shared" si="3"/>
        <v>87219591A19</v>
      </c>
    </row>
    <row r="57" spans="1:11" x14ac:dyDescent="0.35">
      <c r="A57" t="s">
        <v>565</v>
      </c>
      <c r="B57" t="str">
        <f>VLOOKUP(A57,'Mapping tranzactii'!B:J,9,0)</f>
        <v>LA FANTANA SRL</v>
      </c>
      <c r="C57" t="s">
        <v>343</v>
      </c>
      <c r="D57" t="s">
        <v>278</v>
      </c>
      <c r="E57" t="s">
        <v>376</v>
      </c>
      <c r="F57" s="47">
        <f>SUMIFS('Mapping tranzactii'!H:H,'Mapping tranzactii'!B:B,A57,'Mapping tranzactii'!E:E,C57,'Mapping tranzactii'!F:F,D57,'Mapping tranzactii'!G:G,E57)/((100+E57)/100)</f>
        <v>2269.0275229357799</v>
      </c>
      <c r="G57" s="47">
        <f t="shared" si="2"/>
        <v>204.2124770642202</v>
      </c>
      <c r="H57">
        <f>COUNTIFS('Mapping tranzactii'!B:B,A57,'Mapping tranzactii'!E:E,C57,'Mapping tranzactii'!F:F,D57,'Mapping tranzactii'!G:G,E57)</f>
        <v>7</v>
      </c>
      <c r="I57" t="s">
        <v>86</v>
      </c>
      <c r="K57" t="str">
        <f t="shared" si="3"/>
        <v>355345161A9</v>
      </c>
    </row>
    <row r="58" spans="1:11" x14ac:dyDescent="0.35">
      <c r="A58" t="s">
        <v>566</v>
      </c>
      <c r="B58" t="str">
        <f>VLOOKUP(A58,'Mapping tranzactii'!B:J,9,0)</f>
        <v>LAMPERO GRUP SRL</v>
      </c>
      <c r="C58" t="s">
        <v>343</v>
      </c>
      <c r="D58" t="s">
        <v>278</v>
      </c>
      <c r="E58" t="s">
        <v>403</v>
      </c>
      <c r="F58" s="47">
        <f>SUMIFS('Mapping tranzactii'!H:H,'Mapping tranzactii'!B:B,A58,'Mapping tranzactii'!E:E,C58,'Mapping tranzactii'!F:F,D58,'Mapping tranzactii'!G:G,E58)/((100+E58)/100)</f>
        <v>1092</v>
      </c>
      <c r="G58" s="47">
        <f t="shared" si="2"/>
        <v>207.48</v>
      </c>
      <c r="H58">
        <f>COUNTIFS('Mapping tranzactii'!B:B,A58,'Mapping tranzactii'!E:E,C58,'Mapping tranzactii'!F:F,D58,'Mapping tranzactii'!G:G,E58)</f>
        <v>1</v>
      </c>
      <c r="I58" t="s">
        <v>86</v>
      </c>
      <c r="K58" t="str">
        <f t="shared" si="3"/>
        <v>162816201A19</v>
      </c>
    </row>
    <row r="59" spans="1:11" x14ac:dyDescent="0.35">
      <c r="A59" t="s">
        <v>517</v>
      </c>
      <c r="B59" t="str">
        <f>VLOOKUP(A59,'Mapping tranzactii'!B:J,9,0)</f>
        <v>AGRII ROMANIA S.R.L</v>
      </c>
      <c r="C59" t="s">
        <v>343</v>
      </c>
      <c r="D59" t="s">
        <v>532</v>
      </c>
      <c r="E59" t="s">
        <v>376</v>
      </c>
      <c r="F59" s="47">
        <f>SUMIFS('Mapping tranzactii'!H:H,'Mapping tranzactii'!B:B,A59,'Mapping tranzactii'!E:E,C59,'Mapping tranzactii'!F:F,D59,'Mapping tranzactii'!G:G,E59)/((100+E59)/100)</f>
        <v>217209.99999999997</v>
      </c>
      <c r="G59" s="47">
        <f t="shared" si="2"/>
        <v>19548.899999999998</v>
      </c>
      <c r="H59">
        <f>COUNTIFS('Mapping tranzactii'!B:B,A59,'Mapping tranzactii'!E:E,C59,'Mapping tranzactii'!F:F,D59,'Mapping tranzactii'!G:G,E59)</f>
        <v>1</v>
      </c>
      <c r="I59" t="s">
        <v>86</v>
      </c>
      <c r="K59" t="str">
        <f t="shared" si="3"/>
        <v>18278721C9</v>
      </c>
    </row>
    <row r="60" spans="1:11" x14ac:dyDescent="0.35">
      <c r="A60" t="s">
        <v>548</v>
      </c>
      <c r="B60" t="str">
        <f>VLOOKUP(A60,'Mapping tranzactii'!B:J,9,0)</f>
        <v>GLOBAL ARCHIVE MANA</v>
      </c>
      <c r="C60" t="s">
        <v>343</v>
      </c>
      <c r="D60" t="s">
        <v>278</v>
      </c>
      <c r="E60" t="s">
        <v>403</v>
      </c>
      <c r="F60" s="47">
        <f>SUMIFS('Mapping tranzactii'!H:H,'Mapping tranzactii'!B:B,A60,'Mapping tranzactii'!E:E,C60,'Mapping tranzactii'!F:F,D60,'Mapping tranzactii'!G:G,E60)/((100+E60)/100)</f>
        <v>454.61344537815131</v>
      </c>
      <c r="G60" s="47">
        <f t="shared" si="2"/>
        <v>86.376554621848754</v>
      </c>
      <c r="H60">
        <f>COUNTIFS('Mapping tranzactii'!B:B,A60,'Mapping tranzactii'!E:E,C60,'Mapping tranzactii'!F:F,D60,'Mapping tranzactii'!G:G,E60)</f>
        <v>1</v>
      </c>
      <c r="I60" t="s">
        <v>86</v>
      </c>
      <c r="K60" t="str">
        <f t="shared" si="3"/>
        <v>198346511A19</v>
      </c>
    </row>
    <row r="61" spans="1:11" x14ac:dyDescent="0.35">
      <c r="A61" t="s">
        <v>525</v>
      </c>
      <c r="B61" t="str">
        <f>VLOOKUP(A61,'Mapping tranzactii'!B:J,9,0)</f>
        <v>ADI ECOO 2009 S.R.L.</v>
      </c>
      <c r="C61" t="s">
        <v>343</v>
      </c>
      <c r="D61" t="s">
        <v>511</v>
      </c>
      <c r="E61" t="s">
        <v>526</v>
      </c>
      <c r="F61" s="47">
        <f>SUMIFS('Mapping tranzactii'!H:H,'Mapping tranzactii'!B:B,A61,'Mapping tranzactii'!E:E,C61,'Mapping tranzactii'!F:F,D61,'Mapping tranzactii'!G:G,E61)/((100+E61)/100)</f>
        <v>54.8</v>
      </c>
      <c r="G61" s="47">
        <f t="shared" si="2"/>
        <v>0</v>
      </c>
      <c r="H61">
        <f>COUNTIFS('Mapping tranzactii'!B:B,A61,'Mapping tranzactii'!E:E,C61,'Mapping tranzactii'!F:F,D61,'Mapping tranzactii'!G:G,E61)</f>
        <v>3</v>
      </c>
      <c r="I61" t="s">
        <v>86</v>
      </c>
      <c r="K61" t="str">
        <f t="shared" si="3"/>
        <v>282130251Not applicable for D3940</v>
      </c>
    </row>
    <row r="62" spans="1:11" x14ac:dyDescent="0.35">
      <c r="A62" t="s">
        <v>542</v>
      </c>
      <c r="B62" t="str">
        <f>VLOOKUP(A62,'Mapping tranzactii'!B:J,9,0)</f>
        <v>UP ROMANIA S.R.L.</v>
      </c>
      <c r="C62" t="s">
        <v>343</v>
      </c>
      <c r="D62" t="s">
        <v>511</v>
      </c>
      <c r="E62" t="s">
        <v>526</v>
      </c>
      <c r="F62" s="47">
        <f>SUMIFS('Mapping tranzactii'!H:H,'Mapping tranzactii'!B:B,A62,'Mapping tranzactii'!E:E,C62,'Mapping tranzactii'!F:F,D62,'Mapping tranzactii'!G:G,E62)/((100+E62)/100)</f>
        <v>5487.78</v>
      </c>
      <c r="G62" s="47">
        <f t="shared" si="2"/>
        <v>0</v>
      </c>
      <c r="H62">
        <f>COUNTIFS('Mapping tranzactii'!B:B,A62,'Mapping tranzactii'!E:E,C62,'Mapping tranzactii'!F:F,D62,'Mapping tranzactii'!G:G,E62)</f>
        <v>1</v>
      </c>
      <c r="I62" t="s">
        <v>86</v>
      </c>
      <c r="K62" t="str">
        <f t="shared" si="3"/>
        <v>147744351Not applicable for D3940</v>
      </c>
    </row>
    <row r="63" spans="1:11" x14ac:dyDescent="0.35">
      <c r="A63" t="s">
        <v>571</v>
      </c>
      <c r="B63" t="str">
        <f>VLOOKUP(A63,'Mapping tranzactii'!B:J,9,0)</f>
        <v>FRUMOASA OFFICES, S</v>
      </c>
      <c r="C63" t="s">
        <v>343</v>
      </c>
      <c r="D63" t="s">
        <v>278</v>
      </c>
      <c r="E63" t="s">
        <v>403</v>
      </c>
      <c r="F63" s="47">
        <f>SUMIFS('Mapping tranzactii'!H:H,'Mapping tranzactii'!B:B,A63,'Mapping tranzactii'!E:E,C63,'Mapping tranzactii'!F:F,D63,'Mapping tranzactii'!G:G,E63)/((100+E63)/100)</f>
        <v>34142.016806722691</v>
      </c>
      <c r="G63" s="47">
        <f t="shared" si="2"/>
        <v>6486.9831932773122</v>
      </c>
      <c r="H63">
        <f>COUNTIFS('Mapping tranzactii'!B:B,A63,'Mapping tranzactii'!E:E,C63,'Mapping tranzactii'!F:F,D63,'Mapping tranzactii'!G:G,E63)</f>
        <v>4</v>
      </c>
      <c r="I63" t="s">
        <v>86</v>
      </c>
      <c r="K63" t="str">
        <f t="shared" si="3"/>
        <v>273844931A19</v>
      </c>
    </row>
    <row r="64" spans="1:11" x14ac:dyDescent="0.35">
      <c r="A64" t="s">
        <v>575</v>
      </c>
      <c r="B64" t="str">
        <f>VLOOKUP(A64,'Mapping tranzactii'!B:J,9,0)</f>
        <v>RIGK - SOCIETATE PE</v>
      </c>
      <c r="C64" t="s">
        <v>343</v>
      </c>
      <c r="D64" t="s">
        <v>278</v>
      </c>
      <c r="E64" t="s">
        <v>403</v>
      </c>
      <c r="F64" s="47">
        <f>SUMIFS('Mapping tranzactii'!H:H,'Mapping tranzactii'!B:B,A64,'Mapping tranzactii'!E:E,C64,'Mapping tranzactii'!F:F,D64,'Mapping tranzactii'!G:G,E64)/((100+E64)/100)</f>
        <v>450</v>
      </c>
      <c r="G64" s="47">
        <f t="shared" si="2"/>
        <v>85.5</v>
      </c>
      <c r="H64">
        <f>COUNTIFS('Mapping tranzactii'!B:B,A64,'Mapping tranzactii'!E:E,C64,'Mapping tranzactii'!F:F,D64,'Mapping tranzactii'!G:G,E64)</f>
        <v>1</v>
      </c>
      <c r="I64" t="s">
        <v>86</v>
      </c>
      <c r="K64" t="str">
        <f t="shared" si="3"/>
        <v>234048651A19</v>
      </c>
    </row>
    <row r="65" spans="1:11" x14ac:dyDescent="0.35">
      <c r="A65" t="s">
        <v>522</v>
      </c>
      <c r="B65" t="str">
        <f>VLOOKUP(A65,'Mapping tranzactii'!B:J,9,0)</f>
        <v>AGRICOLA GAINA S.R.</v>
      </c>
      <c r="C65" t="s">
        <v>343</v>
      </c>
      <c r="D65" t="s">
        <v>278</v>
      </c>
      <c r="E65" t="s">
        <v>376</v>
      </c>
      <c r="F65" s="47">
        <f>SUMIFS('Mapping tranzactii'!H:H,'Mapping tranzactii'!B:B,A65,'Mapping tranzactii'!E:E,C65,'Mapping tranzactii'!F:F,D65,'Mapping tranzactii'!G:G,E65)/((100+E65)/100)</f>
        <v>23972.247706422018</v>
      </c>
      <c r="G65" s="47">
        <f t="shared" si="2"/>
        <v>2157.5022935779816</v>
      </c>
      <c r="H65">
        <f>COUNTIFS('Mapping tranzactii'!B:B,A65,'Mapping tranzactii'!E:E,C65,'Mapping tranzactii'!F:F,D65,'Mapping tranzactii'!G:G,E65)</f>
        <v>2</v>
      </c>
      <c r="I65" t="s">
        <v>86</v>
      </c>
      <c r="K65" t="str">
        <f t="shared" si="3"/>
        <v>157221321A9</v>
      </c>
    </row>
    <row r="66" spans="1:11" x14ac:dyDescent="0.35">
      <c r="A66" t="s">
        <v>550</v>
      </c>
      <c r="B66" t="str">
        <f>VLOOKUP(A66,'Mapping tranzactii'!B:J,9,0)</f>
        <v>MUNAX S.R.L.</v>
      </c>
      <c r="C66" t="s">
        <v>343</v>
      </c>
      <c r="D66" t="s">
        <v>278</v>
      </c>
      <c r="E66" t="s">
        <v>403</v>
      </c>
      <c r="F66" s="47">
        <f>SUMIFS('Mapping tranzactii'!H:H,'Mapping tranzactii'!B:B,A66,'Mapping tranzactii'!E:E,C66,'Mapping tranzactii'!F:F,D66,'Mapping tranzactii'!G:G,E66)/((100+E66)/100)</f>
        <v>42291.97478991597</v>
      </c>
      <c r="G66" s="47">
        <f t="shared" si="2"/>
        <v>8035.4752100840342</v>
      </c>
      <c r="H66">
        <f>COUNTIFS('Mapping tranzactii'!B:B,A66,'Mapping tranzactii'!E:E,C66,'Mapping tranzactii'!F:F,D66,'Mapping tranzactii'!G:G,E66)</f>
        <v>4</v>
      </c>
      <c r="I66" t="s">
        <v>86</v>
      </c>
      <c r="K66" t="str">
        <f t="shared" si="3"/>
        <v>153805281A19</v>
      </c>
    </row>
    <row r="67" spans="1:11" x14ac:dyDescent="0.35">
      <c r="A67" t="s">
        <v>554</v>
      </c>
      <c r="B67" t="str">
        <f>VLOOKUP(A67,'Mapping tranzactii'!B:J,9,0)</f>
        <v>UTILITATI SI GOSPOD</v>
      </c>
      <c r="C67" t="s">
        <v>343</v>
      </c>
      <c r="D67" t="s">
        <v>278</v>
      </c>
      <c r="E67" t="s">
        <v>403</v>
      </c>
      <c r="F67" s="47">
        <f>SUMIFS('Mapping tranzactii'!H:H,'Mapping tranzactii'!B:B,A67,'Mapping tranzactii'!E:E,C67,'Mapping tranzactii'!F:F,D67,'Mapping tranzactii'!G:G,E67)/((100+E67)/100)</f>
        <v>5500</v>
      </c>
      <c r="G67" s="47">
        <f t="shared" si="2"/>
        <v>1045</v>
      </c>
      <c r="H67">
        <f>COUNTIFS('Mapping tranzactii'!B:B,A67,'Mapping tranzactii'!E:E,C67,'Mapping tranzactii'!F:F,D67,'Mapping tranzactii'!G:G,E67)</f>
        <v>2</v>
      </c>
      <c r="I67" t="s">
        <v>86</v>
      </c>
      <c r="K67" t="str">
        <f t="shared" si="3"/>
        <v>371476801A19</v>
      </c>
    </row>
    <row r="68" spans="1:11" x14ac:dyDescent="0.35">
      <c r="A68" t="s">
        <v>536</v>
      </c>
      <c r="B68" t="str">
        <f>VLOOKUP(A68,'Mapping tranzactii'!B:J,9,0)</f>
        <v>METRO CASH &amp; CARRY</v>
      </c>
      <c r="C68" t="s">
        <v>343</v>
      </c>
      <c r="D68" t="s">
        <v>278</v>
      </c>
      <c r="E68" t="s">
        <v>403</v>
      </c>
      <c r="F68" s="47">
        <f>SUMIFS('Mapping tranzactii'!H:H,'Mapping tranzactii'!B:B,A68,'Mapping tranzactii'!E:E,C68,'Mapping tranzactii'!F:F,D68,'Mapping tranzactii'!G:G,E68)/((100+E68)/100)</f>
        <v>952.10084033613452</v>
      </c>
      <c r="G68" s="47">
        <f t="shared" si="2"/>
        <v>180.89915966386553</v>
      </c>
      <c r="H68">
        <f>COUNTIFS('Mapping tranzactii'!B:B,A68,'Mapping tranzactii'!E:E,C68,'Mapping tranzactii'!F:F,D68,'Mapping tranzactii'!G:G,E68)</f>
        <v>2</v>
      </c>
      <c r="I68" t="s">
        <v>86</v>
      </c>
      <c r="K68" t="str">
        <f t="shared" si="3"/>
        <v>81194231A19</v>
      </c>
    </row>
    <row r="69" spans="1:11" x14ac:dyDescent="0.35">
      <c r="A69" t="s">
        <v>540</v>
      </c>
      <c r="B69" t="str">
        <f>VLOOKUP(A69,'Mapping tranzactii'!B:J,9,0)</f>
        <v>VODAFONE ROMANIA, S</v>
      </c>
      <c r="C69" t="s">
        <v>343</v>
      </c>
      <c r="D69" t="s">
        <v>278</v>
      </c>
      <c r="E69" t="s">
        <v>403</v>
      </c>
      <c r="F69" s="47">
        <f>SUMIFS('Mapping tranzactii'!H:H,'Mapping tranzactii'!B:B,A69,'Mapping tranzactii'!E:E,C69,'Mapping tranzactii'!F:F,D69,'Mapping tranzactii'!G:G,E69)/((100+E69)/100)</f>
        <v>2304.7815126050423</v>
      </c>
      <c r="G69" s="47">
        <f t="shared" si="2"/>
        <v>437.90848739495806</v>
      </c>
      <c r="H69">
        <f>COUNTIFS('Mapping tranzactii'!B:B,A69,'Mapping tranzactii'!E:E,C69,'Mapping tranzactii'!F:F,D69,'Mapping tranzactii'!G:G,E69)</f>
        <v>1</v>
      </c>
      <c r="I69" t="s">
        <v>86</v>
      </c>
      <c r="K69" t="str">
        <f t="shared" si="3"/>
        <v>89717261A19</v>
      </c>
    </row>
    <row r="70" spans="1:11" x14ac:dyDescent="0.35">
      <c r="A70" t="s">
        <v>542</v>
      </c>
      <c r="B70" t="str">
        <f>VLOOKUP(A70,'Mapping tranzactii'!B:J,9,0)</f>
        <v>UP ROMANIA S.R.L.</v>
      </c>
      <c r="C70" t="s">
        <v>343</v>
      </c>
      <c r="D70" t="s">
        <v>278</v>
      </c>
      <c r="E70" t="s">
        <v>403</v>
      </c>
      <c r="F70" s="47">
        <f>SUMIFS('Mapping tranzactii'!H:H,'Mapping tranzactii'!B:B,A70,'Mapping tranzactii'!E:E,C70,'Mapping tranzactii'!F:F,D70,'Mapping tranzactii'!G:G,E70)/((100+E70)/100)</f>
        <v>27.436974789915965</v>
      </c>
      <c r="G70" s="47">
        <f t="shared" ref="G70:G92" si="4">F70/100*E70</f>
        <v>5.2130252100840329</v>
      </c>
      <c r="H70">
        <f>COUNTIFS('Mapping tranzactii'!B:B,A70,'Mapping tranzactii'!E:E,C70,'Mapping tranzactii'!F:F,D70,'Mapping tranzactii'!G:G,E70)</f>
        <v>1</v>
      </c>
      <c r="I70" t="s">
        <v>86</v>
      </c>
      <c r="K70" t="str">
        <f t="shared" ref="K70:K92" si="5">A70&amp;C70&amp;D70&amp;E70</f>
        <v>147744351A19</v>
      </c>
    </row>
    <row r="71" spans="1:11" x14ac:dyDescent="0.35">
      <c r="A71" t="s">
        <v>543</v>
      </c>
      <c r="B71" t="str">
        <f>VLOOKUP(A71,'Mapping tranzactii'!B:J,9,0)</f>
        <v>FAN COURIER EXPRESS</v>
      </c>
      <c r="C71" t="s">
        <v>343</v>
      </c>
      <c r="D71" t="s">
        <v>511</v>
      </c>
      <c r="E71" t="s">
        <v>526</v>
      </c>
      <c r="F71" s="47">
        <f>SUMIFS('Mapping tranzactii'!H:H,'Mapping tranzactii'!B:B,A71,'Mapping tranzactii'!E:E,C71,'Mapping tranzactii'!F:F,D71,'Mapping tranzactii'!G:G,E71)/((100+E71)/100)</f>
        <v>24.26</v>
      </c>
      <c r="G71" s="47">
        <f t="shared" si="4"/>
        <v>0</v>
      </c>
      <c r="H71">
        <f>COUNTIFS('Mapping tranzactii'!B:B,A71,'Mapping tranzactii'!E:E,C71,'Mapping tranzactii'!F:F,D71,'Mapping tranzactii'!G:G,E71)</f>
        <v>2</v>
      </c>
      <c r="I71" t="s">
        <v>86</v>
      </c>
      <c r="K71" t="str">
        <f t="shared" si="5"/>
        <v>138383361Not applicable for D3940</v>
      </c>
    </row>
    <row r="72" spans="1:11" x14ac:dyDescent="0.35">
      <c r="A72" t="s">
        <v>561</v>
      </c>
      <c r="B72" t="str">
        <f>VLOOKUP(A72,'Mapping tranzactii'!B:J,9,0)</f>
        <v>KEYS OUTLET GROUP S</v>
      </c>
      <c r="C72" t="s">
        <v>343</v>
      </c>
      <c r="D72" t="s">
        <v>278</v>
      </c>
      <c r="E72" t="s">
        <v>403</v>
      </c>
      <c r="F72" s="47">
        <f>SUMIFS('Mapping tranzactii'!H:H,'Mapping tranzactii'!B:B,A72,'Mapping tranzactii'!E:E,C72,'Mapping tranzactii'!F:F,D72,'Mapping tranzactii'!G:G,E72)/((100+E72)/100)</f>
        <v>46.218487394957982</v>
      </c>
      <c r="G72" s="47">
        <f t="shared" si="4"/>
        <v>8.7815126050420158</v>
      </c>
      <c r="H72">
        <f>COUNTIFS('Mapping tranzactii'!B:B,A72,'Mapping tranzactii'!E:E,C72,'Mapping tranzactii'!F:F,D72,'Mapping tranzactii'!G:G,E72)</f>
        <v>1</v>
      </c>
      <c r="I72" t="s">
        <v>86</v>
      </c>
      <c r="K72" t="str">
        <f t="shared" si="5"/>
        <v>445277201A19</v>
      </c>
    </row>
    <row r="73" spans="1:11" x14ac:dyDescent="0.35">
      <c r="A73" t="s">
        <v>519</v>
      </c>
      <c r="B73" t="str">
        <f>VLOOKUP(A73,'Mapping tranzactii'!B:J,9,0)</f>
        <v>MAISADOUR SEMENCES</v>
      </c>
      <c r="C73" t="s">
        <v>343</v>
      </c>
      <c r="D73" t="s">
        <v>532</v>
      </c>
      <c r="E73" t="s">
        <v>376</v>
      </c>
      <c r="F73" s="47">
        <f>SUMIFS('Mapping tranzactii'!H:H,'Mapping tranzactii'!B:B,A73,'Mapping tranzactii'!E:E,C73,'Mapping tranzactii'!F:F,D73,'Mapping tranzactii'!G:G,E73)/((100+E73)/100)</f>
        <v>0</v>
      </c>
      <c r="G73" s="47">
        <f t="shared" si="4"/>
        <v>0</v>
      </c>
      <c r="H73">
        <f>COUNTIFS('Mapping tranzactii'!B:B,A73,'Mapping tranzactii'!E:E,C73,'Mapping tranzactii'!F:F,D73,'Mapping tranzactii'!G:G,E73)</f>
        <v>2</v>
      </c>
      <c r="I73" t="s">
        <v>86</v>
      </c>
      <c r="K73" t="str">
        <f t="shared" si="5"/>
        <v>214162191C9</v>
      </c>
    </row>
    <row r="74" spans="1:11" x14ac:dyDescent="0.35">
      <c r="A74" t="s">
        <v>535</v>
      </c>
      <c r="B74" t="str">
        <f>VLOOKUP(A74,'Mapping tranzactii'!B:J,9,0)</f>
        <v>KAUFLAND ROMANIA SCS</v>
      </c>
      <c r="C74" t="s">
        <v>343</v>
      </c>
      <c r="D74" t="s">
        <v>511</v>
      </c>
      <c r="E74" t="s">
        <v>526</v>
      </c>
      <c r="F74" s="47">
        <f>SUMIFS('Mapping tranzactii'!H:H,'Mapping tranzactii'!B:B,A74,'Mapping tranzactii'!E:E,C74,'Mapping tranzactii'!F:F,D74,'Mapping tranzactii'!G:G,E74)/((100+E74)/100)</f>
        <v>419.08</v>
      </c>
      <c r="G74" s="47">
        <f t="shared" si="4"/>
        <v>0</v>
      </c>
      <c r="H74">
        <f>COUNTIFS('Mapping tranzactii'!B:B,A74,'Mapping tranzactii'!E:E,C74,'Mapping tranzactii'!F:F,D74,'Mapping tranzactii'!G:G,E74)</f>
        <v>1</v>
      </c>
      <c r="I74" t="s">
        <v>86</v>
      </c>
      <c r="K74" t="str">
        <f t="shared" si="5"/>
        <v>159911491Not applicable for D3940</v>
      </c>
    </row>
    <row r="75" spans="1:11" x14ac:dyDescent="0.35">
      <c r="A75" t="s">
        <v>525</v>
      </c>
      <c r="B75" t="str">
        <f>VLOOKUP(A75,'Mapping tranzactii'!B:J,9,0)</f>
        <v>ADI ECOO 2009 S.R.L.</v>
      </c>
      <c r="C75" t="s">
        <v>343</v>
      </c>
      <c r="D75" t="s">
        <v>278</v>
      </c>
      <c r="E75" t="s">
        <v>403</v>
      </c>
      <c r="F75" s="47">
        <f>SUMIFS('Mapping tranzactii'!H:H,'Mapping tranzactii'!B:B,A75,'Mapping tranzactii'!E:E,C75,'Mapping tranzactii'!F:F,D75,'Mapping tranzactii'!G:G,E75)/((100+E75)/100)</f>
        <v>1313.3445378151262</v>
      </c>
      <c r="G75" s="47">
        <f t="shared" si="4"/>
        <v>249.53546218487398</v>
      </c>
      <c r="H75">
        <f>COUNTIFS('Mapping tranzactii'!B:B,A75,'Mapping tranzactii'!E:E,C75,'Mapping tranzactii'!F:F,D75,'Mapping tranzactii'!G:G,E75)</f>
        <v>1</v>
      </c>
      <c r="I75" t="s">
        <v>86</v>
      </c>
      <c r="K75" t="str">
        <f t="shared" si="5"/>
        <v>282130251A19</v>
      </c>
    </row>
    <row r="76" spans="1:11" x14ac:dyDescent="0.35">
      <c r="A76" t="s">
        <v>565</v>
      </c>
      <c r="B76" t="str">
        <f>VLOOKUP(A76,'Mapping tranzactii'!B:J,9,0)</f>
        <v>LA FANTANA SRL</v>
      </c>
      <c r="C76" t="s">
        <v>343</v>
      </c>
      <c r="D76" t="s">
        <v>278</v>
      </c>
      <c r="E76" t="s">
        <v>403</v>
      </c>
      <c r="F76" s="47">
        <f>SUMIFS('Mapping tranzactii'!H:H,'Mapping tranzactii'!B:B,A76,'Mapping tranzactii'!E:E,C76,'Mapping tranzactii'!F:F,D76,'Mapping tranzactii'!G:G,E76)/((100+E76)/100)</f>
        <v>2554.8319327731092</v>
      </c>
      <c r="G76" s="47">
        <f t="shared" si="4"/>
        <v>485.4180672268908</v>
      </c>
      <c r="H76">
        <f>COUNTIFS('Mapping tranzactii'!B:B,A76,'Mapping tranzactii'!E:E,C76,'Mapping tranzactii'!F:F,D76,'Mapping tranzactii'!G:G,E76)</f>
        <v>5</v>
      </c>
      <c r="I76" t="s">
        <v>86</v>
      </c>
      <c r="K76" t="str">
        <f t="shared" si="5"/>
        <v>355345161A19</v>
      </c>
    </row>
    <row r="77" spans="1:11" x14ac:dyDescent="0.35">
      <c r="A77" t="s">
        <v>551</v>
      </c>
      <c r="B77" t="str">
        <f>VLOOKUP(A77,'Mapping tranzactii'!B:J,9,0)</f>
        <v>TITAN MACHINERY SRL</v>
      </c>
      <c r="C77" t="s">
        <v>343</v>
      </c>
      <c r="D77" t="s">
        <v>278</v>
      </c>
      <c r="E77" t="s">
        <v>403</v>
      </c>
      <c r="F77" s="47">
        <f>SUMIFS('Mapping tranzactii'!H:H,'Mapping tranzactii'!B:B,A77,'Mapping tranzactii'!E:E,C77,'Mapping tranzactii'!F:F,D77,'Mapping tranzactii'!G:G,E77)/((100+E77)/100)</f>
        <v>37245.756302521011</v>
      </c>
      <c r="G77" s="47">
        <f t="shared" si="4"/>
        <v>7076.6936974789924</v>
      </c>
      <c r="H77">
        <f>COUNTIFS('Mapping tranzactii'!B:B,A77,'Mapping tranzactii'!E:E,C77,'Mapping tranzactii'!F:F,D77,'Mapping tranzactii'!G:G,E77)</f>
        <v>8</v>
      </c>
      <c r="I77" t="s">
        <v>86</v>
      </c>
      <c r="K77" t="str">
        <f t="shared" si="5"/>
        <v>293525951A19</v>
      </c>
    </row>
    <row r="78" spans="1:11" x14ac:dyDescent="0.35">
      <c r="A78" t="s">
        <v>556</v>
      </c>
      <c r="B78" t="str">
        <f>VLOOKUP(A78,'Mapping tranzactii'!B:J,9,0)</f>
        <v>SUN IT SURVEILLANCE</v>
      </c>
      <c r="C78" t="s">
        <v>343</v>
      </c>
      <c r="D78" t="s">
        <v>278</v>
      </c>
      <c r="E78" t="s">
        <v>403</v>
      </c>
      <c r="F78" s="47">
        <f>SUMIFS('Mapping tranzactii'!H:H,'Mapping tranzactii'!B:B,A78,'Mapping tranzactii'!E:E,C78,'Mapping tranzactii'!F:F,D78,'Mapping tranzactii'!G:G,E78)/((100+E78)/100)</f>
        <v>2060</v>
      </c>
      <c r="G78" s="47">
        <f t="shared" si="4"/>
        <v>391.40000000000003</v>
      </c>
      <c r="H78">
        <f>COUNTIFS('Mapping tranzactii'!B:B,A78,'Mapping tranzactii'!E:E,C78,'Mapping tranzactii'!F:F,D78,'Mapping tranzactii'!G:G,E78)</f>
        <v>1</v>
      </c>
      <c r="I78" t="s">
        <v>86</v>
      </c>
      <c r="K78" t="str">
        <f t="shared" si="5"/>
        <v>355085411A19</v>
      </c>
    </row>
    <row r="79" spans="1:11" x14ac:dyDescent="0.35">
      <c r="A79" t="s">
        <v>537</v>
      </c>
      <c r="B79" t="str">
        <f>VLOOKUP(A79,'Mapping tranzactii'!B:J,9,0)</f>
        <v>SC BIOVETPET SRL</v>
      </c>
      <c r="C79" t="s">
        <v>343</v>
      </c>
      <c r="D79" t="s">
        <v>511</v>
      </c>
      <c r="E79" t="s">
        <v>526</v>
      </c>
      <c r="F79" s="47">
        <f>SUMIFS('Mapping tranzactii'!H:H,'Mapping tranzactii'!B:B,A79,'Mapping tranzactii'!E:E,C79,'Mapping tranzactii'!F:F,D79,'Mapping tranzactii'!G:G,E79)/((100+E79)/100)</f>
        <v>330</v>
      </c>
      <c r="G79" s="47">
        <f t="shared" si="4"/>
        <v>0</v>
      </c>
      <c r="H79">
        <f>COUNTIFS('Mapping tranzactii'!B:B,A79,'Mapping tranzactii'!E:E,C79,'Mapping tranzactii'!F:F,D79,'Mapping tranzactii'!G:G,E79)</f>
        <v>1</v>
      </c>
      <c r="I79" t="s">
        <v>86</v>
      </c>
      <c r="K79" t="str">
        <f t="shared" si="5"/>
        <v>282943991Not applicable for D3940</v>
      </c>
    </row>
    <row r="80" spans="1:11" x14ac:dyDescent="0.35">
      <c r="A80" t="s">
        <v>517</v>
      </c>
      <c r="B80" t="str">
        <f>VLOOKUP(A80,'Mapping tranzactii'!B:J,9,0)</f>
        <v>AGRII ROMANIA S.R.L</v>
      </c>
      <c r="C80" t="s">
        <v>343</v>
      </c>
      <c r="D80" t="s">
        <v>278</v>
      </c>
      <c r="E80" t="s">
        <v>403</v>
      </c>
      <c r="F80" s="47">
        <f>SUMIFS('Mapping tranzactii'!H:H,'Mapping tranzactii'!B:B,A80,'Mapping tranzactii'!E:E,C80,'Mapping tranzactii'!F:F,D80,'Mapping tranzactii'!G:G,E80)/((100+E80)/100)</f>
        <v>19760.000000000004</v>
      </c>
      <c r="G80" s="47">
        <f t="shared" si="4"/>
        <v>3754.4000000000005</v>
      </c>
      <c r="H80">
        <f>COUNTIFS('Mapping tranzactii'!B:B,A80,'Mapping tranzactii'!E:E,C80,'Mapping tranzactii'!F:F,D80,'Mapping tranzactii'!G:G,E80)</f>
        <v>3</v>
      </c>
      <c r="I80" t="s">
        <v>86</v>
      </c>
      <c r="K80" t="str">
        <f t="shared" si="5"/>
        <v>18278721A19</v>
      </c>
    </row>
    <row r="81" spans="1:11" x14ac:dyDescent="0.35">
      <c r="A81" t="s">
        <v>574</v>
      </c>
      <c r="B81" t="str">
        <f>VLOOKUP(A81,'Mapping tranzactii'!B:J,9,0)</f>
        <v>DEDEMAN, S.R.L.</v>
      </c>
      <c r="C81" t="s">
        <v>343</v>
      </c>
      <c r="D81" t="s">
        <v>278</v>
      </c>
      <c r="E81" t="s">
        <v>403</v>
      </c>
      <c r="F81" s="47">
        <f>SUMIFS('Mapping tranzactii'!H:H,'Mapping tranzactii'!B:B,A81,'Mapping tranzactii'!E:E,C81,'Mapping tranzactii'!F:F,D81,'Mapping tranzactii'!G:G,E81)/((100+E81)/100)</f>
        <v>445.74789915966392</v>
      </c>
      <c r="G81" s="47">
        <f t="shared" si="4"/>
        <v>84.692100840336153</v>
      </c>
      <c r="H81">
        <f>COUNTIFS('Mapping tranzactii'!B:B,A81,'Mapping tranzactii'!E:E,C81,'Mapping tranzactii'!F:F,D81,'Mapping tranzactii'!G:G,E81)</f>
        <v>2</v>
      </c>
      <c r="I81" t="s">
        <v>86</v>
      </c>
      <c r="K81" t="str">
        <f t="shared" si="5"/>
        <v>28164641A19</v>
      </c>
    </row>
    <row r="82" spans="1:11" x14ac:dyDescent="0.35">
      <c r="A82" t="s">
        <v>582</v>
      </c>
      <c r="B82" t="str">
        <f>VLOOKUP(A82,'Mapping tranzactii'!B:J,9,0)</f>
        <v>AGRO VAS S.R.L.</v>
      </c>
      <c r="C82" t="s">
        <v>343</v>
      </c>
      <c r="D82" t="s">
        <v>278</v>
      </c>
      <c r="E82" t="s">
        <v>376</v>
      </c>
      <c r="F82" s="47">
        <f>SUMIFS('Mapping tranzactii'!H:H,'Mapping tranzactii'!B:B,A82,'Mapping tranzactii'!E:E,C82,'Mapping tranzactii'!F:F,D82,'Mapping tranzactii'!G:G,E82)/((100+E82)/100)</f>
        <v>1633.9449541284403</v>
      </c>
      <c r="G82" s="47">
        <f t="shared" si="4"/>
        <v>147.05504587155963</v>
      </c>
      <c r="H82">
        <f>COUNTIFS('Mapping tranzactii'!B:B,A82,'Mapping tranzactii'!E:E,C82,'Mapping tranzactii'!F:F,D82,'Mapping tranzactii'!G:G,E82)</f>
        <v>1</v>
      </c>
      <c r="I82" t="s">
        <v>86</v>
      </c>
      <c r="K82" t="str">
        <f t="shared" si="5"/>
        <v>173947081A9</v>
      </c>
    </row>
    <row r="83" spans="1:11" x14ac:dyDescent="0.35">
      <c r="A83" t="s">
        <v>552</v>
      </c>
      <c r="B83" t="str">
        <f>VLOOKUP(A83,'Mapping tranzactii'!B:J,9,0)</f>
        <v>IPSO SRL</v>
      </c>
      <c r="C83" t="s">
        <v>343</v>
      </c>
      <c r="D83" t="s">
        <v>278</v>
      </c>
      <c r="E83" t="s">
        <v>403</v>
      </c>
      <c r="F83" s="47">
        <f>SUMIFS('Mapping tranzactii'!H:H,'Mapping tranzactii'!B:B,A83,'Mapping tranzactii'!E:E,C83,'Mapping tranzactii'!F:F,D83,'Mapping tranzactii'!G:G,E83)/((100+E83)/100)</f>
        <v>51019.268907563019</v>
      </c>
      <c r="G83" s="47">
        <f t="shared" si="4"/>
        <v>9693.6610924369743</v>
      </c>
      <c r="H83">
        <f>COUNTIFS('Mapping tranzactii'!B:B,A83,'Mapping tranzactii'!E:E,C83,'Mapping tranzactii'!F:F,D83,'Mapping tranzactii'!G:G,E83)</f>
        <v>11</v>
      </c>
      <c r="I83" t="s">
        <v>86</v>
      </c>
      <c r="K83" t="str">
        <f t="shared" si="5"/>
        <v>53683651A19</v>
      </c>
    </row>
    <row r="84" spans="1:11" x14ac:dyDescent="0.35">
      <c r="A84" t="s">
        <v>555</v>
      </c>
      <c r="B84" t="str">
        <f>VLOOKUP(A84,'Mapping tranzactii'!B:J,9,0)</f>
        <v>AD AUTO TOTAL SRL</v>
      </c>
      <c r="C84" t="s">
        <v>343</v>
      </c>
      <c r="D84" t="s">
        <v>278</v>
      </c>
      <c r="E84" t="s">
        <v>403</v>
      </c>
      <c r="F84" s="47">
        <f>SUMIFS('Mapping tranzactii'!H:H,'Mapping tranzactii'!B:B,A84,'Mapping tranzactii'!E:E,C84,'Mapping tranzactii'!F:F,D84,'Mapping tranzactii'!G:G,E84)/((100+E84)/100)</f>
        <v>35971.016806722684</v>
      </c>
      <c r="G84" s="47">
        <f t="shared" si="4"/>
        <v>6834.4931932773097</v>
      </c>
      <c r="H84">
        <f>COUNTIFS('Mapping tranzactii'!B:B,A84,'Mapping tranzactii'!E:E,C84,'Mapping tranzactii'!F:F,D84,'Mapping tranzactii'!G:G,E84)</f>
        <v>19</v>
      </c>
      <c r="I84" t="s">
        <v>86</v>
      </c>
      <c r="K84" t="str">
        <f t="shared" si="5"/>
        <v>68447261A19</v>
      </c>
    </row>
    <row r="85" spans="1:11" x14ac:dyDescent="0.35">
      <c r="A85" t="s">
        <v>569</v>
      </c>
      <c r="B85" t="str">
        <f>VLOOKUP(A85,'Mapping tranzactii'!B:J,9,0)</f>
        <v>CREANGA COM SRL</v>
      </c>
      <c r="C85" t="s">
        <v>343</v>
      </c>
      <c r="D85" t="s">
        <v>278</v>
      </c>
      <c r="E85" t="s">
        <v>403</v>
      </c>
      <c r="F85" s="47">
        <f>SUMIFS('Mapping tranzactii'!H:H,'Mapping tranzactii'!B:B,A85,'Mapping tranzactii'!E:E,C85,'Mapping tranzactii'!F:F,D85,'Mapping tranzactii'!G:G,E85)/((100+E85)/100)</f>
        <v>142.85714285714286</v>
      </c>
      <c r="G85" s="47">
        <f t="shared" si="4"/>
        <v>27.142857142857142</v>
      </c>
      <c r="H85">
        <f>COUNTIFS('Mapping tranzactii'!B:B,A85,'Mapping tranzactii'!E:E,C85,'Mapping tranzactii'!F:F,D85,'Mapping tranzactii'!G:G,E85)</f>
        <v>1</v>
      </c>
      <c r="I85" t="s">
        <v>86</v>
      </c>
      <c r="K85" t="str">
        <f t="shared" si="5"/>
        <v>37906301A19</v>
      </c>
    </row>
    <row r="86" spans="1:11" x14ac:dyDescent="0.35">
      <c r="A86" t="s">
        <v>517</v>
      </c>
      <c r="B86" t="str">
        <f>VLOOKUP(A86,'Mapping tranzactii'!B:J,9,0)</f>
        <v>AGRII ROMANIA S.R.L</v>
      </c>
      <c r="C86" t="s">
        <v>343</v>
      </c>
      <c r="D86" t="s">
        <v>278</v>
      </c>
      <c r="E86" t="s">
        <v>376</v>
      </c>
      <c r="F86" s="47">
        <f>SUMIFS('Mapping tranzactii'!H:H,'Mapping tranzactii'!B:B,A86,'Mapping tranzactii'!E:E,C86,'Mapping tranzactii'!F:F,D86,'Mapping tranzactii'!G:G,E86)/((100+E86)/100)</f>
        <v>90000</v>
      </c>
      <c r="G86" s="47">
        <f t="shared" si="4"/>
        <v>8100</v>
      </c>
      <c r="H86">
        <f>COUNTIFS('Mapping tranzactii'!B:B,A86,'Mapping tranzactii'!E:E,C86,'Mapping tranzactii'!F:F,D86,'Mapping tranzactii'!G:G,E86)</f>
        <v>2</v>
      </c>
      <c r="I86" t="s">
        <v>86</v>
      </c>
      <c r="K86" t="str">
        <f t="shared" si="5"/>
        <v>18278721A9</v>
      </c>
    </row>
    <row r="87" spans="1:11" x14ac:dyDescent="0.35">
      <c r="A87" t="s">
        <v>531</v>
      </c>
      <c r="B87" t="str">
        <f>VLOOKUP(A87,'Mapping tranzactii'!B:J,9,0)</f>
        <v>CERTUM -SOCIETATE P</v>
      </c>
      <c r="C87" t="s">
        <v>343</v>
      </c>
      <c r="D87" t="s">
        <v>511</v>
      </c>
      <c r="E87" t="s">
        <v>526</v>
      </c>
      <c r="F87" s="47">
        <f>SUMIFS('Mapping tranzactii'!H:H,'Mapping tranzactii'!B:B,A87,'Mapping tranzactii'!E:E,C87,'Mapping tranzactii'!F:F,D87,'Mapping tranzactii'!G:G,E87)/((100+E87)/100)</f>
        <v>0</v>
      </c>
      <c r="G87" s="47">
        <f t="shared" si="4"/>
        <v>0</v>
      </c>
      <c r="H87">
        <f>COUNTIFS('Mapping tranzactii'!B:B,A87,'Mapping tranzactii'!E:E,C87,'Mapping tranzactii'!F:F,D87,'Mapping tranzactii'!G:G,E87)</f>
        <v>2</v>
      </c>
      <c r="I87" t="s">
        <v>86</v>
      </c>
      <c r="K87" t="str">
        <f t="shared" si="5"/>
        <v>414717901Not applicable for D3940</v>
      </c>
    </row>
    <row r="88" spans="1:11" x14ac:dyDescent="0.35">
      <c r="A88" t="s">
        <v>573</v>
      </c>
      <c r="B88" t="str">
        <f>VLOOKUP(A88,'Mapping tranzactii'!B:J,9,0)</f>
        <v>SC INTERNEBA SRL</v>
      </c>
      <c r="C88" t="s">
        <v>343</v>
      </c>
      <c r="D88" t="s">
        <v>278</v>
      </c>
      <c r="E88" t="s">
        <v>403</v>
      </c>
      <c r="F88" s="47">
        <f>SUMIFS('Mapping tranzactii'!H:H,'Mapping tranzactii'!B:B,A88,'Mapping tranzactii'!E:E,C88,'Mapping tranzactii'!F:F,D88,'Mapping tranzactii'!G:G,E88)/((100+E88)/100)</f>
        <v>17983</v>
      </c>
      <c r="G88" s="47">
        <f t="shared" si="4"/>
        <v>3416.7700000000004</v>
      </c>
      <c r="H88">
        <f>COUNTIFS('Mapping tranzactii'!B:B,A88,'Mapping tranzactii'!E:E,C88,'Mapping tranzactii'!F:F,D88,'Mapping tranzactii'!G:G,E88)</f>
        <v>2</v>
      </c>
      <c r="I88" t="s">
        <v>86</v>
      </c>
      <c r="K88" t="str">
        <f t="shared" si="5"/>
        <v>128556301A19</v>
      </c>
    </row>
    <row r="89" spans="1:11" x14ac:dyDescent="0.35">
      <c r="A89" t="s">
        <v>546</v>
      </c>
      <c r="B89" t="str">
        <f>VLOOKUP(A89,'Mapping tranzactii'!B:J,9,0)</f>
        <v>LEXINGTON CORPORATE</v>
      </c>
      <c r="C89" t="s">
        <v>343</v>
      </c>
      <c r="D89" t="s">
        <v>511</v>
      </c>
      <c r="E89" t="s">
        <v>526</v>
      </c>
      <c r="F89" s="47">
        <f>SUMIFS('Mapping tranzactii'!H:H,'Mapping tranzactii'!B:B,A89,'Mapping tranzactii'!E:E,C89,'Mapping tranzactii'!F:F,D89,'Mapping tranzactii'!G:G,E89)/((100+E89)/100)</f>
        <v>270</v>
      </c>
      <c r="G89" s="47">
        <f t="shared" si="4"/>
        <v>0</v>
      </c>
      <c r="H89">
        <f>COUNTIFS('Mapping tranzactii'!B:B,A89,'Mapping tranzactii'!E:E,C89,'Mapping tranzactii'!F:F,D89,'Mapping tranzactii'!G:G,E89)</f>
        <v>1</v>
      </c>
      <c r="I89" t="s">
        <v>86</v>
      </c>
      <c r="K89" t="str">
        <f t="shared" si="5"/>
        <v>311214361Not applicable for D3940</v>
      </c>
    </row>
    <row r="90" spans="1:11" x14ac:dyDescent="0.35">
      <c r="A90" t="s">
        <v>564</v>
      </c>
      <c r="B90" t="str">
        <f>VLOOKUP(A90,'Mapping tranzactii'!B:J,9,0)</f>
        <v>ADIDANA SRL</v>
      </c>
      <c r="C90" t="s">
        <v>343</v>
      </c>
      <c r="D90" t="s">
        <v>278</v>
      </c>
      <c r="E90" t="s">
        <v>376</v>
      </c>
      <c r="F90" s="47">
        <f>SUMIFS('Mapping tranzactii'!H:H,'Mapping tranzactii'!B:B,A90,'Mapping tranzactii'!E:E,C90,'Mapping tranzactii'!F:F,D90,'Mapping tranzactii'!G:G,E90)/((100+E90)/100)</f>
        <v>2935763.7064220179</v>
      </c>
      <c r="G90" s="47">
        <f t="shared" si="4"/>
        <v>264218.73357798159</v>
      </c>
      <c r="H90">
        <f>COUNTIFS('Mapping tranzactii'!B:B,A90,'Mapping tranzactii'!E:E,C90,'Mapping tranzactii'!F:F,D90,'Mapping tranzactii'!G:G,E90)</f>
        <v>29</v>
      </c>
      <c r="I90" t="s">
        <v>86</v>
      </c>
      <c r="K90" t="str">
        <f t="shared" si="5"/>
        <v>43195931A9</v>
      </c>
    </row>
    <row r="91" spans="1:11" x14ac:dyDescent="0.35">
      <c r="A91" t="s">
        <v>545</v>
      </c>
      <c r="B91" t="str">
        <f>VLOOKUP(A91,'Mapping tranzactii'!B:J,9,0)</f>
        <v>ENEL ENERGIE S.A.</v>
      </c>
      <c r="C91" t="s">
        <v>343</v>
      </c>
      <c r="D91" t="s">
        <v>511</v>
      </c>
      <c r="E91" t="s">
        <v>526</v>
      </c>
      <c r="F91" s="47">
        <f>SUMIFS('Mapping tranzactii'!H:H,'Mapping tranzactii'!B:B,A91,'Mapping tranzactii'!E:E,C91,'Mapping tranzactii'!F:F,D91,'Mapping tranzactii'!G:G,E91)/((100+E91)/100)</f>
        <v>1.1299999999999999</v>
      </c>
      <c r="G91" s="47">
        <f t="shared" si="4"/>
        <v>0</v>
      </c>
      <c r="H91">
        <f>COUNTIFS('Mapping tranzactii'!B:B,A91,'Mapping tranzactii'!E:E,C91,'Mapping tranzactii'!F:F,D91,'Mapping tranzactii'!G:G,E91)</f>
        <v>1</v>
      </c>
      <c r="I91" t="s">
        <v>86</v>
      </c>
      <c r="K91" t="str">
        <f t="shared" si="5"/>
        <v>220004601Not applicable for D3940</v>
      </c>
    </row>
    <row r="92" spans="1:11" x14ac:dyDescent="0.35">
      <c r="A92" t="s">
        <v>534</v>
      </c>
      <c r="B92" t="str">
        <f>VLOOKUP(A92,'Mapping tranzactii'!B:J,9,0)</f>
        <v>LIDL DISCOUNT SRL</v>
      </c>
      <c r="C92" t="s">
        <v>343</v>
      </c>
      <c r="D92" t="s">
        <v>511</v>
      </c>
      <c r="E92" t="s">
        <v>526</v>
      </c>
      <c r="F92" s="47">
        <f>SUMIFS('Mapping tranzactii'!H:H,'Mapping tranzactii'!B:B,A92,'Mapping tranzactii'!E:E,C92,'Mapping tranzactii'!F:F,D92,'Mapping tranzactii'!G:G,E92)/((100+E92)/100)</f>
        <v>940.51</v>
      </c>
      <c r="G92" s="47">
        <f t="shared" si="4"/>
        <v>0</v>
      </c>
      <c r="H92">
        <f>COUNTIFS('Mapping tranzactii'!B:B,A92,'Mapping tranzactii'!E:E,C92,'Mapping tranzactii'!F:F,D92,'Mapping tranzactii'!G:G,E92)</f>
        <v>5</v>
      </c>
      <c r="I92" t="s">
        <v>86</v>
      </c>
      <c r="K92" t="str">
        <f t="shared" si="5"/>
        <v>228918601Not applicable for D3940</v>
      </c>
    </row>
  </sheetData>
  <autoFilter ref="A5:H5" xr:uid="{00000000-0009-0000-0000-00000D000000}"/>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4"/>
  <sheetViews>
    <sheetView showGridLines="0" workbookViewId="0">
      <pane ySplit="3" topLeftCell="A4" activePane="bottomLeft" state="frozen"/>
      <selection pane="bottomLeft"/>
    </sheetView>
  </sheetViews>
  <sheetFormatPr defaultRowHeight="14.5" x14ac:dyDescent="0.35"/>
  <sheetData>
    <row r="1" spans="1:3" x14ac:dyDescent="0.35">
      <c r="A1" s="48" t="s">
        <v>590</v>
      </c>
    </row>
    <row r="3" spans="1:3" x14ac:dyDescent="0.35">
      <c r="A3" s="45" t="s">
        <v>591</v>
      </c>
      <c r="B3" s="45" t="s">
        <v>592</v>
      </c>
      <c r="C3" s="45" t="s">
        <v>593</v>
      </c>
    </row>
    <row r="4" spans="1:3" x14ac:dyDescent="0.35">
      <c r="A4" t="s">
        <v>594</v>
      </c>
      <c r="B4" t="s">
        <v>595</v>
      </c>
    </row>
  </sheetData>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4:K4"/>
  <sheetViews>
    <sheetView showGridLines="0" workbookViewId="0"/>
  </sheetViews>
  <sheetFormatPr defaultRowHeight="14.5" x14ac:dyDescent="0.35"/>
  <sheetData>
    <row r="4" spans="1:11" x14ac:dyDescent="0.35">
      <c r="A4" s="45" t="s">
        <v>209</v>
      </c>
      <c r="B4" s="45" t="s">
        <v>596</v>
      </c>
      <c r="C4" s="45" t="s">
        <v>597</v>
      </c>
      <c r="D4" s="45" t="s">
        <v>598</v>
      </c>
      <c r="E4" s="45" t="s">
        <v>599</v>
      </c>
      <c r="F4" s="45" t="s">
        <v>600</v>
      </c>
      <c r="G4" s="45" t="s">
        <v>601</v>
      </c>
      <c r="H4" s="45" t="s">
        <v>602</v>
      </c>
      <c r="I4" s="45" t="s">
        <v>603</v>
      </c>
      <c r="J4" s="45" t="s">
        <v>604</v>
      </c>
      <c r="K4" s="45"/>
    </row>
  </sheetData>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D6"/>
  <sheetViews>
    <sheetView showGridLines="0" workbookViewId="0"/>
  </sheetViews>
  <sheetFormatPr defaultRowHeight="14.5" x14ac:dyDescent="0.35"/>
  <cols>
    <col min="1" max="1" width="12" customWidth="1"/>
    <col min="2" max="2" width="18" customWidth="1"/>
    <col min="3" max="4" width="14" customWidth="1"/>
  </cols>
  <sheetData>
    <row r="1" spans="1:4" x14ac:dyDescent="0.35">
      <c r="A1" s="45" t="s">
        <v>605</v>
      </c>
      <c r="B1" s="45" t="s">
        <v>606</v>
      </c>
      <c r="C1" s="45" t="s">
        <v>607</v>
      </c>
      <c r="D1" s="45" t="s">
        <v>608</v>
      </c>
    </row>
    <row r="2" spans="1:4" x14ac:dyDescent="0.35">
      <c r="D2">
        <v>2</v>
      </c>
    </row>
    <row r="4" spans="1:4" x14ac:dyDescent="0.35">
      <c r="A4" s="46" t="s">
        <v>609</v>
      </c>
      <c r="B4" s="46" t="s">
        <v>610</v>
      </c>
      <c r="C4" s="46" t="s">
        <v>611</v>
      </c>
      <c r="D4" s="46" t="s">
        <v>612</v>
      </c>
    </row>
    <row r="5" spans="1:4" x14ac:dyDescent="0.35">
      <c r="D5">
        <v>1</v>
      </c>
    </row>
    <row r="6" spans="1:4" x14ac:dyDescent="0.35">
      <c r="D6">
        <v>1</v>
      </c>
    </row>
  </sheetData>
  <autoFilter ref="A1:C1" xr:uid="{00000000-0009-0000-0000-000010000000}"/>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C36"/>
  <sheetViews>
    <sheetView showGridLines="0" workbookViewId="0"/>
  </sheetViews>
  <sheetFormatPr defaultRowHeight="14.5" x14ac:dyDescent="0.35"/>
  <cols>
    <col min="1" max="1" width="18" customWidth="1"/>
    <col min="2" max="2" width="13" customWidth="1"/>
    <col min="3" max="3" width="10" customWidth="1"/>
  </cols>
  <sheetData>
    <row r="1" spans="1:3" x14ac:dyDescent="0.35">
      <c r="A1" s="48" t="s">
        <v>613</v>
      </c>
    </row>
    <row r="3" spans="1:3" x14ac:dyDescent="0.35">
      <c r="A3" s="46" t="s">
        <v>614</v>
      </c>
      <c r="B3" s="46" t="s">
        <v>615</v>
      </c>
    </row>
    <row r="4" spans="1:3" x14ac:dyDescent="0.35">
      <c r="A4" s="49"/>
      <c r="B4" s="49"/>
    </row>
    <row r="6" spans="1:3" x14ac:dyDescent="0.35">
      <c r="A6" s="45" t="s">
        <v>616</v>
      </c>
      <c r="B6" s="45" t="s">
        <v>617</v>
      </c>
      <c r="C6" s="45" t="s">
        <v>618</v>
      </c>
    </row>
    <row r="7" spans="1:3" x14ac:dyDescent="0.35">
      <c r="A7" s="49"/>
      <c r="B7" s="49"/>
      <c r="C7" s="49"/>
    </row>
    <row r="9" spans="1:3" x14ac:dyDescent="0.35">
      <c r="A9" s="48" t="s">
        <v>619</v>
      </c>
    </row>
    <row r="11" spans="1:3" x14ac:dyDescent="0.35">
      <c r="A11" s="46" t="s">
        <v>620</v>
      </c>
      <c r="B11" s="46" t="s">
        <v>621</v>
      </c>
    </row>
    <row r="12" spans="1:3" x14ac:dyDescent="0.35">
      <c r="A12" s="49"/>
      <c r="B12" s="49"/>
    </row>
    <row r="14" spans="1:3" x14ac:dyDescent="0.35">
      <c r="A14" s="45" t="s">
        <v>616</v>
      </c>
      <c r="B14" s="45" t="s">
        <v>617</v>
      </c>
      <c r="C14" s="45" t="s">
        <v>618</v>
      </c>
    </row>
    <row r="15" spans="1:3" x14ac:dyDescent="0.35">
      <c r="A15" s="49"/>
      <c r="B15" s="49"/>
      <c r="C15" s="49"/>
    </row>
    <row r="28" spans="1:2" x14ac:dyDescent="0.35">
      <c r="A28" s="48"/>
    </row>
    <row r="31" spans="1:2" x14ac:dyDescent="0.35">
      <c r="A31" s="46"/>
      <c r="B31" s="46"/>
    </row>
    <row r="32" spans="1:2" x14ac:dyDescent="0.35">
      <c r="B32" s="50"/>
    </row>
    <row r="33" spans="1:2" x14ac:dyDescent="0.35">
      <c r="B33" s="50"/>
    </row>
    <row r="34" spans="1:2" x14ac:dyDescent="0.35">
      <c r="B34" s="50"/>
    </row>
    <row r="35" spans="1:2" x14ac:dyDescent="0.35">
      <c r="B35" s="50"/>
    </row>
    <row r="36" spans="1:2" x14ac:dyDescent="0.35">
      <c r="A36" s="51"/>
      <c r="B36" s="52"/>
    </row>
  </sheetData>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2:J30"/>
  <sheetViews>
    <sheetView showGridLines="0" workbookViewId="0"/>
  </sheetViews>
  <sheetFormatPr defaultRowHeight="14.5" x14ac:dyDescent="0.35"/>
  <cols>
    <col min="2" max="2" width="13" customWidth="1"/>
  </cols>
  <sheetData>
    <row r="2" spans="1:10" ht="19.5" x14ac:dyDescent="0.45">
      <c r="A2" s="44" t="s">
        <v>622</v>
      </c>
    </row>
    <row r="4" spans="1:10" x14ac:dyDescent="0.35">
      <c r="A4" s="48" t="s">
        <v>623</v>
      </c>
    </row>
    <row r="5" spans="1:10" x14ac:dyDescent="0.35">
      <c r="A5" s="51"/>
      <c r="B5" s="51"/>
      <c r="C5" s="51"/>
      <c r="D5" s="51"/>
      <c r="E5" s="51"/>
      <c r="F5" s="51"/>
      <c r="G5" s="51"/>
      <c r="H5" s="51"/>
      <c r="I5" s="51"/>
      <c r="J5" s="51"/>
    </row>
    <row r="6" spans="1:10" x14ac:dyDescent="0.35">
      <c r="A6" s="63" t="s">
        <v>624</v>
      </c>
      <c r="B6" s="57"/>
      <c r="C6" s="57"/>
      <c r="D6" s="57"/>
      <c r="E6" s="57"/>
      <c r="F6" s="57"/>
      <c r="G6" s="57"/>
      <c r="H6" s="57"/>
      <c r="I6" s="57"/>
      <c r="J6" s="64"/>
    </row>
    <row r="7" spans="1:10" x14ac:dyDescent="0.35">
      <c r="A7" s="65"/>
      <c r="B7" s="65"/>
      <c r="C7" s="65"/>
      <c r="D7" s="65"/>
      <c r="E7" s="65"/>
      <c r="F7" s="65"/>
      <c r="G7" s="65"/>
      <c r="H7" s="65"/>
      <c r="I7" s="65"/>
      <c r="J7" s="66"/>
    </row>
    <row r="9" spans="1:10" x14ac:dyDescent="0.35">
      <c r="A9" s="45" t="s">
        <v>625</v>
      </c>
      <c r="B9" s="45" t="s">
        <v>626</v>
      </c>
    </row>
    <row r="10" spans="1:10" x14ac:dyDescent="0.35">
      <c r="A10" s="49" t="s">
        <v>627</v>
      </c>
      <c r="B10" s="49">
        <v>0</v>
      </c>
    </row>
    <row r="11" spans="1:10" x14ac:dyDescent="0.35">
      <c r="A11" s="49" t="s">
        <v>628</v>
      </c>
      <c r="B11" s="49">
        <v>0</v>
      </c>
    </row>
    <row r="12" spans="1:10" x14ac:dyDescent="0.35">
      <c r="A12" s="49" t="s">
        <v>629</v>
      </c>
      <c r="B12" s="49">
        <v>0</v>
      </c>
    </row>
    <row r="13" spans="1:10" x14ac:dyDescent="0.35">
      <c r="A13" s="49" t="s">
        <v>630</v>
      </c>
      <c r="B13" s="49">
        <v>0</v>
      </c>
    </row>
    <row r="14" spans="1:10" x14ac:dyDescent="0.35">
      <c r="A14" s="49" t="s">
        <v>631</v>
      </c>
      <c r="B14" s="49">
        <v>0</v>
      </c>
    </row>
    <row r="16" spans="1:10" x14ac:dyDescent="0.35">
      <c r="A16" s="48" t="s">
        <v>632</v>
      </c>
    </row>
    <row r="17" spans="1:10" x14ac:dyDescent="0.35">
      <c r="A17" s="51"/>
      <c r="B17" s="51"/>
      <c r="C17" s="51"/>
      <c r="D17" s="51"/>
      <c r="E17" s="51"/>
      <c r="F17" s="51"/>
      <c r="G17" s="51"/>
      <c r="H17" s="51"/>
      <c r="I17" s="51"/>
      <c r="J17" s="51"/>
    </row>
    <row r="18" spans="1:10" x14ac:dyDescent="0.35">
      <c r="A18" s="63" t="s">
        <v>633</v>
      </c>
      <c r="B18" s="57"/>
      <c r="C18" s="57"/>
      <c r="D18" s="57"/>
      <c r="E18" s="57"/>
      <c r="F18" s="57"/>
      <c r="G18" s="57"/>
      <c r="H18" s="57"/>
      <c r="I18" s="57"/>
      <c r="J18" s="64"/>
    </row>
    <row r="19" spans="1:10" x14ac:dyDescent="0.35">
      <c r="A19" s="65"/>
      <c r="B19" s="65"/>
      <c r="C19" s="65"/>
      <c r="D19" s="65"/>
      <c r="E19" s="65"/>
      <c r="F19" s="65"/>
      <c r="G19" s="65"/>
      <c r="H19" s="65"/>
      <c r="I19" s="65"/>
      <c r="J19" s="66"/>
    </row>
    <row r="21" spans="1:10" x14ac:dyDescent="0.35">
      <c r="A21" s="45" t="s">
        <v>625</v>
      </c>
      <c r="B21" s="45" t="s">
        <v>626</v>
      </c>
    </row>
    <row r="22" spans="1:10" x14ac:dyDescent="0.35">
      <c r="A22" s="49" t="s">
        <v>627</v>
      </c>
      <c r="B22" s="49">
        <v>0</v>
      </c>
    </row>
    <row r="23" spans="1:10" x14ac:dyDescent="0.35">
      <c r="A23" s="49" t="s">
        <v>628</v>
      </c>
      <c r="B23" s="49">
        <v>0</v>
      </c>
    </row>
    <row r="24" spans="1:10" x14ac:dyDescent="0.35">
      <c r="A24" s="49" t="s">
        <v>629</v>
      </c>
      <c r="B24" s="49">
        <v>0</v>
      </c>
    </row>
    <row r="25" spans="1:10" x14ac:dyDescent="0.35">
      <c r="A25" s="49" t="s">
        <v>630</v>
      </c>
      <c r="B25" s="49">
        <v>0</v>
      </c>
    </row>
    <row r="26" spans="1:10" x14ac:dyDescent="0.35">
      <c r="A26" s="49" t="s">
        <v>631</v>
      </c>
      <c r="B26" s="49">
        <v>0</v>
      </c>
    </row>
    <row r="28" spans="1:10" x14ac:dyDescent="0.35">
      <c r="A28" s="48"/>
    </row>
    <row r="30" spans="1:10" x14ac:dyDescent="0.35">
      <c r="A30" s="7"/>
    </row>
  </sheetData>
  <mergeCells count="2">
    <mergeCell ref="A6:J7"/>
    <mergeCell ref="A18:J19"/>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R204"/>
  <sheetViews>
    <sheetView topLeftCell="A19" zoomScale="80" zoomScaleNormal="80" workbookViewId="0">
      <selection activeCell="Q20" sqref="Q20:Q35"/>
    </sheetView>
  </sheetViews>
  <sheetFormatPr defaultRowHeight="14.5" x14ac:dyDescent="0.35"/>
  <cols>
    <col min="3" max="3" width="17.26953125" customWidth="1"/>
    <col min="4" max="4" width="13.7265625" customWidth="1"/>
    <col min="5" max="5" width="21.54296875" customWidth="1"/>
    <col min="6" max="6" width="12.81640625" customWidth="1"/>
    <col min="7" max="7" width="12.453125" customWidth="1"/>
    <col min="8" max="9" width="10.81640625" customWidth="1"/>
    <col min="10" max="10" width="13.7265625" customWidth="1"/>
    <col min="11" max="12" width="10.54296875" customWidth="1"/>
    <col min="13" max="14" width="10.81640625" customWidth="1"/>
    <col min="15" max="15" width="12.81640625" customWidth="1"/>
    <col min="16" max="16" width="11" customWidth="1"/>
    <col min="17" max="17" width="11.1796875" customWidth="1"/>
    <col min="259" max="259" width="17.26953125" customWidth="1"/>
    <col min="260" max="260" width="13.7265625" customWidth="1"/>
    <col min="261" max="261" width="21.54296875" customWidth="1"/>
    <col min="262" max="262" width="12.81640625" customWidth="1"/>
    <col min="263" max="263" width="12.453125" customWidth="1"/>
    <col min="264" max="265" width="10.81640625" customWidth="1"/>
    <col min="266" max="266" width="13.7265625" customWidth="1"/>
    <col min="267" max="268" width="10.54296875" customWidth="1"/>
    <col min="269" max="270" width="10.81640625" customWidth="1"/>
    <col min="271" max="271" width="12.81640625" customWidth="1"/>
    <col min="272" max="272" width="11" customWidth="1"/>
    <col min="273" max="273" width="11.1796875" customWidth="1"/>
    <col min="515" max="515" width="17.26953125" customWidth="1"/>
    <col min="516" max="516" width="13.7265625" customWidth="1"/>
    <col min="517" max="517" width="21.54296875" customWidth="1"/>
    <col min="518" max="518" width="12.81640625" customWidth="1"/>
    <col min="519" max="519" width="12.453125" customWidth="1"/>
    <col min="520" max="521" width="10.81640625" customWidth="1"/>
    <col min="522" max="522" width="13.7265625" customWidth="1"/>
    <col min="523" max="524" width="10.54296875" customWidth="1"/>
    <col min="525" max="526" width="10.81640625" customWidth="1"/>
    <col min="527" max="527" width="12.81640625" customWidth="1"/>
    <col min="528" max="528" width="11" customWidth="1"/>
    <col min="529" max="529" width="11.1796875" customWidth="1"/>
    <col min="771" max="771" width="17.26953125" customWidth="1"/>
    <col min="772" max="772" width="13.7265625" customWidth="1"/>
    <col min="773" max="773" width="21.54296875" customWidth="1"/>
    <col min="774" max="774" width="12.81640625" customWidth="1"/>
    <col min="775" max="775" width="12.453125" customWidth="1"/>
    <col min="776" max="777" width="10.81640625" customWidth="1"/>
    <col min="778" max="778" width="13.7265625" customWidth="1"/>
    <col min="779" max="780" width="10.54296875" customWidth="1"/>
    <col min="781" max="782" width="10.81640625" customWidth="1"/>
    <col min="783" max="783" width="12.81640625" customWidth="1"/>
    <col min="784" max="784" width="11" customWidth="1"/>
    <col min="785" max="785" width="11.1796875" customWidth="1"/>
    <col min="1027" max="1027" width="17.26953125" customWidth="1"/>
    <col min="1028" max="1028" width="13.7265625" customWidth="1"/>
    <col min="1029" max="1029" width="21.54296875" customWidth="1"/>
    <col min="1030" max="1030" width="12.81640625" customWidth="1"/>
    <col min="1031" max="1031" width="12.453125" customWidth="1"/>
    <col min="1032" max="1033" width="10.81640625" customWidth="1"/>
    <col min="1034" max="1034" width="13.7265625" customWidth="1"/>
    <col min="1035" max="1036" width="10.54296875" customWidth="1"/>
    <col min="1037" max="1038" width="10.81640625" customWidth="1"/>
    <col min="1039" max="1039" width="12.81640625" customWidth="1"/>
    <col min="1040" max="1040" width="11" customWidth="1"/>
    <col min="1041" max="1041" width="11.1796875" customWidth="1"/>
    <col min="1283" max="1283" width="17.26953125" customWidth="1"/>
    <col min="1284" max="1284" width="13.7265625" customWidth="1"/>
    <col min="1285" max="1285" width="21.54296875" customWidth="1"/>
    <col min="1286" max="1286" width="12.81640625" customWidth="1"/>
    <col min="1287" max="1287" width="12.453125" customWidth="1"/>
    <col min="1288" max="1289" width="10.81640625" customWidth="1"/>
    <col min="1290" max="1290" width="13.7265625" customWidth="1"/>
    <col min="1291" max="1292" width="10.54296875" customWidth="1"/>
    <col min="1293" max="1294" width="10.81640625" customWidth="1"/>
    <col min="1295" max="1295" width="12.81640625" customWidth="1"/>
    <col min="1296" max="1296" width="11" customWidth="1"/>
    <col min="1297" max="1297" width="11.1796875" customWidth="1"/>
    <col min="1539" max="1539" width="17.26953125" customWidth="1"/>
    <col min="1540" max="1540" width="13.7265625" customWidth="1"/>
    <col min="1541" max="1541" width="21.54296875" customWidth="1"/>
    <col min="1542" max="1542" width="12.81640625" customWidth="1"/>
    <col min="1543" max="1543" width="12.453125" customWidth="1"/>
    <col min="1544" max="1545" width="10.81640625" customWidth="1"/>
    <col min="1546" max="1546" width="13.7265625" customWidth="1"/>
    <col min="1547" max="1548" width="10.54296875" customWidth="1"/>
    <col min="1549" max="1550" width="10.81640625" customWidth="1"/>
    <col min="1551" max="1551" width="12.81640625" customWidth="1"/>
    <col min="1552" max="1552" width="11" customWidth="1"/>
    <col min="1553" max="1553" width="11.1796875" customWidth="1"/>
    <col min="1795" max="1795" width="17.26953125" customWidth="1"/>
    <col min="1796" max="1796" width="13.7265625" customWidth="1"/>
    <col min="1797" max="1797" width="21.54296875" customWidth="1"/>
    <col min="1798" max="1798" width="12.81640625" customWidth="1"/>
    <col min="1799" max="1799" width="12.453125" customWidth="1"/>
    <col min="1800" max="1801" width="10.81640625" customWidth="1"/>
    <col min="1802" max="1802" width="13.7265625" customWidth="1"/>
    <col min="1803" max="1804" width="10.54296875" customWidth="1"/>
    <col min="1805" max="1806" width="10.81640625" customWidth="1"/>
    <col min="1807" max="1807" width="12.81640625" customWidth="1"/>
    <col min="1808" max="1808" width="11" customWidth="1"/>
    <col min="1809" max="1809" width="11.1796875" customWidth="1"/>
    <col min="2051" max="2051" width="17.26953125" customWidth="1"/>
    <col min="2052" max="2052" width="13.7265625" customWidth="1"/>
    <col min="2053" max="2053" width="21.54296875" customWidth="1"/>
    <col min="2054" max="2054" width="12.81640625" customWidth="1"/>
    <col min="2055" max="2055" width="12.453125" customWidth="1"/>
    <col min="2056" max="2057" width="10.81640625" customWidth="1"/>
    <col min="2058" max="2058" width="13.7265625" customWidth="1"/>
    <col min="2059" max="2060" width="10.54296875" customWidth="1"/>
    <col min="2061" max="2062" width="10.81640625" customWidth="1"/>
    <col min="2063" max="2063" width="12.81640625" customWidth="1"/>
    <col min="2064" max="2064" width="11" customWidth="1"/>
    <col min="2065" max="2065" width="11.1796875" customWidth="1"/>
    <col min="2307" max="2307" width="17.26953125" customWidth="1"/>
    <col min="2308" max="2308" width="13.7265625" customWidth="1"/>
    <col min="2309" max="2309" width="21.54296875" customWidth="1"/>
    <col min="2310" max="2310" width="12.81640625" customWidth="1"/>
    <col min="2311" max="2311" width="12.453125" customWidth="1"/>
    <col min="2312" max="2313" width="10.81640625" customWidth="1"/>
    <col min="2314" max="2314" width="13.7265625" customWidth="1"/>
    <col min="2315" max="2316" width="10.54296875" customWidth="1"/>
    <col min="2317" max="2318" width="10.81640625" customWidth="1"/>
    <col min="2319" max="2319" width="12.81640625" customWidth="1"/>
    <col min="2320" max="2320" width="11" customWidth="1"/>
    <col min="2321" max="2321" width="11.1796875" customWidth="1"/>
    <col min="2563" max="2563" width="17.26953125" customWidth="1"/>
    <col min="2564" max="2564" width="13.7265625" customWidth="1"/>
    <col min="2565" max="2565" width="21.54296875" customWidth="1"/>
    <col min="2566" max="2566" width="12.81640625" customWidth="1"/>
    <col min="2567" max="2567" width="12.453125" customWidth="1"/>
    <col min="2568" max="2569" width="10.81640625" customWidth="1"/>
    <col min="2570" max="2570" width="13.7265625" customWidth="1"/>
    <col min="2571" max="2572" width="10.54296875" customWidth="1"/>
    <col min="2573" max="2574" width="10.81640625" customWidth="1"/>
    <col min="2575" max="2575" width="12.81640625" customWidth="1"/>
    <col min="2576" max="2576" width="11" customWidth="1"/>
    <col min="2577" max="2577" width="11.1796875" customWidth="1"/>
    <col min="2819" max="2819" width="17.26953125" customWidth="1"/>
    <col min="2820" max="2820" width="13.7265625" customWidth="1"/>
    <col min="2821" max="2821" width="21.54296875" customWidth="1"/>
    <col min="2822" max="2822" width="12.81640625" customWidth="1"/>
    <col min="2823" max="2823" width="12.453125" customWidth="1"/>
    <col min="2824" max="2825" width="10.81640625" customWidth="1"/>
    <col min="2826" max="2826" width="13.7265625" customWidth="1"/>
    <col min="2827" max="2828" width="10.54296875" customWidth="1"/>
    <col min="2829" max="2830" width="10.81640625" customWidth="1"/>
    <col min="2831" max="2831" width="12.81640625" customWidth="1"/>
    <col min="2832" max="2832" width="11" customWidth="1"/>
    <col min="2833" max="2833" width="11.1796875" customWidth="1"/>
    <col min="3075" max="3075" width="17.26953125" customWidth="1"/>
    <col min="3076" max="3076" width="13.7265625" customWidth="1"/>
    <col min="3077" max="3077" width="21.54296875" customWidth="1"/>
    <col min="3078" max="3078" width="12.81640625" customWidth="1"/>
    <col min="3079" max="3079" width="12.453125" customWidth="1"/>
    <col min="3080" max="3081" width="10.81640625" customWidth="1"/>
    <col min="3082" max="3082" width="13.7265625" customWidth="1"/>
    <col min="3083" max="3084" width="10.54296875" customWidth="1"/>
    <col min="3085" max="3086" width="10.81640625" customWidth="1"/>
    <col min="3087" max="3087" width="12.81640625" customWidth="1"/>
    <col min="3088" max="3088" width="11" customWidth="1"/>
    <col min="3089" max="3089" width="11.1796875" customWidth="1"/>
    <col min="3331" max="3331" width="17.26953125" customWidth="1"/>
    <col min="3332" max="3332" width="13.7265625" customWidth="1"/>
    <col min="3333" max="3333" width="21.54296875" customWidth="1"/>
    <col min="3334" max="3334" width="12.81640625" customWidth="1"/>
    <col min="3335" max="3335" width="12.453125" customWidth="1"/>
    <col min="3336" max="3337" width="10.81640625" customWidth="1"/>
    <col min="3338" max="3338" width="13.7265625" customWidth="1"/>
    <col min="3339" max="3340" width="10.54296875" customWidth="1"/>
    <col min="3341" max="3342" width="10.81640625" customWidth="1"/>
    <col min="3343" max="3343" width="12.81640625" customWidth="1"/>
    <col min="3344" max="3344" width="11" customWidth="1"/>
    <col min="3345" max="3345" width="11.1796875" customWidth="1"/>
    <col min="3587" max="3587" width="17.26953125" customWidth="1"/>
    <col min="3588" max="3588" width="13.7265625" customWidth="1"/>
    <col min="3589" max="3589" width="21.54296875" customWidth="1"/>
    <col min="3590" max="3590" width="12.81640625" customWidth="1"/>
    <col min="3591" max="3591" width="12.453125" customWidth="1"/>
    <col min="3592" max="3593" width="10.81640625" customWidth="1"/>
    <col min="3594" max="3594" width="13.7265625" customWidth="1"/>
    <col min="3595" max="3596" width="10.54296875" customWidth="1"/>
    <col min="3597" max="3598" width="10.81640625" customWidth="1"/>
    <col min="3599" max="3599" width="12.81640625" customWidth="1"/>
    <col min="3600" max="3600" width="11" customWidth="1"/>
    <col min="3601" max="3601" width="11.1796875" customWidth="1"/>
    <col min="3843" max="3843" width="17.26953125" customWidth="1"/>
    <col min="3844" max="3844" width="13.7265625" customWidth="1"/>
    <col min="3845" max="3845" width="21.54296875" customWidth="1"/>
    <col min="3846" max="3846" width="12.81640625" customWidth="1"/>
    <col min="3847" max="3847" width="12.453125" customWidth="1"/>
    <col min="3848" max="3849" width="10.81640625" customWidth="1"/>
    <col min="3850" max="3850" width="13.7265625" customWidth="1"/>
    <col min="3851" max="3852" width="10.54296875" customWidth="1"/>
    <col min="3853" max="3854" width="10.81640625" customWidth="1"/>
    <col min="3855" max="3855" width="12.81640625" customWidth="1"/>
    <col min="3856" max="3856" width="11" customWidth="1"/>
    <col min="3857" max="3857" width="11.1796875" customWidth="1"/>
    <col min="4099" max="4099" width="17.26953125" customWidth="1"/>
    <col min="4100" max="4100" width="13.7265625" customWidth="1"/>
    <col min="4101" max="4101" width="21.54296875" customWidth="1"/>
    <col min="4102" max="4102" width="12.81640625" customWidth="1"/>
    <col min="4103" max="4103" width="12.453125" customWidth="1"/>
    <col min="4104" max="4105" width="10.81640625" customWidth="1"/>
    <col min="4106" max="4106" width="13.7265625" customWidth="1"/>
    <col min="4107" max="4108" width="10.54296875" customWidth="1"/>
    <col min="4109" max="4110" width="10.81640625" customWidth="1"/>
    <col min="4111" max="4111" width="12.81640625" customWidth="1"/>
    <col min="4112" max="4112" width="11" customWidth="1"/>
    <col min="4113" max="4113" width="11.1796875" customWidth="1"/>
    <col min="4355" max="4355" width="17.26953125" customWidth="1"/>
    <col min="4356" max="4356" width="13.7265625" customWidth="1"/>
    <col min="4357" max="4357" width="21.54296875" customWidth="1"/>
    <col min="4358" max="4358" width="12.81640625" customWidth="1"/>
    <col min="4359" max="4359" width="12.453125" customWidth="1"/>
    <col min="4360" max="4361" width="10.81640625" customWidth="1"/>
    <col min="4362" max="4362" width="13.7265625" customWidth="1"/>
    <col min="4363" max="4364" width="10.54296875" customWidth="1"/>
    <col min="4365" max="4366" width="10.81640625" customWidth="1"/>
    <col min="4367" max="4367" width="12.81640625" customWidth="1"/>
    <col min="4368" max="4368" width="11" customWidth="1"/>
    <col min="4369" max="4369" width="11.1796875" customWidth="1"/>
    <col min="4611" max="4611" width="17.26953125" customWidth="1"/>
    <col min="4612" max="4612" width="13.7265625" customWidth="1"/>
    <col min="4613" max="4613" width="21.54296875" customWidth="1"/>
    <col min="4614" max="4614" width="12.81640625" customWidth="1"/>
    <col min="4615" max="4615" width="12.453125" customWidth="1"/>
    <col min="4616" max="4617" width="10.81640625" customWidth="1"/>
    <col min="4618" max="4618" width="13.7265625" customWidth="1"/>
    <col min="4619" max="4620" width="10.54296875" customWidth="1"/>
    <col min="4621" max="4622" width="10.81640625" customWidth="1"/>
    <col min="4623" max="4623" width="12.81640625" customWidth="1"/>
    <col min="4624" max="4624" width="11" customWidth="1"/>
    <col min="4625" max="4625" width="11.1796875" customWidth="1"/>
    <col min="4867" max="4867" width="17.26953125" customWidth="1"/>
    <col min="4868" max="4868" width="13.7265625" customWidth="1"/>
    <col min="4869" max="4869" width="21.54296875" customWidth="1"/>
    <col min="4870" max="4870" width="12.81640625" customWidth="1"/>
    <col min="4871" max="4871" width="12.453125" customWidth="1"/>
    <col min="4872" max="4873" width="10.81640625" customWidth="1"/>
    <col min="4874" max="4874" width="13.7265625" customWidth="1"/>
    <col min="4875" max="4876" width="10.54296875" customWidth="1"/>
    <col min="4877" max="4878" width="10.81640625" customWidth="1"/>
    <col min="4879" max="4879" width="12.81640625" customWidth="1"/>
    <col min="4880" max="4880" width="11" customWidth="1"/>
    <col min="4881" max="4881" width="11.1796875" customWidth="1"/>
    <col min="5123" max="5123" width="17.26953125" customWidth="1"/>
    <col min="5124" max="5124" width="13.7265625" customWidth="1"/>
    <col min="5125" max="5125" width="21.54296875" customWidth="1"/>
    <col min="5126" max="5126" width="12.81640625" customWidth="1"/>
    <col min="5127" max="5127" width="12.453125" customWidth="1"/>
    <col min="5128" max="5129" width="10.81640625" customWidth="1"/>
    <col min="5130" max="5130" width="13.7265625" customWidth="1"/>
    <col min="5131" max="5132" width="10.54296875" customWidth="1"/>
    <col min="5133" max="5134" width="10.81640625" customWidth="1"/>
    <col min="5135" max="5135" width="12.81640625" customWidth="1"/>
    <col min="5136" max="5136" width="11" customWidth="1"/>
    <col min="5137" max="5137" width="11.1796875" customWidth="1"/>
    <col min="5379" max="5379" width="17.26953125" customWidth="1"/>
    <col min="5380" max="5380" width="13.7265625" customWidth="1"/>
    <col min="5381" max="5381" width="21.54296875" customWidth="1"/>
    <col min="5382" max="5382" width="12.81640625" customWidth="1"/>
    <col min="5383" max="5383" width="12.453125" customWidth="1"/>
    <col min="5384" max="5385" width="10.81640625" customWidth="1"/>
    <col min="5386" max="5386" width="13.7265625" customWidth="1"/>
    <col min="5387" max="5388" width="10.54296875" customWidth="1"/>
    <col min="5389" max="5390" width="10.81640625" customWidth="1"/>
    <col min="5391" max="5391" width="12.81640625" customWidth="1"/>
    <col min="5392" max="5392" width="11" customWidth="1"/>
    <col min="5393" max="5393" width="11.1796875" customWidth="1"/>
    <col min="5635" max="5635" width="17.26953125" customWidth="1"/>
    <col min="5636" max="5636" width="13.7265625" customWidth="1"/>
    <col min="5637" max="5637" width="21.54296875" customWidth="1"/>
    <col min="5638" max="5638" width="12.81640625" customWidth="1"/>
    <col min="5639" max="5639" width="12.453125" customWidth="1"/>
    <col min="5640" max="5641" width="10.81640625" customWidth="1"/>
    <col min="5642" max="5642" width="13.7265625" customWidth="1"/>
    <col min="5643" max="5644" width="10.54296875" customWidth="1"/>
    <col min="5645" max="5646" width="10.81640625" customWidth="1"/>
    <col min="5647" max="5647" width="12.81640625" customWidth="1"/>
    <col min="5648" max="5648" width="11" customWidth="1"/>
    <col min="5649" max="5649" width="11.1796875" customWidth="1"/>
    <col min="5891" max="5891" width="17.26953125" customWidth="1"/>
    <col min="5892" max="5892" width="13.7265625" customWidth="1"/>
    <col min="5893" max="5893" width="21.54296875" customWidth="1"/>
    <col min="5894" max="5894" width="12.81640625" customWidth="1"/>
    <col min="5895" max="5895" width="12.453125" customWidth="1"/>
    <col min="5896" max="5897" width="10.81640625" customWidth="1"/>
    <col min="5898" max="5898" width="13.7265625" customWidth="1"/>
    <col min="5899" max="5900" width="10.54296875" customWidth="1"/>
    <col min="5901" max="5902" width="10.81640625" customWidth="1"/>
    <col min="5903" max="5903" width="12.81640625" customWidth="1"/>
    <col min="5904" max="5904" width="11" customWidth="1"/>
    <col min="5905" max="5905" width="11.1796875" customWidth="1"/>
    <col min="6147" max="6147" width="17.26953125" customWidth="1"/>
    <col min="6148" max="6148" width="13.7265625" customWidth="1"/>
    <col min="6149" max="6149" width="21.54296875" customWidth="1"/>
    <col min="6150" max="6150" width="12.81640625" customWidth="1"/>
    <col min="6151" max="6151" width="12.453125" customWidth="1"/>
    <col min="6152" max="6153" width="10.81640625" customWidth="1"/>
    <col min="6154" max="6154" width="13.7265625" customWidth="1"/>
    <col min="6155" max="6156" width="10.54296875" customWidth="1"/>
    <col min="6157" max="6158" width="10.81640625" customWidth="1"/>
    <col min="6159" max="6159" width="12.81640625" customWidth="1"/>
    <col min="6160" max="6160" width="11" customWidth="1"/>
    <col min="6161" max="6161" width="11.1796875" customWidth="1"/>
    <col min="6403" max="6403" width="17.26953125" customWidth="1"/>
    <col min="6404" max="6404" width="13.7265625" customWidth="1"/>
    <col min="6405" max="6405" width="21.54296875" customWidth="1"/>
    <col min="6406" max="6406" width="12.81640625" customWidth="1"/>
    <col min="6407" max="6407" width="12.453125" customWidth="1"/>
    <col min="6408" max="6409" width="10.81640625" customWidth="1"/>
    <col min="6410" max="6410" width="13.7265625" customWidth="1"/>
    <col min="6411" max="6412" width="10.54296875" customWidth="1"/>
    <col min="6413" max="6414" width="10.81640625" customWidth="1"/>
    <col min="6415" max="6415" width="12.81640625" customWidth="1"/>
    <col min="6416" max="6416" width="11" customWidth="1"/>
    <col min="6417" max="6417" width="11.1796875" customWidth="1"/>
    <col min="6659" max="6659" width="17.26953125" customWidth="1"/>
    <col min="6660" max="6660" width="13.7265625" customWidth="1"/>
    <col min="6661" max="6661" width="21.54296875" customWidth="1"/>
    <col min="6662" max="6662" width="12.81640625" customWidth="1"/>
    <col min="6663" max="6663" width="12.453125" customWidth="1"/>
    <col min="6664" max="6665" width="10.81640625" customWidth="1"/>
    <col min="6666" max="6666" width="13.7265625" customWidth="1"/>
    <col min="6667" max="6668" width="10.54296875" customWidth="1"/>
    <col min="6669" max="6670" width="10.81640625" customWidth="1"/>
    <col min="6671" max="6671" width="12.81640625" customWidth="1"/>
    <col min="6672" max="6672" width="11" customWidth="1"/>
    <col min="6673" max="6673" width="11.1796875" customWidth="1"/>
    <col min="6915" max="6915" width="17.26953125" customWidth="1"/>
    <col min="6916" max="6916" width="13.7265625" customWidth="1"/>
    <col min="6917" max="6917" width="21.54296875" customWidth="1"/>
    <col min="6918" max="6918" width="12.81640625" customWidth="1"/>
    <col min="6919" max="6919" width="12.453125" customWidth="1"/>
    <col min="6920" max="6921" width="10.81640625" customWidth="1"/>
    <col min="6922" max="6922" width="13.7265625" customWidth="1"/>
    <col min="6923" max="6924" width="10.54296875" customWidth="1"/>
    <col min="6925" max="6926" width="10.81640625" customWidth="1"/>
    <col min="6927" max="6927" width="12.81640625" customWidth="1"/>
    <col min="6928" max="6928" width="11" customWidth="1"/>
    <col min="6929" max="6929" width="11.1796875" customWidth="1"/>
    <col min="7171" max="7171" width="17.26953125" customWidth="1"/>
    <col min="7172" max="7172" width="13.7265625" customWidth="1"/>
    <col min="7173" max="7173" width="21.54296875" customWidth="1"/>
    <col min="7174" max="7174" width="12.81640625" customWidth="1"/>
    <col min="7175" max="7175" width="12.453125" customWidth="1"/>
    <col min="7176" max="7177" width="10.81640625" customWidth="1"/>
    <col min="7178" max="7178" width="13.7265625" customWidth="1"/>
    <col min="7179" max="7180" width="10.54296875" customWidth="1"/>
    <col min="7181" max="7182" width="10.81640625" customWidth="1"/>
    <col min="7183" max="7183" width="12.81640625" customWidth="1"/>
    <col min="7184" max="7184" width="11" customWidth="1"/>
    <col min="7185" max="7185" width="11.1796875" customWidth="1"/>
    <col min="7427" max="7427" width="17.26953125" customWidth="1"/>
    <col min="7428" max="7428" width="13.7265625" customWidth="1"/>
    <col min="7429" max="7429" width="21.54296875" customWidth="1"/>
    <col min="7430" max="7430" width="12.81640625" customWidth="1"/>
    <col min="7431" max="7431" width="12.453125" customWidth="1"/>
    <col min="7432" max="7433" width="10.81640625" customWidth="1"/>
    <col min="7434" max="7434" width="13.7265625" customWidth="1"/>
    <col min="7435" max="7436" width="10.54296875" customWidth="1"/>
    <col min="7437" max="7438" width="10.81640625" customWidth="1"/>
    <col min="7439" max="7439" width="12.81640625" customWidth="1"/>
    <col min="7440" max="7440" width="11" customWidth="1"/>
    <col min="7441" max="7441" width="11.1796875" customWidth="1"/>
    <col min="7683" max="7683" width="17.26953125" customWidth="1"/>
    <col min="7684" max="7684" width="13.7265625" customWidth="1"/>
    <col min="7685" max="7685" width="21.54296875" customWidth="1"/>
    <col min="7686" max="7686" width="12.81640625" customWidth="1"/>
    <col min="7687" max="7687" width="12.453125" customWidth="1"/>
    <col min="7688" max="7689" width="10.81640625" customWidth="1"/>
    <col min="7690" max="7690" width="13.7265625" customWidth="1"/>
    <col min="7691" max="7692" width="10.54296875" customWidth="1"/>
    <col min="7693" max="7694" width="10.81640625" customWidth="1"/>
    <col min="7695" max="7695" width="12.81640625" customWidth="1"/>
    <col min="7696" max="7696" width="11" customWidth="1"/>
    <col min="7697" max="7697" width="11.1796875" customWidth="1"/>
    <col min="7939" max="7939" width="17.26953125" customWidth="1"/>
    <col min="7940" max="7940" width="13.7265625" customWidth="1"/>
    <col min="7941" max="7941" width="21.54296875" customWidth="1"/>
    <col min="7942" max="7942" width="12.81640625" customWidth="1"/>
    <col min="7943" max="7943" width="12.453125" customWidth="1"/>
    <col min="7944" max="7945" width="10.81640625" customWidth="1"/>
    <col min="7946" max="7946" width="13.7265625" customWidth="1"/>
    <col min="7947" max="7948" width="10.54296875" customWidth="1"/>
    <col min="7949" max="7950" width="10.81640625" customWidth="1"/>
    <col min="7951" max="7951" width="12.81640625" customWidth="1"/>
    <col min="7952" max="7952" width="11" customWidth="1"/>
    <col min="7953" max="7953" width="11.1796875" customWidth="1"/>
    <col min="8195" max="8195" width="17.26953125" customWidth="1"/>
    <col min="8196" max="8196" width="13.7265625" customWidth="1"/>
    <col min="8197" max="8197" width="21.54296875" customWidth="1"/>
    <col min="8198" max="8198" width="12.81640625" customWidth="1"/>
    <col min="8199" max="8199" width="12.453125" customWidth="1"/>
    <col min="8200" max="8201" width="10.81640625" customWidth="1"/>
    <col min="8202" max="8202" width="13.7265625" customWidth="1"/>
    <col min="8203" max="8204" width="10.54296875" customWidth="1"/>
    <col min="8205" max="8206" width="10.81640625" customWidth="1"/>
    <col min="8207" max="8207" width="12.81640625" customWidth="1"/>
    <col min="8208" max="8208" width="11" customWidth="1"/>
    <col min="8209" max="8209" width="11.1796875" customWidth="1"/>
    <col min="8451" max="8451" width="17.26953125" customWidth="1"/>
    <col min="8452" max="8452" width="13.7265625" customWidth="1"/>
    <col min="8453" max="8453" width="21.54296875" customWidth="1"/>
    <col min="8454" max="8454" width="12.81640625" customWidth="1"/>
    <col min="8455" max="8455" width="12.453125" customWidth="1"/>
    <col min="8456" max="8457" width="10.81640625" customWidth="1"/>
    <col min="8458" max="8458" width="13.7265625" customWidth="1"/>
    <col min="8459" max="8460" width="10.54296875" customWidth="1"/>
    <col min="8461" max="8462" width="10.81640625" customWidth="1"/>
    <col min="8463" max="8463" width="12.81640625" customWidth="1"/>
    <col min="8464" max="8464" width="11" customWidth="1"/>
    <col min="8465" max="8465" width="11.1796875" customWidth="1"/>
    <col min="8707" max="8707" width="17.26953125" customWidth="1"/>
    <col min="8708" max="8708" width="13.7265625" customWidth="1"/>
    <col min="8709" max="8709" width="21.54296875" customWidth="1"/>
    <col min="8710" max="8710" width="12.81640625" customWidth="1"/>
    <col min="8711" max="8711" width="12.453125" customWidth="1"/>
    <col min="8712" max="8713" width="10.81640625" customWidth="1"/>
    <col min="8714" max="8714" width="13.7265625" customWidth="1"/>
    <col min="8715" max="8716" width="10.54296875" customWidth="1"/>
    <col min="8717" max="8718" width="10.81640625" customWidth="1"/>
    <col min="8719" max="8719" width="12.81640625" customWidth="1"/>
    <col min="8720" max="8720" width="11" customWidth="1"/>
    <col min="8721" max="8721" width="11.1796875" customWidth="1"/>
    <col min="8963" max="8963" width="17.26953125" customWidth="1"/>
    <col min="8964" max="8964" width="13.7265625" customWidth="1"/>
    <col min="8965" max="8965" width="21.54296875" customWidth="1"/>
    <col min="8966" max="8966" width="12.81640625" customWidth="1"/>
    <col min="8967" max="8967" width="12.453125" customWidth="1"/>
    <col min="8968" max="8969" width="10.81640625" customWidth="1"/>
    <col min="8970" max="8970" width="13.7265625" customWidth="1"/>
    <col min="8971" max="8972" width="10.54296875" customWidth="1"/>
    <col min="8973" max="8974" width="10.81640625" customWidth="1"/>
    <col min="8975" max="8975" width="12.81640625" customWidth="1"/>
    <col min="8976" max="8976" width="11" customWidth="1"/>
    <col min="8977" max="8977" width="11.1796875" customWidth="1"/>
    <col min="9219" max="9219" width="17.26953125" customWidth="1"/>
    <col min="9220" max="9220" width="13.7265625" customWidth="1"/>
    <col min="9221" max="9221" width="21.54296875" customWidth="1"/>
    <col min="9222" max="9222" width="12.81640625" customWidth="1"/>
    <col min="9223" max="9223" width="12.453125" customWidth="1"/>
    <col min="9224" max="9225" width="10.81640625" customWidth="1"/>
    <col min="9226" max="9226" width="13.7265625" customWidth="1"/>
    <col min="9227" max="9228" width="10.54296875" customWidth="1"/>
    <col min="9229" max="9230" width="10.81640625" customWidth="1"/>
    <col min="9231" max="9231" width="12.81640625" customWidth="1"/>
    <col min="9232" max="9232" width="11" customWidth="1"/>
    <col min="9233" max="9233" width="11.1796875" customWidth="1"/>
    <col min="9475" max="9475" width="17.26953125" customWidth="1"/>
    <col min="9476" max="9476" width="13.7265625" customWidth="1"/>
    <col min="9477" max="9477" width="21.54296875" customWidth="1"/>
    <col min="9478" max="9478" width="12.81640625" customWidth="1"/>
    <col min="9479" max="9479" width="12.453125" customWidth="1"/>
    <col min="9480" max="9481" width="10.81640625" customWidth="1"/>
    <col min="9482" max="9482" width="13.7265625" customWidth="1"/>
    <col min="9483" max="9484" width="10.54296875" customWidth="1"/>
    <col min="9485" max="9486" width="10.81640625" customWidth="1"/>
    <col min="9487" max="9487" width="12.81640625" customWidth="1"/>
    <col min="9488" max="9488" width="11" customWidth="1"/>
    <col min="9489" max="9489" width="11.1796875" customWidth="1"/>
    <col min="9731" max="9731" width="17.26953125" customWidth="1"/>
    <col min="9732" max="9732" width="13.7265625" customWidth="1"/>
    <col min="9733" max="9733" width="21.54296875" customWidth="1"/>
    <col min="9734" max="9734" width="12.81640625" customWidth="1"/>
    <col min="9735" max="9735" width="12.453125" customWidth="1"/>
    <col min="9736" max="9737" width="10.81640625" customWidth="1"/>
    <col min="9738" max="9738" width="13.7265625" customWidth="1"/>
    <col min="9739" max="9740" width="10.54296875" customWidth="1"/>
    <col min="9741" max="9742" width="10.81640625" customWidth="1"/>
    <col min="9743" max="9743" width="12.81640625" customWidth="1"/>
    <col min="9744" max="9744" width="11" customWidth="1"/>
    <col min="9745" max="9745" width="11.1796875" customWidth="1"/>
    <col min="9987" max="9987" width="17.26953125" customWidth="1"/>
    <col min="9988" max="9988" width="13.7265625" customWidth="1"/>
    <col min="9989" max="9989" width="21.54296875" customWidth="1"/>
    <col min="9990" max="9990" width="12.81640625" customWidth="1"/>
    <col min="9991" max="9991" width="12.453125" customWidth="1"/>
    <col min="9992" max="9993" width="10.81640625" customWidth="1"/>
    <col min="9994" max="9994" width="13.7265625" customWidth="1"/>
    <col min="9995" max="9996" width="10.54296875" customWidth="1"/>
    <col min="9997" max="9998" width="10.81640625" customWidth="1"/>
    <col min="9999" max="9999" width="12.81640625" customWidth="1"/>
    <col min="10000" max="10000" width="11" customWidth="1"/>
    <col min="10001" max="10001" width="11.1796875" customWidth="1"/>
    <col min="10243" max="10243" width="17.26953125" customWidth="1"/>
    <col min="10244" max="10244" width="13.7265625" customWidth="1"/>
    <col min="10245" max="10245" width="21.54296875" customWidth="1"/>
    <col min="10246" max="10246" width="12.81640625" customWidth="1"/>
    <col min="10247" max="10247" width="12.453125" customWidth="1"/>
    <col min="10248" max="10249" width="10.81640625" customWidth="1"/>
    <col min="10250" max="10250" width="13.7265625" customWidth="1"/>
    <col min="10251" max="10252" width="10.54296875" customWidth="1"/>
    <col min="10253" max="10254" width="10.81640625" customWidth="1"/>
    <col min="10255" max="10255" width="12.81640625" customWidth="1"/>
    <col min="10256" max="10256" width="11" customWidth="1"/>
    <col min="10257" max="10257" width="11.1796875" customWidth="1"/>
    <col min="10499" max="10499" width="17.26953125" customWidth="1"/>
    <col min="10500" max="10500" width="13.7265625" customWidth="1"/>
    <col min="10501" max="10501" width="21.54296875" customWidth="1"/>
    <col min="10502" max="10502" width="12.81640625" customWidth="1"/>
    <col min="10503" max="10503" width="12.453125" customWidth="1"/>
    <col min="10504" max="10505" width="10.81640625" customWidth="1"/>
    <col min="10506" max="10506" width="13.7265625" customWidth="1"/>
    <col min="10507" max="10508" width="10.54296875" customWidth="1"/>
    <col min="10509" max="10510" width="10.81640625" customWidth="1"/>
    <col min="10511" max="10511" width="12.81640625" customWidth="1"/>
    <col min="10512" max="10512" width="11" customWidth="1"/>
    <col min="10513" max="10513" width="11.1796875" customWidth="1"/>
    <col min="10755" max="10755" width="17.26953125" customWidth="1"/>
    <col min="10756" max="10756" width="13.7265625" customWidth="1"/>
    <col min="10757" max="10757" width="21.54296875" customWidth="1"/>
    <col min="10758" max="10758" width="12.81640625" customWidth="1"/>
    <col min="10759" max="10759" width="12.453125" customWidth="1"/>
    <col min="10760" max="10761" width="10.81640625" customWidth="1"/>
    <col min="10762" max="10762" width="13.7265625" customWidth="1"/>
    <col min="10763" max="10764" width="10.54296875" customWidth="1"/>
    <col min="10765" max="10766" width="10.81640625" customWidth="1"/>
    <col min="10767" max="10767" width="12.81640625" customWidth="1"/>
    <col min="10768" max="10768" width="11" customWidth="1"/>
    <col min="10769" max="10769" width="11.1796875" customWidth="1"/>
    <col min="11011" max="11011" width="17.26953125" customWidth="1"/>
    <col min="11012" max="11012" width="13.7265625" customWidth="1"/>
    <col min="11013" max="11013" width="21.54296875" customWidth="1"/>
    <col min="11014" max="11014" width="12.81640625" customWidth="1"/>
    <col min="11015" max="11015" width="12.453125" customWidth="1"/>
    <col min="11016" max="11017" width="10.81640625" customWidth="1"/>
    <col min="11018" max="11018" width="13.7265625" customWidth="1"/>
    <col min="11019" max="11020" width="10.54296875" customWidth="1"/>
    <col min="11021" max="11022" width="10.81640625" customWidth="1"/>
    <col min="11023" max="11023" width="12.81640625" customWidth="1"/>
    <col min="11024" max="11024" width="11" customWidth="1"/>
    <col min="11025" max="11025" width="11.1796875" customWidth="1"/>
    <col min="11267" max="11267" width="17.26953125" customWidth="1"/>
    <col min="11268" max="11268" width="13.7265625" customWidth="1"/>
    <col min="11269" max="11269" width="21.54296875" customWidth="1"/>
    <col min="11270" max="11270" width="12.81640625" customWidth="1"/>
    <col min="11271" max="11271" width="12.453125" customWidth="1"/>
    <col min="11272" max="11273" width="10.81640625" customWidth="1"/>
    <col min="11274" max="11274" width="13.7265625" customWidth="1"/>
    <col min="11275" max="11276" width="10.54296875" customWidth="1"/>
    <col min="11277" max="11278" width="10.81640625" customWidth="1"/>
    <col min="11279" max="11279" width="12.81640625" customWidth="1"/>
    <col min="11280" max="11280" width="11" customWidth="1"/>
    <col min="11281" max="11281" width="11.1796875" customWidth="1"/>
    <col min="11523" max="11523" width="17.26953125" customWidth="1"/>
    <col min="11524" max="11524" width="13.7265625" customWidth="1"/>
    <col min="11525" max="11525" width="21.54296875" customWidth="1"/>
    <col min="11526" max="11526" width="12.81640625" customWidth="1"/>
    <col min="11527" max="11527" width="12.453125" customWidth="1"/>
    <col min="11528" max="11529" width="10.81640625" customWidth="1"/>
    <col min="11530" max="11530" width="13.7265625" customWidth="1"/>
    <col min="11531" max="11532" width="10.54296875" customWidth="1"/>
    <col min="11533" max="11534" width="10.81640625" customWidth="1"/>
    <col min="11535" max="11535" width="12.81640625" customWidth="1"/>
    <col min="11536" max="11536" width="11" customWidth="1"/>
    <col min="11537" max="11537" width="11.1796875" customWidth="1"/>
    <col min="11779" max="11779" width="17.26953125" customWidth="1"/>
    <col min="11780" max="11780" width="13.7265625" customWidth="1"/>
    <col min="11781" max="11781" width="21.54296875" customWidth="1"/>
    <col min="11782" max="11782" width="12.81640625" customWidth="1"/>
    <col min="11783" max="11783" width="12.453125" customWidth="1"/>
    <col min="11784" max="11785" width="10.81640625" customWidth="1"/>
    <col min="11786" max="11786" width="13.7265625" customWidth="1"/>
    <col min="11787" max="11788" width="10.54296875" customWidth="1"/>
    <col min="11789" max="11790" width="10.81640625" customWidth="1"/>
    <col min="11791" max="11791" width="12.81640625" customWidth="1"/>
    <col min="11792" max="11792" width="11" customWidth="1"/>
    <col min="11793" max="11793" width="11.1796875" customWidth="1"/>
    <col min="12035" max="12035" width="17.26953125" customWidth="1"/>
    <col min="12036" max="12036" width="13.7265625" customWidth="1"/>
    <col min="12037" max="12037" width="21.54296875" customWidth="1"/>
    <col min="12038" max="12038" width="12.81640625" customWidth="1"/>
    <col min="12039" max="12039" width="12.453125" customWidth="1"/>
    <col min="12040" max="12041" width="10.81640625" customWidth="1"/>
    <col min="12042" max="12042" width="13.7265625" customWidth="1"/>
    <col min="12043" max="12044" width="10.54296875" customWidth="1"/>
    <col min="12045" max="12046" width="10.81640625" customWidth="1"/>
    <col min="12047" max="12047" width="12.81640625" customWidth="1"/>
    <col min="12048" max="12048" width="11" customWidth="1"/>
    <col min="12049" max="12049" width="11.1796875" customWidth="1"/>
    <col min="12291" max="12291" width="17.26953125" customWidth="1"/>
    <col min="12292" max="12292" width="13.7265625" customWidth="1"/>
    <col min="12293" max="12293" width="21.54296875" customWidth="1"/>
    <col min="12294" max="12294" width="12.81640625" customWidth="1"/>
    <col min="12295" max="12295" width="12.453125" customWidth="1"/>
    <col min="12296" max="12297" width="10.81640625" customWidth="1"/>
    <col min="12298" max="12298" width="13.7265625" customWidth="1"/>
    <col min="12299" max="12300" width="10.54296875" customWidth="1"/>
    <col min="12301" max="12302" width="10.81640625" customWidth="1"/>
    <col min="12303" max="12303" width="12.81640625" customWidth="1"/>
    <col min="12304" max="12304" width="11" customWidth="1"/>
    <col min="12305" max="12305" width="11.1796875" customWidth="1"/>
    <col min="12547" max="12547" width="17.26953125" customWidth="1"/>
    <col min="12548" max="12548" width="13.7265625" customWidth="1"/>
    <col min="12549" max="12549" width="21.54296875" customWidth="1"/>
    <col min="12550" max="12550" width="12.81640625" customWidth="1"/>
    <col min="12551" max="12551" width="12.453125" customWidth="1"/>
    <col min="12552" max="12553" width="10.81640625" customWidth="1"/>
    <col min="12554" max="12554" width="13.7265625" customWidth="1"/>
    <col min="12555" max="12556" width="10.54296875" customWidth="1"/>
    <col min="12557" max="12558" width="10.81640625" customWidth="1"/>
    <col min="12559" max="12559" width="12.81640625" customWidth="1"/>
    <col min="12560" max="12560" width="11" customWidth="1"/>
    <col min="12561" max="12561" width="11.1796875" customWidth="1"/>
    <col min="12803" max="12803" width="17.26953125" customWidth="1"/>
    <col min="12804" max="12804" width="13.7265625" customWidth="1"/>
    <col min="12805" max="12805" width="21.54296875" customWidth="1"/>
    <col min="12806" max="12806" width="12.81640625" customWidth="1"/>
    <col min="12807" max="12807" width="12.453125" customWidth="1"/>
    <col min="12808" max="12809" width="10.81640625" customWidth="1"/>
    <col min="12810" max="12810" width="13.7265625" customWidth="1"/>
    <col min="12811" max="12812" width="10.54296875" customWidth="1"/>
    <col min="12813" max="12814" width="10.81640625" customWidth="1"/>
    <col min="12815" max="12815" width="12.81640625" customWidth="1"/>
    <col min="12816" max="12816" width="11" customWidth="1"/>
    <col min="12817" max="12817" width="11.1796875" customWidth="1"/>
    <col min="13059" max="13059" width="17.26953125" customWidth="1"/>
    <col min="13060" max="13060" width="13.7265625" customWidth="1"/>
    <col min="13061" max="13061" width="21.54296875" customWidth="1"/>
    <col min="13062" max="13062" width="12.81640625" customWidth="1"/>
    <col min="13063" max="13063" width="12.453125" customWidth="1"/>
    <col min="13064" max="13065" width="10.81640625" customWidth="1"/>
    <col min="13066" max="13066" width="13.7265625" customWidth="1"/>
    <col min="13067" max="13068" width="10.54296875" customWidth="1"/>
    <col min="13069" max="13070" width="10.81640625" customWidth="1"/>
    <col min="13071" max="13071" width="12.81640625" customWidth="1"/>
    <col min="13072" max="13072" width="11" customWidth="1"/>
    <col min="13073" max="13073" width="11.1796875" customWidth="1"/>
    <col min="13315" max="13315" width="17.26953125" customWidth="1"/>
    <col min="13316" max="13316" width="13.7265625" customWidth="1"/>
    <col min="13317" max="13317" width="21.54296875" customWidth="1"/>
    <col min="13318" max="13318" width="12.81640625" customWidth="1"/>
    <col min="13319" max="13319" width="12.453125" customWidth="1"/>
    <col min="13320" max="13321" width="10.81640625" customWidth="1"/>
    <col min="13322" max="13322" width="13.7265625" customWidth="1"/>
    <col min="13323" max="13324" width="10.54296875" customWidth="1"/>
    <col min="13325" max="13326" width="10.81640625" customWidth="1"/>
    <col min="13327" max="13327" width="12.81640625" customWidth="1"/>
    <col min="13328" max="13328" width="11" customWidth="1"/>
    <col min="13329" max="13329" width="11.1796875" customWidth="1"/>
    <col min="13571" max="13571" width="17.26953125" customWidth="1"/>
    <col min="13572" max="13572" width="13.7265625" customWidth="1"/>
    <col min="13573" max="13573" width="21.54296875" customWidth="1"/>
    <col min="13574" max="13574" width="12.81640625" customWidth="1"/>
    <col min="13575" max="13575" width="12.453125" customWidth="1"/>
    <col min="13576" max="13577" width="10.81640625" customWidth="1"/>
    <col min="13578" max="13578" width="13.7265625" customWidth="1"/>
    <col min="13579" max="13580" width="10.54296875" customWidth="1"/>
    <col min="13581" max="13582" width="10.81640625" customWidth="1"/>
    <col min="13583" max="13583" width="12.81640625" customWidth="1"/>
    <col min="13584" max="13584" width="11" customWidth="1"/>
    <col min="13585" max="13585" width="11.1796875" customWidth="1"/>
    <col min="13827" max="13827" width="17.26953125" customWidth="1"/>
    <col min="13828" max="13828" width="13.7265625" customWidth="1"/>
    <col min="13829" max="13829" width="21.54296875" customWidth="1"/>
    <col min="13830" max="13830" width="12.81640625" customWidth="1"/>
    <col min="13831" max="13831" width="12.453125" customWidth="1"/>
    <col min="13832" max="13833" width="10.81640625" customWidth="1"/>
    <col min="13834" max="13834" width="13.7265625" customWidth="1"/>
    <col min="13835" max="13836" width="10.54296875" customWidth="1"/>
    <col min="13837" max="13838" width="10.81640625" customWidth="1"/>
    <col min="13839" max="13839" width="12.81640625" customWidth="1"/>
    <col min="13840" max="13840" width="11" customWidth="1"/>
    <col min="13841" max="13841" width="11.1796875" customWidth="1"/>
    <col min="14083" max="14083" width="17.26953125" customWidth="1"/>
    <col min="14084" max="14084" width="13.7265625" customWidth="1"/>
    <col min="14085" max="14085" width="21.54296875" customWidth="1"/>
    <col min="14086" max="14086" width="12.81640625" customWidth="1"/>
    <col min="14087" max="14087" width="12.453125" customWidth="1"/>
    <col min="14088" max="14089" width="10.81640625" customWidth="1"/>
    <col min="14090" max="14090" width="13.7265625" customWidth="1"/>
    <col min="14091" max="14092" width="10.54296875" customWidth="1"/>
    <col min="14093" max="14094" width="10.81640625" customWidth="1"/>
    <col min="14095" max="14095" width="12.81640625" customWidth="1"/>
    <col min="14096" max="14096" width="11" customWidth="1"/>
    <col min="14097" max="14097" width="11.1796875" customWidth="1"/>
    <col min="14339" max="14339" width="17.26953125" customWidth="1"/>
    <col min="14340" max="14340" width="13.7265625" customWidth="1"/>
    <col min="14341" max="14341" width="21.54296875" customWidth="1"/>
    <col min="14342" max="14342" width="12.81640625" customWidth="1"/>
    <col min="14343" max="14343" width="12.453125" customWidth="1"/>
    <col min="14344" max="14345" width="10.81640625" customWidth="1"/>
    <col min="14346" max="14346" width="13.7265625" customWidth="1"/>
    <col min="14347" max="14348" width="10.54296875" customWidth="1"/>
    <col min="14349" max="14350" width="10.81640625" customWidth="1"/>
    <col min="14351" max="14351" width="12.81640625" customWidth="1"/>
    <col min="14352" max="14352" width="11" customWidth="1"/>
    <col min="14353" max="14353" width="11.1796875" customWidth="1"/>
    <col min="14595" max="14595" width="17.26953125" customWidth="1"/>
    <col min="14596" max="14596" width="13.7265625" customWidth="1"/>
    <col min="14597" max="14597" width="21.54296875" customWidth="1"/>
    <col min="14598" max="14598" width="12.81640625" customWidth="1"/>
    <col min="14599" max="14599" width="12.453125" customWidth="1"/>
    <col min="14600" max="14601" width="10.81640625" customWidth="1"/>
    <col min="14602" max="14602" width="13.7265625" customWidth="1"/>
    <col min="14603" max="14604" width="10.54296875" customWidth="1"/>
    <col min="14605" max="14606" width="10.81640625" customWidth="1"/>
    <col min="14607" max="14607" width="12.81640625" customWidth="1"/>
    <col min="14608" max="14608" width="11" customWidth="1"/>
    <col min="14609" max="14609" width="11.1796875" customWidth="1"/>
    <col min="14851" max="14851" width="17.26953125" customWidth="1"/>
    <col min="14852" max="14852" width="13.7265625" customWidth="1"/>
    <col min="14853" max="14853" width="21.54296875" customWidth="1"/>
    <col min="14854" max="14854" width="12.81640625" customWidth="1"/>
    <col min="14855" max="14855" width="12.453125" customWidth="1"/>
    <col min="14856" max="14857" width="10.81640625" customWidth="1"/>
    <col min="14858" max="14858" width="13.7265625" customWidth="1"/>
    <col min="14859" max="14860" width="10.54296875" customWidth="1"/>
    <col min="14861" max="14862" width="10.81640625" customWidth="1"/>
    <col min="14863" max="14863" width="12.81640625" customWidth="1"/>
    <col min="14864" max="14864" width="11" customWidth="1"/>
    <col min="14865" max="14865" width="11.1796875" customWidth="1"/>
    <col min="15107" max="15107" width="17.26953125" customWidth="1"/>
    <col min="15108" max="15108" width="13.7265625" customWidth="1"/>
    <col min="15109" max="15109" width="21.54296875" customWidth="1"/>
    <col min="15110" max="15110" width="12.81640625" customWidth="1"/>
    <col min="15111" max="15111" width="12.453125" customWidth="1"/>
    <col min="15112" max="15113" width="10.81640625" customWidth="1"/>
    <col min="15114" max="15114" width="13.7265625" customWidth="1"/>
    <col min="15115" max="15116" width="10.54296875" customWidth="1"/>
    <col min="15117" max="15118" width="10.81640625" customWidth="1"/>
    <col min="15119" max="15119" width="12.81640625" customWidth="1"/>
    <col min="15120" max="15120" width="11" customWidth="1"/>
    <col min="15121" max="15121" width="11.1796875" customWidth="1"/>
    <col min="15363" max="15363" width="17.26953125" customWidth="1"/>
    <col min="15364" max="15364" width="13.7265625" customWidth="1"/>
    <col min="15365" max="15365" width="21.54296875" customWidth="1"/>
    <col min="15366" max="15366" width="12.81640625" customWidth="1"/>
    <col min="15367" max="15367" width="12.453125" customWidth="1"/>
    <col min="15368" max="15369" width="10.81640625" customWidth="1"/>
    <col min="15370" max="15370" width="13.7265625" customWidth="1"/>
    <col min="15371" max="15372" width="10.54296875" customWidth="1"/>
    <col min="15373" max="15374" width="10.81640625" customWidth="1"/>
    <col min="15375" max="15375" width="12.81640625" customWidth="1"/>
    <col min="15376" max="15376" width="11" customWidth="1"/>
    <col min="15377" max="15377" width="11.1796875" customWidth="1"/>
    <col min="15619" max="15619" width="17.26953125" customWidth="1"/>
    <col min="15620" max="15620" width="13.7265625" customWidth="1"/>
    <col min="15621" max="15621" width="21.54296875" customWidth="1"/>
    <col min="15622" max="15622" width="12.81640625" customWidth="1"/>
    <col min="15623" max="15623" width="12.453125" customWidth="1"/>
    <col min="15624" max="15625" width="10.81640625" customWidth="1"/>
    <col min="15626" max="15626" width="13.7265625" customWidth="1"/>
    <col min="15627" max="15628" width="10.54296875" customWidth="1"/>
    <col min="15629" max="15630" width="10.81640625" customWidth="1"/>
    <col min="15631" max="15631" width="12.81640625" customWidth="1"/>
    <col min="15632" max="15632" width="11" customWidth="1"/>
    <col min="15633" max="15633" width="11.1796875" customWidth="1"/>
    <col min="15875" max="15875" width="17.26953125" customWidth="1"/>
    <col min="15876" max="15876" width="13.7265625" customWidth="1"/>
    <col min="15877" max="15877" width="21.54296875" customWidth="1"/>
    <col min="15878" max="15878" width="12.81640625" customWidth="1"/>
    <col min="15879" max="15879" width="12.453125" customWidth="1"/>
    <col min="15880" max="15881" width="10.81640625" customWidth="1"/>
    <col min="15882" max="15882" width="13.7265625" customWidth="1"/>
    <col min="15883" max="15884" width="10.54296875" customWidth="1"/>
    <col min="15885" max="15886" width="10.81640625" customWidth="1"/>
    <col min="15887" max="15887" width="12.81640625" customWidth="1"/>
    <col min="15888" max="15888" width="11" customWidth="1"/>
    <col min="15889" max="15889" width="11.1796875" customWidth="1"/>
    <col min="16131" max="16131" width="17.26953125" customWidth="1"/>
    <col min="16132" max="16132" width="13.7265625" customWidth="1"/>
    <col min="16133" max="16133" width="21.54296875" customWidth="1"/>
    <col min="16134" max="16134" width="12.81640625" customWidth="1"/>
    <col min="16135" max="16135" width="12.453125" customWidth="1"/>
    <col min="16136" max="16137" width="10.81640625" customWidth="1"/>
    <col min="16138" max="16138" width="13.7265625" customWidth="1"/>
    <col min="16139" max="16140" width="10.54296875" customWidth="1"/>
    <col min="16141" max="16142" width="10.81640625" customWidth="1"/>
    <col min="16143" max="16143" width="12.81640625" customWidth="1"/>
    <col min="16144" max="16144" width="11" customWidth="1"/>
    <col min="16145" max="16145" width="11.1796875" customWidth="1"/>
  </cols>
  <sheetData>
    <row r="1" spans="1:70" x14ac:dyDescent="0.35">
      <c r="A1" t="s">
        <v>0</v>
      </c>
      <c r="B1" t="s">
        <v>1</v>
      </c>
      <c r="C1" t="s">
        <v>2</v>
      </c>
      <c r="D1" t="s">
        <v>3</v>
      </c>
      <c r="E1" t="s">
        <v>4</v>
      </c>
      <c r="F1" t="s">
        <v>5</v>
      </c>
      <c r="G1" t="s">
        <v>6</v>
      </c>
      <c r="H1" t="s">
        <v>59</v>
      </c>
      <c r="I1" t="s">
        <v>8</v>
      </c>
      <c r="J1" t="s">
        <v>60</v>
      </c>
      <c r="K1" t="s">
        <v>10</v>
      </c>
      <c r="L1" t="s">
        <v>61</v>
      </c>
      <c r="M1" t="s">
        <v>62</v>
      </c>
      <c r="N1" t="s">
        <v>63</v>
      </c>
      <c r="O1" t="s">
        <v>64</v>
      </c>
      <c r="P1" t="s">
        <v>65</v>
      </c>
      <c r="Q1" t="s">
        <v>66</v>
      </c>
      <c r="R1" t="s">
        <v>13</v>
      </c>
      <c r="S1" t="s">
        <v>67</v>
      </c>
    </row>
    <row r="2" spans="1:70" x14ac:dyDescent="0.35">
      <c r="A2">
        <v>180</v>
      </c>
      <c r="B2" t="s">
        <v>68</v>
      </c>
      <c r="C2">
        <v>600000180922003</v>
      </c>
      <c r="D2" t="s">
        <v>30</v>
      </c>
      <c r="E2" t="s">
        <v>69</v>
      </c>
      <c r="F2" t="s">
        <v>70</v>
      </c>
      <c r="G2">
        <v>0</v>
      </c>
      <c r="H2">
        <v>0</v>
      </c>
      <c r="I2">
        <v>0</v>
      </c>
      <c r="J2">
        <v>0</v>
      </c>
      <c r="K2">
        <v>0</v>
      </c>
      <c r="L2">
        <v>0</v>
      </c>
      <c r="M2">
        <v>0</v>
      </c>
      <c r="N2">
        <v>0</v>
      </c>
      <c r="O2">
        <v>0</v>
      </c>
      <c r="P2">
        <v>0</v>
      </c>
      <c r="Q2">
        <v>0</v>
      </c>
      <c r="BR2" t="s">
        <v>19</v>
      </c>
    </row>
    <row r="3" spans="1:70" x14ac:dyDescent="0.35">
      <c r="A3">
        <v>181</v>
      </c>
      <c r="B3" t="s">
        <v>68</v>
      </c>
      <c r="C3">
        <v>600000182022003</v>
      </c>
      <c r="D3" t="s">
        <v>30</v>
      </c>
      <c r="E3" t="s">
        <v>71</v>
      </c>
      <c r="F3" t="s">
        <v>72</v>
      </c>
      <c r="G3">
        <v>0</v>
      </c>
      <c r="H3">
        <v>0</v>
      </c>
      <c r="I3">
        <v>0</v>
      </c>
      <c r="J3">
        <v>0</v>
      </c>
      <c r="K3">
        <v>0</v>
      </c>
      <c r="L3">
        <v>0</v>
      </c>
      <c r="M3">
        <v>0</v>
      </c>
      <c r="N3">
        <v>0</v>
      </c>
      <c r="O3">
        <v>0</v>
      </c>
      <c r="P3">
        <v>0</v>
      </c>
      <c r="Q3">
        <v>0</v>
      </c>
      <c r="BR3" t="s">
        <v>19</v>
      </c>
    </row>
    <row r="4" spans="1:70" x14ac:dyDescent="0.35">
      <c r="A4">
        <v>182</v>
      </c>
      <c r="B4" t="s">
        <v>68</v>
      </c>
      <c r="C4">
        <v>600000000723003</v>
      </c>
      <c r="D4" t="s">
        <v>30</v>
      </c>
      <c r="E4" t="s">
        <v>69</v>
      </c>
      <c r="F4" t="s">
        <v>70</v>
      </c>
      <c r="G4">
        <v>0</v>
      </c>
      <c r="H4">
        <v>0</v>
      </c>
      <c r="I4">
        <v>0</v>
      </c>
      <c r="J4">
        <v>0</v>
      </c>
      <c r="K4">
        <v>0</v>
      </c>
      <c r="L4">
        <v>0</v>
      </c>
      <c r="M4">
        <v>0</v>
      </c>
      <c r="N4">
        <v>0</v>
      </c>
      <c r="O4">
        <v>0</v>
      </c>
      <c r="P4">
        <v>0</v>
      </c>
      <c r="Q4">
        <v>0</v>
      </c>
      <c r="BR4" t="s">
        <v>19</v>
      </c>
    </row>
    <row r="5" spans="1:70" x14ac:dyDescent="0.35">
      <c r="A5">
        <v>183</v>
      </c>
      <c r="B5" t="s">
        <v>68</v>
      </c>
      <c r="C5">
        <v>600000015923003</v>
      </c>
      <c r="D5" t="s">
        <v>30</v>
      </c>
      <c r="E5" t="s">
        <v>73</v>
      </c>
      <c r="F5" t="s">
        <v>74</v>
      </c>
      <c r="G5">
        <v>0</v>
      </c>
      <c r="H5">
        <v>0</v>
      </c>
      <c r="I5">
        <v>0</v>
      </c>
      <c r="J5">
        <v>0</v>
      </c>
      <c r="K5">
        <v>0</v>
      </c>
      <c r="L5">
        <v>0</v>
      </c>
      <c r="M5">
        <v>0</v>
      </c>
      <c r="N5">
        <v>0</v>
      </c>
      <c r="O5">
        <v>0</v>
      </c>
      <c r="P5">
        <v>0</v>
      </c>
      <c r="Q5">
        <v>0</v>
      </c>
      <c r="BR5" t="s">
        <v>19</v>
      </c>
    </row>
    <row r="6" spans="1:70" x14ac:dyDescent="0.35">
      <c r="A6">
        <v>184</v>
      </c>
      <c r="B6" t="s">
        <v>68</v>
      </c>
      <c r="C6">
        <v>600000016723003</v>
      </c>
      <c r="D6" t="s">
        <v>30</v>
      </c>
      <c r="E6" t="s">
        <v>75</v>
      </c>
      <c r="F6" t="s">
        <v>76</v>
      </c>
      <c r="G6">
        <v>0</v>
      </c>
      <c r="H6">
        <v>0</v>
      </c>
      <c r="I6">
        <v>0</v>
      </c>
      <c r="J6">
        <v>0</v>
      </c>
      <c r="K6">
        <v>0</v>
      </c>
      <c r="L6">
        <v>0</v>
      </c>
      <c r="M6">
        <v>0</v>
      </c>
      <c r="N6">
        <v>0</v>
      </c>
      <c r="O6">
        <v>0</v>
      </c>
      <c r="P6">
        <v>0</v>
      </c>
      <c r="Q6">
        <v>0</v>
      </c>
      <c r="BR6" t="s">
        <v>19</v>
      </c>
    </row>
    <row r="7" spans="1:70" x14ac:dyDescent="0.35">
      <c r="A7">
        <v>185</v>
      </c>
      <c r="B7" t="s">
        <v>68</v>
      </c>
      <c r="C7">
        <v>600000017323005</v>
      </c>
      <c r="D7" t="s">
        <v>30</v>
      </c>
      <c r="E7" t="s">
        <v>75</v>
      </c>
      <c r="F7" t="s">
        <v>76</v>
      </c>
      <c r="G7">
        <v>0</v>
      </c>
      <c r="H7">
        <v>0</v>
      </c>
      <c r="I7">
        <v>0</v>
      </c>
      <c r="J7">
        <v>0</v>
      </c>
      <c r="K7">
        <v>0</v>
      </c>
      <c r="L7">
        <v>0</v>
      </c>
      <c r="M7">
        <v>0</v>
      </c>
      <c r="N7">
        <v>0</v>
      </c>
      <c r="O7">
        <v>0</v>
      </c>
      <c r="P7">
        <v>0</v>
      </c>
      <c r="Q7">
        <v>0</v>
      </c>
      <c r="BR7" t="s">
        <v>19</v>
      </c>
    </row>
    <row r="8" spans="1:70" x14ac:dyDescent="0.35">
      <c r="A8">
        <v>73</v>
      </c>
      <c r="B8" t="s">
        <v>14</v>
      </c>
      <c r="C8" t="s">
        <v>15</v>
      </c>
      <c r="D8" t="s">
        <v>16</v>
      </c>
      <c r="E8" t="s">
        <v>17</v>
      </c>
      <c r="F8" t="s">
        <v>18</v>
      </c>
      <c r="G8" s="1">
        <v>7604.43</v>
      </c>
      <c r="H8">
        <v>0</v>
      </c>
      <c r="I8">
        <v>0</v>
      </c>
      <c r="J8">
        <v>0</v>
      </c>
      <c r="K8">
        <v>0</v>
      </c>
      <c r="L8">
        <v>0</v>
      </c>
      <c r="M8" s="1">
        <v>6390.28</v>
      </c>
      <c r="N8" s="1">
        <v>1214.1500000000001</v>
      </c>
      <c r="O8">
        <v>0</v>
      </c>
      <c r="P8">
        <v>0</v>
      </c>
      <c r="Q8">
        <v>0</v>
      </c>
      <c r="BR8" t="s">
        <v>19</v>
      </c>
    </row>
    <row r="9" spans="1:70" x14ac:dyDescent="0.35">
      <c r="A9">
        <v>17</v>
      </c>
      <c r="B9" t="s">
        <v>20</v>
      </c>
      <c r="C9">
        <v>17280</v>
      </c>
      <c r="D9" t="s">
        <v>21</v>
      </c>
      <c r="E9" t="s">
        <v>22</v>
      </c>
      <c r="F9" t="s">
        <v>23</v>
      </c>
      <c r="G9" s="1">
        <v>261370.16</v>
      </c>
      <c r="H9">
        <v>0</v>
      </c>
      <c r="I9">
        <v>0</v>
      </c>
      <c r="J9">
        <v>0</v>
      </c>
      <c r="K9">
        <v>0</v>
      </c>
      <c r="L9">
        <v>0</v>
      </c>
      <c r="M9" s="1">
        <v>239789.14</v>
      </c>
      <c r="N9" s="1">
        <v>21581.02</v>
      </c>
      <c r="O9">
        <v>0</v>
      </c>
      <c r="P9">
        <v>0</v>
      </c>
      <c r="Q9">
        <v>0</v>
      </c>
      <c r="BR9" t="s">
        <v>19</v>
      </c>
    </row>
    <row r="10" spans="1:70" x14ac:dyDescent="0.35">
      <c r="A10">
        <v>75</v>
      </c>
      <c r="B10" t="s">
        <v>20</v>
      </c>
      <c r="C10">
        <v>2304504</v>
      </c>
      <c r="D10" t="s">
        <v>16</v>
      </c>
      <c r="E10" t="s">
        <v>24</v>
      </c>
      <c r="F10" t="s">
        <v>25</v>
      </c>
      <c r="G10" s="1">
        <v>24871.86</v>
      </c>
      <c r="H10">
        <v>0</v>
      </c>
      <c r="I10">
        <v>0</v>
      </c>
      <c r="J10">
        <v>0</v>
      </c>
      <c r="K10">
        <v>0</v>
      </c>
      <c r="L10">
        <v>0</v>
      </c>
      <c r="M10" s="1">
        <v>22818.22</v>
      </c>
      <c r="N10" s="1">
        <v>2053.64</v>
      </c>
      <c r="O10">
        <v>0</v>
      </c>
      <c r="P10">
        <v>0</v>
      </c>
      <c r="Q10">
        <v>0</v>
      </c>
      <c r="BR10" t="s">
        <v>19</v>
      </c>
    </row>
    <row r="11" spans="1:70" x14ac:dyDescent="0.35">
      <c r="A11">
        <v>128</v>
      </c>
      <c r="B11" t="s">
        <v>20</v>
      </c>
      <c r="C11">
        <v>23208</v>
      </c>
      <c r="D11" t="s">
        <v>26</v>
      </c>
      <c r="E11" t="s">
        <v>27</v>
      </c>
      <c r="F11" t="s">
        <v>28</v>
      </c>
      <c r="G11" s="1">
        <v>101396.06</v>
      </c>
      <c r="H11">
        <v>0</v>
      </c>
      <c r="I11">
        <v>0</v>
      </c>
      <c r="J11">
        <v>0</v>
      </c>
      <c r="K11">
        <v>0</v>
      </c>
      <c r="L11">
        <v>0</v>
      </c>
      <c r="M11" s="1">
        <v>93023.91</v>
      </c>
      <c r="N11" s="1">
        <v>8372.15</v>
      </c>
      <c r="O11">
        <v>0</v>
      </c>
      <c r="P11">
        <v>0</v>
      </c>
      <c r="Q11">
        <v>0</v>
      </c>
      <c r="BR11" t="s">
        <v>19</v>
      </c>
    </row>
    <row r="12" spans="1:70" x14ac:dyDescent="0.35">
      <c r="A12">
        <v>167</v>
      </c>
      <c r="B12" t="s">
        <v>20</v>
      </c>
      <c r="C12">
        <v>23286</v>
      </c>
      <c r="D12" t="s">
        <v>29</v>
      </c>
      <c r="E12" t="s">
        <v>27</v>
      </c>
      <c r="F12" t="s">
        <v>28</v>
      </c>
      <c r="G12" s="1">
        <v>119086.91</v>
      </c>
      <c r="H12">
        <v>0</v>
      </c>
      <c r="I12">
        <v>0</v>
      </c>
      <c r="J12">
        <v>0</v>
      </c>
      <c r="K12">
        <v>0</v>
      </c>
      <c r="L12">
        <v>0</v>
      </c>
      <c r="M12" s="1">
        <v>109254.05</v>
      </c>
      <c r="N12" s="1">
        <v>9832.86</v>
      </c>
      <c r="O12">
        <v>0</v>
      </c>
      <c r="P12">
        <v>0</v>
      </c>
      <c r="Q12">
        <v>0</v>
      </c>
      <c r="BR12" t="s">
        <v>19</v>
      </c>
    </row>
    <row r="13" spans="1:70" x14ac:dyDescent="0.35">
      <c r="A13">
        <v>168</v>
      </c>
      <c r="B13" t="s">
        <v>20</v>
      </c>
      <c r="C13">
        <v>23287</v>
      </c>
      <c r="D13" t="s">
        <v>29</v>
      </c>
      <c r="E13" t="s">
        <v>27</v>
      </c>
      <c r="F13" t="s">
        <v>28</v>
      </c>
      <c r="G13" s="1">
        <v>119086.91</v>
      </c>
      <c r="H13">
        <v>0</v>
      </c>
      <c r="I13">
        <v>0</v>
      </c>
      <c r="J13">
        <v>0</v>
      </c>
      <c r="K13">
        <v>0</v>
      </c>
      <c r="L13">
        <v>0</v>
      </c>
      <c r="M13" s="1">
        <v>109254.05</v>
      </c>
      <c r="N13" s="1">
        <v>9832.86</v>
      </c>
      <c r="O13">
        <v>0</v>
      </c>
      <c r="P13">
        <v>0</v>
      </c>
      <c r="Q13">
        <v>0</v>
      </c>
      <c r="BR13" t="s">
        <v>19</v>
      </c>
    </row>
    <row r="14" spans="1:70" x14ac:dyDescent="0.35">
      <c r="A14">
        <v>169</v>
      </c>
      <c r="B14" t="s">
        <v>20</v>
      </c>
      <c r="C14">
        <v>2306373</v>
      </c>
      <c r="D14" t="s">
        <v>29</v>
      </c>
      <c r="E14" t="s">
        <v>24</v>
      </c>
      <c r="F14" t="s">
        <v>25</v>
      </c>
      <c r="G14" s="1">
        <v>25036.31</v>
      </c>
      <c r="H14">
        <v>0</v>
      </c>
      <c r="I14">
        <v>0</v>
      </c>
      <c r="J14">
        <v>0</v>
      </c>
      <c r="K14">
        <v>0</v>
      </c>
      <c r="L14">
        <v>0</v>
      </c>
      <c r="M14" s="1">
        <v>22969.09</v>
      </c>
      <c r="N14" s="1">
        <v>2067.2199999999998</v>
      </c>
      <c r="O14">
        <v>0</v>
      </c>
      <c r="P14">
        <v>0</v>
      </c>
      <c r="Q14">
        <v>0</v>
      </c>
      <c r="BR14" t="s">
        <v>19</v>
      </c>
    </row>
    <row r="15" spans="1:70" x14ac:dyDescent="0.35">
      <c r="A15">
        <v>196</v>
      </c>
      <c r="B15" t="s">
        <v>20</v>
      </c>
      <c r="C15">
        <v>2306894</v>
      </c>
      <c r="D15" t="s">
        <v>30</v>
      </c>
      <c r="E15" t="s">
        <v>24</v>
      </c>
      <c r="F15" t="s">
        <v>25</v>
      </c>
      <c r="G15" s="1">
        <v>-25038.32</v>
      </c>
      <c r="H15">
        <v>0</v>
      </c>
      <c r="I15">
        <v>0</v>
      </c>
      <c r="J15">
        <v>0</v>
      </c>
      <c r="K15">
        <v>0</v>
      </c>
      <c r="L15">
        <v>0</v>
      </c>
      <c r="M15" s="1">
        <v>-22970.94</v>
      </c>
      <c r="N15" s="1">
        <v>-2067.38</v>
      </c>
      <c r="O15">
        <v>0</v>
      </c>
      <c r="P15">
        <v>0</v>
      </c>
      <c r="Q15">
        <v>0</v>
      </c>
      <c r="BR15" t="s">
        <v>19</v>
      </c>
    </row>
    <row r="16" spans="1:70" x14ac:dyDescent="0.35">
      <c r="A16">
        <v>21</v>
      </c>
      <c r="B16" t="s">
        <v>31</v>
      </c>
      <c r="C16">
        <v>2332101471</v>
      </c>
      <c r="D16" t="s">
        <v>21</v>
      </c>
      <c r="E16" t="s">
        <v>32</v>
      </c>
      <c r="F16" t="s">
        <v>33</v>
      </c>
      <c r="G16" s="1">
        <v>236758.9</v>
      </c>
      <c r="H16">
        <v>0</v>
      </c>
      <c r="I16">
        <v>0</v>
      </c>
      <c r="J16">
        <v>0</v>
      </c>
      <c r="K16">
        <v>0</v>
      </c>
      <c r="L16">
        <v>0</v>
      </c>
      <c r="M16">
        <v>0</v>
      </c>
      <c r="N16">
        <v>0</v>
      </c>
      <c r="O16" s="1">
        <v>217210</v>
      </c>
      <c r="P16" s="1">
        <v>19548.900000000001</v>
      </c>
      <c r="Q16">
        <v>0</v>
      </c>
      <c r="BR16" t="s">
        <v>19</v>
      </c>
    </row>
    <row r="17" spans="1:70" x14ac:dyDescent="0.35">
      <c r="A17">
        <v>111</v>
      </c>
      <c r="B17" t="s">
        <v>31</v>
      </c>
      <c r="C17">
        <v>13991</v>
      </c>
      <c r="D17" t="s">
        <v>34</v>
      </c>
      <c r="E17" t="s">
        <v>35</v>
      </c>
      <c r="F17" t="s">
        <v>36</v>
      </c>
      <c r="G17" s="1">
        <v>37060</v>
      </c>
      <c r="H17">
        <v>0</v>
      </c>
      <c r="I17">
        <v>0</v>
      </c>
      <c r="J17">
        <v>0</v>
      </c>
      <c r="K17">
        <v>0</v>
      </c>
      <c r="L17">
        <v>0</v>
      </c>
      <c r="M17">
        <v>0</v>
      </c>
      <c r="N17">
        <v>0</v>
      </c>
      <c r="O17" s="1">
        <v>34000</v>
      </c>
      <c r="P17" s="1">
        <v>3060</v>
      </c>
      <c r="Q17">
        <v>0</v>
      </c>
      <c r="BR17" t="s">
        <v>19</v>
      </c>
    </row>
    <row r="18" spans="1:70" x14ac:dyDescent="0.35">
      <c r="A18">
        <v>148</v>
      </c>
      <c r="B18" t="s">
        <v>31</v>
      </c>
      <c r="C18">
        <v>7216000208</v>
      </c>
      <c r="D18" t="s">
        <v>37</v>
      </c>
      <c r="E18" t="s">
        <v>38</v>
      </c>
      <c r="F18" t="s">
        <v>39</v>
      </c>
      <c r="G18" s="1">
        <v>26720.26</v>
      </c>
      <c r="H18">
        <v>0</v>
      </c>
      <c r="I18">
        <v>0</v>
      </c>
      <c r="J18">
        <v>0</v>
      </c>
      <c r="K18">
        <v>0</v>
      </c>
      <c r="L18">
        <v>0</v>
      </c>
      <c r="M18">
        <v>0</v>
      </c>
      <c r="N18">
        <v>0</v>
      </c>
      <c r="O18" s="1">
        <v>24514</v>
      </c>
      <c r="P18" s="1">
        <v>2206.2600000000002</v>
      </c>
      <c r="Q18">
        <v>0</v>
      </c>
      <c r="BR18" t="s">
        <v>19</v>
      </c>
    </row>
    <row r="19" spans="1:70" x14ac:dyDescent="0.35">
      <c r="A19">
        <v>173</v>
      </c>
      <c r="B19" t="s">
        <v>31</v>
      </c>
      <c r="C19">
        <v>5764</v>
      </c>
      <c r="D19" t="s">
        <v>40</v>
      </c>
      <c r="E19" t="s">
        <v>35</v>
      </c>
      <c r="F19" t="s">
        <v>36</v>
      </c>
      <c r="G19" s="1">
        <v>-37060</v>
      </c>
      <c r="H19">
        <v>0</v>
      </c>
      <c r="I19">
        <v>0</v>
      </c>
      <c r="J19">
        <v>0</v>
      </c>
      <c r="K19">
        <v>0</v>
      </c>
      <c r="L19">
        <v>0</v>
      </c>
      <c r="M19">
        <v>0</v>
      </c>
      <c r="N19">
        <v>0</v>
      </c>
      <c r="O19" s="1">
        <v>-34000</v>
      </c>
      <c r="P19" s="1">
        <v>-3060</v>
      </c>
      <c r="Q19">
        <v>0</v>
      </c>
      <c r="BR19" t="s">
        <v>19</v>
      </c>
    </row>
    <row r="20" spans="1:70" x14ac:dyDescent="0.35">
      <c r="A20">
        <v>25</v>
      </c>
      <c r="B20" t="s">
        <v>77</v>
      </c>
      <c r="C20">
        <v>236</v>
      </c>
      <c r="D20" t="s">
        <v>78</v>
      </c>
      <c r="E20" t="s">
        <v>79</v>
      </c>
      <c r="F20" t="s">
        <v>80</v>
      </c>
      <c r="G20">
        <v>109.58</v>
      </c>
      <c r="H20">
        <v>0</v>
      </c>
      <c r="I20">
        <v>0</v>
      </c>
      <c r="J20">
        <v>0</v>
      </c>
      <c r="K20">
        <v>0</v>
      </c>
      <c r="L20">
        <v>0</v>
      </c>
      <c r="M20">
        <v>0</v>
      </c>
      <c r="N20">
        <v>0</v>
      </c>
      <c r="O20">
        <v>0</v>
      </c>
      <c r="P20">
        <v>0</v>
      </c>
      <c r="Q20">
        <v>109.58</v>
      </c>
      <c r="BR20" t="s">
        <v>19</v>
      </c>
    </row>
    <row r="21" spans="1:70" x14ac:dyDescent="0.35">
      <c r="A21">
        <v>33</v>
      </c>
      <c r="B21" t="s">
        <v>77</v>
      </c>
      <c r="C21">
        <v>30823992281081</v>
      </c>
      <c r="D21" t="s">
        <v>81</v>
      </c>
      <c r="E21" t="s">
        <v>82</v>
      </c>
      <c r="F21" t="s">
        <v>83</v>
      </c>
      <c r="G21">
        <v>113.12</v>
      </c>
      <c r="H21">
        <v>0</v>
      </c>
      <c r="I21">
        <v>0</v>
      </c>
      <c r="J21">
        <v>0</v>
      </c>
      <c r="K21">
        <v>0</v>
      </c>
      <c r="L21">
        <v>0</v>
      </c>
      <c r="M21">
        <v>0</v>
      </c>
      <c r="N21">
        <v>0</v>
      </c>
      <c r="O21">
        <v>0</v>
      </c>
      <c r="P21">
        <v>0</v>
      </c>
      <c r="Q21">
        <v>113.12</v>
      </c>
      <c r="BR21" t="s">
        <v>19</v>
      </c>
    </row>
    <row r="22" spans="1:70" x14ac:dyDescent="0.35">
      <c r="A22">
        <v>46</v>
      </c>
      <c r="B22" t="s">
        <v>77</v>
      </c>
      <c r="C22" t="s">
        <v>84</v>
      </c>
      <c r="D22" t="s">
        <v>85</v>
      </c>
      <c r="E22" t="s">
        <v>79</v>
      </c>
      <c r="F22" t="s">
        <v>80</v>
      </c>
      <c r="G22">
        <v>321.19</v>
      </c>
      <c r="H22">
        <v>0</v>
      </c>
      <c r="I22">
        <v>0</v>
      </c>
      <c r="J22">
        <v>0</v>
      </c>
      <c r="K22">
        <v>0</v>
      </c>
      <c r="L22">
        <v>0</v>
      </c>
      <c r="M22">
        <v>0</v>
      </c>
      <c r="N22">
        <v>0</v>
      </c>
      <c r="O22">
        <v>0</v>
      </c>
      <c r="P22">
        <v>0</v>
      </c>
      <c r="Q22">
        <v>321.19</v>
      </c>
      <c r="BR22" t="s">
        <v>86</v>
      </c>
    </row>
    <row r="23" spans="1:70" x14ac:dyDescent="0.35">
      <c r="A23">
        <v>48</v>
      </c>
      <c r="B23" t="s">
        <v>77</v>
      </c>
      <c r="C23">
        <v>1030823010510</v>
      </c>
      <c r="D23" t="s">
        <v>85</v>
      </c>
      <c r="E23" t="s">
        <v>82</v>
      </c>
      <c r="F23" t="s">
        <v>83</v>
      </c>
      <c r="G23">
        <v>360.89</v>
      </c>
      <c r="H23">
        <v>0</v>
      </c>
      <c r="I23">
        <v>0</v>
      </c>
      <c r="J23">
        <v>0</v>
      </c>
      <c r="K23">
        <v>0</v>
      </c>
      <c r="L23">
        <v>0</v>
      </c>
      <c r="M23">
        <v>0</v>
      </c>
      <c r="N23">
        <v>0</v>
      </c>
      <c r="O23">
        <v>0</v>
      </c>
      <c r="P23">
        <v>0</v>
      </c>
      <c r="Q23">
        <v>360.89</v>
      </c>
      <c r="BR23" t="s">
        <v>86</v>
      </c>
    </row>
    <row r="24" spans="1:70" x14ac:dyDescent="0.35">
      <c r="A24">
        <v>49</v>
      </c>
      <c r="B24" t="s">
        <v>77</v>
      </c>
      <c r="C24">
        <v>1030823010508</v>
      </c>
      <c r="D24" t="s">
        <v>85</v>
      </c>
      <c r="E24" t="s">
        <v>82</v>
      </c>
      <c r="F24" t="s">
        <v>83</v>
      </c>
      <c r="G24">
        <v>68.849999999999994</v>
      </c>
      <c r="H24">
        <v>0</v>
      </c>
      <c r="I24">
        <v>0</v>
      </c>
      <c r="J24">
        <v>0</v>
      </c>
      <c r="K24">
        <v>0</v>
      </c>
      <c r="L24">
        <v>0</v>
      </c>
      <c r="M24">
        <v>0</v>
      </c>
      <c r="N24">
        <v>0</v>
      </c>
      <c r="O24">
        <v>0</v>
      </c>
      <c r="P24">
        <v>0</v>
      </c>
      <c r="Q24">
        <v>68.849999999999994</v>
      </c>
      <c r="BR24" t="s">
        <v>86</v>
      </c>
    </row>
    <row r="25" spans="1:70" x14ac:dyDescent="0.35">
      <c r="A25">
        <v>50</v>
      </c>
      <c r="B25" t="s">
        <v>77</v>
      </c>
      <c r="C25">
        <v>67009900042602</v>
      </c>
      <c r="D25" t="s">
        <v>87</v>
      </c>
      <c r="E25" t="s">
        <v>88</v>
      </c>
      <c r="F25" t="s">
        <v>89</v>
      </c>
      <c r="G25">
        <v>419.08</v>
      </c>
      <c r="H25">
        <v>0</v>
      </c>
      <c r="I25">
        <v>0</v>
      </c>
      <c r="J25">
        <v>0</v>
      </c>
      <c r="K25">
        <v>0</v>
      </c>
      <c r="L25">
        <v>0</v>
      </c>
      <c r="M25">
        <v>0</v>
      </c>
      <c r="N25">
        <v>0</v>
      </c>
      <c r="O25">
        <v>0</v>
      </c>
      <c r="P25">
        <v>0</v>
      </c>
      <c r="Q25">
        <v>419.08</v>
      </c>
      <c r="BR25" t="s">
        <v>86</v>
      </c>
    </row>
    <row r="26" spans="1:70" x14ac:dyDescent="0.35">
      <c r="A26">
        <v>52</v>
      </c>
      <c r="B26" t="s">
        <v>77</v>
      </c>
      <c r="C26">
        <v>3031000004006820</v>
      </c>
      <c r="D26" t="s">
        <v>90</v>
      </c>
      <c r="E26" t="s">
        <v>91</v>
      </c>
      <c r="F26" t="s">
        <v>92</v>
      </c>
      <c r="G26" s="1">
        <v>3983.89</v>
      </c>
      <c r="H26">
        <v>0</v>
      </c>
      <c r="I26">
        <v>0</v>
      </c>
      <c r="J26">
        <v>0</v>
      </c>
      <c r="K26">
        <v>0</v>
      </c>
      <c r="L26">
        <v>0</v>
      </c>
      <c r="M26">
        <v>0</v>
      </c>
      <c r="N26">
        <v>0</v>
      </c>
      <c r="O26">
        <v>0</v>
      </c>
      <c r="P26">
        <v>0</v>
      </c>
      <c r="Q26" s="1">
        <v>3983.89</v>
      </c>
      <c r="BR26" t="s">
        <v>86</v>
      </c>
    </row>
    <row r="27" spans="1:70" x14ac:dyDescent="0.35">
      <c r="A27">
        <v>53</v>
      </c>
      <c r="B27" t="s">
        <v>77</v>
      </c>
      <c r="C27">
        <v>3031000004006810</v>
      </c>
      <c r="D27" t="s">
        <v>90</v>
      </c>
      <c r="E27" t="s">
        <v>91</v>
      </c>
      <c r="F27" t="s">
        <v>92</v>
      </c>
      <c r="G27">
        <v>957.88</v>
      </c>
      <c r="H27">
        <v>0</v>
      </c>
      <c r="I27">
        <v>0</v>
      </c>
      <c r="J27">
        <v>0</v>
      </c>
      <c r="K27">
        <v>0</v>
      </c>
      <c r="L27">
        <v>0</v>
      </c>
      <c r="M27">
        <v>0</v>
      </c>
      <c r="N27">
        <v>0</v>
      </c>
      <c r="O27">
        <v>0</v>
      </c>
      <c r="P27">
        <v>0</v>
      </c>
      <c r="Q27">
        <v>957.88</v>
      </c>
      <c r="BR27" t="s">
        <v>86</v>
      </c>
    </row>
    <row r="28" spans="1:70" x14ac:dyDescent="0.35">
      <c r="A28">
        <v>63</v>
      </c>
      <c r="B28" t="s">
        <v>77</v>
      </c>
      <c r="C28">
        <v>3031000007008660</v>
      </c>
      <c r="D28" t="s">
        <v>93</v>
      </c>
      <c r="E28" t="s">
        <v>91</v>
      </c>
      <c r="F28" t="s">
        <v>92</v>
      </c>
      <c r="G28" s="1">
        <v>3948.12</v>
      </c>
      <c r="H28">
        <v>0</v>
      </c>
      <c r="I28">
        <v>0</v>
      </c>
      <c r="J28">
        <v>0</v>
      </c>
      <c r="K28">
        <v>0</v>
      </c>
      <c r="L28">
        <v>0</v>
      </c>
      <c r="M28">
        <v>0</v>
      </c>
      <c r="N28">
        <v>0</v>
      </c>
      <c r="O28">
        <v>0</v>
      </c>
      <c r="P28">
        <v>0</v>
      </c>
      <c r="Q28" s="1">
        <v>3948.12</v>
      </c>
      <c r="BR28" t="s">
        <v>19</v>
      </c>
    </row>
    <row r="29" spans="1:70" x14ac:dyDescent="0.35">
      <c r="A29">
        <v>87</v>
      </c>
      <c r="B29" t="s">
        <v>77</v>
      </c>
      <c r="C29">
        <v>438</v>
      </c>
      <c r="D29" t="s">
        <v>94</v>
      </c>
      <c r="E29" t="s">
        <v>95</v>
      </c>
      <c r="F29" t="s">
        <v>96</v>
      </c>
      <c r="G29">
        <v>330</v>
      </c>
      <c r="H29">
        <v>0</v>
      </c>
      <c r="I29">
        <v>0</v>
      </c>
      <c r="J29">
        <v>0</v>
      </c>
      <c r="K29">
        <v>0</v>
      </c>
      <c r="L29">
        <v>0</v>
      </c>
      <c r="M29">
        <v>0</v>
      </c>
      <c r="N29">
        <v>0</v>
      </c>
      <c r="O29">
        <v>0</v>
      </c>
      <c r="P29">
        <v>0</v>
      </c>
      <c r="Q29">
        <v>330</v>
      </c>
      <c r="BR29" t="s">
        <v>19</v>
      </c>
    </row>
    <row r="30" spans="1:70" x14ac:dyDescent="0.35">
      <c r="A30">
        <v>89</v>
      </c>
      <c r="B30" t="s">
        <v>77</v>
      </c>
      <c r="C30">
        <v>3031000006010780</v>
      </c>
      <c r="D30" t="s">
        <v>97</v>
      </c>
      <c r="E30" t="s">
        <v>91</v>
      </c>
      <c r="F30" t="s">
        <v>92</v>
      </c>
      <c r="G30" s="1">
        <v>3721.49</v>
      </c>
      <c r="H30">
        <v>0</v>
      </c>
      <c r="I30">
        <v>0</v>
      </c>
      <c r="J30">
        <v>0</v>
      </c>
      <c r="K30">
        <v>0</v>
      </c>
      <c r="L30">
        <v>0</v>
      </c>
      <c r="M30">
        <v>0</v>
      </c>
      <c r="N30">
        <v>0</v>
      </c>
      <c r="O30">
        <v>0</v>
      </c>
      <c r="P30">
        <v>0</v>
      </c>
      <c r="Q30" s="1">
        <v>3721.49</v>
      </c>
      <c r="BR30" t="s">
        <v>19</v>
      </c>
    </row>
    <row r="31" spans="1:70" x14ac:dyDescent="0.35">
      <c r="A31">
        <v>90</v>
      </c>
      <c r="B31" t="s">
        <v>77</v>
      </c>
      <c r="C31">
        <v>3031000006010780</v>
      </c>
      <c r="D31" t="s">
        <v>97</v>
      </c>
      <c r="E31" t="s">
        <v>91</v>
      </c>
      <c r="F31" t="s">
        <v>92</v>
      </c>
      <c r="G31">
        <v>414.3</v>
      </c>
      <c r="H31">
        <v>0</v>
      </c>
      <c r="I31">
        <v>0</v>
      </c>
      <c r="J31">
        <v>0</v>
      </c>
      <c r="K31">
        <v>0</v>
      </c>
      <c r="L31">
        <v>0</v>
      </c>
      <c r="M31">
        <v>0</v>
      </c>
      <c r="N31">
        <v>0</v>
      </c>
      <c r="O31">
        <v>0</v>
      </c>
      <c r="P31">
        <v>0</v>
      </c>
      <c r="Q31">
        <v>414.3</v>
      </c>
      <c r="BR31" t="s">
        <v>19</v>
      </c>
    </row>
    <row r="32" spans="1:70" x14ac:dyDescent="0.35">
      <c r="A32">
        <v>94</v>
      </c>
      <c r="B32" t="s">
        <v>77</v>
      </c>
      <c r="C32">
        <v>1030823015406</v>
      </c>
      <c r="D32" t="s">
        <v>97</v>
      </c>
      <c r="E32" t="s">
        <v>82</v>
      </c>
      <c r="F32" t="s">
        <v>83</v>
      </c>
      <c r="G32">
        <v>115.94</v>
      </c>
      <c r="H32">
        <v>0</v>
      </c>
      <c r="I32">
        <v>0</v>
      </c>
      <c r="J32">
        <v>0</v>
      </c>
      <c r="K32">
        <v>0</v>
      </c>
      <c r="L32">
        <v>0</v>
      </c>
      <c r="M32">
        <v>0</v>
      </c>
      <c r="N32">
        <v>0</v>
      </c>
      <c r="O32">
        <v>0</v>
      </c>
      <c r="P32">
        <v>0</v>
      </c>
      <c r="Q32">
        <v>115.94</v>
      </c>
      <c r="BR32" t="s">
        <v>19</v>
      </c>
    </row>
    <row r="33" spans="1:70" x14ac:dyDescent="0.35">
      <c r="A33">
        <v>164</v>
      </c>
      <c r="B33" t="s">
        <v>77</v>
      </c>
      <c r="C33">
        <v>3031000004011060</v>
      </c>
      <c r="D33" t="s">
        <v>98</v>
      </c>
      <c r="E33" t="s">
        <v>91</v>
      </c>
      <c r="F33" t="s">
        <v>92</v>
      </c>
      <c r="G33" s="1">
        <v>2527.14</v>
      </c>
      <c r="H33">
        <v>0</v>
      </c>
      <c r="I33">
        <v>0</v>
      </c>
      <c r="J33">
        <v>0</v>
      </c>
      <c r="K33">
        <v>0</v>
      </c>
      <c r="L33">
        <v>0</v>
      </c>
      <c r="M33">
        <v>0</v>
      </c>
      <c r="N33">
        <v>0</v>
      </c>
      <c r="O33">
        <v>0</v>
      </c>
      <c r="P33">
        <v>0</v>
      </c>
      <c r="Q33" s="1">
        <v>2527.14</v>
      </c>
      <c r="BR33" t="s">
        <v>19</v>
      </c>
    </row>
    <row r="34" spans="1:70" x14ac:dyDescent="0.35">
      <c r="A34">
        <v>179</v>
      </c>
      <c r="B34" t="s">
        <v>77</v>
      </c>
      <c r="C34">
        <v>308239923644261</v>
      </c>
      <c r="D34" t="s">
        <v>40</v>
      </c>
      <c r="E34" t="s">
        <v>82</v>
      </c>
      <c r="F34" t="s">
        <v>83</v>
      </c>
      <c r="G34">
        <v>281.70999999999998</v>
      </c>
      <c r="H34">
        <v>0</v>
      </c>
      <c r="I34">
        <v>0</v>
      </c>
      <c r="J34">
        <v>0</v>
      </c>
      <c r="K34">
        <v>0</v>
      </c>
      <c r="L34">
        <v>0</v>
      </c>
      <c r="M34">
        <v>0</v>
      </c>
      <c r="N34">
        <v>0</v>
      </c>
      <c r="O34">
        <v>0</v>
      </c>
      <c r="P34">
        <v>0</v>
      </c>
      <c r="Q34">
        <v>281.70999999999998</v>
      </c>
      <c r="BR34" t="s">
        <v>19</v>
      </c>
    </row>
    <row r="35" spans="1:70" x14ac:dyDescent="0.35">
      <c r="A35">
        <v>202</v>
      </c>
      <c r="B35" t="s">
        <v>77</v>
      </c>
      <c r="C35">
        <v>3031000006013390</v>
      </c>
      <c r="D35" t="s">
        <v>30</v>
      </c>
      <c r="E35" t="s">
        <v>91</v>
      </c>
      <c r="F35" t="s">
        <v>92</v>
      </c>
      <c r="G35" s="1">
        <v>4314.0200000000004</v>
      </c>
      <c r="H35">
        <v>0</v>
      </c>
      <c r="I35">
        <v>0</v>
      </c>
      <c r="J35">
        <v>0</v>
      </c>
      <c r="K35">
        <v>0</v>
      </c>
      <c r="L35">
        <v>0</v>
      </c>
      <c r="M35">
        <v>0</v>
      </c>
      <c r="N35">
        <v>0</v>
      </c>
      <c r="O35">
        <v>0</v>
      </c>
      <c r="P35">
        <v>0</v>
      </c>
      <c r="Q35" s="1">
        <v>4314.0200000000004</v>
      </c>
      <c r="BR35" t="s">
        <v>19</v>
      </c>
    </row>
    <row r="36" spans="1:70" x14ac:dyDescent="0.35">
      <c r="A36">
        <v>3</v>
      </c>
      <c r="B36" t="s">
        <v>99</v>
      </c>
      <c r="C36">
        <v>290077</v>
      </c>
      <c r="D36" t="s">
        <v>100</v>
      </c>
      <c r="E36" t="s">
        <v>69</v>
      </c>
      <c r="F36" t="s">
        <v>70</v>
      </c>
      <c r="G36">
        <v>54.8</v>
      </c>
      <c r="H36">
        <v>0</v>
      </c>
      <c r="I36">
        <v>0</v>
      </c>
      <c r="J36">
        <v>0</v>
      </c>
      <c r="K36">
        <v>0</v>
      </c>
      <c r="L36">
        <v>54.8</v>
      </c>
      <c r="M36">
        <v>0</v>
      </c>
      <c r="N36">
        <v>0</v>
      </c>
      <c r="O36">
        <v>0</v>
      </c>
      <c r="P36">
        <v>0</v>
      </c>
      <c r="Q36">
        <v>0</v>
      </c>
      <c r="BR36" t="s">
        <v>19</v>
      </c>
    </row>
    <row r="37" spans="1:70" x14ac:dyDescent="0.35">
      <c r="A37">
        <v>9</v>
      </c>
      <c r="B37" t="s">
        <v>99</v>
      </c>
      <c r="C37">
        <v>230302296581</v>
      </c>
      <c r="D37" t="s">
        <v>100</v>
      </c>
      <c r="E37" t="s">
        <v>101</v>
      </c>
      <c r="F37" t="s">
        <v>102</v>
      </c>
      <c r="G37" s="1">
        <v>3911.32</v>
      </c>
      <c r="H37">
        <v>0</v>
      </c>
      <c r="I37">
        <v>0</v>
      </c>
      <c r="J37">
        <v>0</v>
      </c>
      <c r="K37">
        <v>0</v>
      </c>
      <c r="L37" s="1">
        <v>3911.32</v>
      </c>
      <c r="M37">
        <v>0</v>
      </c>
      <c r="N37">
        <v>0</v>
      </c>
      <c r="O37">
        <v>0</v>
      </c>
      <c r="P37">
        <v>0</v>
      </c>
      <c r="Q37">
        <v>0</v>
      </c>
      <c r="BR37" t="s">
        <v>19</v>
      </c>
    </row>
    <row r="38" spans="1:70" x14ac:dyDescent="0.35">
      <c r="A38">
        <v>15</v>
      </c>
      <c r="B38" t="s">
        <v>99</v>
      </c>
      <c r="C38">
        <v>59</v>
      </c>
      <c r="D38" t="s">
        <v>100</v>
      </c>
      <c r="E38" t="s">
        <v>103</v>
      </c>
      <c r="F38" t="s">
        <v>104</v>
      </c>
      <c r="G38" s="1">
        <v>1890</v>
      </c>
      <c r="H38">
        <v>0</v>
      </c>
      <c r="I38">
        <v>0</v>
      </c>
      <c r="J38">
        <v>0</v>
      </c>
      <c r="K38">
        <v>0</v>
      </c>
      <c r="L38" s="1">
        <v>1890</v>
      </c>
      <c r="M38">
        <v>0</v>
      </c>
      <c r="N38">
        <v>0</v>
      </c>
      <c r="O38">
        <v>0</v>
      </c>
      <c r="P38">
        <v>0</v>
      </c>
      <c r="Q38">
        <v>0</v>
      </c>
      <c r="BR38" t="s">
        <v>19</v>
      </c>
    </row>
    <row r="39" spans="1:70" x14ac:dyDescent="0.35">
      <c r="A39">
        <v>18</v>
      </c>
      <c r="B39" t="s">
        <v>99</v>
      </c>
      <c r="C39">
        <v>552845405</v>
      </c>
      <c r="D39" t="s">
        <v>21</v>
      </c>
      <c r="E39" t="s">
        <v>105</v>
      </c>
      <c r="F39" t="s">
        <v>106</v>
      </c>
      <c r="G39">
        <v>74.5</v>
      </c>
      <c r="H39">
        <v>0</v>
      </c>
      <c r="I39">
        <v>0</v>
      </c>
      <c r="J39">
        <v>0</v>
      </c>
      <c r="K39">
        <v>0</v>
      </c>
      <c r="L39">
        <v>74.5</v>
      </c>
      <c r="M39">
        <v>0</v>
      </c>
      <c r="N39">
        <v>0</v>
      </c>
      <c r="O39">
        <v>0</v>
      </c>
      <c r="P39">
        <v>0</v>
      </c>
      <c r="Q39">
        <v>0</v>
      </c>
      <c r="BR39" t="s">
        <v>19</v>
      </c>
    </row>
    <row r="40" spans="1:70" x14ac:dyDescent="0.35">
      <c r="A40">
        <v>39</v>
      </c>
      <c r="B40" t="s">
        <v>99</v>
      </c>
      <c r="C40">
        <v>7554662</v>
      </c>
      <c r="D40" t="s">
        <v>107</v>
      </c>
      <c r="E40" t="s">
        <v>108</v>
      </c>
      <c r="F40" t="s">
        <v>109</v>
      </c>
      <c r="G40">
        <v>2.46</v>
      </c>
      <c r="H40">
        <v>0</v>
      </c>
      <c r="I40">
        <v>0</v>
      </c>
      <c r="J40">
        <v>0</v>
      </c>
      <c r="K40">
        <v>0</v>
      </c>
      <c r="L40">
        <v>2.46</v>
      </c>
      <c r="M40">
        <v>0</v>
      </c>
      <c r="N40">
        <v>0</v>
      </c>
      <c r="O40">
        <v>0</v>
      </c>
      <c r="P40">
        <v>0</v>
      </c>
      <c r="Q40">
        <v>0</v>
      </c>
      <c r="BR40" t="s">
        <v>19</v>
      </c>
    </row>
    <row r="41" spans="1:70" x14ac:dyDescent="0.35">
      <c r="A41">
        <v>58</v>
      </c>
      <c r="B41" t="s">
        <v>99</v>
      </c>
      <c r="C41">
        <v>3811047237</v>
      </c>
      <c r="D41" t="s">
        <v>93</v>
      </c>
      <c r="E41" t="s">
        <v>110</v>
      </c>
      <c r="F41" t="s">
        <v>111</v>
      </c>
      <c r="G41" s="1">
        <v>5487.78</v>
      </c>
      <c r="H41">
        <v>0</v>
      </c>
      <c r="I41">
        <v>0</v>
      </c>
      <c r="J41">
        <v>0</v>
      </c>
      <c r="K41">
        <v>0</v>
      </c>
      <c r="L41" s="1">
        <v>5487.78</v>
      </c>
      <c r="M41">
        <v>0</v>
      </c>
      <c r="N41">
        <v>0</v>
      </c>
      <c r="O41">
        <v>0</v>
      </c>
      <c r="P41">
        <v>0</v>
      </c>
      <c r="Q41">
        <v>0</v>
      </c>
      <c r="BR41" t="s">
        <v>19</v>
      </c>
    </row>
    <row r="42" spans="1:70" x14ac:dyDescent="0.35">
      <c r="A42">
        <v>95</v>
      </c>
      <c r="B42" t="s">
        <v>99</v>
      </c>
      <c r="C42">
        <v>8304879</v>
      </c>
      <c r="D42" t="s">
        <v>34</v>
      </c>
      <c r="E42" t="s">
        <v>112</v>
      </c>
      <c r="F42" t="s">
        <v>113</v>
      </c>
      <c r="G42">
        <v>16.940000000000001</v>
      </c>
      <c r="H42">
        <v>0</v>
      </c>
      <c r="I42">
        <v>0</v>
      </c>
      <c r="J42">
        <v>0</v>
      </c>
      <c r="K42">
        <v>0</v>
      </c>
      <c r="L42">
        <v>16.940000000000001</v>
      </c>
      <c r="M42">
        <v>0</v>
      </c>
      <c r="N42">
        <v>0</v>
      </c>
      <c r="O42">
        <v>0</v>
      </c>
      <c r="P42">
        <v>0</v>
      </c>
      <c r="Q42">
        <v>0</v>
      </c>
      <c r="BR42" t="s">
        <v>19</v>
      </c>
    </row>
    <row r="43" spans="1:70" x14ac:dyDescent="0.35">
      <c r="A43">
        <v>133</v>
      </c>
      <c r="B43" t="s">
        <v>99</v>
      </c>
      <c r="C43">
        <v>8070900</v>
      </c>
      <c r="D43" t="s">
        <v>114</v>
      </c>
      <c r="E43" t="s">
        <v>115</v>
      </c>
      <c r="F43" t="s">
        <v>116</v>
      </c>
      <c r="G43" s="1">
        <v>1171.17</v>
      </c>
      <c r="H43">
        <v>0</v>
      </c>
      <c r="I43">
        <v>0</v>
      </c>
      <c r="J43">
        <v>0</v>
      </c>
      <c r="K43">
        <v>0</v>
      </c>
      <c r="L43" s="1">
        <v>1171.17</v>
      </c>
      <c r="M43">
        <v>0</v>
      </c>
      <c r="N43">
        <v>0</v>
      </c>
      <c r="O43">
        <v>0</v>
      </c>
      <c r="P43">
        <v>0</v>
      </c>
      <c r="Q43">
        <v>0</v>
      </c>
      <c r="BR43" t="s">
        <v>19</v>
      </c>
    </row>
    <row r="44" spans="1:70" x14ac:dyDescent="0.35">
      <c r="A44">
        <v>134</v>
      </c>
      <c r="B44" t="s">
        <v>99</v>
      </c>
      <c r="C44">
        <v>8070899</v>
      </c>
      <c r="D44" t="s">
        <v>114</v>
      </c>
      <c r="E44" t="s">
        <v>115</v>
      </c>
      <c r="F44" t="s">
        <v>116</v>
      </c>
      <c r="G44">
        <v>-44.28</v>
      </c>
      <c r="H44">
        <v>0</v>
      </c>
      <c r="I44">
        <v>0</v>
      </c>
      <c r="J44">
        <v>0</v>
      </c>
      <c r="K44">
        <v>0</v>
      </c>
      <c r="L44">
        <v>-44.28</v>
      </c>
      <c r="M44">
        <v>0</v>
      </c>
      <c r="N44">
        <v>0</v>
      </c>
      <c r="O44">
        <v>0</v>
      </c>
      <c r="P44">
        <v>0</v>
      </c>
      <c r="Q44">
        <v>0</v>
      </c>
      <c r="BR44" t="s">
        <v>19</v>
      </c>
    </row>
    <row r="45" spans="1:70" x14ac:dyDescent="0.35">
      <c r="A45">
        <v>152</v>
      </c>
      <c r="B45" t="s">
        <v>99</v>
      </c>
      <c r="C45">
        <v>4616820</v>
      </c>
      <c r="D45" t="s">
        <v>98</v>
      </c>
      <c r="E45" t="s">
        <v>117</v>
      </c>
      <c r="F45" t="s">
        <v>118</v>
      </c>
      <c r="G45">
        <v>1.1299999999999999</v>
      </c>
      <c r="H45">
        <v>0</v>
      </c>
      <c r="I45">
        <v>0</v>
      </c>
      <c r="J45">
        <v>0</v>
      </c>
      <c r="K45">
        <v>0</v>
      </c>
      <c r="L45">
        <v>1.1299999999999999</v>
      </c>
      <c r="M45">
        <v>0</v>
      </c>
      <c r="N45">
        <v>0</v>
      </c>
      <c r="O45">
        <v>0</v>
      </c>
      <c r="P45">
        <v>0</v>
      </c>
      <c r="Q45">
        <v>0</v>
      </c>
      <c r="BR45" t="s">
        <v>19</v>
      </c>
    </row>
    <row r="46" spans="1:70" x14ac:dyDescent="0.35">
      <c r="A46">
        <v>187</v>
      </c>
      <c r="B46" t="s">
        <v>99</v>
      </c>
      <c r="C46">
        <v>8346553</v>
      </c>
      <c r="D46" t="s">
        <v>30</v>
      </c>
      <c r="E46" t="s">
        <v>112</v>
      </c>
      <c r="F46" t="s">
        <v>113</v>
      </c>
      <c r="G46">
        <v>7.32</v>
      </c>
      <c r="H46">
        <v>0</v>
      </c>
      <c r="I46">
        <v>0</v>
      </c>
      <c r="J46">
        <v>0</v>
      </c>
      <c r="K46">
        <v>0</v>
      </c>
      <c r="L46">
        <v>7.32</v>
      </c>
      <c r="M46">
        <v>0</v>
      </c>
      <c r="N46">
        <v>0</v>
      </c>
      <c r="O46">
        <v>0</v>
      </c>
      <c r="P46">
        <v>0</v>
      </c>
      <c r="Q46">
        <v>0</v>
      </c>
      <c r="BR46" t="s">
        <v>19</v>
      </c>
    </row>
    <row r="47" spans="1:70" x14ac:dyDescent="0.35">
      <c r="A47">
        <v>192</v>
      </c>
      <c r="B47" t="s">
        <v>99</v>
      </c>
      <c r="C47">
        <v>1124</v>
      </c>
      <c r="D47" t="s">
        <v>30</v>
      </c>
      <c r="E47" t="s">
        <v>119</v>
      </c>
      <c r="F47" t="s">
        <v>120</v>
      </c>
      <c r="G47">
        <v>270</v>
      </c>
      <c r="H47">
        <v>0</v>
      </c>
      <c r="I47">
        <v>0</v>
      </c>
      <c r="J47">
        <v>0</v>
      </c>
      <c r="K47">
        <v>0</v>
      </c>
      <c r="L47">
        <v>270</v>
      </c>
      <c r="M47">
        <v>0</v>
      </c>
      <c r="N47">
        <v>0</v>
      </c>
      <c r="O47">
        <v>0</v>
      </c>
      <c r="P47">
        <v>0</v>
      </c>
      <c r="Q47">
        <v>0</v>
      </c>
      <c r="BR47" t="s">
        <v>19</v>
      </c>
    </row>
    <row r="48" spans="1:70" x14ac:dyDescent="0.35">
      <c r="A48">
        <v>199</v>
      </c>
      <c r="B48" t="s">
        <v>99</v>
      </c>
      <c r="C48">
        <v>24869</v>
      </c>
      <c r="D48" t="s">
        <v>30</v>
      </c>
      <c r="E48" t="s">
        <v>121</v>
      </c>
      <c r="F48" t="s">
        <v>122</v>
      </c>
      <c r="G48" s="1">
        <v>1239</v>
      </c>
      <c r="H48">
        <v>0</v>
      </c>
      <c r="I48">
        <v>0</v>
      </c>
      <c r="J48">
        <v>0</v>
      </c>
      <c r="K48">
        <v>0</v>
      </c>
      <c r="L48" s="1">
        <v>1239</v>
      </c>
      <c r="M48">
        <v>0</v>
      </c>
      <c r="N48">
        <v>0</v>
      </c>
      <c r="O48">
        <v>0</v>
      </c>
      <c r="P48">
        <v>0</v>
      </c>
      <c r="Q48">
        <v>0</v>
      </c>
      <c r="BR48" t="s">
        <v>19</v>
      </c>
    </row>
    <row r="49" spans="1:70" x14ac:dyDescent="0.35">
      <c r="A49">
        <v>1</v>
      </c>
      <c r="B49" t="s">
        <v>123</v>
      </c>
      <c r="C49">
        <v>70610295</v>
      </c>
      <c r="D49" t="s">
        <v>100</v>
      </c>
      <c r="E49" t="s">
        <v>124</v>
      </c>
      <c r="F49" t="s">
        <v>125</v>
      </c>
      <c r="G49">
        <v>540.99</v>
      </c>
      <c r="H49">
        <v>454.61</v>
      </c>
      <c r="I49">
        <v>86.38</v>
      </c>
      <c r="J49">
        <v>0</v>
      </c>
      <c r="K49">
        <v>0</v>
      </c>
      <c r="L49">
        <v>0</v>
      </c>
      <c r="M49">
        <v>0</v>
      </c>
      <c r="N49">
        <v>0</v>
      </c>
      <c r="O49">
        <v>0</v>
      </c>
      <c r="P49">
        <v>0</v>
      </c>
      <c r="Q49">
        <v>0</v>
      </c>
      <c r="BR49" t="s">
        <v>19</v>
      </c>
    </row>
    <row r="50" spans="1:70" x14ac:dyDescent="0.35">
      <c r="A50">
        <v>2</v>
      </c>
      <c r="B50" t="s">
        <v>123</v>
      </c>
      <c r="C50">
        <v>7665</v>
      </c>
      <c r="D50" t="s">
        <v>100</v>
      </c>
      <c r="E50" t="s">
        <v>126</v>
      </c>
      <c r="F50" t="s">
        <v>127</v>
      </c>
      <c r="G50" s="1">
        <v>16233.5</v>
      </c>
      <c r="H50" s="1">
        <v>13641.6</v>
      </c>
      <c r="I50" s="1">
        <v>2591.9</v>
      </c>
      <c r="J50">
        <v>0</v>
      </c>
      <c r="K50">
        <v>0</v>
      </c>
      <c r="L50">
        <v>0</v>
      </c>
      <c r="M50">
        <v>0</v>
      </c>
      <c r="N50">
        <v>0</v>
      </c>
      <c r="O50">
        <v>0</v>
      </c>
      <c r="P50">
        <v>0</v>
      </c>
      <c r="Q50">
        <v>0</v>
      </c>
      <c r="BR50" t="s">
        <v>19</v>
      </c>
    </row>
    <row r="51" spans="1:70" x14ac:dyDescent="0.35">
      <c r="A51">
        <v>4</v>
      </c>
      <c r="B51" t="s">
        <v>123</v>
      </c>
      <c r="C51">
        <v>290077</v>
      </c>
      <c r="D51" t="s">
        <v>100</v>
      </c>
      <c r="E51" t="s">
        <v>69</v>
      </c>
      <c r="F51" t="s">
        <v>70</v>
      </c>
      <c r="G51" s="1">
        <v>1562.88</v>
      </c>
      <c r="H51" s="1">
        <v>1313.34</v>
      </c>
      <c r="I51">
        <v>249.54</v>
      </c>
      <c r="J51">
        <v>0</v>
      </c>
      <c r="K51">
        <v>0</v>
      </c>
      <c r="L51">
        <v>0</v>
      </c>
      <c r="M51">
        <v>0</v>
      </c>
      <c r="N51">
        <v>0</v>
      </c>
      <c r="O51">
        <v>0</v>
      </c>
      <c r="P51">
        <v>0</v>
      </c>
      <c r="Q51">
        <v>0</v>
      </c>
      <c r="BR51" t="s">
        <v>19</v>
      </c>
    </row>
    <row r="52" spans="1:70" x14ac:dyDescent="0.35">
      <c r="A52">
        <v>5</v>
      </c>
      <c r="B52" t="s">
        <v>123</v>
      </c>
      <c r="C52">
        <v>2371200179</v>
      </c>
      <c r="D52" t="s">
        <v>100</v>
      </c>
      <c r="E52" t="s">
        <v>128</v>
      </c>
      <c r="F52" t="s">
        <v>129</v>
      </c>
      <c r="G52" s="1">
        <v>29313.65</v>
      </c>
      <c r="H52" s="1">
        <v>24633.32</v>
      </c>
      <c r="I52" s="1">
        <v>4680.33</v>
      </c>
      <c r="J52">
        <v>0</v>
      </c>
      <c r="K52">
        <v>0</v>
      </c>
      <c r="L52">
        <v>0</v>
      </c>
      <c r="M52">
        <v>0</v>
      </c>
      <c r="N52">
        <v>0</v>
      </c>
      <c r="O52">
        <v>0</v>
      </c>
      <c r="P52">
        <v>0</v>
      </c>
      <c r="Q52">
        <v>0</v>
      </c>
      <c r="BR52" t="s">
        <v>19</v>
      </c>
    </row>
    <row r="53" spans="1:70" x14ac:dyDescent="0.35">
      <c r="A53">
        <v>6</v>
      </c>
      <c r="B53" t="s">
        <v>123</v>
      </c>
      <c r="C53">
        <v>2371200183</v>
      </c>
      <c r="D53" t="s">
        <v>100</v>
      </c>
      <c r="E53" t="s">
        <v>128</v>
      </c>
      <c r="F53" t="s">
        <v>129</v>
      </c>
      <c r="G53" s="1">
        <v>13265.08</v>
      </c>
      <c r="H53" s="1">
        <v>11147.13</v>
      </c>
      <c r="I53" s="1">
        <v>2117.9499999999998</v>
      </c>
      <c r="J53">
        <v>0</v>
      </c>
      <c r="K53">
        <v>0</v>
      </c>
      <c r="L53">
        <v>0</v>
      </c>
      <c r="M53">
        <v>0</v>
      </c>
      <c r="N53">
        <v>0</v>
      </c>
      <c r="O53">
        <v>0</v>
      </c>
      <c r="P53">
        <v>0</v>
      </c>
      <c r="Q53">
        <v>0</v>
      </c>
      <c r="BR53" t="s">
        <v>19</v>
      </c>
    </row>
    <row r="54" spans="1:70" x14ac:dyDescent="0.35">
      <c r="A54">
        <v>7</v>
      </c>
      <c r="B54" t="s">
        <v>123</v>
      </c>
      <c r="C54">
        <v>153</v>
      </c>
      <c r="D54" t="s">
        <v>100</v>
      </c>
      <c r="E54" t="s">
        <v>130</v>
      </c>
      <c r="F54" t="s">
        <v>131</v>
      </c>
      <c r="G54" s="1">
        <v>5532.04</v>
      </c>
      <c r="H54" s="1">
        <v>4648.7700000000004</v>
      </c>
      <c r="I54">
        <v>883.27</v>
      </c>
      <c r="J54">
        <v>0</v>
      </c>
      <c r="K54">
        <v>0</v>
      </c>
      <c r="L54">
        <v>0</v>
      </c>
      <c r="M54">
        <v>0</v>
      </c>
      <c r="N54">
        <v>0</v>
      </c>
      <c r="O54">
        <v>0</v>
      </c>
      <c r="P54">
        <v>0</v>
      </c>
      <c r="Q54">
        <v>0</v>
      </c>
      <c r="BR54" t="s">
        <v>19</v>
      </c>
    </row>
    <row r="55" spans="1:70" x14ac:dyDescent="0.35">
      <c r="A55">
        <v>8</v>
      </c>
      <c r="B55" t="s">
        <v>123</v>
      </c>
      <c r="C55">
        <v>230302296581</v>
      </c>
      <c r="D55" t="s">
        <v>100</v>
      </c>
      <c r="E55" t="s">
        <v>101</v>
      </c>
      <c r="F55" t="s">
        <v>102</v>
      </c>
      <c r="G55" s="1">
        <v>2390.34</v>
      </c>
      <c r="H55" s="1">
        <v>2008.69</v>
      </c>
      <c r="I55">
        <v>381.65</v>
      </c>
      <c r="J55">
        <v>0</v>
      </c>
      <c r="K55">
        <v>0</v>
      </c>
      <c r="L55">
        <v>0</v>
      </c>
      <c r="M55">
        <v>0</v>
      </c>
      <c r="N55">
        <v>0</v>
      </c>
      <c r="O55">
        <v>0</v>
      </c>
      <c r="P55">
        <v>0</v>
      </c>
      <c r="Q55">
        <v>0</v>
      </c>
      <c r="BR55" t="s">
        <v>19</v>
      </c>
    </row>
    <row r="56" spans="1:70" x14ac:dyDescent="0.35">
      <c r="A56">
        <v>10</v>
      </c>
      <c r="B56" t="s">
        <v>123</v>
      </c>
      <c r="C56">
        <v>108346</v>
      </c>
      <c r="D56" t="s">
        <v>100</v>
      </c>
      <c r="E56" t="s">
        <v>132</v>
      </c>
      <c r="F56" t="s">
        <v>133</v>
      </c>
      <c r="G56">
        <v>801.39</v>
      </c>
      <c r="H56">
        <v>673.44</v>
      </c>
      <c r="I56">
        <v>127.95</v>
      </c>
      <c r="J56">
        <v>0</v>
      </c>
      <c r="K56">
        <v>0</v>
      </c>
      <c r="L56">
        <v>0</v>
      </c>
      <c r="M56">
        <v>0</v>
      </c>
      <c r="N56">
        <v>0</v>
      </c>
      <c r="O56">
        <v>0</v>
      </c>
      <c r="P56">
        <v>0</v>
      </c>
      <c r="Q56">
        <v>0</v>
      </c>
      <c r="BR56" t="s">
        <v>19</v>
      </c>
    </row>
    <row r="57" spans="1:70" x14ac:dyDescent="0.35">
      <c r="A57">
        <v>12</v>
      </c>
      <c r="B57" t="s">
        <v>123</v>
      </c>
      <c r="C57">
        <v>47</v>
      </c>
      <c r="D57" t="s">
        <v>100</v>
      </c>
      <c r="E57" t="s">
        <v>134</v>
      </c>
      <c r="F57" t="s">
        <v>135</v>
      </c>
      <c r="G57">
        <v>832.19</v>
      </c>
      <c r="H57">
        <v>699.32</v>
      </c>
      <c r="I57">
        <v>132.87</v>
      </c>
      <c r="J57">
        <v>0</v>
      </c>
      <c r="K57">
        <v>0</v>
      </c>
      <c r="L57">
        <v>0</v>
      </c>
      <c r="M57">
        <v>0</v>
      </c>
      <c r="N57">
        <v>0</v>
      </c>
      <c r="O57">
        <v>0</v>
      </c>
      <c r="P57">
        <v>0</v>
      </c>
      <c r="Q57">
        <v>0</v>
      </c>
      <c r="BR57" t="s">
        <v>19</v>
      </c>
    </row>
    <row r="58" spans="1:70" x14ac:dyDescent="0.35">
      <c r="A58">
        <v>13</v>
      </c>
      <c r="B58" t="s">
        <v>123</v>
      </c>
      <c r="C58">
        <v>46</v>
      </c>
      <c r="D58" t="s">
        <v>100</v>
      </c>
      <c r="E58" t="s">
        <v>134</v>
      </c>
      <c r="F58" t="s">
        <v>135</v>
      </c>
      <c r="G58" s="1">
        <v>4824.37</v>
      </c>
      <c r="H58" s="1">
        <v>4054.09</v>
      </c>
      <c r="I58">
        <v>770.28</v>
      </c>
      <c r="J58">
        <v>0</v>
      </c>
      <c r="K58">
        <v>0</v>
      </c>
      <c r="L58">
        <v>0</v>
      </c>
      <c r="M58">
        <v>0</v>
      </c>
      <c r="N58">
        <v>0</v>
      </c>
      <c r="O58">
        <v>0</v>
      </c>
      <c r="P58">
        <v>0</v>
      </c>
      <c r="Q58">
        <v>0</v>
      </c>
      <c r="BR58" t="s">
        <v>19</v>
      </c>
    </row>
    <row r="59" spans="1:70" x14ac:dyDescent="0.35">
      <c r="A59">
        <v>16</v>
      </c>
      <c r="B59" t="s">
        <v>123</v>
      </c>
      <c r="C59">
        <v>544</v>
      </c>
      <c r="D59" t="s">
        <v>21</v>
      </c>
      <c r="E59" t="s">
        <v>136</v>
      </c>
      <c r="F59" t="s">
        <v>137</v>
      </c>
      <c r="G59" s="1">
        <v>2975</v>
      </c>
      <c r="H59" s="1">
        <v>2500</v>
      </c>
      <c r="I59">
        <v>475</v>
      </c>
      <c r="J59">
        <v>0</v>
      </c>
      <c r="K59">
        <v>0</v>
      </c>
      <c r="L59">
        <v>0</v>
      </c>
      <c r="M59">
        <v>0</v>
      </c>
      <c r="N59">
        <v>0</v>
      </c>
      <c r="O59">
        <v>0</v>
      </c>
      <c r="P59">
        <v>0</v>
      </c>
      <c r="Q59">
        <v>0</v>
      </c>
      <c r="BR59" t="s">
        <v>19</v>
      </c>
    </row>
    <row r="60" spans="1:70" x14ac:dyDescent="0.35">
      <c r="A60">
        <v>19</v>
      </c>
      <c r="B60" t="s">
        <v>123</v>
      </c>
      <c r="C60">
        <v>552845405</v>
      </c>
      <c r="D60" t="s">
        <v>21</v>
      </c>
      <c r="E60" t="s">
        <v>105</v>
      </c>
      <c r="F60" t="s">
        <v>106</v>
      </c>
      <c r="G60" s="1">
        <v>2742.69</v>
      </c>
      <c r="H60" s="1">
        <v>2304.7800000000002</v>
      </c>
      <c r="I60">
        <v>437.91</v>
      </c>
      <c r="J60">
        <v>0</v>
      </c>
      <c r="K60">
        <v>0</v>
      </c>
      <c r="L60">
        <v>0</v>
      </c>
      <c r="M60">
        <v>0</v>
      </c>
      <c r="N60">
        <v>0</v>
      </c>
      <c r="O60">
        <v>0</v>
      </c>
      <c r="P60">
        <v>0</v>
      </c>
      <c r="Q60">
        <v>0</v>
      </c>
      <c r="BR60" t="s">
        <v>19</v>
      </c>
    </row>
    <row r="61" spans="1:70" x14ac:dyDescent="0.35">
      <c r="A61">
        <v>24</v>
      </c>
      <c r="B61" t="s">
        <v>123</v>
      </c>
      <c r="C61">
        <v>20231604944</v>
      </c>
      <c r="D61" t="s">
        <v>78</v>
      </c>
      <c r="E61" t="s">
        <v>138</v>
      </c>
      <c r="F61" t="s">
        <v>139</v>
      </c>
      <c r="G61" s="1">
        <v>1819.58</v>
      </c>
      <c r="H61" s="1">
        <v>1529.06</v>
      </c>
      <c r="I61">
        <v>290.52</v>
      </c>
      <c r="J61">
        <v>0</v>
      </c>
      <c r="K61">
        <v>0</v>
      </c>
      <c r="L61">
        <v>0</v>
      </c>
      <c r="M61">
        <v>0</v>
      </c>
      <c r="N61">
        <v>0</v>
      </c>
      <c r="O61">
        <v>0</v>
      </c>
      <c r="P61">
        <v>0</v>
      </c>
      <c r="Q61">
        <v>0</v>
      </c>
      <c r="BR61" t="s">
        <v>19</v>
      </c>
    </row>
    <row r="62" spans="1:70" x14ac:dyDescent="0.35">
      <c r="A62">
        <v>26</v>
      </c>
      <c r="B62" t="s">
        <v>123</v>
      </c>
      <c r="C62">
        <v>2332101535</v>
      </c>
      <c r="D62" t="s">
        <v>78</v>
      </c>
      <c r="E62" t="s">
        <v>32</v>
      </c>
      <c r="F62" t="s">
        <v>33</v>
      </c>
      <c r="G62" s="1">
        <v>7461.3</v>
      </c>
      <c r="H62" s="1">
        <v>6270</v>
      </c>
      <c r="I62" s="1">
        <v>1191.3</v>
      </c>
      <c r="J62">
        <v>0</v>
      </c>
      <c r="K62">
        <v>0</v>
      </c>
      <c r="L62">
        <v>0</v>
      </c>
      <c r="M62">
        <v>0</v>
      </c>
      <c r="N62">
        <v>0</v>
      </c>
      <c r="O62">
        <v>0</v>
      </c>
      <c r="P62">
        <v>0</v>
      </c>
      <c r="Q62">
        <v>0</v>
      </c>
      <c r="BR62" t="s">
        <v>19</v>
      </c>
    </row>
    <row r="63" spans="1:70" x14ac:dyDescent="0.35">
      <c r="A63">
        <v>29</v>
      </c>
      <c r="B63" t="s">
        <v>123</v>
      </c>
      <c r="C63">
        <v>20231638070</v>
      </c>
      <c r="D63" t="s">
        <v>81</v>
      </c>
      <c r="E63" t="s">
        <v>138</v>
      </c>
      <c r="F63" t="s">
        <v>139</v>
      </c>
      <c r="G63" s="1">
        <v>1961.63</v>
      </c>
      <c r="H63" s="1">
        <v>1648.43</v>
      </c>
      <c r="I63">
        <v>313.2</v>
      </c>
      <c r="J63">
        <v>0</v>
      </c>
      <c r="K63">
        <v>0</v>
      </c>
      <c r="L63">
        <v>0</v>
      </c>
      <c r="M63">
        <v>0</v>
      </c>
      <c r="N63">
        <v>0</v>
      </c>
      <c r="O63">
        <v>0</v>
      </c>
      <c r="P63">
        <v>0</v>
      </c>
      <c r="Q63">
        <v>0</v>
      </c>
      <c r="BR63" t="s">
        <v>19</v>
      </c>
    </row>
    <row r="64" spans="1:70" x14ac:dyDescent="0.35">
      <c r="A64">
        <v>30</v>
      </c>
      <c r="B64" t="s">
        <v>123</v>
      </c>
      <c r="C64">
        <v>108402</v>
      </c>
      <c r="D64" t="s">
        <v>81</v>
      </c>
      <c r="E64" t="s">
        <v>132</v>
      </c>
      <c r="F64" t="s">
        <v>133</v>
      </c>
      <c r="G64">
        <v>725.98</v>
      </c>
      <c r="H64">
        <v>610.07000000000005</v>
      </c>
      <c r="I64">
        <v>115.91</v>
      </c>
      <c r="J64">
        <v>0</v>
      </c>
      <c r="K64">
        <v>0</v>
      </c>
      <c r="L64">
        <v>0</v>
      </c>
      <c r="M64">
        <v>0</v>
      </c>
      <c r="N64">
        <v>0</v>
      </c>
      <c r="O64">
        <v>0</v>
      </c>
      <c r="P64">
        <v>0</v>
      </c>
      <c r="Q64">
        <v>0</v>
      </c>
      <c r="BR64" t="s">
        <v>19</v>
      </c>
    </row>
    <row r="65" spans="1:70" x14ac:dyDescent="0.35">
      <c r="A65">
        <v>31</v>
      </c>
      <c r="B65" t="s">
        <v>123</v>
      </c>
      <c r="C65">
        <v>108410</v>
      </c>
      <c r="D65" t="s">
        <v>81</v>
      </c>
      <c r="E65" t="s">
        <v>132</v>
      </c>
      <c r="F65" t="s">
        <v>133</v>
      </c>
      <c r="G65">
        <v>109.47</v>
      </c>
      <c r="H65">
        <v>91.99</v>
      </c>
      <c r="I65">
        <v>17.48</v>
      </c>
      <c r="J65">
        <v>0</v>
      </c>
      <c r="K65">
        <v>0</v>
      </c>
      <c r="L65">
        <v>0</v>
      </c>
      <c r="M65">
        <v>0</v>
      </c>
      <c r="N65">
        <v>0</v>
      </c>
      <c r="O65">
        <v>0</v>
      </c>
      <c r="P65">
        <v>0</v>
      </c>
      <c r="Q65">
        <v>0</v>
      </c>
      <c r="BR65" t="s">
        <v>19</v>
      </c>
    </row>
    <row r="66" spans="1:70" x14ac:dyDescent="0.35">
      <c r="A66">
        <v>32</v>
      </c>
      <c r="B66" t="s">
        <v>123</v>
      </c>
      <c r="C66">
        <v>212</v>
      </c>
      <c r="D66" t="s">
        <v>81</v>
      </c>
      <c r="E66" t="s">
        <v>130</v>
      </c>
      <c r="F66" t="s">
        <v>131</v>
      </c>
      <c r="G66" s="1">
        <v>6282.43</v>
      </c>
      <c r="H66" s="1">
        <v>5279.35</v>
      </c>
      <c r="I66" s="1">
        <v>1003.08</v>
      </c>
      <c r="J66">
        <v>0</v>
      </c>
      <c r="K66">
        <v>0</v>
      </c>
      <c r="L66">
        <v>0</v>
      </c>
      <c r="M66">
        <v>0</v>
      </c>
      <c r="N66">
        <v>0</v>
      </c>
      <c r="O66">
        <v>0</v>
      </c>
      <c r="P66">
        <v>0</v>
      </c>
      <c r="Q66">
        <v>0</v>
      </c>
      <c r="BR66" t="s">
        <v>19</v>
      </c>
    </row>
    <row r="67" spans="1:70" x14ac:dyDescent="0.35">
      <c r="A67">
        <v>34</v>
      </c>
      <c r="B67" t="s">
        <v>123</v>
      </c>
      <c r="C67">
        <v>2332101630</v>
      </c>
      <c r="D67" t="s">
        <v>81</v>
      </c>
      <c r="E67" t="s">
        <v>32</v>
      </c>
      <c r="F67" t="s">
        <v>33</v>
      </c>
      <c r="G67" s="1">
        <v>13385.12</v>
      </c>
      <c r="H67" s="1">
        <v>11248</v>
      </c>
      <c r="I67" s="1">
        <v>2137.12</v>
      </c>
      <c r="J67">
        <v>0</v>
      </c>
      <c r="K67">
        <v>0</v>
      </c>
      <c r="L67">
        <v>0</v>
      </c>
      <c r="M67">
        <v>0</v>
      </c>
      <c r="N67">
        <v>0</v>
      </c>
      <c r="O67">
        <v>0</v>
      </c>
      <c r="P67">
        <v>0</v>
      </c>
      <c r="Q67">
        <v>0</v>
      </c>
      <c r="BR67" t="s">
        <v>19</v>
      </c>
    </row>
    <row r="68" spans="1:70" x14ac:dyDescent="0.35">
      <c r="A68">
        <v>35</v>
      </c>
      <c r="B68" t="s">
        <v>123</v>
      </c>
      <c r="C68">
        <v>737</v>
      </c>
      <c r="D68" t="s">
        <v>107</v>
      </c>
      <c r="E68" t="s">
        <v>140</v>
      </c>
      <c r="F68" t="s">
        <v>141</v>
      </c>
      <c r="G68" s="1">
        <v>2451.4</v>
      </c>
      <c r="H68" s="1">
        <v>2060</v>
      </c>
      <c r="I68">
        <v>391.4</v>
      </c>
      <c r="J68">
        <v>0</v>
      </c>
      <c r="K68">
        <v>0</v>
      </c>
      <c r="L68">
        <v>0</v>
      </c>
      <c r="M68">
        <v>0</v>
      </c>
      <c r="N68">
        <v>0</v>
      </c>
      <c r="O68">
        <v>0</v>
      </c>
      <c r="P68">
        <v>0</v>
      </c>
      <c r="Q68">
        <v>0</v>
      </c>
      <c r="BR68" t="s">
        <v>19</v>
      </c>
    </row>
    <row r="69" spans="1:70" x14ac:dyDescent="0.35">
      <c r="A69">
        <v>36</v>
      </c>
      <c r="B69" t="s">
        <v>123</v>
      </c>
      <c r="C69">
        <v>76</v>
      </c>
      <c r="D69" t="s">
        <v>107</v>
      </c>
      <c r="E69" t="s">
        <v>142</v>
      </c>
      <c r="F69" t="s">
        <v>143</v>
      </c>
      <c r="G69" s="1">
        <v>3677.1</v>
      </c>
      <c r="H69" s="1">
        <v>3090</v>
      </c>
      <c r="I69">
        <v>587.1</v>
      </c>
      <c r="J69">
        <v>0</v>
      </c>
      <c r="K69">
        <v>0</v>
      </c>
      <c r="L69">
        <v>0</v>
      </c>
      <c r="M69">
        <v>0</v>
      </c>
      <c r="N69">
        <v>0</v>
      </c>
      <c r="O69">
        <v>0</v>
      </c>
      <c r="P69">
        <v>0</v>
      </c>
      <c r="Q69">
        <v>0</v>
      </c>
      <c r="BR69" t="s">
        <v>19</v>
      </c>
    </row>
    <row r="70" spans="1:70" x14ac:dyDescent="0.35">
      <c r="A70">
        <v>37</v>
      </c>
      <c r="B70" t="s">
        <v>123</v>
      </c>
      <c r="C70">
        <v>118757</v>
      </c>
      <c r="D70" t="s">
        <v>107</v>
      </c>
      <c r="E70" t="s">
        <v>144</v>
      </c>
      <c r="F70" t="s">
        <v>145</v>
      </c>
      <c r="G70" s="1">
        <v>30465.89</v>
      </c>
      <c r="H70" s="1">
        <v>25601.59</v>
      </c>
      <c r="I70" s="1">
        <v>4864.3</v>
      </c>
      <c r="J70">
        <v>0</v>
      </c>
      <c r="K70">
        <v>0</v>
      </c>
      <c r="L70">
        <v>0</v>
      </c>
      <c r="M70">
        <v>0</v>
      </c>
      <c r="N70">
        <v>0</v>
      </c>
      <c r="O70">
        <v>0</v>
      </c>
      <c r="P70">
        <v>0</v>
      </c>
      <c r="Q70">
        <v>0</v>
      </c>
      <c r="BR70" t="s">
        <v>19</v>
      </c>
    </row>
    <row r="71" spans="1:70" x14ac:dyDescent="0.35">
      <c r="A71">
        <v>38</v>
      </c>
      <c r="B71" t="s">
        <v>123</v>
      </c>
      <c r="C71">
        <v>223</v>
      </c>
      <c r="D71" t="s">
        <v>107</v>
      </c>
      <c r="E71" t="s">
        <v>130</v>
      </c>
      <c r="F71" t="s">
        <v>131</v>
      </c>
      <c r="G71" s="1">
        <v>11908.44</v>
      </c>
      <c r="H71" s="1">
        <v>10007.09</v>
      </c>
      <c r="I71" s="1">
        <v>1901.35</v>
      </c>
      <c r="J71">
        <v>0</v>
      </c>
      <c r="K71">
        <v>0</v>
      </c>
      <c r="L71">
        <v>0</v>
      </c>
      <c r="M71">
        <v>0</v>
      </c>
      <c r="N71">
        <v>0</v>
      </c>
      <c r="O71">
        <v>0</v>
      </c>
      <c r="P71">
        <v>0</v>
      </c>
      <c r="Q71">
        <v>0</v>
      </c>
      <c r="BR71" t="s">
        <v>19</v>
      </c>
    </row>
    <row r="72" spans="1:70" x14ac:dyDescent="0.35">
      <c r="A72">
        <v>40</v>
      </c>
      <c r="B72" t="s">
        <v>123</v>
      </c>
      <c r="C72">
        <v>7554662</v>
      </c>
      <c r="D72" t="s">
        <v>107</v>
      </c>
      <c r="E72" t="s">
        <v>108</v>
      </c>
      <c r="F72" t="s">
        <v>109</v>
      </c>
      <c r="G72">
        <v>54.91</v>
      </c>
      <c r="H72">
        <v>46.14</v>
      </c>
      <c r="I72">
        <v>8.77</v>
      </c>
      <c r="J72">
        <v>0</v>
      </c>
      <c r="K72">
        <v>0</v>
      </c>
      <c r="L72">
        <v>0</v>
      </c>
      <c r="M72">
        <v>0</v>
      </c>
      <c r="N72">
        <v>0</v>
      </c>
      <c r="O72">
        <v>0</v>
      </c>
      <c r="P72">
        <v>0</v>
      </c>
      <c r="Q72">
        <v>0</v>
      </c>
      <c r="BR72" t="s">
        <v>19</v>
      </c>
    </row>
    <row r="73" spans="1:70" x14ac:dyDescent="0.35">
      <c r="A73">
        <v>41</v>
      </c>
      <c r="B73" t="s">
        <v>123</v>
      </c>
      <c r="C73">
        <v>2164</v>
      </c>
      <c r="D73" t="s">
        <v>107</v>
      </c>
      <c r="E73" t="s">
        <v>146</v>
      </c>
      <c r="F73" t="s">
        <v>147</v>
      </c>
      <c r="G73">
        <v>170</v>
      </c>
      <c r="H73">
        <v>142.86000000000001</v>
      </c>
      <c r="I73">
        <v>27.14</v>
      </c>
      <c r="J73">
        <v>0</v>
      </c>
      <c r="K73">
        <v>0</v>
      </c>
      <c r="L73">
        <v>0</v>
      </c>
      <c r="M73">
        <v>0</v>
      </c>
      <c r="N73">
        <v>0</v>
      </c>
      <c r="O73">
        <v>0</v>
      </c>
      <c r="P73">
        <v>0</v>
      </c>
      <c r="Q73">
        <v>0</v>
      </c>
      <c r="BR73" t="s">
        <v>19</v>
      </c>
    </row>
    <row r="74" spans="1:70" x14ac:dyDescent="0.35">
      <c r="A74">
        <v>42</v>
      </c>
      <c r="B74" t="s">
        <v>123</v>
      </c>
      <c r="C74">
        <v>2332101708</v>
      </c>
      <c r="D74" t="s">
        <v>107</v>
      </c>
      <c r="E74" t="s">
        <v>32</v>
      </c>
      <c r="F74" t="s">
        <v>33</v>
      </c>
      <c r="G74" s="1">
        <v>2667.98</v>
      </c>
      <c r="H74" s="1">
        <v>2242</v>
      </c>
      <c r="I74">
        <v>425.98</v>
      </c>
      <c r="J74">
        <v>0</v>
      </c>
      <c r="K74">
        <v>0</v>
      </c>
      <c r="L74">
        <v>0</v>
      </c>
      <c r="M74">
        <v>0</v>
      </c>
      <c r="N74">
        <v>0</v>
      </c>
      <c r="O74">
        <v>0</v>
      </c>
      <c r="P74">
        <v>0</v>
      </c>
      <c r="Q74">
        <v>0</v>
      </c>
      <c r="BR74" t="s">
        <v>19</v>
      </c>
    </row>
    <row r="75" spans="1:70" x14ac:dyDescent="0.35">
      <c r="A75">
        <v>44</v>
      </c>
      <c r="B75" t="s">
        <v>123</v>
      </c>
      <c r="C75">
        <v>22223</v>
      </c>
      <c r="D75" t="s">
        <v>107</v>
      </c>
      <c r="E75" t="s">
        <v>148</v>
      </c>
      <c r="F75" t="s">
        <v>149</v>
      </c>
      <c r="G75" s="1">
        <v>414009.33</v>
      </c>
      <c r="H75" s="1">
        <v>347907</v>
      </c>
      <c r="I75" s="1">
        <v>66102.33</v>
      </c>
      <c r="J75">
        <v>0</v>
      </c>
      <c r="K75">
        <v>0</v>
      </c>
      <c r="L75">
        <v>0</v>
      </c>
      <c r="M75">
        <v>0</v>
      </c>
      <c r="N75">
        <v>0</v>
      </c>
      <c r="O75">
        <v>0</v>
      </c>
      <c r="P75">
        <v>0</v>
      </c>
      <c r="Q75">
        <v>0</v>
      </c>
      <c r="BR75" t="s">
        <v>19</v>
      </c>
    </row>
    <row r="76" spans="1:70" x14ac:dyDescent="0.35">
      <c r="A76">
        <v>47</v>
      </c>
      <c r="B76" t="s">
        <v>123</v>
      </c>
      <c r="C76">
        <v>94845</v>
      </c>
      <c r="D76" t="s">
        <v>85</v>
      </c>
      <c r="E76" t="s">
        <v>150</v>
      </c>
      <c r="F76" t="s">
        <v>151</v>
      </c>
      <c r="G76">
        <v>55</v>
      </c>
      <c r="H76">
        <v>46.22</v>
      </c>
      <c r="I76">
        <v>8.7799999999999994</v>
      </c>
      <c r="J76">
        <v>0</v>
      </c>
      <c r="K76">
        <v>0</v>
      </c>
      <c r="L76">
        <v>0</v>
      </c>
      <c r="M76">
        <v>0</v>
      </c>
      <c r="N76">
        <v>0</v>
      </c>
      <c r="O76">
        <v>0</v>
      </c>
      <c r="P76">
        <v>0</v>
      </c>
      <c r="Q76">
        <v>0</v>
      </c>
      <c r="BR76" t="s">
        <v>86</v>
      </c>
    </row>
    <row r="77" spans="1:70" x14ac:dyDescent="0.35">
      <c r="A77">
        <v>51</v>
      </c>
      <c r="B77" t="s">
        <v>123</v>
      </c>
      <c r="C77">
        <v>107837</v>
      </c>
      <c r="D77" t="s">
        <v>152</v>
      </c>
      <c r="E77" t="s">
        <v>153</v>
      </c>
      <c r="F77" t="s">
        <v>154</v>
      </c>
      <c r="G77">
        <v>78.540000000000006</v>
      </c>
      <c r="H77">
        <v>66</v>
      </c>
      <c r="I77">
        <v>12.54</v>
      </c>
      <c r="J77">
        <v>0</v>
      </c>
      <c r="K77">
        <v>0</v>
      </c>
      <c r="L77">
        <v>0</v>
      </c>
      <c r="M77">
        <v>0</v>
      </c>
      <c r="N77">
        <v>0</v>
      </c>
      <c r="O77">
        <v>0</v>
      </c>
      <c r="P77">
        <v>0</v>
      </c>
      <c r="Q77">
        <v>0</v>
      </c>
      <c r="BR77" t="s">
        <v>86</v>
      </c>
    </row>
    <row r="78" spans="1:70" x14ac:dyDescent="0.35">
      <c r="A78">
        <v>54</v>
      </c>
      <c r="B78" t="s">
        <v>123</v>
      </c>
      <c r="C78">
        <v>234560</v>
      </c>
      <c r="D78" t="s">
        <v>93</v>
      </c>
      <c r="E78" t="s">
        <v>155</v>
      </c>
      <c r="F78" t="s">
        <v>156</v>
      </c>
      <c r="G78" s="1">
        <v>1709.49</v>
      </c>
      <c r="H78" s="1">
        <v>1436.55</v>
      </c>
      <c r="I78">
        <v>272.94</v>
      </c>
      <c r="J78">
        <v>0</v>
      </c>
      <c r="K78">
        <v>0</v>
      </c>
      <c r="L78">
        <v>0</v>
      </c>
      <c r="M78">
        <v>0</v>
      </c>
      <c r="N78">
        <v>0</v>
      </c>
      <c r="O78">
        <v>0</v>
      </c>
      <c r="P78">
        <v>0</v>
      </c>
      <c r="Q78">
        <v>0</v>
      </c>
      <c r="BR78" t="s">
        <v>19</v>
      </c>
    </row>
    <row r="79" spans="1:70" x14ac:dyDescent="0.35">
      <c r="A79">
        <v>55</v>
      </c>
      <c r="B79" t="s">
        <v>123</v>
      </c>
      <c r="C79">
        <v>3031000006009680</v>
      </c>
      <c r="D79" t="s">
        <v>93</v>
      </c>
      <c r="E79" t="s">
        <v>91</v>
      </c>
      <c r="F79" t="s">
        <v>92</v>
      </c>
      <c r="G79">
        <v>684.51</v>
      </c>
      <c r="H79">
        <v>575.22</v>
      </c>
      <c r="I79">
        <v>109.29</v>
      </c>
      <c r="J79">
        <v>0</v>
      </c>
      <c r="K79">
        <v>0</v>
      </c>
      <c r="L79">
        <v>0</v>
      </c>
      <c r="M79">
        <v>0</v>
      </c>
      <c r="N79">
        <v>0</v>
      </c>
      <c r="O79">
        <v>0</v>
      </c>
      <c r="P79">
        <v>0</v>
      </c>
      <c r="Q79">
        <v>0</v>
      </c>
      <c r="BR79" t="s">
        <v>19</v>
      </c>
    </row>
    <row r="80" spans="1:70" x14ac:dyDescent="0.35">
      <c r="A80">
        <v>56</v>
      </c>
      <c r="B80" t="s">
        <v>123</v>
      </c>
      <c r="C80">
        <v>108437</v>
      </c>
      <c r="D80" t="s">
        <v>93</v>
      </c>
      <c r="E80" t="s">
        <v>132</v>
      </c>
      <c r="F80" t="s">
        <v>133</v>
      </c>
      <c r="G80">
        <v>775.93</v>
      </c>
      <c r="H80">
        <v>652.04</v>
      </c>
      <c r="I80">
        <v>123.89</v>
      </c>
      <c r="J80">
        <v>0</v>
      </c>
      <c r="K80">
        <v>0</v>
      </c>
      <c r="L80">
        <v>0</v>
      </c>
      <c r="M80">
        <v>0</v>
      </c>
      <c r="N80">
        <v>0</v>
      </c>
      <c r="O80">
        <v>0</v>
      </c>
      <c r="P80">
        <v>0</v>
      </c>
      <c r="Q80">
        <v>0</v>
      </c>
      <c r="BR80" t="s">
        <v>19</v>
      </c>
    </row>
    <row r="81" spans="1:70" x14ac:dyDescent="0.35">
      <c r="A81">
        <v>57</v>
      </c>
      <c r="B81" t="s">
        <v>123</v>
      </c>
      <c r="C81">
        <v>3811047237</v>
      </c>
      <c r="D81" t="s">
        <v>93</v>
      </c>
      <c r="E81" t="s">
        <v>110</v>
      </c>
      <c r="F81" t="s">
        <v>111</v>
      </c>
      <c r="G81">
        <v>32.65</v>
      </c>
      <c r="H81">
        <v>27.44</v>
      </c>
      <c r="I81">
        <v>5.21</v>
      </c>
      <c r="J81">
        <v>0</v>
      </c>
      <c r="K81">
        <v>0</v>
      </c>
      <c r="L81">
        <v>0</v>
      </c>
      <c r="M81">
        <v>0</v>
      </c>
      <c r="N81">
        <v>0</v>
      </c>
      <c r="O81">
        <v>0</v>
      </c>
      <c r="P81">
        <v>0</v>
      </c>
      <c r="Q81">
        <v>0</v>
      </c>
      <c r="BR81" t="s">
        <v>19</v>
      </c>
    </row>
    <row r="82" spans="1:70" x14ac:dyDescent="0.35">
      <c r="A82">
        <v>59</v>
      </c>
      <c r="B82" t="s">
        <v>123</v>
      </c>
      <c r="C82">
        <v>20231730409</v>
      </c>
      <c r="D82" t="s">
        <v>93</v>
      </c>
      <c r="E82" t="s">
        <v>138</v>
      </c>
      <c r="F82" t="s">
        <v>139</v>
      </c>
      <c r="G82" s="1">
        <v>14994</v>
      </c>
      <c r="H82" s="1">
        <v>12600</v>
      </c>
      <c r="I82" s="1">
        <v>2394</v>
      </c>
      <c r="J82">
        <v>0</v>
      </c>
      <c r="K82">
        <v>0</v>
      </c>
      <c r="L82">
        <v>0</v>
      </c>
      <c r="M82">
        <v>0</v>
      </c>
      <c r="N82">
        <v>0</v>
      </c>
      <c r="O82">
        <v>0</v>
      </c>
      <c r="P82">
        <v>0</v>
      </c>
      <c r="Q82">
        <v>0</v>
      </c>
      <c r="BR82" t="s">
        <v>19</v>
      </c>
    </row>
    <row r="83" spans="1:70" x14ac:dyDescent="0.35">
      <c r="A83">
        <v>61</v>
      </c>
      <c r="B83" t="s">
        <v>123</v>
      </c>
      <c r="C83">
        <v>2320349</v>
      </c>
      <c r="D83" t="s">
        <v>93</v>
      </c>
      <c r="E83" t="s">
        <v>157</v>
      </c>
      <c r="F83" t="s">
        <v>158</v>
      </c>
      <c r="G83" s="1">
        <v>65912.81</v>
      </c>
      <c r="H83" s="1">
        <v>55388.92</v>
      </c>
      <c r="I83" s="1">
        <v>10523.89</v>
      </c>
      <c r="J83">
        <v>0</v>
      </c>
      <c r="K83">
        <v>0</v>
      </c>
      <c r="L83">
        <v>0</v>
      </c>
      <c r="M83">
        <v>0</v>
      </c>
      <c r="N83">
        <v>0</v>
      </c>
      <c r="O83">
        <v>0</v>
      </c>
      <c r="P83">
        <v>0</v>
      </c>
      <c r="Q83">
        <v>0</v>
      </c>
      <c r="BR83" t="s">
        <v>19</v>
      </c>
    </row>
    <row r="84" spans="1:70" x14ac:dyDescent="0.35">
      <c r="A84">
        <v>62</v>
      </c>
      <c r="B84" t="s">
        <v>123</v>
      </c>
      <c r="C84">
        <v>20231709607</v>
      </c>
      <c r="D84" t="s">
        <v>93</v>
      </c>
      <c r="E84" t="s">
        <v>138</v>
      </c>
      <c r="F84" t="s">
        <v>139</v>
      </c>
      <c r="G84" s="1">
        <v>4202.09</v>
      </c>
      <c r="H84" s="1">
        <v>3531.17</v>
      </c>
      <c r="I84">
        <v>670.92</v>
      </c>
      <c r="J84">
        <v>0</v>
      </c>
      <c r="K84">
        <v>0</v>
      </c>
      <c r="L84">
        <v>0</v>
      </c>
      <c r="M84">
        <v>0</v>
      </c>
      <c r="N84">
        <v>0</v>
      </c>
      <c r="O84">
        <v>0</v>
      </c>
      <c r="P84">
        <v>0</v>
      </c>
      <c r="Q84">
        <v>0</v>
      </c>
      <c r="BR84" t="s">
        <v>19</v>
      </c>
    </row>
    <row r="85" spans="1:70" x14ac:dyDescent="0.35">
      <c r="A85">
        <v>64</v>
      </c>
      <c r="B85" t="s">
        <v>123</v>
      </c>
      <c r="C85">
        <v>20231709660</v>
      </c>
      <c r="D85" t="s">
        <v>93</v>
      </c>
      <c r="E85" t="s">
        <v>138</v>
      </c>
      <c r="F85" t="s">
        <v>139</v>
      </c>
      <c r="G85" s="1">
        <v>4202.09</v>
      </c>
      <c r="H85" s="1">
        <v>3531.17</v>
      </c>
      <c r="I85">
        <v>670.92</v>
      </c>
      <c r="J85">
        <v>0</v>
      </c>
      <c r="K85">
        <v>0</v>
      </c>
      <c r="L85">
        <v>0</v>
      </c>
      <c r="M85">
        <v>0</v>
      </c>
      <c r="N85">
        <v>0</v>
      </c>
      <c r="O85">
        <v>0</v>
      </c>
      <c r="P85">
        <v>0</v>
      </c>
      <c r="Q85">
        <v>0</v>
      </c>
      <c r="BR85" t="s">
        <v>19</v>
      </c>
    </row>
    <row r="86" spans="1:70" x14ac:dyDescent="0.35">
      <c r="A86">
        <v>66</v>
      </c>
      <c r="B86" t="s">
        <v>123</v>
      </c>
      <c r="C86">
        <v>15446400</v>
      </c>
      <c r="D86" t="s">
        <v>56</v>
      </c>
      <c r="E86" t="s">
        <v>159</v>
      </c>
      <c r="F86" t="s">
        <v>160</v>
      </c>
      <c r="G86" s="1">
        <v>1432.13</v>
      </c>
      <c r="H86" s="1">
        <v>1203.47</v>
      </c>
      <c r="I86">
        <v>228.66</v>
      </c>
      <c r="J86">
        <v>0</v>
      </c>
      <c r="K86">
        <v>0</v>
      </c>
      <c r="L86">
        <v>0</v>
      </c>
      <c r="M86">
        <v>0</v>
      </c>
      <c r="N86">
        <v>0</v>
      </c>
      <c r="O86">
        <v>0</v>
      </c>
      <c r="P86">
        <v>0</v>
      </c>
      <c r="Q86">
        <v>0</v>
      </c>
      <c r="BR86" t="s">
        <v>19</v>
      </c>
    </row>
    <row r="87" spans="1:70" x14ac:dyDescent="0.35">
      <c r="A87">
        <v>67</v>
      </c>
      <c r="B87" t="s">
        <v>123</v>
      </c>
      <c r="C87">
        <v>15445927</v>
      </c>
      <c r="D87" t="s">
        <v>56</v>
      </c>
      <c r="E87" t="s">
        <v>159</v>
      </c>
      <c r="F87" t="s">
        <v>160</v>
      </c>
      <c r="G87">
        <v>87.76</v>
      </c>
      <c r="H87">
        <v>73.75</v>
      </c>
      <c r="I87">
        <v>14.01</v>
      </c>
      <c r="J87">
        <v>0</v>
      </c>
      <c r="K87">
        <v>0</v>
      </c>
      <c r="L87">
        <v>0</v>
      </c>
      <c r="M87">
        <v>0</v>
      </c>
      <c r="N87">
        <v>0</v>
      </c>
      <c r="O87">
        <v>0</v>
      </c>
      <c r="P87">
        <v>0</v>
      </c>
      <c r="Q87">
        <v>0</v>
      </c>
      <c r="BR87" t="s">
        <v>19</v>
      </c>
    </row>
    <row r="88" spans="1:70" x14ac:dyDescent="0.35">
      <c r="A88">
        <v>68</v>
      </c>
      <c r="B88" t="s">
        <v>123</v>
      </c>
      <c r="C88">
        <v>20231767676</v>
      </c>
      <c r="D88" t="s">
        <v>56</v>
      </c>
      <c r="E88" t="s">
        <v>138</v>
      </c>
      <c r="F88" t="s">
        <v>139</v>
      </c>
      <c r="G88">
        <v>595</v>
      </c>
      <c r="H88">
        <v>500</v>
      </c>
      <c r="I88">
        <v>95</v>
      </c>
      <c r="J88">
        <v>0</v>
      </c>
      <c r="K88">
        <v>0</v>
      </c>
      <c r="L88">
        <v>0</v>
      </c>
      <c r="M88">
        <v>0</v>
      </c>
      <c r="N88">
        <v>0</v>
      </c>
      <c r="O88">
        <v>0</v>
      </c>
      <c r="P88">
        <v>0</v>
      </c>
      <c r="Q88">
        <v>0</v>
      </c>
      <c r="BR88" t="s">
        <v>19</v>
      </c>
    </row>
    <row r="89" spans="1:70" x14ac:dyDescent="0.35">
      <c r="A89">
        <v>69</v>
      </c>
      <c r="B89" t="s">
        <v>123</v>
      </c>
      <c r="C89">
        <v>108448</v>
      </c>
      <c r="D89" t="s">
        <v>56</v>
      </c>
      <c r="E89" t="s">
        <v>132</v>
      </c>
      <c r="F89" t="s">
        <v>133</v>
      </c>
      <c r="G89" s="1">
        <v>2623.47</v>
      </c>
      <c r="H89" s="1">
        <v>2204.6</v>
      </c>
      <c r="I89">
        <v>418.87</v>
      </c>
      <c r="J89">
        <v>0</v>
      </c>
      <c r="K89">
        <v>0</v>
      </c>
      <c r="L89">
        <v>0</v>
      </c>
      <c r="M89">
        <v>0</v>
      </c>
      <c r="N89">
        <v>0</v>
      </c>
      <c r="O89">
        <v>0</v>
      </c>
      <c r="P89">
        <v>0</v>
      </c>
      <c r="Q89">
        <v>0</v>
      </c>
      <c r="BR89" t="s">
        <v>19</v>
      </c>
    </row>
    <row r="90" spans="1:70" x14ac:dyDescent="0.35">
      <c r="A90">
        <v>70</v>
      </c>
      <c r="B90" t="s">
        <v>123</v>
      </c>
      <c r="C90">
        <v>2320359</v>
      </c>
      <c r="D90" t="s">
        <v>56</v>
      </c>
      <c r="E90" t="s">
        <v>157</v>
      </c>
      <c r="F90" t="s">
        <v>158</v>
      </c>
      <c r="G90" s="1">
        <v>133042</v>
      </c>
      <c r="H90" s="1">
        <v>111800</v>
      </c>
      <c r="I90" s="1">
        <v>21242</v>
      </c>
      <c r="J90">
        <v>0</v>
      </c>
      <c r="K90">
        <v>0</v>
      </c>
      <c r="L90">
        <v>0</v>
      </c>
      <c r="M90">
        <v>0</v>
      </c>
      <c r="N90">
        <v>0</v>
      </c>
      <c r="O90">
        <v>0</v>
      </c>
      <c r="P90">
        <v>0</v>
      </c>
      <c r="Q90">
        <v>0</v>
      </c>
      <c r="BR90" t="s">
        <v>19</v>
      </c>
    </row>
    <row r="91" spans="1:70" x14ac:dyDescent="0.35">
      <c r="A91">
        <v>71</v>
      </c>
      <c r="B91" t="s">
        <v>123</v>
      </c>
      <c r="C91">
        <v>13089</v>
      </c>
      <c r="D91" t="s">
        <v>56</v>
      </c>
      <c r="E91" t="s">
        <v>161</v>
      </c>
      <c r="F91" t="s">
        <v>162</v>
      </c>
      <c r="G91" s="1">
        <v>1299.48</v>
      </c>
      <c r="H91" s="1">
        <v>1092</v>
      </c>
      <c r="I91">
        <v>207.48</v>
      </c>
      <c r="J91">
        <v>0</v>
      </c>
      <c r="K91">
        <v>0</v>
      </c>
      <c r="L91">
        <v>0</v>
      </c>
      <c r="M91">
        <v>0</v>
      </c>
      <c r="N91">
        <v>0</v>
      </c>
      <c r="O91">
        <v>0</v>
      </c>
      <c r="P91">
        <v>0</v>
      </c>
      <c r="Q91">
        <v>0</v>
      </c>
      <c r="BR91" t="s">
        <v>19</v>
      </c>
    </row>
    <row r="92" spans="1:70" x14ac:dyDescent="0.35">
      <c r="A92">
        <v>77</v>
      </c>
      <c r="B92" t="s">
        <v>123</v>
      </c>
      <c r="C92">
        <v>245</v>
      </c>
      <c r="D92" t="s">
        <v>163</v>
      </c>
      <c r="E92" t="s">
        <v>130</v>
      </c>
      <c r="F92" t="s">
        <v>131</v>
      </c>
      <c r="G92" s="1">
        <v>4515.67</v>
      </c>
      <c r="H92" s="1">
        <v>3794.68</v>
      </c>
      <c r="I92">
        <v>720.99</v>
      </c>
      <c r="J92">
        <v>0</v>
      </c>
      <c r="K92">
        <v>0</v>
      </c>
      <c r="L92">
        <v>0</v>
      </c>
      <c r="M92">
        <v>0</v>
      </c>
      <c r="N92">
        <v>0</v>
      </c>
      <c r="O92">
        <v>0</v>
      </c>
      <c r="P92">
        <v>0</v>
      </c>
      <c r="Q92">
        <v>0</v>
      </c>
      <c r="BR92" t="s">
        <v>19</v>
      </c>
    </row>
    <row r="93" spans="1:70" x14ac:dyDescent="0.35">
      <c r="A93">
        <v>79</v>
      </c>
      <c r="B93" t="s">
        <v>123</v>
      </c>
      <c r="C93">
        <v>1686</v>
      </c>
      <c r="D93" t="s">
        <v>163</v>
      </c>
      <c r="E93" t="s">
        <v>164</v>
      </c>
      <c r="F93" t="s">
        <v>165</v>
      </c>
      <c r="G93" s="1">
        <v>2938.74</v>
      </c>
      <c r="H93" s="1">
        <v>2469.5300000000002</v>
      </c>
      <c r="I93">
        <v>469.21</v>
      </c>
      <c r="J93">
        <v>0</v>
      </c>
      <c r="K93">
        <v>0</v>
      </c>
      <c r="L93">
        <v>0</v>
      </c>
      <c r="M93">
        <v>0</v>
      </c>
      <c r="N93">
        <v>0</v>
      </c>
      <c r="O93">
        <v>0</v>
      </c>
      <c r="P93">
        <v>0</v>
      </c>
      <c r="Q93">
        <v>0</v>
      </c>
      <c r="BR93" t="s">
        <v>19</v>
      </c>
    </row>
    <row r="94" spans="1:70" x14ac:dyDescent="0.35">
      <c r="A94">
        <v>80</v>
      </c>
      <c r="B94" t="s">
        <v>123</v>
      </c>
      <c r="C94">
        <v>15451153</v>
      </c>
      <c r="D94" t="s">
        <v>94</v>
      </c>
      <c r="E94" t="s">
        <v>159</v>
      </c>
      <c r="F94" t="s">
        <v>160</v>
      </c>
      <c r="G94">
        <v>260.56</v>
      </c>
      <c r="H94">
        <v>218.96</v>
      </c>
      <c r="I94">
        <v>41.6</v>
      </c>
      <c r="J94">
        <v>0</v>
      </c>
      <c r="K94">
        <v>0</v>
      </c>
      <c r="L94">
        <v>0</v>
      </c>
      <c r="M94">
        <v>0</v>
      </c>
      <c r="N94">
        <v>0</v>
      </c>
      <c r="O94">
        <v>0</v>
      </c>
      <c r="P94">
        <v>0</v>
      </c>
      <c r="Q94">
        <v>0</v>
      </c>
      <c r="BR94" t="s">
        <v>19</v>
      </c>
    </row>
    <row r="95" spans="1:70" x14ac:dyDescent="0.35">
      <c r="A95">
        <v>83</v>
      </c>
      <c r="B95" t="s">
        <v>123</v>
      </c>
      <c r="C95">
        <v>22267</v>
      </c>
      <c r="D95" t="s">
        <v>94</v>
      </c>
      <c r="E95" t="s">
        <v>148</v>
      </c>
      <c r="F95" t="s">
        <v>149</v>
      </c>
      <c r="G95" s="1">
        <v>2021.72</v>
      </c>
      <c r="H95" s="1">
        <v>1698.93</v>
      </c>
      <c r="I95">
        <v>322.79000000000002</v>
      </c>
      <c r="J95">
        <v>0</v>
      </c>
      <c r="K95">
        <v>0</v>
      </c>
      <c r="L95">
        <v>0</v>
      </c>
      <c r="M95">
        <v>0</v>
      </c>
      <c r="N95">
        <v>0</v>
      </c>
      <c r="O95">
        <v>0</v>
      </c>
      <c r="P95">
        <v>0</v>
      </c>
      <c r="Q95">
        <v>0</v>
      </c>
      <c r="BR95" t="s">
        <v>19</v>
      </c>
    </row>
    <row r="96" spans="1:70" x14ac:dyDescent="0.35">
      <c r="A96">
        <v>88</v>
      </c>
      <c r="B96" t="s">
        <v>123</v>
      </c>
      <c r="C96">
        <v>81667</v>
      </c>
      <c r="D96" t="s">
        <v>97</v>
      </c>
      <c r="E96" t="s">
        <v>166</v>
      </c>
      <c r="F96" t="s">
        <v>167</v>
      </c>
      <c r="G96" s="1">
        <v>1250</v>
      </c>
      <c r="H96" s="1">
        <v>1050.42</v>
      </c>
      <c r="I96">
        <v>199.58</v>
      </c>
      <c r="J96">
        <v>0</v>
      </c>
      <c r="K96">
        <v>0</v>
      </c>
      <c r="L96">
        <v>0</v>
      </c>
      <c r="M96">
        <v>0</v>
      </c>
      <c r="N96">
        <v>0</v>
      </c>
      <c r="O96">
        <v>0</v>
      </c>
      <c r="P96">
        <v>0</v>
      </c>
      <c r="Q96">
        <v>0</v>
      </c>
      <c r="BR96" t="s">
        <v>19</v>
      </c>
    </row>
    <row r="97" spans="1:70" x14ac:dyDescent="0.35">
      <c r="A97">
        <v>91</v>
      </c>
      <c r="B97" t="s">
        <v>123</v>
      </c>
      <c r="C97">
        <v>20231912148</v>
      </c>
      <c r="D97" t="s">
        <v>97</v>
      </c>
      <c r="E97" t="s">
        <v>138</v>
      </c>
      <c r="F97" t="s">
        <v>139</v>
      </c>
      <c r="G97">
        <v>618.79999999999995</v>
      </c>
      <c r="H97">
        <v>520</v>
      </c>
      <c r="I97">
        <v>98.8</v>
      </c>
      <c r="J97">
        <v>0</v>
      </c>
      <c r="K97">
        <v>0</v>
      </c>
      <c r="L97">
        <v>0</v>
      </c>
      <c r="M97">
        <v>0</v>
      </c>
      <c r="N97">
        <v>0</v>
      </c>
      <c r="O97">
        <v>0</v>
      </c>
      <c r="P97">
        <v>0</v>
      </c>
      <c r="Q97">
        <v>0</v>
      </c>
      <c r="BR97" t="s">
        <v>19</v>
      </c>
    </row>
    <row r="98" spans="1:70" x14ac:dyDescent="0.35">
      <c r="A98">
        <v>93</v>
      </c>
      <c r="B98" t="s">
        <v>123</v>
      </c>
      <c r="C98">
        <v>13</v>
      </c>
      <c r="D98" t="s">
        <v>97</v>
      </c>
      <c r="E98" t="s">
        <v>168</v>
      </c>
      <c r="F98" t="s">
        <v>169</v>
      </c>
      <c r="G98">
        <v>170</v>
      </c>
      <c r="H98">
        <v>142.86000000000001</v>
      </c>
      <c r="I98">
        <v>27.14</v>
      </c>
      <c r="J98">
        <v>0</v>
      </c>
      <c r="K98">
        <v>0</v>
      </c>
      <c r="L98">
        <v>0</v>
      </c>
      <c r="M98">
        <v>0</v>
      </c>
      <c r="N98">
        <v>0</v>
      </c>
      <c r="O98">
        <v>0</v>
      </c>
      <c r="P98">
        <v>0</v>
      </c>
      <c r="Q98">
        <v>0</v>
      </c>
      <c r="BR98" t="s">
        <v>19</v>
      </c>
    </row>
    <row r="99" spans="1:70" x14ac:dyDescent="0.35">
      <c r="A99">
        <v>96</v>
      </c>
      <c r="B99" t="s">
        <v>123</v>
      </c>
      <c r="C99">
        <v>20231</v>
      </c>
      <c r="D99" t="s">
        <v>34</v>
      </c>
      <c r="E99" t="s">
        <v>170</v>
      </c>
      <c r="F99" t="s">
        <v>171</v>
      </c>
      <c r="G99" s="1">
        <v>80303.759999999995</v>
      </c>
      <c r="H99" s="1">
        <v>67482.16</v>
      </c>
      <c r="I99" s="1">
        <v>12821.6</v>
      </c>
      <c r="J99">
        <v>0</v>
      </c>
      <c r="K99">
        <v>0</v>
      </c>
      <c r="L99">
        <v>0</v>
      </c>
      <c r="M99">
        <v>0</v>
      </c>
      <c r="N99">
        <v>0</v>
      </c>
      <c r="O99">
        <v>0</v>
      </c>
      <c r="P99">
        <v>0</v>
      </c>
      <c r="Q99">
        <v>0</v>
      </c>
      <c r="BR99" t="s">
        <v>19</v>
      </c>
    </row>
    <row r="100" spans="1:70" x14ac:dyDescent="0.35">
      <c r="A100">
        <v>97</v>
      </c>
      <c r="B100" t="s">
        <v>123</v>
      </c>
      <c r="C100">
        <v>279</v>
      </c>
      <c r="D100" t="s">
        <v>34</v>
      </c>
      <c r="E100" t="s">
        <v>130</v>
      </c>
      <c r="F100" t="s">
        <v>131</v>
      </c>
      <c r="G100" s="1">
        <v>2144.12</v>
      </c>
      <c r="H100" s="1">
        <v>1801.78</v>
      </c>
      <c r="I100">
        <v>342.34</v>
      </c>
      <c r="J100">
        <v>0</v>
      </c>
      <c r="K100">
        <v>0</v>
      </c>
      <c r="L100">
        <v>0</v>
      </c>
      <c r="M100">
        <v>0</v>
      </c>
      <c r="N100">
        <v>0</v>
      </c>
      <c r="O100">
        <v>0</v>
      </c>
      <c r="P100">
        <v>0</v>
      </c>
      <c r="Q100">
        <v>0</v>
      </c>
      <c r="BR100" t="s">
        <v>19</v>
      </c>
    </row>
    <row r="101" spans="1:70" x14ac:dyDescent="0.35">
      <c r="A101">
        <v>98</v>
      </c>
      <c r="B101" t="s">
        <v>123</v>
      </c>
      <c r="C101">
        <v>13756</v>
      </c>
      <c r="D101" t="s">
        <v>34</v>
      </c>
      <c r="E101" t="s">
        <v>144</v>
      </c>
      <c r="F101" t="s">
        <v>145</v>
      </c>
      <c r="G101" s="1">
        <v>7943.68</v>
      </c>
      <c r="H101" s="1">
        <v>6675.36</v>
      </c>
      <c r="I101" s="1">
        <v>1268.32</v>
      </c>
      <c r="J101">
        <v>0</v>
      </c>
      <c r="K101">
        <v>0</v>
      </c>
      <c r="L101">
        <v>0</v>
      </c>
      <c r="M101">
        <v>0</v>
      </c>
      <c r="N101">
        <v>0</v>
      </c>
      <c r="O101">
        <v>0</v>
      </c>
      <c r="P101">
        <v>0</v>
      </c>
      <c r="Q101">
        <v>0</v>
      </c>
      <c r="BR101" t="s">
        <v>19</v>
      </c>
    </row>
    <row r="102" spans="1:70" x14ac:dyDescent="0.35">
      <c r="A102">
        <v>99</v>
      </c>
      <c r="B102" t="s">
        <v>123</v>
      </c>
      <c r="C102">
        <v>20231955656</v>
      </c>
      <c r="D102" t="s">
        <v>34</v>
      </c>
      <c r="E102" t="s">
        <v>138</v>
      </c>
      <c r="F102" t="s">
        <v>139</v>
      </c>
      <c r="G102">
        <v>557.87</v>
      </c>
      <c r="H102">
        <v>468.8</v>
      </c>
      <c r="I102">
        <v>89.07</v>
      </c>
      <c r="J102">
        <v>0</v>
      </c>
      <c r="K102">
        <v>0</v>
      </c>
      <c r="L102">
        <v>0</v>
      </c>
      <c r="M102">
        <v>0</v>
      </c>
      <c r="N102">
        <v>0</v>
      </c>
      <c r="O102">
        <v>0</v>
      </c>
      <c r="P102">
        <v>0</v>
      </c>
      <c r="Q102">
        <v>0</v>
      </c>
      <c r="BR102" t="s">
        <v>19</v>
      </c>
    </row>
    <row r="103" spans="1:70" x14ac:dyDescent="0.35">
      <c r="A103">
        <v>100</v>
      </c>
      <c r="B103" t="s">
        <v>123</v>
      </c>
      <c r="C103">
        <v>20231955663</v>
      </c>
      <c r="D103" t="s">
        <v>34</v>
      </c>
      <c r="E103" t="s">
        <v>138</v>
      </c>
      <c r="F103" t="s">
        <v>139</v>
      </c>
      <c r="G103">
        <v>557.87</v>
      </c>
      <c r="H103">
        <v>468.8</v>
      </c>
      <c r="I103">
        <v>89.07</v>
      </c>
      <c r="J103">
        <v>0</v>
      </c>
      <c r="K103">
        <v>0</v>
      </c>
      <c r="L103">
        <v>0</v>
      </c>
      <c r="M103">
        <v>0</v>
      </c>
      <c r="N103">
        <v>0</v>
      </c>
      <c r="O103">
        <v>0</v>
      </c>
      <c r="P103">
        <v>0</v>
      </c>
      <c r="Q103">
        <v>0</v>
      </c>
      <c r="BR103" t="s">
        <v>19</v>
      </c>
    </row>
    <row r="104" spans="1:70" x14ac:dyDescent="0.35">
      <c r="A104">
        <v>101</v>
      </c>
      <c r="B104" t="s">
        <v>123</v>
      </c>
      <c r="C104">
        <v>20231955668</v>
      </c>
      <c r="D104" t="s">
        <v>34</v>
      </c>
      <c r="E104" t="s">
        <v>138</v>
      </c>
      <c r="F104" t="s">
        <v>139</v>
      </c>
      <c r="G104">
        <v>557.87</v>
      </c>
      <c r="H104">
        <v>468.8</v>
      </c>
      <c r="I104">
        <v>89.07</v>
      </c>
      <c r="J104">
        <v>0</v>
      </c>
      <c r="K104">
        <v>0</v>
      </c>
      <c r="L104">
        <v>0</v>
      </c>
      <c r="M104">
        <v>0</v>
      </c>
      <c r="N104">
        <v>0</v>
      </c>
      <c r="O104">
        <v>0</v>
      </c>
      <c r="P104">
        <v>0</v>
      </c>
      <c r="Q104">
        <v>0</v>
      </c>
      <c r="BR104" t="s">
        <v>19</v>
      </c>
    </row>
    <row r="105" spans="1:70" x14ac:dyDescent="0.35">
      <c r="A105">
        <v>102</v>
      </c>
      <c r="B105" t="s">
        <v>123</v>
      </c>
      <c r="C105">
        <v>20231955671</v>
      </c>
      <c r="D105" t="s">
        <v>34</v>
      </c>
      <c r="E105" t="s">
        <v>138</v>
      </c>
      <c r="F105" t="s">
        <v>139</v>
      </c>
      <c r="G105">
        <v>557.87</v>
      </c>
      <c r="H105">
        <v>468.8</v>
      </c>
      <c r="I105">
        <v>89.07</v>
      </c>
      <c r="J105">
        <v>0</v>
      </c>
      <c r="K105">
        <v>0</v>
      </c>
      <c r="L105">
        <v>0</v>
      </c>
      <c r="M105">
        <v>0</v>
      </c>
      <c r="N105">
        <v>0</v>
      </c>
      <c r="O105">
        <v>0</v>
      </c>
      <c r="P105">
        <v>0</v>
      </c>
      <c r="Q105">
        <v>0</v>
      </c>
      <c r="BR105" t="s">
        <v>19</v>
      </c>
    </row>
    <row r="106" spans="1:70" x14ac:dyDescent="0.35">
      <c r="A106">
        <v>103</v>
      </c>
      <c r="B106" t="s">
        <v>123</v>
      </c>
      <c r="C106">
        <v>20231955676</v>
      </c>
      <c r="D106" t="s">
        <v>34</v>
      </c>
      <c r="E106" t="s">
        <v>138</v>
      </c>
      <c r="F106" t="s">
        <v>139</v>
      </c>
      <c r="G106">
        <v>557.87</v>
      </c>
      <c r="H106">
        <v>468.8</v>
      </c>
      <c r="I106">
        <v>89.07</v>
      </c>
      <c r="J106">
        <v>0</v>
      </c>
      <c r="K106">
        <v>0</v>
      </c>
      <c r="L106">
        <v>0</v>
      </c>
      <c r="M106">
        <v>0</v>
      </c>
      <c r="N106">
        <v>0</v>
      </c>
      <c r="O106">
        <v>0</v>
      </c>
      <c r="P106">
        <v>0</v>
      </c>
      <c r="Q106">
        <v>0</v>
      </c>
      <c r="BR106" t="s">
        <v>19</v>
      </c>
    </row>
    <row r="107" spans="1:70" x14ac:dyDescent="0.35">
      <c r="A107">
        <v>104</v>
      </c>
      <c r="B107" t="s">
        <v>123</v>
      </c>
      <c r="C107">
        <v>20231955680</v>
      </c>
      <c r="D107" t="s">
        <v>34</v>
      </c>
      <c r="E107" t="s">
        <v>138</v>
      </c>
      <c r="F107" t="s">
        <v>139</v>
      </c>
      <c r="G107">
        <v>557.87</v>
      </c>
      <c r="H107">
        <v>468.8</v>
      </c>
      <c r="I107">
        <v>89.07</v>
      </c>
      <c r="J107">
        <v>0</v>
      </c>
      <c r="K107">
        <v>0</v>
      </c>
      <c r="L107">
        <v>0</v>
      </c>
      <c r="M107">
        <v>0</v>
      </c>
      <c r="N107">
        <v>0</v>
      </c>
      <c r="O107">
        <v>0</v>
      </c>
      <c r="P107">
        <v>0</v>
      </c>
      <c r="Q107">
        <v>0</v>
      </c>
      <c r="BR107" t="s">
        <v>19</v>
      </c>
    </row>
    <row r="108" spans="1:70" x14ac:dyDescent="0.35">
      <c r="A108">
        <v>105</v>
      </c>
      <c r="B108" t="s">
        <v>123</v>
      </c>
      <c r="C108">
        <v>20231955690</v>
      </c>
      <c r="D108" t="s">
        <v>34</v>
      </c>
      <c r="E108" t="s">
        <v>138</v>
      </c>
      <c r="F108" t="s">
        <v>139</v>
      </c>
      <c r="G108">
        <v>557.87</v>
      </c>
      <c r="H108">
        <v>468.8</v>
      </c>
      <c r="I108">
        <v>89.07</v>
      </c>
      <c r="J108">
        <v>0</v>
      </c>
      <c r="K108">
        <v>0</v>
      </c>
      <c r="L108">
        <v>0</v>
      </c>
      <c r="M108">
        <v>0</v>
      </c>
      <c r="N108">
        <v>0</v>
      </c>
      <c r="O108">
        <v>0</v>
      </c>
      <c r="P108">
        <v>0</v>
      </c>
      <c r="Q108">
        <v>0</v>
      </c>
      <c r="BR108" t="s">
        <v>19</v>
      </c>
    </row>
    <row r="109" spans="1:70" x14ac:dyDescent="0.35">
      <c r="A109">
        <v>106</v>
      </c>
      <c r="B109" t="s">
        <v>123</v>
      </c>
      <c r="C109">
        <v>20231955694</v>
      </c>
      <c r="D109" t="s">
        <v>34</v>
      </c>
      <c r="E109" t="s">
        <v>138</v>
      </c>
      <c r="F109" t="s">
        <v>139</v>
      </c>
      <c r="G109">
        <v>557.87</v>
      </c>
      <c r="H109">
        <v>468.8</v>
      </c>
      <c r="I109">
        <v>89.07</v>
      </c>
      <c r="J109">
        <v>0</v>
      </c>
      <c r="K109">
        <v>0</v>
      </c>
      <c r="L109">
        <v>0</v>
      </c>
      <c r="M109">
        <v>0</v>
      </c>
      <c r="N109">
        <v>0</v>
      </c>
      <c r="O109">
        <v>0</v>
      </c>
      <c r="P109">
        <v>0</v>
      </c>
      <c r="Q109">
        <v>0</v>
      </c>
      <c r="BR109" t="s">
        <v>19</v>
      </c>
    </row>
    <row r="110" spans="1:70" x14ac:dyDescent="0.35">
      <c r="A110">
        <v>107</v>
      </c>
      <c r="B110" t="s">
        <v>123</v>
      </c>
      <c r="C110">
        <v>20231955457</v>
      </c>
      <c r="D110" t="s">
        <v>34</v>
      </c>
      <c r="E110" t="s">
        <v>138</v>
      </c>
      <c r="F110" t="s">
        <v>139</v>
      </c>
      <c r="G110" s="1">
        <v>1168.18</v>
      </c>
      <c r="H110">
        <v>981.66</v>
      </c>
      <c r="I110">
        <v>186.52</v>
      </c>
      <c r="J110">
        <v>0</v>
      </c>
      <c r="K110">
        <v>0</v>
      </c>
      <c r="L110">
        <v>0</v>
      </c>
      <c r="M110">
        <v>0</v>
      </c>
      <c r="N110">
        <v>0</v>
      </c>
      <c r="O110">
        <v>0</v>
      </c>
      <c r="P110">
        <v>0</v>
      </c>
      <c r="Q110">
        <v>0</v>
      </c>
      <c r="BR110" t="s">
        <v>19</v>
      </c>
    </row>
    <row r="111" spans="1:70" x14ac:dyDescent="0.35">
      <c r="A111">
        <v>108</v>
      </c>
      <c r="B111" t="s">
        <v>123</v>
      </c>
      <c r="C111">
        <v>20231955458</v>
      </c>
      <c r="D111" t="s">
        <v>34</v>
      </c>
      <c r="E111" t="s">
        <v>138</v>
      </c>
      <c r="F111" t="s">
        <v>139</v>
      </c>
      <c r="G111" s="1">
        <v>1565.62</v>
      </c>
      <c r="H111" s="1">
        <v>1315.65</v>
      </c>
      <c r="I111">
        <v>249.97</v>
      </c>
      <c r="J111">
        <v>0</v>
      </c>
      <c r="K111">
        <v>0</v>
      </c>
      <c r="L111">
        <v>0</v>
      </c>
      <c r="M111">
        <v>0</v>
      </c>
      <c r="N111">
        <v>0</v>
      </c>
      <c r="O111">
        <v>0</v>
      </c>
      <c r="P111">
        <v>0</v>
      </c>
      <c r="Q111">
        <v>0</v>
      </c>
      <c r="BR111" t="s">
        <v>19</v>
      </c>
    </row>
    <row r="112" spans="1:70" x14ac:dyDescent="0.35">
      <c r="A112">
        <v>109</v>
      </c>
      <c r="B112" t="s">
        <v>123</v>
      </c>
      <c r="C112">
        <v>20231955652</v>
      </c>
      <c r="D112" t="s">
        <v>34</v>
      </c>
      <c r="E112" t="s">
        <v>138</v>
      </c>
      <c r="F112" t="s">
        <v>139</v>
      </c>
      <c r="G112" s="1">
        <v>6955</v>
      </c>
      <c r="H112" s="1">
        <v>5844.54</v>
      </c>
      <c r="I112" s="1">
        <v>1110.46</v>
      </c>
      <c r="J112">
        <v>0</v>
      </c>
      <c r="K112">
        <v>0</v>
      </c>
      <c r="L112">
        <v>0</v>
      </c>
      <c r="M112">
        <v>0</v>
      </c>
      <c r="N112">
        <v>0</v>
      </c>
      <c r="O112">
        <v>0</v>
      </c>
      <c r="P112">
        <v>0</v>
      </c>
      <c r="Q112">
        <v>0</v>
      </c>
      <c r="BR112" t="s">
        <v>19</v>
      </c>
    </row>
    <row r="113" spans="1:70" x14ac:dyDescent="0.35">
      <c r="A113">
        <v>110</v>
      </c>
      <c r="B113" t="s">
        <v>123</v>
      </c>
      <c r="C113">
        <v>20231955660</v>
      </c>
      <c r="D113" t="s">
        <v>34</v>
      </c>
      <c r="E113" t="s">
        <v>138</v>
      </c>
      <c r="F113" t="s">
        <v>139</v>
      </c>
      <c r="G113">
        <v>260.56</v>
      </c>
      <c r="H113">
        <v>218.96</v>
      </c>
      <c r="I113">
        <v>41.6</v>
      </c>
      <c r="J113">
        <v>0</v>
      </c>
      <c r="K113">
        <v>0</v>
      </c>
      <c r="L113">
        <v>0</v>
      </c>
      <c r="M113">
        <v>0</v>
      </c>
      <c r="N113">
        <v>0</v>
      </c>
      <c r="O113">
        <v>0</v>
      </c>
      <c r="P113">
        <v>0</v>
      </c>
      <c r="Q113">
        <v>0</v>
      </c>
      <c r="BR113" t="s">
        <v>19</v>
      </c>
    </row>
    <row r="114" spans="1:70" x14ac:dyDescent="0.35">
      <c r="A114">
        <v>112</v>
      </c>
      <c r="B114" t="s">
        <v>123</v>
      </c>
      <c r="C114">
        <v>2320450</v>
      </c>
      <c r="D114" t="s">
        <v>172</v>
      </c>
      <c r="E114" t="s">
        <v>157</v>
      </c>
      <c r="F114" t="s">
        <v>158</v>
      </c>
      <c r="G114" s="1">
        <v>58639.93</v>
      </c>
      <c r="H114" s="1">
        <v>49277.25</v>
      </c>
      <c r="I114" s="1">
        <v>9362.68</v>
      </c>
      <c r="J114">
        <v>0</v>
      </c>
      <c r="K114">
        <v>0</v>
      </c>
      <c r="L114">
        <v>0</v>
      </c>
      <c r="M114">
        <v>0</v>
      </c>
      <c r="N114">
        <v>0</v>
      </c>
      <c r="O114">
        <v>0</v>
      </c>
      <c r="P114">
        <v>0</v>
      </c>
      <c r="Q114">
        <v>0</v>
      </c>
      <c r="BR114" t="s">
        <v>19</v>
      </c>
    </row>
    <row r="115" spans="1:70" x14ac:dyDescent="0.35">
      <c r="A115">
        <v>113</v>
      </c>
      <c r="B115" t="s">
        <v>123</v>
      </c>
      <c r="C115">
        <v>108527</v>
      </c>
      <c r="D115" t="s">
        <v>172</v>
      </c>
      <c r="E115" t="s">
        <v>132</v>
      </c>
      <c r="F115" t="s">
        <v>133</v>
      </c>
      <c r="G115">
        <v>523.25</v>
      </c>
      <c r="H115">
        <v>439.71</v>
      </c>
      <c r="I115">
        <v>83.54</v>
      </c>
      <c r="J115">
        <v>0</v>
      </c>
      <c r="K115">
        <v>0</v>
      </c>
      <c r="L115">
        <v>0</v>
      </c>
      <c r="M115">
        <v>0</v>
      </c>
      <c r="N115">
        <v>0</v>
      </c>
      <c r="O115">
        <v>0</v>
      </c>
      <c r="P115">
        <v>0</v>
      </c>
      <c r="Q115">
        <v>0</v>
      </c>
      <c r="BR115" t="s">
        <v>19</v>
      </c>
    </row>
    <row r="116" spans="1:70" x14ac:dyDescent="0.35">
      <c r="A116">
        <v>114</v>
      </c>
      <c r="B116" t="s">
        <v>123</v>
      </c>
      <c r="C116">
        <v>108528</v>
      </c>
      <c r="D116" t="s">
        <v>172</v>
      </c>
      <c r="E116" t="s">
        <v>132</v>
      </c>
      <c r="F116" t="s">
        <v>133</v>
      </c>
      <c r="G116" s="1">
        <v>1977.95</v>
      </c>
      <c r="H116" s="1">
        <v>1662.14</v>
      </c>
      <c r="I116">
        <v>315.81</v>
      </c>
      <c r="J116">
        <v>0</v>
      </c>
      <c r="K116">
        <v>0</v>
      </c>
      <c r="L116">
        <v>0</v>
      </c>
      <c r="M116">
        <v>0</v>
      </c>
      <c r="N116">
        <v>0</v>
      </c>
      <c r="O116">
        <v>0</v>
      </c>
      <c r="P116">
        <v>0</v>
      </c>
      <c r="Q116">
        <v>0</v>
      </c>
      <c r="BR116" t="s">
        <v>19</v>
      </c>
    </row>
    <row r="117" spans="1:70" x14ac:dyDescent="0.35">
      <c r="A117">
        <v>118</v>
      </c>
      <c r="B117" t="s">
        <v>123</v>
      </c>
      <c r="C117">
        <v>48</v>
      </c>
      <c r="D117" t="s">
        <v>173</v>
      </c>
      <c r="E117" t="s">
        <v>174</v>
      </c>
      <c r="F117" t="s">
        <v>175</v>
      </c>
      <c r="G117" s="1">
        <v>30102.22</v>
      </c>
      <c r="H117" s="1">
        <v>25295.98</v>
      </c>
      <c r="I117" s="1">
        <v>4806.24</v>
      </c>
      <c r="J117">
        <v>0</v>
      </c>
      <c r="K117">
        <v>0</v>
      </c>
      <c r="L117">
        <v>0</v>
      </c>
      <c r="M117">
        <v>0</v>
      </c>
      <c r="N117">
        <v>0</v>
      </c>
      <c r="O117">
        <v>0</v>
      </c>
      <c r="P117">
        <v>0</v>
      </c>
      <c r="Q117">
        <v>0</v>
      </c>
      <c r="BR117" t="s">
        <v>19</v>
      </c>
    </row>
    <row r="118" spans="1:70" x14ac:dyDescent="0.35">
      <c r="A118">
        <v>119</v>
      </c>
      <c r="B118" t="s">
        <v>123</v>
      </c>
      <c r="C118">
        <v>49</v>
      </c>
      <c r="D118" t="s">
        <v>173</v>
      </c>
      <c r="E118" t="s">
        <v>174</v>
      </c>
      <c r="F118" t="s">
        <v>175</v>
      </c>
      <c r="G118" s="1">
        <v>7273.73</v>
      </c>
      <c r="H118" s="1">
        <v>6112.38</v>
      </c>
      <c r="I118" s="1">
        <v>1161.3499999999999</v>
      </c>
      <c r="J118">
        <v>0</v>
      </c>
      <c r="K118">
        <v>0</v>
      </c>
      <c r="L118">
        <v>0</v>
      </c>
      <c r="M118">
        <v>0</v>
      </c>
      <c r="N118">
        <v>0</v>
      </c>
      <c r="O118">
        <v>0</v>
      </c>
      <c r="P118">
        <v>0</v>
      </c>
      <c r="Q118">
        <v>0</v>
      </c>
      <c r="BR118" t="s">
        <v>19</v>
      </c>
    </row>
    <row r="119" spans="1:70" x14ac:dyDescent="0.35">
      <c r="A119">
        <v>120</v>
      </c>
      <c r="B119" t="s">
        <v>123</v>
      </c>
      <c r="C119">
        <v>50</v>
      </c>
      <c r="D119" t="s">
        <v>173</v>
      </c>
      <c r="E119" t="s">
        <v>174</v>
      </c>
      <c r="F119" t="s">
        <v>175</v>
      </c>
      <c r="G119" s="1">
        <v>4172.05</v>
      </c>
      <c r="H119" s="1">
        <v>3505.92</v>
      </c>
      <c r="I119">
        <v>666.13</v>
      </c>
      <c r="J119">
        <v>0</v>
      </c>
      <c r="K119">
        <v>0</v>
      </c>
      <c r="L119">
        <v>0</v>
      </c>
      <c r="M119">
        <v>0</v>
      </c>
      <c r="N119">
        <v>0</v>
      </c>
      <c r="O119">
        <v>0</v>
      </c>
      <c r="P119">
        <v>0</v>
      </c>
      <c r="Q119">
        <v>0</v>
      </c>
      <c r="BR119" t="s">
        <v>19</v>
      </c>
    </row>
    <row r="120" spans="1:70" x14ac:dyDescent="0.35">
      <c r="A120">
        <v>121</v>
      </c>
      <c r="B120" t="s">
        <v>123</v>
      </c>
      <c r="C120">
        <v>20264</v>
      </c>
      <c r="D120" t="s">
        <v>173</v>
      </c>
      <c r="E120" t="s">
        <v>170</v>
      </c>
      <c r="F120" t="s">
        <v>171</v>
      </c>
      <c r="G120" s="1">
        <v>6080.42</v>
      </c>
      <c r="H120" s="1">
        <v>5109.59</v>
      </c>
      <c r="I120">
        <v>970.83</v>
      </c>
      <c r="J120">
        <v>0</v>
      </c>
      <c r="K120">
        <v>0</v>
      </c>
      <c r="L120">
        <v>0</v>
      </c>
      <c r="M120">
        <v>0</v>
      </c>
      <c r="N120">
        <v>0</v>
      </c>
      <c r="O120">
        <v>0</v>
      </c>
      <c r="P120">
        <v>0</v>
      </c>
      <c r="Q120">
        <v>0</v>
      </c>
      <c r="BR120" t="s">
        <v>19</v>
      </c>
    </row>
    <row r="121" spans="1:70" x14ac:dyDescent="0.35">
      <c r="A121">
        <v>123</v>
      </c>
      <c r="B121" t="s">
        <v>123</v>
      </c>
      <c r="C121">
        <v>168</v>
      </c>
      <c r="D121" t="s">
        <v>173</v>
      </c>
      <c r="E121" t="s">
        <v>176</v>
      </c>
      <c r="F121" t="s">
        <v>177</v>
      </c>
      <c r="G121" s="1">
        <v>20575.099999999999</v>
      </c>
      <c r="H121" s="1">
        <v>17290</v>
      </c>
      <c r="I121" s="1">
        <v>3285.1</v>
      </c>
      <c r="J121">
        <v>0</v>
      </c>
      <c r="K121">
        <v>0</v>
      </c>
      <c r="L121">
        <v>0</v>
      </c>
      <c r="M121">
        <v>0</v>
      </c>
      <c r="N121">
        <v>0</v>
      </c>
      <c r="O121">
        <v>0</v>
      </c>
      <c r="P121">
        <v>0</v>
      </c>
      <c r="Q121">
        <v>0</v>
      </c>
      <c r="BR121" t="s">
        <v>19</v>
      </c>
    </row>
    <row r="122" spans="1:70" x14ac:dyDescent="0.35">
      <c r="A122">
        <v>124</v>
      </c>
      <c r="B122" t="s">
        <v>123</v>
      </c>
      <c r="C122">
        <v>1000000001</v>
      </c>
      <c r="D122" t="s">
        <v>26</v>
      </c>
      <c r="E122" t="s">
        <v>46</v>
      </c>
      <c r="F122" t="s">
        <v>47</v>
      </c>
      <c r="G122" s="1">
        <v>1404.2</v>
      </c>
      <c r="H122" s="1">
        <v>1180</v>
      </c>
      <c r="I122">
        <v>224.2</v>
      </c>
      <c r="J122">
        <v>0</v>
      </c>
      <c r="K122">
        <v>0</v>
      </c>
      <c r="L122">
        <v>0</v>
      </c>
      <c r="M122">
        <v>0</v>
      </c>
      <c r="N122">
        <v>0</v>
      </c>
      <c r="O122">
        <v>0</v>
      </c>
      <c r="P122">
        <v>0</v>
      </c>
      <c r="Q122">
        <v>0</v>
      </c>
      <c r="BR122" t="s">
        <v>19</v>
      </c>
    </row>
    <row r="123" spans="1:70" x14ac:dyDescent="0.35">
      <c r="A123">
        <v>129</v>
      </c>
      <c r="B123" t="s">
        <v>123</v>
      </c>
      <c r="C123">
        <v>108565</v>
      </c>
      <c r="D123" t="s">
        <v>114</v>
      </c>
      <c r="E123" t="s">
        <v>132</v>
      </c>
      <c r="F123" t="s">
        <v>133</v>
      </c>
      <c r="G123" s="1">
        <v>9005.11</v>
      </c>
      <c r="H123" s="1">
        <v>7567.32</v>
      </c>
      <c r="I123" s="1">
        <v>1437.79</v>
      </c>
      <c r="J123">
        <v>0</v>
      </c>
      <c r="K123">
        <v>0</v>
      </c>
      <c r="L123">
        <v>0</v>
      </c>
      <c r="M123">
        <v>0</v>
      </c>
      <c r="N123">
        <v>0</v>
      </c>
      <c r="O123">
        <v>0</v>
      </c>
      <c r="P123">
        <v>0</v>
      </c>
      <c r="Q123">
        <v>0</v>
      </c>
      <c r="BR123" t="s">
        <v>19</v>
      </c>
    </row>
    <row r="124" spans="1:70" x14ac:dyDescent="0.35">
      <c r="A124">
        <v>130</v>
      </c>
      <c r="B124" t="s">
        <v>123</v>
      </c>
      <c r="C124">
        <v>340</v>
      </c>
      <c r="D124" t="s">
        <v>114</v>
      </c>
      <c r="E124" t="s">
        <v>130</v>
      </c>
      <c r="F124" t="s">
        <v>131</v>
      </c>
      <c r="G124">
        <v>630.33000000000004</v>
      </c>
      <c r="H124">
        <v>529.69000000000005</v>
      </c>
      <c r="I124">
        <v>100.64</v>
      </c>
      <c r="J124">
        <v>0</v>
      </c>
      <c r="K124">
        <v>0</v>
      </c>
      <c r="L124">
        <v>0</v>
      </c>
      <c r="M124">
        <v>0</v>
      </c>
      <c r="N124">
        <v>0</v>
      </c>
      <c r="O124">
        <v>0</v>
      </c>
      <c r="P124">
        <v>0</v>
      </c>
      <c r="Q124">
        <v>0</v>
      </c>
      <c r="BR124" t="s">
        <v>19</v>
      </c>
    </row>
    <row r="125" spans="1:70" x14ac:dyDescent="0.35">
      <c r="A125">
        <v>131</v>
      </c>
      <c r="B125" t="s">
        <v>123</v>
      </c>
      <c r="C125">
        <v>341</v>
      </c>
      <c r="D125" t="s">
        <v>114</v>
      </c>
      <c r="E125" t="s">
        <v>130</v>
      </c>
      <c r="F125" t="s">
        <v>131</v>
      </c>
      <c r="G125" s="1">
        <v>10933.41</v>
      </c>
      <c r="H125" s="1">
        <v>9187.74</v>
      </c>
      <c r="I125" s="1">
        <v>1745.67</v>
      </c>
      <c r="J125">
        <v>0</v>
      </c>
      <c r="K125">
        <v>0</v>
      </c>
      <c r="L125">
        <v>0</v>
      </c>
      <c r="M125">
        <v>0</v>
      </c>
      <c r="N125">
        <v>0</v>
      </c>
      <c r="O125">
        <v>0</v>
      </c>
      <c r="P125">
        <v>0</v>
      </c>
      <c r="Q125">
        <v>0</v>
      </c>
      <c r="BR125" t="s">
        <v>19</v>
      </c>
    </row>
    <row r="126" spans="1:70" x14ac:dyDescent="0.35">
      <c r="A126">
        <v>135</v>
      </c>
      <c r="B126" t="s">
        <v>123</v>
      </c>
      <c r="C126">
        <v>22325</v>
      </c>
      <c r="D126" t="s">
        <v>114</v>
      </c>
      <c r="E126" t="s">
        <v>148</v>
      </c>
      <c r="F126" t="s">
        <v>149</v>
      </c>
      <c r="G126" s="1">
        <v>-414009.33</v>
      </c>
      <c r="H126" s="1">
        <v>-347907</v>
      </c>
      <c r="I126" s="1">
        <v>-66102.33</v>
      </c>
      <c r="J126">
        <v>0</v>
      </c>
      <c r="K126">
        <v>0</v>
      </c>
      <c r="L126">
        <v>0</v>
      </c>
      <c r="M126">
        <v>0</v>
      </c>
      <c r="N126">
        <v>0</v>
      </c>
      <c r="O126">
        <v>0</v>
      </c>
      <c r="P126">
        <v>0</v>
      </c>
      <c r="Q126">
        <v>0</v>
      </c>
      <c r="BR126" t="s">
        <v>19</v>
      </c>
    </row>
    <row r="127" spans="1:70" x14ac:dyDescent="0.35">
      <c r="A127">
        <v>136</v>
      </c>
      <c r="B127" t="s">
        <v>123</v>
      </c>
      <c r="C127">
        <v>108588</v>
      </c>
      <c r="D127" t="s">
        <v>178</v>
      </c>
      <c r="E127" t="s">
        <v>132</v>
      </c>
      <c r="F127" t="s">
        <v>133</v>
      </c>
      <c r="G127" s="1">
        <v>4953.1499999999996</v>
      </c>
      <c r="H127" s="1">
        <v>4162.3100000000004</v>
      </c>
      <c r="I127">
        <v>790.84</v>
      </c>
      <c r="J127">
        <v>0</v>
      </c>
      <c r="K127">
        <v>0</v>
      </c>
      <c r="L127">
        <v>0</v>
      </c>
      <c r="M127">
        <v>0</v>
      </c>
      <c r="N127">
        <v>0</v>
      </c>
      <c r="O127">
        <v>0</v>
      </c>
      <c r="P127">
        <v>0</v>
      </c>
      <c r="Q127">
        <v>0</v>
      </c>
      <c r="BR127" t="s">
        <v>19</v>
      </c>
    </row>
    <row r="128" spans="1:70" x14ac:dyDescent="0.35">
      <c r="A128">
        <v>137</v>
      </c>
      <c r="B128" t="s">
        <v>123</v>
      </c>
      <c r="C128">
        <v>15471687</v>
      </c>
      <c r="D128" t="s">
        <v>45</v>
      </c>
      <c r="E128" t="s">
        <v>159</v>
      </c>
      <c r="F128" t="s">
        <v>160</v>
      </c>
      <c r="G128" s="1">
        <v>1179.93</v>
      </c>
      <c r="H128">
        <v>991.54</v>
      </c>
      <c r="I128">
        <v>188.39</v>
      </c>
      <c r="J128">
        <v>0</v>
      </c>
      <c r="K128">
        <v>0</v>
      </c>
      <c r="L128">
        <v>0</v>
      </c>
      <c r="M128">
        <v>0</v>
      </c>
      <c r="N128">
        <v>0</v>
      </c>
      <c r="O128">
        <v>0</v>
      </c>
      <c r="P128">
        <v>0</v>
      </c>
      <c r="Q128">
        <v>0</v>
      </c>
      <c r="BR128" t="s">
        <v>19</v>
      </c>
    </row>
    <row r="129" spans="1:70" x14ac:dyDescent="0.35">
      <c r="A129">
        <v>138</v>
      </c>
      <c r="B129" t="s">
        <v>123</v>
      </c>
      <c r="C129">
        <v>2320544</v>
      </c>
      <c r="D129" t="s">
        <v>45</v>
      </c>
      <c r="E129" t="s">
        <v>157</v>
      </c>
      <c r="F129" t="s">
        <v>158</v>
      </c>
      <c r="G129" s="1">
        <v>12790.3</v>
      </c>
      <c r="H129" s="1">
        <v>10748.15</v>
      </c>
      <c r="I129" s="1">
        <v>2042.15</v>
      </c>
      <c r="J129">
        <v>0</v>
      </c>
      <c r="K129">
        <v>0</v>
      </c>
      <c r="L129">
        <v>0</v>
      </c>
      <c r="M129">
        <v>0</v>
      </c>
      <c r="N129">
        <v>0</v>
      </c>
      <c r="O129">
        <v>0</v>
      </c>
      <c r="P129">
        <v>0</v>
      </c>
      <c r="Q129">
        <v>0</v>
      </c>
      <c r="BR129" t="s">
        <v>19</v>
      </c>
    </row>
    <row r="130" spans="1:70" x14ac:dyDescent="0.35">
      <c r="A130">
        <v>139</v>
      </c>
      <c r="B130" t="s">
        <v>123</v>
      </c>
      <c r="C130">
        <v>9720708</v>
      </c>
      <c r="D130" t="s">
        <v>45</v>
      </c>
      <c r="E130" t="s">
        <v>179</v>
      </c>
      <c r="F130" t="s">
        <v>180</v>
      </c>
      <c r="G130" s="1">
        <v>16257.78</v>
      </c>
      <c r="H130" s="1">
        <v>13662</v>
      </c>
      <c r="I130" s="1">
        <v>2595.7800000000002</v>
      </c>
      <c r="J130">
        <v>0</v>
      </c>
      <c r="K130">
        <v>0</v>
      </c>
      <c r="L130">
        <v>0</v>
      </c>
      <c r="M130">
        <v>0</v>
      </c>
      <c r="N130">
        <v>0</v>
      </c>
      <c r="O130">
        <v>0</v>
      </c>
      <c r="P130">
        <v>0</v>
      </c>
      <c r="Q130">
        <v>0</v>
      </c>
      <c r="BR130" t="s">
        <v>19</v>
      </c>
    </row>
    <row r="131" spans="1:70" x14ac:dyDescent="0.35">
      <c r="A131">
        <v>146</v>
      </c>
      <c r="B131" t="s">
        <v>123</v>
      </c>
      <c r="C131">
        <v>123</v>
      </c>
      <c r="D131" t="s">
        <v>45</v>
      </c>
      <c r="E131" t="s">
        <v>181</v>
      </c>
      <c r="F131" t="s">
        <v>182</v>
      </c>
      <c r="G131">
        <v>119.7</v>
      </c>
      <c r="H131">
        <v>100.59</v>
      </c>
      <c r="I131">
        <v>19.11</v>
      </c>
      <c r="J131">
        <v>0</v>
      </c>
      <c r="K131">
        <v>0</v>
      </c>
      <c r="L131">
        <v>0</v>
      </c>
      <c r="M131">
        <v>0</v>
      </c>
      <c r="N131">
        <v>0</v>
      </c>
      <c r="O131">
        <v>0</v>
      </c>
      <c r="P131">
        <v>0</v>
      </c>
      <c r="Q131">
        <v>0</v>
      </c>
      <c r="BR131" t="s">
        <v>19</v>
      </c>
    </row>
    <row r="132" spans="1:70" x14ac:dyDescent="0.35">
      <c r="A132">
        <v>149</v>
      </c>
      <c r="B132" t="s">
        <v>123</v>
      </c>
      <c r="C132">
        <v>369</v>
      </c>
      <c r="D132" t="s">
        <v>183</v>
      </c>
      <c r="E132" t="s">
        <v>130</v>
      </c>
      <c r="F132" t="s">
        <v>131</v>
      </c>
      <c r="G132" s="1">
        <v>2376.0100000000002</v>
      </c>
      <c r="H132" s="1">
        <v>1996.65</v>
      </c>
      <c r="I132">
        <v>379.36</v>
      </c>
      <c r="J132">
        <v>0</v>
      </c>
      <c r="K132">
        <v>0</v>
      </c>
      <c r="L132">
        <v>0</v>
      </c>
      <c r="M132">
        <v>0</v>
      </c>
      <c r="N132">
        <v>0</v>
      </c>
      <c r="O132">
        <v>0</v>
      </c>
      <c r="P132">
        <v>0</v>
      </c>
      <c r="Q132">
        <v>0</v>
      </c>
      <c r="BR132" t="s">
        <v>19</v>
      </c>
    </row>
    <row r="133" spans="1:70" x14ac:dyDescent="0.35">
      <c r="A133">
        <v>150</v>
      </c>
      <c r="B133" t="s">
        <v>123</v>
      </c>
      <c r="C133">
        <v>2320571</v>
      </c>
      <c r="D133" t="s">
        <v>183</v>
      </c>
      <c r="E133" t="s">
        <v>157</v>
      </c>
      <c r="F133" t="s">
        <v>158</v>
      </c>
      <c r="G133" s="1">
        <v>63215.28</v>
      </c>
      <c r="H133" s="1">
        <v>53122.080000000002</v>
      </c>
      <c r="I133" s="1">
        <v>10093.200000000001</v>
      </c>
      <c r="J133">
        <v>0</v>
      </c>
      <c r="K133">
        <v>0</v>
      </c>
      <c r="L133">
        <v>0</v>
      </c>
      <c r="M133">
        <v>0</v>
      </c>
      <c r="N133">
        <v>0</v>
      </c>
      <c r="O133">
        <v>0</v>
      </c>
      <c r="P133">
        <v>0</v>
      </c>
      <c r="Q133">
        <v>0</v>
      </c>
      <c r="BR133" t="s">
        <v>19</v>
      </c>
    </row>
    <row r="134" spans="1:70" x14ac:dyDescent="0.35">
      <c r="A134">
        <v>151</v>
      </c>
      <c r="B134" t="s">
        <v>123</v>
      </c>
      <c r="C134">
        <v>169</v>
      </c>
      <c r="D134" t="s">
        <v>183</v>
      </c>
      <c r="E134" t="s">
        <v>176</v>
      </c>
      <c r="F134" t="s">
        <v>177</v>
      </c>
      <c r="G134" s="1">
        <v>6497.4</v>
      </c>
      <c r="H134" s="1">
        <v>5460</v>
      </c>
      <c r="I134" s="1">
        <v>1037.4000000000001</v>
      </c>
      <c r="J134">
        <v>0</v>
      </c>
      <c r="K134">
        <v>0</v>
      </c>
      <c r="L134">
        <v>0</v>
      </c>
      <c r="M134">
        <v>0</v>
      </c>
      <c r="N134">
        <v>0</v>
      </c>
      <c r="O134">
        <v>0</v>
      </c>
      <c r="P134">
        <v>0</v>
      </c>
      <c r="Q134">
        <v>0</v>
      </c>
      <c r="BR134" t="s">
        <v>19</v>
      </c>
    </row>
    <row r="135" spans="1:70" x14ac:dyDescent="0.35">
      <c r="A135">
        <v>153</v>
      </c>
      <c r="B135" t="s">
        <v>123</v>
      </c>
      <c r="C135">
        <v>4616820</v>
      </c>
      <c r="D135" t="s">
        <v>98</v>
      </c>
      <c r="E135" t="s">
        <v>117</v>
      </c>
      <c r="F135" t="s">
        <v>118</v>
      </c>
      <c r="G135" s="1">
        <v>2858.69</v>
      </c>
      <c r="H135" s="1">
        <v>2402.2600000000002</v>
      </c>
      <c r="I135">
        <v>456.43</v>
      </c>
      <c r="J135">
        <v>0</v>
      </c>
      <c r="K135">
        <v>0</v>
      </c>
      <c r="L135">
        <v>0</v>
      </c>
      <c r="M135">
        <v>0</v>
      </c>
      <c r="N135">
        <v>0</v>
      </c>
      <c r="O135">
        <v>0</v>
      </c>
      <c r="P135">
        <v>0</v>
      </c>
      <c r="Q135">
        <v>0</v>
      </c>
      <c r="BR135" t="s">
        <v>19</v>
      </c>
    </row>
    <row r="136" spans="1:70" x14ac:dyDescent="0.35">
      <c r="A136">
        <v>154</v>
      </c>
      <c r="B136" t="s">
        <v>123</v>
      </c>
      <c r="C136">
        <v>15480143</v>
      </c>
      <c r="D136" t="s">
        <v>98</v>
      </c>
      <c r="E136" t="s">
        <v>159</v>
      </c>
      <c r="F136" t="s">
        <v>160</v>
      </c>
      <c r="G136">
        <v>79.87</v>
      </c>
      <c r="H136">
        <v>67.12</v>
      </c>
      <c r="I136">
        <v>12.75</v>
      </c>
      <c r="J136">
        <v>0</v>
      </c>
      <c r="K136">
        <v>0</v>
      </c>
      <c r="L136">
        <v>0</v>
      </c>
      <c r="M136">
        <v>0</v>
      </c>
      <c r="N136">
        <v>0</v>
      </c>
      <c r="O136">
        <v>0</v>
      </c>
      <c r="P136">
        <v>0</v>
      </c>
      <c r="Q136">
        <v>0</v>
      </c>
      <c r="BR136" t="s">
        <v>19</v>
      </c>
    </row>
    <row r="137" spans="1:70" x14ac:dyDescent="0.35">
      <c r="A137">
        <v>157</v>
      </c>
      <c r="B137" t="s">
        <v>123</v>
      </c>
      <c r="C137">
        <v>3955</v>
      </c>
      <c r="D137" t="s">
        <v>98</v>
      </c>
      <c r="E137" t="s">
        <v>144</v>
      </c>
      <c r="F137" t="s">
        <v>145</v>
      </c>
      <c r="G137" s="1">
        <v>5061.8900000000003</v>
      </c>
      <c r="H137" s="1">
        <v>4253.6899999999996</v>
      </c>
      <c r="I137">
        <v>808.2</v>
      </c>
      <c r="J137">
        <v>0</v>
      </c>
      <c r="K137">
        <v>0</v>
      </c>
      <c r="L137">
        <v>0</v>
      </c>
      <c r="M137">
        <v>0</v>
      </c>
      <c r="N137">
        <v>0</v>
      </c>
      <c r="O137">
        <v>0</v>
      </c>
      <c r="P137">
        <v>0</v>
      </c>
      <c r="Q137">
        <v>0</v>
      </c>
      <c r="BR137" t="s">
        <v>19</v>
      </c>
    </row>
    <row r="138" spans="1:70" x14ac:dyDescent="0.35">
      <c r="A138">
        <v>160</v>
      </c>
      <c r="B138" t="s">
        <v>123</v>
      </c>
      <c r="C138">
        <v>2371200354</v>
      </c>
      <c r="D138" t="s">
        <v>98</v>
      </c>
      <c r="E138" t="s">
        <v>128</v>
      </c>
      <c r="F138" t="s">
        <v>129</v>
      </c>
      <c r="G138" s="1">
        <v>10531.25</v>
      </c>
      <c r="H138" s="1">
        <v>8849.7900000000009</v>
      </c>
      <c r="I138" s="1">
        <v>1681.46</v>
      </c>
      <c r="J138">
        <v>0</v>
      </c>
      <c r="K138">
        <v>0</v>
      </c>
      <c r="L138">
        <v>0</v>
      </c>
      <c r="M138">
        <v>0</v>
      </c>
      <c r="N138">
        <v>0</v>
      </c>
      <c r="O138">
        <v>0</v>
      </c>
      <c r="P138">
        <v>0</v>
      </c>
      <c r="Q138">
        <v>0</v>
      </c>
      <c r="BR138" t="s">
        <v>19</v>
      </c>
    </row>
    <row r="139" spans="1:70" x14ac:dyDescent="0.35">
      <c r="A139">
        <v>161</v>
      </c>
      <c r="B139" t="s">
        <v>123</v>
      </c>
      <c r="C139">
        <v>2371200353</v>
      </c>
      <c r="D139" t="s">
        <v>98</v>
      </c>
      <c r="E139" t="s">
        <v>128</v>
      </c>
      <c r="F139" t="s">
        <v>129</v>
      </c>
      <c r="G139" s="1">
        <v>-2782.53</v>
      </c>
      <c r="H139" s="1">
        <v>-2338.2600000000002</v>
      </c>
      <c r="I139">
        <v>-444.27</v>
      </c>
      <c r="J139">
        <v>0</v>
      </c>
      <c r="K139">
        <v>0</v>
      </c>
      <c r="L139">
        <v>0</v>
      </c>
      <c r="M139">
        <v>0</v>
      </c>
      <c r="N139">
        <v>0</v>
      </c>
      <c r="O139">
        <v>0</v>
      </c>
      <c r="P139">
        <v>0</v>
      </c>
      <c r="Q139">
        <v>0</v>
      </c>
      <c r="BR139" t="s">
        <v>19</v>
      </c>
    </row>
    <row r="140" spans="1:70" x14ac:dyDescent="0.35">
      <c r="A140">
        <v>162</v>
      </c>
      <c r="B140" t="s">
        <v>123</v>
      </c>
      <c r="C140">
        <v>8344</v>
      </c>
      <c r="D140" t="s">
        <v>98</v>
      </c>
      <c r="E140" t="s">
        <v>184</v>
      </c>
      <c r="F140" t="s">
        <v>185</v>
      </c>
      <c r="G140">
        <v>535.5</v>
      </c>
      <c r="H140">
        <v>450</v>
      </c>
      <c r="I140">
        <v>85.5</v>
      </c>
      <c r="J140">
        <v>0</v>
      </c>
      <c r="K140">
        <v>0</v>
      </c>
      <c r="L140">
        <v>0</v>
      </c>
      <c r="M140">
        <v>0</v>
      </c>
      <c r="N140">
        <v>0</v>
      </c>
      <c r="O140">
        <v>0</v>
      </c>
      <c r="P140">
        <v>0</v>
      </c>
      <c r="Q140">
        <v>0</v>
      </c>
      <c r="BR140" t="s">
        <v>19</v>
      </c>
    </row>
    <row r="141" spans="1:70" x14ac:dyDescent="0.35">
      <c r="A141">
        <v>163</v>
      </c>
      <c r="B141" t="s">
        <v>123</v>
      </c>
      <c r="C141">
        <v>108625</v>
      </c>
      <c r="D141" t="s">
        <v>98</v>
      </c>
      <c r="E141" t="s">
        <v>132</v>
      </c>
      <c r="F141" t="s">
        <v>133</v>
      </c>
      <c r="G141" s="1">
        <v>1386.17</v>
      </c>
      <c r="H141" s="1">
        <v>1164.8499999999999</v>
      </c>
      <c r="I141">
        <v>221.32</v>
      </c>
      <c r="J141">
        <v>0</v>
      </c>
      <c r="K141">
        <v>0</v>
      </c>
      <c r="L141">
        <v>0</v>
      </c>
      <c r="M141">
        <v>0</v>
      </c>
      <c r="N141">
        <v>0</v>
      </c>
      <c r="O141">
        <v>0</v>
      </c>
      <c r="P141">
        <v>0</v>
      </c>
      <c r="Q141">
        <v>0</v>
      </c>
      <c r="BR141" t="s">
        <v>19</v>
      </c>
    </row>
    <row r="142" spans="1:70" x14ac:dyDescent="0.35">
      <c r="A142">
        <v>171</v>
      </c>
      <c r="B142" t="s">
        <v>123</v>
      </c>
      <c r="C142">
        <v>140</v>
      </c>
      <c r="D142" t="s">
        <v>29</v>
      </c>
      <c r="E142" t="s">
        <v>181</v>
      </c>
      <c r="F142" t="s">
        <v>182</v>
      </c>
      <c r="G142">
        <v>410.74</v>
      </c>
      <c r="H142">
        <v>345.16</v>
      </c>
      <c r="I142">
        <v>65.58</v>
      </c>
      <c r="J142">
        <v>0</v>
      </c>
      <c r="K142">
        <v>0</v>
      </c>
      <c r="L142">
        <v>0</v>
      </c>
      <c r="M142">
        <v>0</v>
      </c>
      <c r="N142">
        <v>0</v>
      </c>
      <c r="O142">
        <v>0</v>
      </c>
      <c r="P142">
        <v>0</v>
      </c>
      <c r="Q142">
        <v>0</v>
      </c>
      <c r="BR142" t="s">
        <v>19</v>
      </c>
    </row>
    <row r="143" spans="1:70" x14ac:dyDescent="0.35">
      <c r="A143">
        <v>174</v>
      </c>
      <c r="B143" t="s">
        <v>123</v>
      </c>
      <c r="C143">
        <v>9720779</v>
      </c>
      <c r="D143" t="s">
        <v>40</v>
      </c>
      <c r="E143" t="s">
        <v>179</v>
      </c>
      <c r="F143" t="s">
        <v>180</v>
      </c>
      <c r="G143" s="1">
        <v>5141.99</v>
      </c>
      <c r="H143" s="1">
        <v>4321</v>
      </c>
      <c r="I143">
        <v>820.99</v>
      </c>
      <c r="J143">
        <v>0</v>
      </c>
      <c r="K143">
        <v>0</v>
      </c>
      <c r="L143">
        <v>0</v>
      </c>
      <c r="M143">
        <v>0</v>
      </c>
      <c r="N143">
        <v>0</v>
      </c>
      <c r="O143">
        <v>0</v>
      </c>
      <c r="P143">
        <v>0</v>
      </c>
      <c r="Q143">
        <v>0</v>
      </c>
      <c r="BR143" t="s">
        <v>19</v>
      </c>
    </row>
    <row r="144" spans="1:70" x14ac:dyDescent="0.35">
      <c r="A144">
        <v>186</v>
      </c>
      <c r="B144" t="s">
        <v>123</v>
      </c>
      <c r="C144">
        <v>8346553</v>
      </c>
      <c r="D144" t="s">
        <v>30</v>
      </c>
      <c r="E144" t="s">
        <v>112</v>
      </c>
      <c r="F144" t="s">
        <v>113</v>
      </c>
      <c r="G144">
        <v>302.58999999999997</v>
      </c>
      <c r="H144">
        <v>254.28</v>
      </c>
      <c r="I144">
        <v>48.31</v>
      </c>
      <c r="J144">
        <v>0</v>
      </c>
      <c r="K144">
        <v>0</v>
      </c>
      <c r="L144">
        <v>0</v>
      </c>
      <c r="M144">
        <v>0</v>
      </c>
      <c r="N144">
        <v>0</v>
      </c>
      <c r="O144">
        <v>0</v>
      </c>
      <c r="P144">
        <v>0</v>
      </c>
      <c r="Q144">
        <v>0</v>
      </c>
      <c r="BR144" t="s">
        <v>19</v>
      </c>
    </row>
    <row r="145" spans="1:70" x14ac:dyDescent="0.35">
      <c r="A145">
        <v>188</v>
      </c>
      <c r="B145" t="s">
        <v>123</v>
      </c>
      <c r="C145">
        <v>4400765045</v>
      </c>
      <c r="D145" t="s">
        <v>30</v>
      </c>
      <c r="E145" t="s">
        <v>186</v>
      </c>
      <c r="F145" t="s">
        <v>187</v>
      </c>
      <c r="G145" s="1">
        <v>1392.66</v>
      </c>
      <c r="H145" s="1">
        <v>1170.3</v>
      </c>
      <c r="I145">
        <v>222.36</v>
      </c>
      <c r="J145">
        <v>0</v>
      </c>
      <c r="K145">
        <v>0</v>
      </c>
      <c r="L145">
        <v>0</v>
      </c>
      <c r="M145">
        <v>0</v>
      </c>
      <c r="N145">
        <v>0</v>
      </c>
      <c r="O145">
        <v>0</v>
      </c>
      <c r="P145">
        <v>0</v>
      </c>
      <c r="Q145">
        <v>0</v>
      </c>
      <c r="BR145" t="s">
        <v>19</v>
      </c>
    </row>
    <row r="146" spans="1:70" x14ac:dyDescent="0.35">
      <c r="A146">
        <v>189</v>
      </c>
      <c r="B146" t="s">
        <v>123</v>
      </c>
      <c r="C146">
        <v>108682</v>
      </c>
      <c r="D146" t="s">
        <v>30</v>
      </c>
      <c r="E146" t="s">
        <v>132</v>
      </c>
      <c r="F146" t="s">
        <v>133</v>
      </c>
      <c r="G146" s="1">
        <v>37831.06</v>
      </c>
      <c r="H146" s="1">
        <v>31790.81</v>
      </c>
      <c r="I146" s="1">
        <v>6040.25</v>
      </c>
      <c r="J146">
        <v>0</v>
      </c>
      <c r="K146">
        <v>0</v>
      </c>
      <c r="L146">
        <v>0</v>
      </c>
      <c r="M146">
        <v>0</v>
      </c>
      <c r="N146">
        <v>0</v>
      </c>
      <c r="O146">
        <v>0</v>
      </c>
      <c r="P146">
        <v>0</v>
      </c>
      <c r="Q146">
        <v>0</v>
      </c>
      <c r="BR146" t="s">
        <v>19</v>
      </c>
    </row>
    <row r="147" spans="1:70" x14ac:dyDescent="0.35">
      <c r="A147">
        <v>190</v>
      </c>
      <c r="B147" t="s">
        <v>123</v>
      </c>
      <c r="C147">
        <v>56</v>
      </c>
      <c r="D147" t="s">
        <v>30</v>
      </c>
      <c r="E147" t="s">
        <v>174</v>
      </c>
      <c r="F147" t="s">
        <v>175</v>
      </c>
      <c r="G147">
        <v>-919</v>
      </c>
      <c r="H147">
        <v>-772.27</v>
      </c>
      <c r="I147">
        <v>-146.72999999999999</v>
      </c>
      <c r="J147">
        <v>0</v>
      </c>
      <c r="K147">
        <v>0</v>
      </c>
      <c r="L147">
        <v>0</v>
      </c>
      <c r="M147">
        <v>0</v>
      </c>
      <c r="N147">
        <v>0</v>
      </c>
      <c r="O147">
        <v>0</v>
      </c>
      <c r="P147">
        <v>0</v>
      </c>
      <c r="Q147">
        <v>0</v>
      </c>
      <c r="BR147" t="s">
        <v>19</v>
      </c>
    </row>
    <row r="148" spans="1:70" x14ac:dyDescent="0.35">
      <c r="A148">
        <v>191</v>
      </c>
      <c r="B148" t="s">
        <v>123</v>
      </c>
      <c r="C148">
        <v>971</v>
      </c>
      <c r="D148" t="s">
        <v>30</v>
      </c>
      <c r="E148" t="s">
        <v>136</v>
      </c>
      <c r="F148" t="s">
        <v>137</v>
      </c>
      <c r="G148" s="1">
        <v>3570</v>
      </c>
      <c r="H148" s="1">
        <v>3000</v>
      </c>
      <c r="I148">
        <v>570</v>
      </c>
      <c r="J148">
        <v>0</v>
      </c>
      <c r="K148">
        <v>0</v>
      </c>
      <c r="L148">
        <v>0</v>
      </c>
      <c r="M148">
        <v>0</v>
      </c>
      <c r="N148">
        <v>0</v>
      </c>
      <c r="O148">
        <v>0</v>
      </c>
      <c r="P148">
        <v>0</v>
      </c>
      <c r="Q148">
        <v>0</v>
      </c>
      <c r="BR148" t="s">
        <v>19</v>
      </c>
    </row>
    <row r="149" spans="1:70" x14ac:dyDescent="0.35">
      <c r="A149">
        <v>193</v>
      </c>
      <c r="B149" t="s">
        <v>123</v>
      </c>
      <c r="C149">
        <v>1000000008</v>
      </c>
      <c r="D149" t="s">
        <v>30</v>
      </c>
      <c r="E149" t="s">
        <v>188</v>
      </c>
      <c r="F149" t="s">
        <v>189</v>
      </c>
      <c r="G149" s="1">
        <v>7949.77</v>
      </c>
      <c r="H149" s="1">
        <v>6680.48</v>
      </c>
      <c r="I149" s="1">
        <v>1269.29</v>
      </c>
      <c r="J149">
        <v>0</v>
      </c>
      <c r="K149">
        <v>0</v>
      </c>
      <c r="L149">
        <v>0</v>
      </c>
      <c r="M149">
        <v>0</v>
      </c>
      <c r="N149">
        <v>0</v>
      </c>
      <c r="O149">
        <v>0</v>
      </c>
      <c r="P149">
        <v>0</v>
      </c>
      <c r="Q149">
        <v>0</v>
      </c>
      <c r="BR149" t="s">
        <v>19</v>
      </c>
    </row>
    <row r="150" spans="1:70" x14ac:dyDescent="0.35">
      <c r="A150">
        <v>203</v>
      </c>
      <c r="B150" t="s">
        <v>123</v>
      </c>
      <c r="C150">
        <v>3031000006013390</v>
      </c>
      <c r="D150" t="s">
        <v>30</v>
      </c>
      <c r="E150" t="s">
        <v>91</v>
      </c>
      <c r="F150" t="s">
        <v>92</v>
      </c>
      <c r="G150">
        <v>448.49</v>
      </c>
      <c r="H150">
        <v>376.88</v>
      </c>
      <c r="I150">
        <v>71.61</v>
      </c>
      <c r="J150">
        <v>0</v>
      </c>
      <c r="K150">
        <v>0</v>
      </c>
      <c r="L150">
        <v>0</v>
      </c>
      <c r="M150">
        <v>0</v>
      </c>
      <c r="N150">
        <v>0</v>
      </c>
      <c r="O150">
        <v>0</v>
      </c>
      <c r="P150">
        <v>0</v>
      </c>
      <c r="Q150">
        <v>0</v>
      </c>
      <c r="BR150" t="s">
        <v>19</v>
      </c>
    </row>
    <row r="151" spans="1:70" x14ac:dyDescent="0.35">
      <c r="A151">
        <v>11</v>
      </c>
      <c r="B151" t="s">
        <v>190</v>
      </c>
      <c r="C151">
        <v>2300079</v>
      </c>
      <c r="D151" t="s">
        <v>100</v>
      </c>
      <c r="E151" t="s">
        <v>191</v>
      </c>
      <c r="F151" t="s">
        <v>192</v>
      </c>
      <c r="G151" s="1">
        <v>17004</v>
      </c>
      <c r="H151">
        <v>0</v>
      </c>
      <c r="I151">
        <v>0</v>
      </c>
      <c r="J151" s="1">
        <v>15600</v>
      </c>
      <c r="K151" s="1">
        <v>1404</v>
      </c>
      <c r="L151">
        <v>0</v>
      </c>
      <c r="M151">
        <v>0</v>
      </c>
      <c r="N151">
        <v>0</v>
      </c>
      <c r="O151">
        <v>0</v>
      </c>
      <c r="P151">
        <v>0</v>
      </c>
      <c r="Q151">
        <v>0</v>
      </c>
      <c r="BR151" t="s">
        <v>19</v>
      </c>
    </row>
    <row r="152" spans="1:70" x14ac:dyDescent="0.35">
      <c r="A152">
        <v>14</v>
      </c>
      <c r="B152" t="s">
        <v>190</v>
      </c>
      <c r="C152">
        <v>6759</v>
      </c>
      <c r="D152" t="s">
        <v>100</v>
      </c>
      <c r="E152" t="s">
        <v>193</v>
      </c>
      <c r="F152" t="s">
        <v>194</v>
      </c>
      <c r="G152">
        <v>418.56</v>
      </c>
      <c r="H152">
        <v>0</v>
      </c>
      <c r="I152">
        <v>0</v>
      </c>
      <c r="J152">
        <v>384</v>
      </c>
      <c r="K152">
        <v>34.56</v>
      </c>
      <c r="L152">
        <v>0</v>
      </c>
      <c r="M152">
        <v>0</v>
      </c>
      <c r="N152">
        <v>0</v>
      </c>
      <c r="O152">
        <v>0</v>
      </c>
      <c r="P152">
        <v>0</v>
      </c>
      <c r="Q152">
        <v>0</v>
      </c>
      <c r="BR152" t="s">
        <v>19</v>
      </c>
    </row>
    <row r="153" spans="1:70" x14ac:dyDescent="0.35">
      <c r="A153">
        <v>20</v>
      </c>
      <c r="B153" t="s">
        <v>190</v>
      </c>
      <c r="C153">
        <v>91966790</v>
      </c>
      <c r="D153" t="s">
        <v>21</v>
      </c>
      <c r="E153" t="s">
        <v>195</v>
      </c>
      <c r="F153" t="s">
        <v>196</v>
      </c>
      <c r="G153" s="1">
        <v>68670</v>
      </c>
      <c r="H153">
        <v>0</v>
      </c>
      <c r="I153">
        <v>0</v>
      </c>
      <c r="J153" s="1">
        <v>63000</v>
      </c>
      <c r="K153" s="1">
        <v>5670</v>
      </c>
      <c r="L153">
        <v>0</v>
      </c>
      <c r="M153">
        <v>0</v>
      </c>
      <c r="N153">
        <v>0</v>
      </c>
      <c r="O153">
        <v>0</v>
      </c>
      <c r="P153">
        <v>0</v>
      </c>
      <c r="Q153">
        <v>0</v>
      </c>
      <c r="BR153" t="s">
        <v>19</v>
      </c>
    </row>
    <row r="154" spans="1:70" x14ac:dyDescent="0.35">
      <c r="A154">
        <v>22</v>
      </c>
      <c r="B154" t="s">
        <v>190</v>
      </c>
      <c r="C154">
        <v>2023084</v>
      </c>
      <c r="D154" t="s">
        <v>78</v>
      </c>
      <c r="E154" t="s">
        <v>197</v>
      </c>
      <c r="F154" t="s">
        <v>198</v>
      </c>
      <c r="G154" s="1">
        <v>4006.56</v>
      </c>
      <c r="H154">
        <v>0</v>
      </c>
      <c r="I154">
        <v>0</v>
      </c>
      <c r="J154" s="1">
        <v>3675.75</v>
      </c>
      <c r="K154">
        <v>330.81</v>
      </c>
      <c r="L154">
        <v>0</v>
      </c>
      <c r="M154">
        <v>0</v>
      </c>
      <c r="N154">
        <v>0</v>
      </c>
      <c r="O154">
        <v>0</v>
      </c>
      <c r="P154">
        <v>0</v>
      </c>
      <c r="Q154">
        <v>0</v>
      </c>
      <c r="BR154" t="s">
        <v>19</v>
      </c>
    </row>
    <row r="155" spans="1:70" x14ac:dyDescent="0.35">
      <c r="A155">
        <v>23</v>
      </c>
      <c r="B155" t="s">
        <v>190</v>
      </c>
      <c r="C155">
        <v>2310485</v>
      </c>
      <c r="D155" t="s">
        <v>78</v>
      </c>
      <c r="E155" t="s">
        <v>157</v>
      </c>
      <c r="F155" t="s">
        <v>158</v>
      </c>
      <c r="G155" s="1">
        <v>227257.04</v>
      </c>
      <c r="H155">
        <v>0</v>
      </c>
      <c r="I155">
        <v>0</v>
      </c>
      <c r="J155" s="1">
        <v>208492.7</v>
      </c>
      <c r="K155" s="1">
        <v>18764.34</v>
      </c>
      <c r="L155">
        <v>0</v>
      </c>
      <c r="M155">
        <v>0</v>
      </c>
      <c r="N155">
        <v>0</v>
      </c>
      <c r="O155">
        <v>0</v>
      </c>
      <c r="P155">
        <v>0</v>
      </c>
      <c r="Q155">
        <v>0</v>
      </c>
      <c r="BR155" t="s">
        <v>19</v>
      </c>
    </row>
    <row r="156" spans="1:70" x14ac:dyDescent="0.35">
      <c r="A156">
        <v>27</v>
      </c>
      <c r="B156" t="s">
        <v>190</v>
      </c>
      <c r="C156">
        <v>2332101545</v>
      </c>
      <c r="D156" t="s">
        <v>78</v>
      </c>
      <c r="E156" t="s">
        <v>32</v>
      </c>
      <c r="F156" t="s">
        <v>33</v>
      </c>
      <c r="G156" s="1">
        <v>61803</v>
      </c>
      <c r="H156">
        <v>0</v>
      </c>
      <c r="I156">
        <v>0</v>
      </c>
      <c r="J156" s="1">
        <v>56700</v>
      </c>
      <c r="K156" s="1">
        <v>5103</v>
      </c>
      <c r="L156">
        <v>0</v>
      </c>
      <c r="M156">
        <v>0</v>
      </c>
      <c r="N156">
        <v>0</v>
      </c>
      <c r="O156">
        <v>0</v>
      </c>
      <c r="P156">
        <v>0</v>
      </c>
      <c r="Q156">
        <v>0</v>
      </c>
      <c r="BR156" t="s">
        <v>19</v>
      </c>
    </row>
    <row r="157" spans="1:70" x14ac:dyDescent="0.35">
      <c r="A157">
        <v>28</v>
      </c>
      <c r="B157" t="s">
        <v>190</v>
      </c>
      <c r="C157">
        <v>2310467</v>
      </c>
      <c r="D157" t="s">
        <v>78</v>
      </c>
      <c r="E157" t="s">
        <v>157</v>
      </c>
      <c r="F157" t="s">
        <v>158</v>
      </c>
      <c r="G157" s="1">
        <v>114414.47</v>
      </c>
      <c r="H157">
        <v>0</v>
      </c>
      <c r="I157">
        <v>0</v>
      </c>
      <c r="J157" s="1">
        <v>104967.4</v>
      </c>
      <c r="K157" s="1">
        <v>9447.07</v>
      </c>
      <c r="L157">
        <v>0</v>
      </c>
      <c r="M157">
        <v>0</v>
      </c>
      <c r="N157">
        <v>0</v>
      </c>
      <c r="O157">
        <v>0</v>
      </c>
      <c r="P157">
        <v>0</v>
      </c>
      <c r="Q157">
        <v>0</v>
      </c>
      <c r="BR157" t="s">
        <v>19</v>
      </c>
    </row>
    <row r="158" spans="1:70" x14ac:dyDescent="0.35">
      <c r="A158">
        <v>43</v>
      </c>
      <c r="B158" t="s">
        <v>190</v>
      </c>
      <c r="C158">
        <v>2332101706</v>
      </c>
      <c r="D158" t="s">
        <v>107</v>
      </c>
      <c r="E158" t="s">
        <v>32</v>
      </c>
      <c r="F158" t="s">
        <v>33</v>
      </c>
      <c r="G158" s="1">
        <v>36297</v>
      </c>
      <c r="H158">
        <v>0</v>
      </c>
      <c r="I158">
        <v>0</v>
      </c>
      <c r="J158" s="1">
        <v>33300</v>
      </c>
      <c r="K158" s="1">
        <v>2997</v>
      </c>
      <c r="L158">
        <v>0</v>
      </c>
      <c r="M158">
        <v>0</v>
      </c>
      <c r="N158">
        <v>0</v>
      </c>
      <c r="O158">
        <v>0</v>
      </c>
      <c r="P158">
        <v>0</v>
      </c>
      <c r="Q158">
        <v>0</v>
      </c>
      <c r="BR158" t="s">
        <v>19</v>
      </c>
    </row>
    <row r="159" spans="1:70" x14ac:dyDescent="0.35">
      <c r="A159">
        <v>45</v>
      </c>
      <c r="B159" t="s">
        <v>190</v>
      </c>
      <c r="C159">
        <v>2310523</v>
      </c>
      <c r="D159" t="s">
        <v>107</v>
      </c>
      <c r="E159" t="s">
        <v>157</v>
      </c>
      <c r="F159" t="s">
        <v>158</v>
      </c>
      <c r="G159" s="1">
        <v>285940.90000000002</v>
      </c>
      <c r="H159">
        <v>0</v>
      </c>
      <c r="I159">
        <v>0</v>
      </c>
      <c r="J159" s="1">
        <v>262331.09999999998</v>
      </c>
      <c r="K159" s="1">
        <v>23609.8</v>
      </c>
      <c r="L159">
        <v>0</v>
      </c>
      <c r="M159">
        <v>0</v>
      </c>
      <c r="N159">
        <v>0</v>
      </c>
      <c r="O159">
        <v>0</v>
      </c>
      <c r="P159">
        <v>0</v>
      </c>
      <c r="Q159">
        <v>0</v>
      </c>
      <c r="BR159" t="s">
        <v>19</v>
      </c>
    </row>
    <row r="160" spans="1:70" x14ac:dyDescent="0.35">
      <c r="A160">
        <v>60</v>
      </c>
      <c r="B160" t="s">
        <v>190</v>
      </c>
      <c r="C160">
        <v>2310539</v>
      </c>
      <c r="D160" t="s">
        <v>93</v>
      </c>
      <c r="E160" t="s">
        <v>157</v>
      </c>
      <c r="F160" t="s">
        <v>158</v>
      </c>
      <c r="G160" s="1">
        <v>57397.77</v>
      </c>
      <c r="H160">
        <v>0</v>
      </c>
      <c r="I160">
        <v>0</v>
      </c>
      <c r="J160" s="1">
        <v>52658.5</v>
      </c>
      <c r="K160" s="1">
        <v>4739.2700000000004</v>
      </c>
      <c r="L160">
        <v>0</v>
      </c>
      <c r="M160">
        <v>0</v>
      </c>
      <c r="N160">
        <v>0</v>
      </c>
      <c r="O160">
        <v>0</v>
      </c>
      <c r="P160">
        <v>0</v>
      </c>
      <c r="Q160">
        <v>0</v>
      </c>
      <c r="BR160" t="s">
        <v>19</v>
      </c>
    </row>
    <row r="161" spans="1:70" x14ac:dyDescent="0.35">
      <c r="A161">
        <v>65</v>
      </c>
      <c r="B161" t="s">
        <v>190</v>
      </c>
      <c r="C161">
        <v>2310545</v>
      </c>
      <c r="D161" t="s">
        <v>93</v>
      </c>
      <c r="E161" t="s">
        <v>157</v>
      </c>
      <c r="F161" t="s">
        <v>158</v>
      </c>
      <c r="G161" s="1">
        <v>371394.61</v>
      </c>
      <c r="H161">
        <v>0</v>
      </c>
      <c r="I161">
        <v>0</v>
      </c>
      <c r="J161" s="1">
        <v>340729</v>
      </c>
      <c r="K161" s="1">
        <v>30665.61</v>
      </c>
      <c r="L161">
        <v>0</v>
      </c>
      <c r="M161">
        <v>0</v>
      </c>
      <c r="N161">
        <v>0</v>
      </c>
      <c r="O161">
        <v>0</v>
      </c>
      <c r="P161">
        <v>0</v>
      </c>
      <c r="Q161">
        <v>0</v>
      </c>
      <c r="BR161" t="s">
        <v>19</v>
      </c>
    </row>
    <row r="162" spans="1:70" x14ac:dyDescent="0.35">
      <c r="A162">
        <v>72</v>
      </c>
      <c r="B162" t="s">
        <v>190</v>
      </c>
      <c r="C162">
        <v>91967243</v>
      </c>
      <c r="D162" t="s">
        <v>16</v>
      </c>
      <c r="E162" t="s">
        <v>195</v>
      </c>
      <c r="F162" t="s">
        <v>196</v>
      </c>
      <c r="G162" s="1">
        <v>171544.2</v>
      </c>
      <c r="H162">
        <v>0</v>
      </c>
      <c r="I162">
        <v>0</v>
      </c>
      <c r="J162" s="1">
        <v>157380</v>
      </c>
      <c r="K162" s="1">
        <v>14164.2</v>
      </c>
      <c r="L162">
        <v>0</v>
      </c>
      <c r="M162">
        <v>0</v>
      </c>
      <c r="N162">
        <v>0</v>
      </c>
      <c r="O162">
        <v>0</v>
      </c>
      <c r="P162">
        <v>0</v>
      </c>
      <c r="Q162">
        <v>0</v>
      </c>
      <c r="BR162" t="s">
        <v>19</v>
      </c>
    </row>
    <row r="163" spans="1:70" x14ac:dyDescent="0.35">
      <c r="A163">
        <v>74</v>
      </c>
      <c r="B163" t="s">
        <v>190</v>
      </c>
      <c r="C163">
        <v>2340654</v>
      </c>
      <c r="D163" t="s">
        <v>16</v>
      </c>
      <c r="E163" t="s">
        <v>157</v>
      </c>
      <c r="F163" t="s">
        <v>158</v>
      </c>
      <c r="G163" s="1">
        <v>11772</v>
      </c>
      <c r="H163">
        <v>0</v>
      </c>
      <c r="I163">
        <v>0</v>
      </c>
      <c r="J163" s="1">
        <v>10800</v>
      </c>
      <c r="K163">
        <v>972</v>
      </c>
      <c r="L163">
        <v>0</v>
      </c>
      <c r="M163">
        <v>0</v>
      </c>
      <c r="N163">
        <v>0</v>
      </c>
      <c r="O163">
        <v>0</v>
      </c>
      <c r="P163">
        <v>0</v>
      </c>
      <c r="Q163">
        <v>0</v>
      </c>
      <c r="BR163" t="s">
        <v>19</v>
      </c>
    </row>
    <row r="164" spans="1:70" x14ac:dyDescent="0.35">
      <c r="A164">
        <v>76</v>
      </c>
      <c r="B164" t="s">
        <v>190</v>
      </c>
      <c r="C164">
        <v>2310617</v>
      </c>
      <c r="D164" t="s">
        <v>199</v>
      </c>
      <c r="E164" t="s">
        <v>157</v>
      </c>
      <c r="F164" t="s">
        <v>158</v>
      </c>
      <c r="G164" s="1">
        <v>136670.74</v>
      </c>
      <c r="H164">
        <v>0</v>
      </c>
      <c r="I164">
        <v>0</v>
      </c>
      <c r="J164" s="1">
        <v>125386</v>
      </c>
      <c r="K164" s="1">
        <v>11284.74</v>
      </c>
      <c r="L164">
        <v>0</v>
      </c>
      <c r="M164">
        <v>0</v>
      </c>
      <c r="N164">
        <v>0</v>
      </c>
      <c r="O164">
        <v>0</v>
      </c>
      <c r="P164">
        <v>0</v>
      </c>
      <c r="Q164">
        <v>0</v>
      </c>
      <c r="BR164" t="s">
        <v>19</v>
      </c>
    </row>
    <row r="165" spans="1:70" x14ac:dyDescent="0.35">
      <c r="A165">
        <v>78</v>
      </c>
      <c r="B165" t="s">
        <v>190</v>
      </c>
      <c r="C165">
        <v>91967387</v>
      </c>
      <c r="D165" t="s">
        <v>163</v>
      </c>
      <c r="E165" t="s">
        <v>195</v>
      </c>
      <c r="F165" t="s">
        <v>196</v>
      </c>
      <c r="G165" s="1">
        <v>59056.2</v>
      </c>
      <c r="H165">
        <v>0</v>
      </c>
      <c r="I165">
        <v>0</v>
      </c>
      <c r="J165" s="1">
        <v>54180</v>
      </c>
      <c r="K165" s="1">
        <v>4876.2</v>
      </c>
      <c r="L165">
        <v>0</v>
      </c>
      <c r="M165">
        <v>0</v>
      </c>
      <c r="N165">
        <v>0</v>
      </c>
      <c r="O165">
        <v>0</v>
      </c>
      <c r="P165">
        <v>0</v>
      </c>
      <c r="Q165">
        <v>0</v>
      </c>
      <c r="BR165" t="s">
        <v>19</v>
      </c>
    </row>
    <row r="166" spans="1:70" x14ac:dyDescent="0.35">
      <c r="A166">
        <v>81</v>
      </c>
      <c r="B166" t="s">
        <v>190</v>
      </c>
      <c r="C166">
        <v>15451153</v>
      </c>
      <c r="D166" t="s">
        <v>94</v>
      </c>
      <c r="E166" t="s">
        <v>159</v>
      </c>
      <c r="F166" t="s">
        <v>160</v>
      </c>
      <c r="G166">
        <v>111.21</v>
      </c>
      <c r="H166">
        <v>0</v>
      </c>
      <c r="I166">
        <v>0</v>
      </c>
      <c r="J166">
        <v>102.03</v>
      </c>
      <c r="K166">
        <v>9.18</v>
      </c>
      <c r="L166">
        <v>0</v>
      </c>
      <c r="M166">
        <v>0</v>
      </c>
      <c r="N166">
        <v>0</v>
      </c>
      <c r="O166">
        <v>0</v>
      </c>
      <c r="P166">
        <v>0</v>
      </c>
      <c r="Q166">
        <v>0</v>
      </c>
      <c r="BR166" t="s">
        <v>19</v>
      </c>
    </row>
    <row r="167" spans="1:70" x14ac:dyDescent="0.35">
      <c r="A167">
        <v>82</v>
      </c>
      <c r="B167" t="s">
        <v>190</v>
      </c>
      <c r="C167">
        <v>20230099</v>
      </c>
      <c r="D167" t="s">
        <v>94</v>
      </c>
      <c r="E167" t="s">
        <v>197</v>
      </c>
      <c r="F167" t="s">
        <v>198</v>
      </c>
      <c r="G167" s="1">
        <v>3096.88</v>
      </c>
      <c r="H167">
        <v>0</v>
      </c>
      <c r="I167">
        <v>0</v>
      </c>
      <c r="J167" s="1">
        <v>2841.17</v>
      </c>
      <c r="K167">
        <v>255.71</v>
      </c>
      <c r="L167">
        <v>0</v>
      </c>
      <c r="M167">
        <v>0</v>
      </c>
      <c r="N167">
        <v>0</v>
      </c>
      <c r="O167">
        <v>0</v>
      </c>
      <c r="P167">
        <v>0</v>
      </c>
      <c r="Q167">
        <v>0</v>
      </c>
      <c r="BR167" t="s">
        <v>19</v>
      </c>
    </row>
    <row r="168" spans="1:70" x14ac:dyDescent="0.35">
      <c r="A168">
        <v>84</v>
      </c>
      <c r="B168" t="s">
        <v>190</v>
      </c>
      <c r="C168">
        <v>2340833</v>
      </c>
      <c r="D168" t="s">
        <v>94</v>
      </c>
      <c r="E168" t="s">
        <v>157</v>
      </c>
      <c r="F168" t="s">
        <v>158</v>
      </c>
      <c r="G168" s="1">
        <v>172721.4</v>
      </c>
      <c r="H168">
        <v>0</v>
      </c>
      <c r="I168">
        <v>0</v>
      </c>
      <c r="J168" s="1">
        <v>158460</v>
      </c>
      <c r="K168" s="1">
        <v>14261.4</v>
      </c>
      <c r="L168">
        <v>0</v>
      </c>
      <c r="M168">
        <v>0</v>
      </c>
      <c r="N168">
        <v>0</v>
      </c>
      <c r="O168">
        <v>0</v>
      </c>
      <c r="P168">
        <v>0</v>
      </c>
      <c r="Q168">
        <v>0</v>
      </c>
      <c r="BR168" t="s">
        <v>19</v>
      </c>
    </row>
    <row r="169" spans="1:70" x14ac:dyDescent="0.35">
      <c r="A169">
        <v>85</v>
      </c>
      <c r="B169" t="s">
        <v>190</v>
      </c>
      <c r="C169">
        <v>15451149</v>
      </c>
      <c r="D169" t="s">
        <v>94</v>
      </c>
      <c r="E169" t="s">
        <v>159</v>
      </c>
      <c r="F169" t="s">
        <v>160</v>
      </c>
      <c r="G169">
        <v>58.88</v>
      </c>
      <c r="H169">
        <v>0</v>
      </c>
      <c r="I169">
        <v>0</v>
      </c>
      <c r="J169">
        <v>54.02</v>
      </c>
      <c r="K169">
        <v>4.8600000000000003</v>
      </c>
      <c r="L169">
        <v>0</v>
      </c>
      <c r="M169">
        <v>0</v>
      </c>
      <c r="N169">
        <v>0</v>
      </c>
      <c r="O169">
        <v>0</v>
      </c>
      <c r="P169">
        <v>0</v>
      </c>
      <c r="Q169">
        <v>0</v>
      </c>
      <c r="BR169" t="s">
        <v>19</v>
      </c>
    </row>
    <row r="170" spans="1:70" x14ac:dyDescent="0.35">
      <c r="A170">
        <v>86</v>
      </c>
      <c r="B170" t="s">
        <v>190</v>
      </c>
      <c r="C170">
        <v>15452764</v>
      </c>
      <c r="D170" t="s">
        <v>94</v>
      </c>
      <c r="E170" t="s">
        <v>159</v>
      </c>
      <c r="F170" t="s">
        <v>160</v>
      </c>
      <c r="G170" s="1">
        <v>1814.54</v>
      </c>
      <c r="H170">
        <v>0</v>
      </c>
      <c r="I170">
        <v>0</v>
      </c>
      <c r="J170" s="1">
        <v>1664.71</v>
      </c>
      <c r="K170">
        <v>149.83000000000001</v>
      </c>
      <c r="L170">
        <v>0</v>
      </c>
      <c r="M170">
        <v>0</v>
      </c>
      <c r="N170">
        <v>0</v>
      </c>
      <c r="O170">
        <v>0</v>
      </c>
      <c r="P170">
        <v>0</v>
      </c>
      <c r="Q170">
        <v>0</v>
      </c>
      <c r="BR170" t="s">
        <v>19</v>
      </c>
    </row>
    <row r="171" spans="1:70" x14ac:dyDescent="0.35">
      <c r="A171">
        <v>92</v>
      </c>
      <c r="B171" t="s">
        <v>190</v>
      </c>
      <c r="C171">
        <v>2340862</v>
      </c>
      <c r="D171" t="s">
        <v>97</v>
      </c>
      <c r="E171" t="s">
        <v>157</v>
      </c>
      <c r="F171" t="s">
        <v>158</v>
      </c>
      <c r="G171" s="1">
        <v>193594.9</v>
      </c>
      <c r="H171">
        <v>0</v>
      </c>
      <c r="I171">
        <v>0</v>
      </c>
      <c r="J171" s="1">
        <v>177610</v>
      </c>
      <c r="K171" s="1">
        <v>15984.9</v>
      </c>
      <c r="L171">
        <v>0</v>
      </c>
      <c r="M171">
        <v>0</v>
      </c>
      <c r="N171">
        <v>0</v>
      </c>
      <c r="O171">
        <v>0</v>
      </c>
      <c r="P171">
        <v>0</v>
      </c>
      <c r="Q171">
        <v>0</v>
      </c>
      <c r="BR171" t="s">
        <v>19</v>
      </c>
    </row>
    <row r="172" spans="1:70" x14ac:dyDescent="0.35">
      <c r="A172">
        <v>115</v>
      </c>
      <c r="B172" t="s">
        <v>190</v>
      </c>
      <c r="C172">
        <v>2349065</v>
      </c>
      <c r="D172" t="s">
        <v>172</v>
      </c>
      <c r="E172" t="s">
        <v>157</v>
      </c>
      <c r="F172" t="s">
        <v>158</v>
      </c>
      <c r="G172" s="1">
        <v>45387.6</v>
      </c>
      <c r="H172">
        <v>0</v>
      </c>
      <c r="I172">
        <v>0</v>
      </c>
      <c r="J172" s="1">
        <v>41640</v>
      </c>
      <c r="K172" s="1">
        <v>3747.6</v>
      </c>
      <c r="L172">
        <v>0</v>
      </c>
      <c r="M172">
        <v>0</v>
      </c>
      <c r="N172">
        <v>0</v>
      </c>
      <c r="O172">
        <v>0</v>
      </c>
      <c r="P172">
        <v>0</v>
      </c>
      <c r="Q172">
        <v>0</v>
      </c>
      <c r="BR172" t="s">
        <v>19</v>
      </c>
    </row>
    <row r="173" spans="1:70" x14ac:dyDescent="0.35">
      <c r="A173">
        <v>116</v>
      </c>
      <c r="B173" t="s">
        <v>190</v>
      </c>
      <c r="C173">
        <v>2349073</v>
      </c>
      <c r="D173" t="s">
        <v>172</v>
      </c>
      <c r="E173" t="s">
        <v>157</v>
      </c>
      <c r="F173" t="s">
        <v>158</v>
      </c>
      <c r="G173" s="1">
        <v>58598.400000000001</v>
      </c>
      <c r="H173">
        <v>0</v>
      </c>
      <c r="I173">
        <v>0</v>
      </c>
      <c r="J173" s="1">
        <v>53760</v>
      </c>
      <c r="K173" s="1">
        <v>4838.3999999999996</v>
      </c>
      <c r="L173">
        <v>0</v>
      </c>
      <c r="M173">
        <v>0</v>
      </c>
      <c r="N173">
        <v>0</v>
      </c>
      <c r="O173">
        <v>0</v>
      </c>
      <c r="P173">
        <v>0</v>
      </c>
      <c r="Q173">
        <v>0</v>
      </c>
      <c r="BR173" t="s">
        <v>19</v>
      </c>
    </row>
    <row r="174" spans="1:70" x14ac:dyDescent="0.35">
      <c r="A174">
        <v>117</v>
      </c>
      <c r="B174" t="s">
        <v>190</v>
      </c>
      <c r="C174">
        <v>15460175</v>
      </c>
      <c r="D174" t="s">
        <v>173</v>
      </c>
      <c r="E174" t="s">
        <v>159</v>
      </c>
      <c r="F174" t="s">
        <v>160</v>
      </c>
      <c r="G174">
        <v>81.87</v>
      </c>
      <c r="H174">
        <v>0</v>
      </c>
      <c r="I174">
        <v>0</v>
      </c>
      <c r="J174">
        <v>75.11</v>
      </c>
      <c r="K174">
        <v>6.76</v>
      </c>
      <c r="L174">
        <v>0</v>
      </c>
      <c r="M174">
        <v>0</v>
      </c>
      <c r="N174">
        <v>0</v>
      </c>
      <c r="O174">
        <v>0</v>
      </c>
      <c r="P174">
        <v>0</v>
      </c>
      <c r="Q174">
        <v>0</v>
      </c>
      <c r="BR174" t="s">
        <v>19</v>
      </c>
    </row>
    <row r="175" spans="1:70" x14ac:dyDescent="0.35">
      <c r="A175">
        <v>122</v>
      </c>
      <c r="B175" t="s">
        <v>190</v>
      </c>
      <c r="C175">
        <v>2341025</v>
      </c>
      <c r="D175" t="s">
        <v>173</v>
      </c>
      <c r="E175" t="s">
        <v>157</v>
      </c>
      <c r="F175" t="s">
        <v>158</v>
      </c>
      <c r="G175" s="1">
        <v>2997.5</v>
      </c>
      <c r="H175">
        <v>0</v>
      </c>
      <c r="I175">
        <v>0</v>
      </c>
      <c r="J175" s="1">
        <v>2750</v>
      </c>
      <c r="K175">
        <v>247.5</v>
      </c>
      <c r="L175">
        <v>0</v>
      </c>
      <c r="M175">
        <v>0</v>
      </c>
      <c r="N175">
        <v>0</v>
      </c>
      <c r="O175">
        <v>0</v>
      </c>
      <c r="P175">
        <v>0</v>
      </c>
      <c r="Q175">
        <v>0</v>
      </c>
      <c r="BR175" t="s">
        <v>19</v>
      </c>
    </row>
    <row r="176" spans="1:70" x14ac:dyDescent="0.35">
      <c r="A176">
        <v>125</v>
      </c>
      <c r="B176" t="s">
        <v>190</v>
      </c>
      <c r="C176">
        <v>1000000001</v>
      </c>
      <c r="D176" t="s">
        <v>26</v>
      </c>
      <c r="E176" t="s">
        <v>46</v>
      </c>
      <c r="F176" t="s">
        <v>47</v>
      </c>
      <c r="G176" s="1">
        <v>13890.96</v>
      </c>
      <c r="H176">
        <v>0</v>
      </c>
      <c r="I176">
        <v>0</v>
      </c>
      <c r="J176" s="1">
        <v>12744</v>
      </c>
      <c r="K176" s="1">
        <v>1146.96</v>
      </c>
      <c r="L176">
        <v>0</v>
      </c>
      <c r="M176">
        <v>0</v>
      </c>
      <c r="N176">
        <v>0</v>
      </c>
      <c r="O176">
        <v>0</v>
      </c>
      <c r="P176">
        <v>0</v>
      </c>
      <c r="Q176">
        <v>0</v>
      </c>
      <c r="BR176" t="s">
        <v>19</v>
      </c>
    </row>
    <row r="177" spans="1:70" x14ac:dyDescent="0.35">
      <c r="A177">
        <v>126</v>
      </c>
      <c r="B177" t="s">
        <v>190</v>
      </c>
      <c r="C177">
        <v>20230107</v>
      </c>
      <c r="D177" t="s">
        <v>26</v>
      </c>
      <c r="E177" t="s">
        <v>197</v>
      </c>
      <c r="F177" t="s">
        <v>198</v>
      </c>
      <c r="G177" s="1">
        <v>3032.79</v>
      </c>
      <c r="H177">
        <v>0</v>
      </c>
      <c r="I177">
        <v>0</v>
      </c>
      <c r="J177" s="1">
        <v>2782.37</v>
      </c>
      <c r="K177">
        <v>250.42</v>
      </c>
      <c r="L177">
        <v>0</v>
      </c>
      <c r="M177">
        <v>0</v>
      </c>
      <c r="N177">
        <v>0</v>
      </c>
      <c r="O177">
        <v>0</v>
      </c>
      <c r="P177">
        <v>0</v>
      </c>
      <c r="Q177">
        <v>0</v>
      </c>
      <c r="BR177" t="s">
        <v>19</v>
      </c>
    </row>
    <row r="178" spans="1:70" x14ac:dyDescent="0.35">
      <c r="A178">
        <v>127</v>
      </c>
      <c r="B178" t="s">
        <v>190</v>
      </c>
      <c r="C178">
        <v>2341096</v>
      </c>
      <c r="D178" t="s">
        <v>26</v>
      </c>
      <c r="E178" t="s">
        <v>157</v>
      </c>
      <c r="F178" t="s">
        <v>158</v>
      </c>
      <c r="G178" s="1">
        <v>232497</v>
      </c>
      <c r="H178">
        <v>0</v>
      </c>
      <c r="I178">
        <v>0</v>
      </c>
      <c r="J178" s="1">
        <v>213300</v>
      </c>
      <c r="K178" s="1">
        <v>19197</v>
      </c>
      <c r="L178">
        <v>0</v>
      </c>
      <c r="M178">
        <v>0</v>
      </c>
      <c r="N178">
        <v>0</v>
      </c>
      <c r="O178">
        <v>0</v>
      </c>
      <c r="P178">
        <v>0</v>
      </c>
      <c r="Q178">
        <v>0</v>
      </c>
      <c r="BR178" t="s">
        <v>19</v>
      </c>
    </row>
    <row r="179" spans="1:70" x14ac:dyDescent="0.35">
      <c r="A179">
        <v>132</v>
      </c>
      <c r="B179" t="s">
        <v>190</v>
      </c>
      <c r="C179">
        <v>2310786</v>
      </c>
      <c r="D179" t="s">
        <v>114</v>
      </c>
      <c r="E179" t="s">
        <v>157</v>
      </c>
      <c r="F179" t="s">
        <v>158</v>
      </c>
      <c r="G179" s="1">
        <v>74163.600000000006</v>
      </c>
      <c r="H179">
        <v>0</v>
      </c>
      <c r="I179">
        <v>0</v>
      </c>
      <c r="J179" s="1">
        <v>68040</v>
      </c>
      <c r="K179" s="1">
        <v>6123.6</v>
      </c>
      <c r="L179">
        <v>0</v>
      </c>
      <c r="M179">
        <v>0</v>
      </c>
      <c r="N179">
        <v>0</v>
      </c>
      <c r="O179">
        <v>0</v>
      </c>
      <c r="P179">
        <v>0</v>
      </c>
      <c r="Q179">
        <v>0</v>
      </c>
      <c r="BR179" t="s">
        <v>19</v>
      </c>
    </row>
    <row r="180" spans="1:70" x14ac:dyDescent="0.35">
      <c r="A180">
        <v>140</v>
      </c>
      <c r="B180" t="s">
        <v>190</v>
      </c>
      <c r="C180">
        <v>2341217</v>
      </c>
      <c r="D180" t="s">
        <v>45</v>
      </c>
      <c r="E180" t="s">
        <v>157</v>
      </c>
      <c r="F180" t="s">
        <v>158</v>
      </c>
      <c r="G180" s="1">
        <v>128707.2</v>
      </c>
      <c r="H180">
        <v>0</v>
      </c>
      <c r="I180">
        <v>0</v>
      </c>
      <c r="J180" s="1">
        <v>118080</v>
      </c>
      <c r="K180" s="1">
        <v>10627.2</v>
      </c>
      <c r="L180">
        <v>0</v>
      </c>
      <c r="M180">
        <v>0</v>
      </c>
      <c r="N180">
        <v>0</v>
      </c>
      <c r="O180">
        <v>0</v>
      </c>
      <c r="P180">
        <v>0</v>
      </c>
      <c r="Q180">
        <v>0</v>
      </c>
      <c r="BR180" t="s">
        <v>19</v>
      </c>
    </row>
    <row r="181" spans="1:70" x14ac:dyDescent="0.35">
      <c r="A181">
        <v>141</v>
      </c>
      <c r="B181" t="s">
        <v>190</v>
      </c>
      <c r="C181">
        <v>2341218</v>
      </c>
      <c r="D181" t="s">
        <v>45</v>
      </c>
      <c r="E181" t="s">
        <v>157</v>
      </c>
      <c r="F181" t="s">
        <v>158</v>
      </c>
      <c r="G181" s="1">
        <v>21077.33</v>
      </c>
      <c r="H181">
        <v>0</v>
      </c>
      <c r="I181">
        <v>0</v>
      </c>
      <c r="J181" s="1">
        <v>19337</v>
      </c>
      <c r="K181" s="1">
        <v>1740.33</v>
      </c>
      <c r="L181">
        <v>0</v>
      </c>
      <c r="M181">
        <v>0</v>
      </c>
      <c r="N181">
        <v>0</v>
      </c>
      <c r="O181">
        <v>0</v>
      </c>
      <c r="P181">
        <v>0</v>
      </c>
      <c r="Q181">
        <v>0</v>
      </c>
      <c r="BR181" t="s">
        <v>19</v>
      </c>
    </row>
    <row r="182" spans="1:70" x14ac:dyDescent="0.35">
      <c r="A182">
        <v>142</v>
      </c>
      <c r="B182" t="s">
        <v>190</v>
      </c>
      <c r="C182">
        <v>2341221</v>
      </c>
      <c r="D182" t="s">
        <v>45</v>
      </c>
      <c r="E182" t="s">
        <v>157</v>
      </c>
      <c r="F182" t="s">
        <v>158</v>
      </c>
      <c r="G182" s="1">
        <v>273699</v>
      </c>
      <c r="H182">
        <v>0</v>
      </c>
      <c r="I182">
        <v>0</v>
      </c>
      <c r="J182" s="1">
        <v>251100</v>
      </c>
      <c r="K182" s="1">
        <v>22599</v>
      </c>
      <c r="L182">
        <v>0</v>
      </c>
      <c r="M182">
        <v>0</v>
      </c>
      <c r="N182">
        <v>0</v>
      </c>
      <c r="O182">
        <v>0</v>
      </c>
      <c r="P182">
        <v>0</v>
      </c>
      <c r="Q182">
        <v>0</v>
      </c>
      <c r="BR182" t="s">
        <v>19</v>
      </c>
    </row>
    <row r="183" spans="1:70" x14ac:dyDescent="0.35">
      <c r="A183">
        <v>143</v>
      </c>
      <c r="B183" t="s">
        <v>190</v>
      </c>
      <c r="C183">
        <v>2341224</v>
      </c>
      <c r="D183" t="s">
        <v>45</v>
      </c>
      <c r="E183" t="s">
        <v>157</v>
      </c>
      <c r="F183" t="s">
        <v>158</v>
      </c>
      <c r="G183" s="1">
        <v>64746</v>
      </c>
      <c r="H183">
        <v>0</v>
      </c>
      <c r="I183">
        <v>0</v>
      </c>
      <c r="J183" s="1">
        <v>59400</v>
      </c>
      <c r="K183" s="1">
        <v>5346</v>
      </c>
      <c r="L183">
        <v>0</v>
      </c>
      <c r="M183">
        <v>0</v>
      </c>
      <c r="N183">
        <v>0</v>
      </c>
      <c r="O183">
        <v>0</v>
      </c>
      <c r="P183">
        <v>0</v>
      </c>
      <c r="Q183">
        <v>0</v>
      </c>
      <c r="BR183" t="s">
        <v>19</v>
      </c>
    </row>
    <row r="184" spans="1:70" x14ac:dyDescent="0.35">
      <c r="A184">
        <v>144</v>
      </c>
      <c r="B184" t="s">
        <v>190</v>
      </c>
      <c r="C184">
        <v>2341222</v>
      </c>
      <c r="D184" t="s">
        <v>45</v>
      </c>
      <c r="E184" t="s">
        <v>157</v>
      </c>
      <c r="F184" t="s">
        <v>158</v>
      </c>
      <c r="G184" s="1">
        <v>10791</v>
      </c>
      <c r="H184">
        <v>0</v>
      </c>
      <c r="I184">
        <v>0</v>
      </c>
      <c r="J184" s="1">
        <v>9900</v>
      </c>
      <c r="K184">
        <v>891</v>
      </c>
      <c r="L184">
        <v>0</v>
      </c>
      <c r="M184">
        <v>0</v>
      </c>
      <c r="N184">
        <v>0</v>
      </c>
      <c r="O184">
        <v>0</v>
      </c>
      <c r="P184">
        <v>0</v>
      </c>
      <c r="Q184">
        <v>0</v>
      </c>
      <c r="BR184" t="s">
        <v>19</v>
      </c>
    </row>
    <row r="185" spans="1:70" x14ac:dyDescent="0.35">
      <c r="A185">
        <v>145</v>
      </c>
      <c r="B185" t="s">
        <v>190</v>
      </c>
      <c r="C185">
        <v>2341221</v>
      </c>
      <c r="D185" t="s">
        <v>45</v>
      </c>
      <c r="E185" t="s">
        <v>157</v>
      </c>
      <c r="F185" t="s">
        <v>158</v>
      </c>
      <c r="G185" s="1">
        <v>273699</v>
      </c>
      <c r="H185">
        <v>0</v>
      </c>
      <c r="I185">
        <v>0</v>
      </c>
      <c r="J185" s="1">
        <v>251100</v>
      </c>
      <c r="K185" s="1">
        <v>22599</v>
      </c>
      <c r="L185">
        <v>0</v>
      </c>
      <c r="M185">
        <v>0</v>
      </c>
      <c r="N185">
        <v>0</v>
      </c>
      <c r="O185">
        <v>0</v>
      </c>
      <c r="P185">
        <v>0</v>
      </c>
      <c r="Q185">
        <v>0</v>
      </c>
      <c r="BR185" t="s">
        <v>19</v>
      </c>
    </row>
    <row r="186" spans="1:70" x14ac:dyDescent="0.35">
      <c r="A186">
        <v>147</v>
      </c>
      <c r="B186" t="s">
        <v>190</v>
      </c>
      <c r="C186">
        <v>2341221</v>
      </c>
      <c r="D186" t="s">
        <v>45</v>
      </c>
      <c r="E186" t="s">
        <v>157</v>
      </c>
      <c r="F186" t="s">
        <v>158</v>
      </c>
      <c r="G186" s="1">
        <v>-273699</v>
      </c>
      <c r="H186">
        <v>0</v>
      </c>
      <c r="I186">
        <v>0</v>
      </c>
      <c r="J186" s="1">
        <v>-251100</v>
      </c>
      <c r="K186" s="1">
        <v>-22599</v>
      </c>
      <c r="L186">
        <v>0</v>
      </c>
      <c r="M186">
        <v>0</v>
      </c>
      <c r="N186">
        <v>0</v>
      </c>
      <c r="O186">
        <v>0</v>
      </c>
      <c r="P186">
        <v>0</v>
      </c>
      <c r="Q186">
        <v>0</v>
      </c>
      <c r="BR186" t="s">
        <v>19</v>
      </c>
    </row>
    <row r="187" spans="1:70" x14ac:dyDescent="0.35">
      <c r="A187">
        <v>155</v>
      </c>
      <c r="B187" t="s">
        <v>190</v>
      </c>
      <c r="C187">
        <v>15480143</v>
      </c>
      <c r="D187" t="s">
        <v>98</v>
      </c>
      <c r="E187" t="s">
        <v>159</v>
      </c>
      <c r="F187" t="s">
        <v>160</v>
      </c>
      <c r="G187">
        <v>85.17</v>
      </c>
      <c r="H187">
        <v>0</v>
      </c>
      <c r="I187">
        <v>0</v>
      </c>
      <c r="J187">
        <v>78.14</v>
      </c>
      <c r="K187">
        <v>7.03</v>
      </c>
      <c r="L187">
        <v>0</v>
      </c>
      <c r="M187">
        <v>0</v>
      </c>
      <c r="N187">
        <v>0</v>
      </c>
      <c r="O187">
        <v>0</v>
      </c>
      <c r="P187">
        <v>0</v>
      </c>
      <c r="Q187">
        <v>0</v>
      </c>
      <c r="BR187" t="s">
        <v>19</v>
      </c>
    </row>
    <row r="188" spans="1:70" x14ac:dyDescent="0.35">
      <c r="A188">
        <v>156</v>
      </c>
      <c r="B188" t="s">
        <v>190</v>
      </c>
      <c r="C188">
        <v>15480136</v>
      </c>
      <c r="D188" t="s">
        <v>98</v>
      </c>
      <c r="E188" t="s">
        <v>159</v>
      </c>
      <c r="F188" t="s">
        <v>160</v>
      </c>
      <c r="G188">
        <v>222.76</v>
      </c>
      <c r="H188">
        <v>0</v>
      </c>
      <c r="I188">
        <v>0</v>
      </c>
      <c r="J188">
        <v>204.37</v>
      </c>
      <c r="K188">
        <v>18.39</v>
      </c>
      <c r="L188">
        <v>0</v>
      </c>
      <c r="M188">
        <v>0</v>
      </c>
      <c r="N188">
        <v>0</v>
      </c>
      <c r="O188">
        <v>0</v>
      </c>
      <c r="P188">
        <v>0</v>
      </c>
      <c r="Q188">
        <v>0</v>
      </c>
      <c r="BR188" t="s">
        <v>19</v>
      </c>
    </row>
    <row r="189" spans="1:70" x14ac:dyDescent="0.35">
      <c r="A189">
        <v>158</v>
      </c>
      <c r="B189" t="s">
        <v>190</v>
      </c>
      <c r="C189">
        <v>20230120</v>
      </c>
      <c r="D189" t="s">
        <v>98</v>
      </c>
      <c r="E189" t="s">
        <v>197</v>
      </c>
      <c r="F189" t="s">
        <v>198</v>
      </c>
      <c r="G189" s="1">
        <v>2198.54</v>
      </c>
      <c r="H189">
        <v>0</v>
      </c>
      <c r="I189">
        <v>0</v>
      </c>
      <c r="J189" s="1">
        <v>2017.01</v>
      </c>
      <c r="K189">
        <v>181.53</v>
      </c>
      <c r="L189">
        <v>0</v>
      </c>
      <c r="M189">
        <v>0</v>
      </c>
      <c r="N189">
        <v>0</v>
      </c>
      <c r="O189">
        <v>0</v>
      </c>
      <c r="P189">
        <v>0</v>
      </c>
      <c r="Q189">
        <v>0</v>
      </c>
      <c r="BR189" t="s">
        <v>19</v>
      </c>
    </row>
    <row r="190" spans="1:70" x14ac:dyDescent="0.35">
      <c r="A190">
        <v>159</v>
      </c>
      <c r="B190" t="s">
        <v>190</v>
      </c>
      <c r="C190">
        <v>20230119</v>
      </c>
      <c r="D190" t="s">
        <v>98</v>
      </c>
      <c r="E190" t="s">
        <v>197</v>
      </c>
      <c r="F190" t="s">
        <v>198</v>
      </c>
      <c r="G190" s="1">
        <v>1037.24</v>
      </c>
      <c r="H190">
        <v>0</v>
      </c>
      <c r="I190">
        <v>0</v>
      </c>
      <c r="J190">
        <v>951.6</v>
      </c>
      <c r="K190">
        <v>85.64</v>
      </c>
      <c r="L190">
        <v>0</v>
      </c>
      <c r="M190">
        <v>0</v>
      </c>
      <c r="N190">
        <v>0</v>
      </c>
      <c r="O190">
        <v>0</v>
      </c>
      <c r="P190">
        <v>0</v>
      </c>
      <c r="Q190">
        <v>0</v>
      </c>
      <c r="BR190" t="s">
        <v>19</v>
      </c>
    </row>
    <row r="191" spans="1:70" x14ac:dyDescent="0.35">
      <c r="A191">
        <v>165</v>
      </c>
      <c r="B191" t="s">
        <v>190</v>
      </c>
      <c r="C191">
        <v>2341355</v>
      </c>
      <c r="D191" t="s">
        <v>29</v>
      </c>
      <c r="E191" t="s">
        <v>157</v>
      </c>
      <c r="F191" t="s">
        <v>158</v>
      </c>
      <c r="G191" s="1">
        <v>-70806.399999999994</v>
      </c>
      <c r="H191">
        <v>0</v>
      </c>
      <c r="I191">
        <v>0</v>
      </c>
      <c r="J191" s="1">
        <v>-64960</v>
      </c>
      <c r="K191" s="1">
        <v>-5846.4</v>
      </c>
      <c r="L191">
        <v>0</v>
      </c>
      <c r="M191">
        <v>0</v>
      </c>
      <c r="N191">
        <v>0</v>
      </c>
      <c r="O191">
        <v>0</v>
      </c>
      <c r="P191">
        <v>0</v>
      </c>
      <c r="Q191">
        <v>0</v>
      </c>
      <c r="BR191" t="s">
        <v>19</v>
      </c>
    </row>
    <row r="192" spans="1:70" x14ac:dyDescent="0.35">
      <c r="A192">
        <v>166</v>
      </c>
      <c r="B192" t="s">
        <v>190</v>
      </c>
      <c r="C192">
        <v>2310890</v>
      </c>
      <c r="D192" t="s">
        <v>29</v>
      </c>
      <c r="E192" t="s">
        <v>157</v>
      </c>
      <c r="F192" t="s">
        <v>158</v>
      </c>
      <c r="G192" s="1">
        <v>377654.48</v>
      </c>
      <c r="H192">
        <v>0</v>
      </c>
      <c r="I192">
        <v>0</v>
      </c>
      <c r="J192" s="1">
        <v>346472</v>
      </c>
      <c r="K192" s="1">
        <v>31182.48</v>
      </c>
      <c r="L192">
        <v>0</v>
      </c>
      <c r="M192">
        <v>0</v>
      </c>
      <c r="N192">
        <v>0</v>
      </c>
      <c r="O192">
        <v>0</v>
      </c>
      <c r="P192">
        <v>0</v>
      </c>
      <c r="Q192">
        <v>0</v>
      </c>
      <c r="BR192" t="s">
        <v>19</v>
      </c>
    </row>
    <row r="193" spans="1:70" x14ac:dyDescent="0.35">
      <c r="A193">
        <v>170</v>
      </c>
      <c r="B193" t="s">
        <v>190</v>
      </c>
      <c r="C193">
        <v>2341346</v>
      </c>
      <c r="D193" t="s">
        <v>29</v>
      </c>
      <c r="E193" t="s">
        <v>157</v>
      </c>
      <c r="F193" t="s">
        <v>158</v>
      </c>
      <c r="G193" s="1">
        <v>88529.8</v>
      </c>
      <c r="H193">
        <v>0</v>
      </c>
      <c r="I193">
        <v>0</v>
      </c>
      <c r="J193" s="1">
        <v>81220</v>
      </c>
      <c r="K193" s="1">
        <v>7309.8</v>
      </c>
      <c r="L193">
        <v>0</v>
      </c>
      <c r="M193">
        <v>0</v>
      </c>
      <c r="N193">
        <v>0</v>
      </c>
      <c r="O193">
        <v>0</v>
      </c>
      <c r="P193">
        <v>0</v>
      </c>
      <c r="Q193">
        <v>0</v>
      </c>
      <c r="BR193" t="s">
        <v>19</v>
      </c>
    </row>
    <row r="194" spans="1:70" x14ac:dyDescent="0.35">
      <c r="A194">
        <v>172</v>
      </c>
      <c r="B194" t="s">
        <v>190</v>
      </c>
      <c r="C194">
        <v>15484220</v>
      </c>
      <c r="D194" t="s">
        <v>40</v>
      </c>
      <c r="E194" t="s">
        <v>159</v>
      </c>
      <c r="F194" t="s">
        <v>160</v>
      </c>
      <c r="G194">
        <v>98.81</v>
      </c>
      <c r="H194">
        <v>0</v>
      </c>
      <c r="I194">
        <v>0</v>
      </c>
      <c r="J194">
        <v>90.65</v>
      </c>
      <c r="K194">
        <v>8.16</v>
      </c>
      <c r="L194">
        <v>0</v>
      </c>
      <c r="M194">
        <v>0</v>
      </c>
      <c r="N194">
        <v>0</v>
      </c>
      <c r="O194">
        <v>0</v>
      </c>
      <c r="P194">
        <v>0</v>
      </c>
      <c r="Q194">
        <v>0</v>
      </c>
      <c r="BR194" t="s">
        <v>19</v>
      </c>
    </row>
    <row r="195" spans="1:70" x14ac:dyDescent="0.35">
      <c r="A195">
        <v>175</v>
      </c>
      <c r="B195" t="s">
        <v>190</v>
      </c>
      <c r="C195">
        <v>2310936</v>
      </c>
      <c r="D195" t="s">
        <v>40</v>
      </c>
      <c r="E195" t="s">
        <v>157</v>
      </c>
      <c r="F195" t="s">
        <v>158</v>
      </c>
      <c r="G195" s="1">
        <v>66594.64</v>
      </c>
      <c r="H195">
        <v>0</v>
      </c>
      <c r="I195">
        <v>0</v>
      </c>
      <c r="J195" s="1">
        <v>61096</v>
      </c>
      <c r="K195" s="1">
        <v>5498.64</v>
      </c>
      <c r="L195">
        <v>0</v>
      </c>
      <c r="M195">
        <v>0</v>
      </c>
      <c r="N195">
        <v>0</v>
      </c>
      <c r="O195">
        <v>0</v>
      </c>
      <c r="P195">
        <v>0</v>
      </c>
      <c r="Q195">
        <v>0</v>
      </c>
      <c r="BR195" t="s">
        <v>19</v>
      </c>
    </row>
    <row r="196" spans="1:70" x14ac:dyDescent="0.35">
      <c r="A196">
        <v>176</v>
      </c>
      <c r="B196" t="s">
        <v>190</v>
      </c>
      <c r="C196">
        <v>2310938</v>
      </c>
      <c r="D196" t="s">
        <v>40</v>
      </c>
      <c r="E196" t="s">
        <v>157</v>
      </c>
      <c r="F196" t="s">
        <v>158</v>
      </c>
      <c r="G196" s="1">
        <v>73125.919999999998</v>
      </c>
      <c r="H196">
        <v>0</v>
      </c>
      <c r="I196">
        <v>0</v>
      </c>
      <c r="J196" s="1">
        <v>67088</v>
      </c>
      <c r="K196" s="1">
        <v>6037.92</v>
      </c>
      <c r="L196">
        <v>0</v>
      </c>
      <c r="M196">
        <v>0</v>
      </c>
      <c r="N196">
        <v>0</v>
      </c>
      <c r="O196">
        <v>0</v>
      </c>
      <c r="P196">
        <v>0</v>
      </c>
      <c r="Q196">
        <v>0</v>
      </c>
      <c r="BR196" t="s">
        <v>19</v>
      </c>
    </row>
    <row r="197" spans="1:70" x14ac:dyDescent="0.35">
      <c r="A197">
        <v>177</v>
      </c>
      <c r="B197" t="s">
        <v>190</v>
      </c>
      <c r="C197">
        <v>2310941</v>
      </c>
      <c r="D197" t="s">
        <v>40</v>
      </c>
      <c r="E197" t="s">
        <v>157</v>
      </c>
      <c r="F197" t="s">
        <v>158</v>
      </c>
      <c r="G197" s="1">
        <v>75140.240000000005</v>
      </c>
      <c r="H197">
        <v>0</v>
      </c>
      <c r="I197">
        <v>0</v>
      </c>
      <c r="J197" s="1">
        <v>68936</v>
      </c>
      <c r="K197" s="1">
        <v>6204.24</v>
      </c>
      <c r="L197">
        <v>0</v>
      </c>
      <c r="M197">
        <v>0</v>
      </c>
      <c r="N197">
        <v>0</v>
      </c>
      <c r="O197">
        <v>0</v>
      </c>
      <c r="P197">
        <v>0</v>
      </c>
      <c r="Q197">
        <v>0</v>
      </c>
      <c r="BR197" t="s">
        <v>19</v>
      </c>
    </row>
    <row r="198" spans="1:70" x14ac:dyDescent="0.35">
      <c r="A198">
        <v>178</v>
      </c>
      <c r="B198" t="s">
        <v>190</v>
      </c>
      <c r="C198">
        <v>2341356</v>
      </c>
      <c r="D198" t="s">
        <v>40</v>
      </c>
      <c r="E198" t="s">
        <v>157</v>
      </c>
      <c r="F198" t="s">
        <v>158</v>
      </c>
      <c r="G198" s="1">
        <v>9995.2999999999993</v>
      </c>
      <c r="H198">
        <v>0</v>
      </c>
      <c r="I198">
        <v>0</v>
      </c>
      <c r="J198" s="1">
        <v>9170</v>
      </c>
      <c r="K198">
        <v>825.3</v>
      </c>
      <c r="L198">
        <v>0</v>
      </c>
      <c r="M198">
        <v>0</v>
      </c>
      <c r="N198">
        <v>0</v>
      </c>
      <c r="O198">
        <v>0</v>
      </c>
      <c r="P198">
        <v>0</v>
      </c>
      <c r="Q198">
        <v>0</v>
      </c>
      <c r="BR198" t="s">
        <v>19</v>
      </c>
    </row>
    <row r="199" spans="1:70" x14ac:dyDescent="0.35">
      <c r="A199">
        <v>194</v>
      </c>
      <c r="B199" t="s">
        <v>190</v>
      </c>
      <c r="C199">
        <v>6858</v>
      </c>
      <c r="D199" t="s">
        <v>30</v>
      </c>
      <c r="E199" t="s">
        <v>193</v>
      </c>
      <c r="F199" t="s">
        <v>194</v>
      </c>
      <c r="G199">
        <v>418.56</v>
      </c>
      <c r="H199">
        <v>0</v>
      </c>
      <c r="I199">
        <v>0</v>
      </c>
      <c r="J199">
        <v>384</v>
      </c>
      <c r="K199">
        <v>34.56</v>
      </c>
      <c r="L199">
        <v>0</v>
      </c>
      <c r="M199">
        <v>0</v>
      </c>
      <c r="N199">
        <v>0</v>
      </c>
      <c r="O199">
        <v>0</v>
      </c>
      <c r="P199">
        <v>0</v>
      </c>
      <c r="Q199">
        <v>0</v>
      </c>
      <c r="BR199" t="s">
        <v>19</v>
      </c>
    </row>
    <row r="200" spans="1:70" x14ac:dyDescent="0.35">
      <c r="A200">
        <v>195</v>
      </c>
      <c r="B200" t="s">
        <v>190</v>
      </c>
      <c r="C200">
        <v>2370230</v>
      </c>
      <c r="D200" t="s">
        <v>30</v>
      </c>
      <c r="E200" t="s">
        <v>157</v>
      </c>
      <c r="F200" t="s">
        <v>158</v>
      </c>
      <c r="G200" s="1">
        <v>95920</v>
      </c>
      <c r="H200">
        <v>0</v>
      </c>
      <c r="I200">
        <v>0</v>
      </c>
      <c r="J200" s="1">
        <v>88000</v>
      </c>
      <c r="K200" s="1">
        <v>7920</v>
      </c>
      <c r="L200">
        <v>0</v>
      </c>
      <c r="M200">
        <v>0</v>
      </c>
      <c r="N200">
        <v>0</v>
      </c>
      <c r="O200">
        <v>0</v>
      </c>
      <c r="P200">
        <v>0</v>
      </c>
      <c r="Q200">
        <v>0</v>
      </c>
      <c r="BR200" t="s">
        <v>19</v>
      </c>
    </row>
    <row r="201" spans="1:70" x14ac:dyDescent="0.35">
      <c r="A201">
        <v>197</v>
      </c>
      <c r="B201" t="s">
        <v>190</v>
      </c>
      <c r="C201">
        <v>1000000003</v>
      </c>
      <c r="D201" t="s">
        <v>30</v>
      </c>
      <c r="E201" t="s">
        <v>46</v>
      </c>
      <c r="F201" t="s">
        <v>47</v>
      </c>
      <c r="G201" s="1">
        <v>12238.79</v>
      </c>
      <c r="H201">
        <v>0</v>
      </c>
      <c r="I201">
        <v>0</v>
      </c>
      <c r="J201" s="1">
        <v>11228.25</v>
      </c>
      <c r="K201" s="1">
        <v>1010.54</v>
      </c>
      <c r="L201">
        <v>0</v>
      </c>
      <c r="M201">
        <v>0</v>
      </c>
      <c r="N201">
        <v>0</v>
      </c>
      <c r="O201">
        <v>0</v>
      </c>
      <c r="P201">
        <v>0</v>
      </c>
      <c r="Q201">
        <v>0</v>
      </c>
      <c r="BR201" t="s">
        <v>19</v>
      </c>
    </row>
    <row r="202" spans="1:70" x14ac:dyDescent="0.35">
      <c r="A202">
        <v>198</v>
      </c>
      <c r="B202" t="s">
        <v>190</v>
      </c>
      <c r="C202">
        <v>1000000000</v>
      </c>
      <c r="D202" t="s">
        <v>30</v>
      </c>
      <c r="E202" t="s">
        <v>42</v>
      </c>
      <c r="F202" t="s">
        <v>43</v>
      </c>
      <c r="G202" s="1">
        <v>134949.51999999999</v>
      </c>
      <c r="H202">
        <v>0</v>
      </c>
      <c r="I202">
        <v>0</v>
      </c>
      <c r="J202" s="1">
        <v>123806.9</v>
      </c>
      <c r="K202" s="1">
        <v>11142.62</v>
      </c>
      <c r="L202">
        <v>0</v>
      </c>
      <c r="M202">
        <v>0</v>
      </c>
      <c r="N202">
        <v>0</v>
      </c>
      <c r="O202">
        <v>0</v>
      </c>
      <c r="P202">
        <v>0</v>
      </c>
      <c r="Q202">
        <v>0</v>
      </c>
      <c r="BR202" t="s">
        <v>19</v>
      </c>
    </row>
    <row r="203" spans="1:70" x14ac:dyDescent="0.35">
      <c r="A203">
        <v>200</v>
      </c>
      <c r="B203" t="s">
        <v>190</v>
      </c>
      <c r="C203">
        <v>1000000005</v>
      </c>
      <c r="D203" t="s">
        <v>30</v>
      </c>
      <c r="E203" t="s">
        <v>38</v>
      </c>
      <c r="F203" t="s">
        <v>39</v>
      </c>
      <c r="G203" s="1">
        <v>440637.41</v>
      </c>
      <c r="H203">
        <v>0</v>
      </c>
      <c r="I203">
        <v>0</v>
      </c>
      <c r="J203" s="1">
        <v>404254.5</v>
      </c>
      <c r="K203" s="1">
        <v>36382.910000000003</v>
      </c>
      <c r="L203">
        <v>0</v>
      </c>
      <c r="M203">
        <v>0</v>
      </c>
      <c r="N203">
        <v>0</v>
      </c>
      <c r="O203">
        <v>0</v>
      </c>
      <c r="P203">
        <v>0</v>
      </c>
      <c r="Q203">
        <v>0</v>
      </c>
      <c r="BR203" t="s">
        <v>19</v>
      </c>
    </row>
    <row r="204" spans="1:70" x14ac:dyDescent="0.35">
      <c r="A204">
        <v>201</v>
      </c>
      <c r="B204" t="s">
        <v>190</v>
      </c>
      <c r="C204">
        <v>1900729750</v>
      </c>
      <c r="D204" t="s">
        <v>30</v>
      </c>
      <c r="E204" t="s">
        <v>200</v>
      </c>
      <c r="F204" t="s">
        <v>201</v>
      </c>
      <c r="G204" s="1">
        <v>1781</v>
      </c>
      <c r="H204">
        <v>0</v>
      </c>
      <c r="I204">
        <v>0</v>
      </c>
      <c r="J204" s="1">
        <v>1633.94</v>
      </c>
      <c r="K204">
        <v>147.06</v>
      </c>
      <c r="L204">
        <v>0</v>
      </c>
      <c r="M204">
        <v>0</v>
      </c>
      <c r="N204">
        <v>0</v>
      </c>
      <c r="O204">
        <v>0</v>
      </c>
      <c r="P204">
        <v>0</v>
      </c>
      <c r="Q204">
        <v>0</v>
      </c>
      <c r="BR204" t="s">
        <v>19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2:G19"/>
  <sheetViews>
    <sheetView showGridLines="0" workbookViewId="0"/>
  </sheetViews>
  <sheetFormatPr defaultRowHeight="14.5" x14ac:dyDescent="0.35"/>
  <cols>
    <col min="1" max="1" width="17" customWidth="1"/>
    <col min="2" max="2" width="22" customWidth="1"/>
    <col min="3" max="3" width="12" customWidth="1"/>
  </cols>
  <sheetData>
    <row r="2" spans="1:7" ht="19.5" x14ac:dyDescent="0.45">
      <c r="A2" s="44" t="s">
        <v>634</v>
      </c>
    </row>
    <row r="4" spans="1:7" x14ac:dyDescent="0.35">
      <c r="A4" s="48" t="s">
        <v>635</v>
      </c>
    </row>
    <row r="5" spans="1:7" x14ac:dyDescent="0.35">
      <c r="A5" s="51"/>
      <c r="B5" s="51"/>
      <c r="C5" s="51"/>
      <c r="D5" s="51"/>
      <c r="E5" s="51"/>
      <c r="F5" s="51"/>
    </row>
    <row r="6" spans="1:7" x14ac:dyDescent="0.35">
      <c r="A6" s="63" t="s">
        <v>636</v>
      </c>
      <c r="B6" s="57"/>
      <c r="C6" s="57"/>
      <c r="D6" s="57"/>
      <c r="E6" s="57"/>
      <c r="F6" s="64"/>
    </row>
    <row r="7" spans="1:7" x14ac:dyDescent="0.35">
      <c r="A7" s="65"/>
      <c r="B7" s="65"/>
      <c r="C7" s="65"/>
      <c r="D7" s="65"/>
      <c r="E7" s="65"/>
      <c r="F7" s="66"/>
    </row>
    <row r="9" spans="1:7" x14ac:dyDescent="0.35">
      <c r="A9" s="45" t="s">
        <v>637</v>
      </c>
      <c r="B9" s="45" t="s">
        <v>638</v>
      </c>
      <c r="C9" s="45" t="s">
        <v>639</v>
      </c>
      <c r="D9" s="45" t="s">
        <v>587</v>
      </c>
    </row>
    <row r="10" spans="1:7" x14ac:dyDescent="0.35">
      <c r="A10" s="49"/>
      <c r="B10" s="49"/>
      <c r="C10" s="49"/>
      <c r="D10" s="49"/>
    </row>
    <row r="13" spans="1:7" x14ac:dyDescent="0.35">
      <c r="A13" s="48" t="s">
        <v>640</v>
      </c>
    </row>
    <row r="14" spans="1:7" x14ac:dyDescent="0.35">
      <c r="A14" s="51"/>
      <c r="B14" s="51"/>
      <c r="C14" s="51"/>
      <c r="D14" s="51"/>
      <c r="E14" s="51"/>
      <c r="F14" s="51"/>
      <c r="G14" s="51"/>
    </row>
    <row r="15" spans="1:7" x14ac:dyDescent="0.35">
      <c r="A15" s="63" t="s">
        <v>641</v>
      </c>
      <c r="B15" s="57"/>
      <c r="C15" s="57"/>
      <c r="D15" s="57"/>
      <c r="E15" s="57"/>
      <c r="F15" s="57"/>
      <c r="G15" s="64"/>
    </row>
    <row r="16" spans="1:7" x14ac:dyDescent="0.35">
      <c r="A16" s="65"/>
      <c r="B16" s="65"/>
      <c r="C16" s="65"/>
      <c r="D16" s="65"/>
      <c r="E16" s="65"/>
      <c r="F16" s="65"/>
      <c r="G16" s="66"/>
    </row>
    <row r="18" spans="1:4" x14ac:dyDescent="0.35">
      <c r="A18" s="45" t="s">
        <v>642</v>
      </c>
      <c r="B18" s="45" t="s">
        <v>643</v>
      </c>
      <c r="C18" s="45" t="s">
        <v>639</v>
      </c>
      <c r="D18" s="45" t="s">
        <v>587</v>
      </c>
    </row>
    <row r="19" spans="1:4" x14ac:dyDescent="0.35">
      <c r="A19" s="49"/>
      <c r="B19" s="49"/>
      <c r="C19" s="49"/>
      <c r="D19" s="49"/>
    </row>
  </sheetData>
  <mergeCells count="2">
    <mergeCell ref="A6:F7"/>
    <mergeCell ref="A15:G16"/>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2:I16"/>
  <sheetViews>
    <sheetView showGridLines="0" workbookViewId="0"/>
  </sheetViews>
  <sheetFormatPr defaultRowHeight="14.5" x14ac:dyDescent="0.35"/>
  <cols>
    <col min="2" max="2" width="12" customWidth="1"/>
    <col min="3" max="3" width="22" customWidth="1"/>
  </cols>
  <sheetData>
    <row r="2" spans="1:9" ht="19.5" x14ac:dyDescent="0.45">
      <c r="A2" s="44" t="s">
        <v>644</v>
      </c>
    </row>
    <row r="4" spans="1:9" x14ac:dyDescent="0.35">
      <c r="A4" s="51"/>
      <c r="B4" s="51"/>
      <c r="C4" s="51"/>
      <c r="D4" s="51"/>
      <c r="E4" s="51"/>
      <c r="F4" s="51"/>
      <c r="G4" s="51"/>
      <c r="H4" s="51"/>
      <c r="I4" s="51"/>
    </row>
    <row r="5" spans="1:9" x14ac:dyDescent="0.35">
      <c r="A5" s="63" t="s">
        <v>645</v>
      </c>
      <c r="B5" s="57"/>
      <c r="C5" s="57"/>
      <c r="D5" s="57"/>
      <c r="E5" s="57"/>
      <c r="F5" s="57"/>
      <c r="G5" s="57"/>
      <c r="H5" s="67"/>
      <c r="I5" s="64"/>
    </row>
    <row r="6" spans="1:9" x14ac:dyDescent="0.35">
      <c r="A6" s="65"/>
      <c r="B6" s="65"/>
      <c r="C6" s="65"/>
      <c r="D6" s="65"/>
      <c r="E6" s="65"/>
      <c r="F6" s="65"/>
      <c r="G6" s="65"/>
      <c r="H6" s="67"/>
      <c r="I6" s="66"/>
    </row>
    <row r="8" spans="1:9" x14ac:dyDescent="0.35">
      <c r="A8" s="45" t="s">
        <v>646</v>
      </c>
      <c r="B8" s="45" t="s">
        <v>647</v>
      </c>
      <c r="C8" s="45" t="s">
        <v>648</v>
      </c>
    </row>
    <row r="9" spans="1:9" x14ac:dyDescent="0.35">
      <c r="A9" s="50"/>
      <c r="B9" s="50"/>
      <c r="C9" s="50"/>
    </row>
    <row r="11" spans="1:9" x14ac:dyDescent="0.35">
      <c r="A11" s="45" t="s">
        <v>625</v>
      </c>
      <c r="B11" s="45" t="s">
        <v>626</v>
      </c>
    </row>
    <row r="12" spans="1:9" x14ac:dyDescent="0.35">
      <c r="A12" s="49" t="s">
        <v>627</v>
      </c>
      <c r="B12" s="49"/>
    </row>
    <row r="13" spans="1:9" x14ac:dyDescent="0.35">
      <c r="A13" s="49" t="s">
        <v>628</v>
      </c>
      <c r="B13" s="49"/>
    </row>
    <row r="14" spans="1:9" x14ac:dyDescent="0.35">
      <c r="A14" s="49" t="s">
        <v>629</v>
      </c>
      <c r="B14" s="49"/>
    </row>
    <row r="15" spans="1:9" x14ac:dyDescent="0.35">
      <c r="A15" s="49" t="s">
        <v>630</v>
      </c>
      <c r="B15" s="49"/>
    </row>
    <row r="16" spans="1:9" x14ac:dyDescent="0.35">
      <c r="A16" s="49" t="s">
        <v>631</v>
      </c>
      <c r="B16" s="49"/>
    </row>
  </sheetData>
  <mergeCells count="1">
    <mergeCell ref="A5:I6"/>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2:H27"/>
  <sheetViews>
    <sheetView showGridLines="0" workbookViewId="0"/>
  </sheetViews>
  <sheetFormatPr defaultRowHeight="14.5" x14ac:dyDescent="0.35"/>
  <cols>
    <col min="1" max="1" width="45" customWidth="1"/>
    <col min="2" max="2" width="20" customWidth="1"/>
  </cols>
  <sheetData>
    <row r="2" spans="1:8" ht="19.5" x14ac:dyDescent="0.45">
      <c r="A2" s="44" t="s">
        <v>649</v>
      </c>
    </row>
    <row r="4" spans="1:8" x14ac:dyDescent="0.35">
      <c r="A4" s="51"/>
    </row>
    <row r="5" spans="1:8" x14ac:dyDescent="0.35">
      <c r="A5" s="53" t="s">
        <v>650</v>
      </c>
      <c r="B5" s="50">
        <v>0</v>
      </c>
    </row>
    <row r="6" spans="1:8" ht="78.5" x14ac:dyDescent="0.35">
      <c r="A6" s="54" t="s">
        <v>651</v>
      </c>
      <c r="B6" s="50">
        <v>0</v>
      </c>
    </row>
    <row r="7" spans="1:8" ht="39.5" x14ac:dyDescent="0.35">
      <c r="A7" s="54" t="s">
        <v>652</v>
      </c>
      <c r="B7" s="50">
        <v>0</v>
      </c>
    </row>
    <row r="8" spans="1:8" x14ac:dyDescent="0.35">
      <c r="A8" s="51"/>
      <c r="B8" s="51"/>
      <c r="C8" s="51"/>
      <c r="D8" s="51"/>
      <c r="E8" s="51"/>
      <c r="F8" s="51"/>
      <c r="G8" s="51"/>
      <c r="H8" s="51"/>
    </row>
    <row r="9" spans="1:8" x14ac:dyDescent="0.35">
      <c r="A9" s="63" t="s">
        <v>653</v>
      </c>
      <c r="B9" s="57"/>
      <c r="C9" s="57"/>
      <c r="D9" s="57"/>
      <c r="E9" s="57"/>
      <c r="F9" s="57"/>
      <c r="G9" s="57"/>
      <c r="H9" s="64"/>
    </row>
    <row r="10" spans="1:8" x14ac:dyDescent="0.35">
      <c r="A10" s="57"/>
      <c r="B10" s="57"/>
      <c r="C10" s="57"/>
      <c r="D10" s="57"/>
      <c r="E10" s="57"/>
      <c r="F10" s="57"/>
      <c r="G10" s="57"/>
      <c r="H10" s="67"/>
    </row>
    <row r="11" spans="1:8" x14ac:dyDescent="0.35">
      <c r="A11" s="65"/>
      <c r="B11" s="65"/>
      <c r="C11" s="65"/>
      <c r="D11" s="65"/>
      <c r="E11" s="65"/>
      <c r="F11" s="65"/>
      <c r="G11" s="65"/>
      <c r="H11" s="66"/>
    </row>
    <row r="13" spans="1:8" x14ac:dyDescent="0.35">
      <c r="A13" s="45" t="s">
        <v>625</v>
      </c>
      <c r="B13" s="45" t="s">
        <v>654</v>
      </c>
      <c r="C13" s="45" t="s">
        <v>587</v>
      </c>
    </row>
    <row r="14" spans="1:8" x14ac:dyDescent="0.35">
      <c r="A14" s="49" t="s">
        <v>655</v>
      </c>
      <c r="B14" s="49">
        <v>0</v>
      </c>
      <c r="C14" s="49">
        <v>0</v>
      </c>
    </row>
    <row r="15" spans="1:8" x14ac:dyDescent="0.35">
      <c r="A15" s="49" t="s">
        <v>656</v>
      </c>
      <c r="B15" s="49">
        <v>0</v>
      </c>
      <c r="C15" s="49">
        <v>0</v>
      </c>
    </row>
    <row r="16" spans="1:8" x14ac:dyDescent="0.35">
      <c r="A16" s="49" t="s">
        <v>657</v>
      </c>
      <c r="B16" s="49">
        <v>0</v>
      </c>
      <c r="C16" s="49">
        <v>0</v>
      </c>
    </row>
    <row r="17" spans="1:8" x14ac:dyDescent="0.35">
      <c r="A17" s="49" t="s">
        <v>658</v>
      </c>
      <c r="B17" s="49">
        <v>0</v>
      </c>
      <c r="C17" s="49">
        <v>0</v>
      </c>
    </row>
    <row r="19" spans="1:8" x14ac:dyDescent="0.35">
      <c r="A19" s="51"/>
      <c r="B19" s="51"/>
      <c r="C19" s="51"/>
      <c r="D19" s="51"/>
      <c r="E19" s="51"/>
      <c r="F19" s="51"/>
      <c r="G19" s="51"/>
      <c r="H19" s="51"/>
    </row>
    <row r="20" spans="1:8" x14ac:dyDescent="0.35">
      <c r="A20" s="51" t="s">
        <v>659</v>
      </c>
      <c r="B20" s="51"/>
      <c r="C20" s="51"/>
      <c r="D20" s="51"/>
      <c r="E20" s="51"/>
      <c r="F20" s="51"/>
      <c r="G20" s="51"/>
      <c r="H20" s="51"/>
    </row>
    <row r="23" spans="1:8" x14ac:dyDescent="0.35">
      <c r="A23" s="45" t="s">
        <v>625</v>
      </c>
      <c r="B23" s="45" t="s">
        <v>654</v>
      </c>
      <c r="C23" s="45" t="s">
        <v>587</v>
      </c>
    </row>
    <row r="24" spans="1:8" x14ac:dyDescent="0.35">
      <c r="A24" s="49" t="s">
        <v>655</v>
      </c>
      <c r="B24" s="49">
        <v>0</v>
      </c>
      <c r="C24" s="49">
        <v>0</v>
      </c>
    </row>
    <row r="25" spans="1:8" x14ac:dyDescent="0.35">
      <c r="A25" s="49" t="s">
        <v>656</v>
      </c>
      <c r="B25" s="49">
        <v>0</v>
      </c>
      <c r="C25" s="49">
        <v>0</v>
      </c>
    </row>
    <row r="26" spans="1:8" x14ac:dyDescent="0.35">
      <c r="A26" s="49" t="s">
        <v>657</v>
      </c>
      <c r="B26" s="49">
        <v>0</v>
      </c>
      <c r="C26" s="49">
        <v>0</v>
      </c>
    </row>
    <row r="27" spans="1:8" x14ac:dyDescent="0.35">
      <c r="A27" s="49" t="s">
        <v>658</v>
      </c>
      <c r="B27" s="49">
        <v>0</v>
      </c>
      <c r="C27" s="49">
        <v>0</v>
      </c>
    </row>
  </sheetData>
  <mergeCells count="1">
    <mergeCell ref="A9:H11"/>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2:J52"/>
  <sheetViews>
    <sheetView showGridLines="0" workbookViewId="0"/>
  </sheetViews>
  <sheetFormatPr defaultRowHeight="14.5" x14ac:dyDescent="0.35"/>
  <cols>
    <col min="2" max="2" width="15" customWidth="1"/>
  </cols>
  <sheetData>
    <row r="2" spans="1:10" ht="19.5" x14ac:dyDescent="0.45">
      <c r="A2" s="44" t="s">
        <v>660</v>
      </c>
    </row>
    <row r="3" spans="1:10" x14ac:dyDescent="0.35">
      <c r="A3" s="51"/>
      <c r="B3" s="51"/>
      <c r="C3" s="51"/>
      <c r="D3" s="51"/>
      <c r="E3" s="51"/>
      <c r="F3" s="51"/>
      <c r="G3" s="51"/>
      <c r="H3" s="51"/>
      <c r="I3" s="51"/>
      <c r="J3" s="51"/>
    </row>
    <row r="4" spans="1:10" x14ac:dyDescent="0.35">
      <c r="A4" s="63" t="s">
        <v>661</v>
      </c>
      <c r="B4" s="57"/>
      <c r="C4" s="57"/>
      <c r="D4" s="57"/>
      <c r="E4" s="57"/>
      <c r="F4" s="57"/>
      <c r="G4" s="57"/>
      <c r="H4" s="57"/>
      <c r="I4" s="57"/>
      <c r="J4" s="57"/>
    </row>
    <row r="5" spans="1:10" x14ac:dyDescent="0.35">
      <c r="A5" s="57"/>
      <c r="B5" s="57"/>
      <c r="C5" s="57"/>
      <c r="D5" s="57"/>
      <c r="E5" s="57"/>
      <c r="F5" s="57"/>
      <c r="G5" s="57"/>
      <c r="H5" s="57"/>
      <c r="I5" s="57"/>
      <c r="J5" s="57"/>
    </row>
    <row r="6" spans="1:10" x14ac:dyDescent="0.35">
      <c r="A6" s="55"/>
      <c r="B6" s="55"/>
      <c r="C6" s="55"/>
      <c r="D6" s="55"/>
      <c r="E6" s="55"/>
      <c r="F6" s="55"/>
      <c r="G6" s="55"/>
      <c r="H6" s="55"/>
      <c r="I6" s="55"/>
      <c r="J6" s="55"/>
    </row>
    <row r="7" spans="1:10" x14ac:dyDescent="0.35">
      <c r="A7" s="45" t="s">
        <v>625</v>
      </c>
      <c r="B7" s="45" t="s">
        <v>662</v>
      </c>
      <c r="C7" s="45" t="s">
        <v>587</v>
      </c>
    </row>
    <row r="8" spans="1:10" x14ac:dyDescent="0.35">
      <c r="A8" s="49" t="s">
        <v>663</v>
      </c>
      <c r="B8" s="49">
        <v>0</v>
      </c>
      <c r="C8" s="49">
        <v>0</v>
      </c>
    </row>
    <row r="9" spans="1:10" x14ac:dyDescent="0.35">
      <c r="A9" s="49" t="s">
        <v>655</v>
      </c>
      <c r="B9" s="49">
        <v>0</v>
      </c>
      <c r="C9" s="49">
        <v>0</v>
      </c>
    </row>
    <row r="10" spans="1:10" x14ac:dyDescent="0.35">
      <c r="A10" s="49" t="s">
        <v>656</v>
      </c>
      <c r="B10" s="49">
        <v>0</v>
      </c>
      <c r="C10" s="49">
        <v>0</v>
      </c>
    </row>
    <row r="11" spans="1:10" x14ac:dyDescent="0.35">
      <c r="A11" s="49" t="s">
        <v>657</v>
      </c>
      <c r="B11" s="49">
        <v>0</v>
      </c>
      <c r="C11" s="49">
        <v>0</v>
      </c>
    </row>
    <row r="12" spans="1:10" x14ac:dyDescent="0.35">
      <c r="A12" s="49" t="s">
        <v>658</v>
      </c>
      <c r="B12" s="49">
        <v>0</v>
      </c>
      <c r="C12" s="49">
        <v>0</v>
      </c>
    </row>
    <row r="13" spans="1:10" x14ac:dyDescent="0.35">
      <c r="A13" s="51"/>
      <c r="B13" s="51"/>
      <c r="C13" s="51"/>
      <c r="D13" s="51"/>
      <c r="E13" s="51"/>
      <c r="F13" s="51"/>
      <c r="G13" s="51"/>
      <c r="H13" s="51"/>
      <c r="I13" s="51"/>
      <c r="J13" s="51"/>
    </row>
    <row r="14" spans="1:10" x14ac:dyDescent="0.35">
      <c r="A14" s="63" t="s">
        <v>664</v>
      </c>
      <c r="B14" s="57"/>
      <c r="C14" s="57"/>
      <c r="D14" s="57"/>
      <c r="E14" s="57"/>
      <c r="F14" s="57"/>
      <c r="G14" s="57"/>
      <c r="H14" s="57"/>
      <c r="I14" s="57"/>
      <c r="J14" s="57"/>
    </row>
    <row r="15" spans="1:10" x14ac:dyDescent="0.35">
      <c r="A15" s="57"/>
      <c r="B15" s="57"/>
      <c r="C15" s="57"/>
      <c r="D15" s="57"/>
      <c r="E15" s="57"/>
      <c r="F15" s="57"/>
      <c r="G15" s="57"/>
      <c r="H15" s="57"/>
      <c r="I15" s="57"/>
      <c r="J15" s="57"/>
    </row>
    <row r="16" spans="1:10" x14ac:dyDescent="0.35">
      <c r="A16" s="55"/>
      <c r="B16" s="55"/>
      <c r="C16" s="55"/>
      <c r="D16" s="55"/>
      <c r="E16" s="55"/>
      <c r="F16" s="55"/>
      <c r="G16" s="55"/>
      <c r="H16" s="55"/>
      <c r="I16" s="55"/>
      <c r="J16" s="55"/>
    </row>
    <row r="17" spans="1:10" x14ac:dyDescent="0.35">
      <c r="A17" s="45" t="s">
        <v>625</v>
      </c>
      <c r="B17" s="45" t="s">
        <v>662</v>
      </c>
      <c r="C17" s="45" t="s">
        <v>587</v>
      </c>
    </row>
    <row r="18" spans="1:10" x14ac:dyDescent="0.35">
      <c r="A18" s="49" t="s">
        <v>663</v>
      </c>
      <c r="B18" s="49">
        <v>0</v>
      </c>
      <c r="C18" s="49">
        <v>0</v>
      </c>
    </row>
    <row r="19" spans="1:10" x14ac:dyDescent="0.35">
      <c r="A19" s="49" t="s">
        <v>655</v>
      </c>
      <c r="B19" s="49">
        <v>0</v>
      </c>
      <c r="C19" s="49">
        <v>0</v>
      </c>
    </row>
    <row r="20" spans="1:10" x14ac:dyDescent="0.35">
      <c r="A20" s="49" t="s">
        <v>656</v>
      </c>
      <c r="B20" s="49">
        <v>0</v>
      </c>
      <c r="C20" s="49">
        <v>0</v>
      </c>
    </row>
    <row r="21" spans="1:10" x14ac:dyDescent="0.35">
      <c r="A21" s="49" t="s">
        <v>657</v>
      </c>
      <c r="B21" s="49">
        <v>0</v>
      </c>
      <c r="C21" s="49">
        <v>0</v>
      </c>
    </row>
    <row r="22" spans="1:10" x14ac:dyDescent="0.35">
      <c r="A22" s="49" t="s">
        <v>658</v>
      </c>
      <c r="B22" s="49">
        <v>0</v>
      </c>
      <c r="C22" s="49">
        <v>0</v>
      </c>
    </row>
    <row r="23" spans="1:10" x14ac:dyDescent="0.35">
      <c r="A23" s="51"/>
      <c r="B23" s="51"/>
      <c r="C23" s="51"/>
      <c r="D23" s="51"/>
      <c r="E23" s="51"/>
      <c r="F23" s="51"/>
      <c r="G23" s="51"/>
      <c r="H23" s="51"/>
      <c r="I23" s="51"/>
      <c r="J23" s="51"/>
    </row>
    <row r="24" spans="1:10" x14ac:dyDescent="0.35">
      <c r="A24" s="63" t="s">
        <v>665</v>
      </c>
      <c r="B24" s="57"/>
      <c r="C24" s="57"/>
      <c r="D24" s="57"/>
      <c r="E24" s="57"/>
      <c r="F24" s="57"/>
      <c r="G24" s="57"/>
      <c r="H24" s="57"/>
      <c r="I24" s="57"/>
      <c r="J24" s="57"/>
    </row>
    <row r="25" spans="1:10" x14ac:dyDescent="0.35">
      <c r="A25" s="57"/>
      <c r="B25" s="57"/>
      <c r="C25" s="57"/>
      <c r="D25" s="57"/>
      <c r="E25" s="57"/>
      <c r="F25" s="57"/>
      <c r="G25" s="57"/>
      <c r="H25" s="57"/>
      <c r="I25" s="57"/>
      <c r="J25" s="57"/>
    </row>
    <row r="26" spans="1:10" x14ac:dyDescent="0.35">
      <c r="A26" s="55"/>
      <c r="B26" s="55"/>
      <c r="C26" s="55"/>
      <c r="D26" s="55"/>
      <c r="E26" s="55"/>
      <c r="F26" s="55"/>
      <c r="G26" s="55"/>
      <c r="H26" s="55"/>
      <c r="I26" s="55"/>
      <c r="J26" s="55"/>
    </row>
    <row r="27" spans="1:10" x14ac:dyDescent="0.35">
      <c r="A27" s="45" t="s">
        <v>625</v>
      </c>
      <c r="B27" s="45" t="s">
        <v>662</v>
      </c>
      <c r="C27" s="45" t="s">
        <v>587</v>
      </c>
    </row>
    <row r="28" spans="1:10" x14ac:dyDescent="0.35">
      <c r="A28" s="49" t="s">
        <v>663</v>
      </c>
      <c r="B28" s="49">
        <v>0</v>
      </c>
      <c r="C28" s="49">
        <v>0</v>
      </c>
    </row>
    <row r="29" spans="1:10" x14ac:dyDescent="0.35">
      <c r="A29" s="49" t="s">
        <v>655</v>
      </c>
      <c r="B29" s="49">
        <v>0</v>
      </c>
      <c r="C29" s="49">
        <v>0</v>
      </c>
    </row>
    <row r="30" spans="1:10" x14ac:dyDescent="0.35">
      <c r="A30" s="49" t="s">
        <v>656</v>
      </c>
      <c r="B30" s="49">
        <v>0</v>
      </c>
      <c r="C30" s="49">
        <v>0</v>
      </c>
    </row>
    <row r="31" spans="1:10" x14ac:dyDescent="0.35">
      <c r="A31" s="49" t="s">
        <v>657</v>
      </c>
      <c r="B31" s="49">
        <v>0</v>
      </c>
      <c r="C31" s="49">
        <v>0</v>
      </c>
    </row>
    <row r="32" spans="1:10" x14ac:dyDescent="0.35">
      <c r="A32" s="49" t="s">
        <v>658</v>
      </c>
      <c r="B32" s="49">
        <v>0</v>
      </c>
      <c r="C32" s="49">
        <v>0</v>
      </c>
    </row>
    <row r="33" spans="1:10" x14ac:dyDescent="0.35">
      <c r="A33" s="51"/>
      <c r="B33" s="51"/>
      <c r="C33" s="51"/>
      <c r="D33" s="51"/>
      <c r="E33" s="51"/>
      <c r="F33" s="51"/>
      <c r="G33" s="51"/>
      <c r="H33" s="51"/>
      <c r="I33" s="51"/>
      <c r="J33" s="51"/>
    </row>
    <row r="34" spans="1:10" x14ac:dyDescent="0.35">
      <c r="A34" s="63" t="s">
        <v>666</v>
      </c>
      <c r="B34" s="57"/>
      <c r="C34" s="57"/>
      <c r="D34" s="57"/>
      <c r="E34" s="57"/>
      <c r="F34" s="57"/>
      <c r="G34" s="57"/>
      <c r="H34" s="57"/>
      <c r="I34" s="57"/>
      <c r="J34" s="57"/>
    </row>
    <row r="35" spans="1:10" x14ac:dyDescent="0.35">
      <c r="A35" s="57"/>
      <c r="B35" s="57"/>
      <c r="C35" s="57"/>
      <c r="D35" s="57"/>
      <c r="E35" s="57"/>
      <c r="F35" s="57"/>
      <c r="G35" s="57"/>
      <c r="H35" s="57"/>
      <c r="I35" s="57"/>
      <c r="J35" s="57"/>
    </row>
    <row r="36" spans="1:10" x14ac:dyDescent="0.35">
      <c r="A36" s="55"/>
      <c r="B36" s="55"/>
      <c r="C36" s="55"/>
      <c r="D36" s="55"/>
      <c r="E36" s="55"/>
      <c r="F36" s="55"/>
      <c r="G36" s="55"/>
      <c r="H36" s="55"/>
      <c r="I36" s="55"/>
      <c r="J36" s="55"/>
    </row>
    <row r="37" spans="1:10" x14ac:dyDescent="0.35">
      <c r="A37" s="45" t="s">
        <v>625</v>
      </c>
      <c r="B37" s="45" t="s">
        <v>662</v>
      </c>
      <c r="C37" s="45" t="s">
        <v>587</v>
      </c>
    </row>
    <row r="38" spans="1:10" x14ac:dyDescent="0.35">
      <c r="A38" s="49" t="s">
        <v>663</v>
      </c>
      <c r="B38" s="49">
        <v>0</v>
      </c>
      <c r="C38" s="49">
        <v>0</v>
      </c>
    </row>
    <row r="39" spans="1:10" x14ac:dyDescent="0.35">
      <c r="A39" s="49" t="s">
        <v>655</v>
      </c>
      <c r="B39" s="49">
        <v>0</v>
      </c>
      <c r="C39" s="49">
        <v>0</v>
      </c>
    </row>
    <row r="40" spans="1:10" x14ac:dyDescent="0.35">
      <c r="A40" s="49" t="s">
        <v>656</v>
      </c>
      <c r="B40" s="49">
        <v>0</v>
      </c>
      <c r="C40" s="49">
        <v>0</v>
      </c>
    </row>
    <row r="41" spans="1:10" x14ac:dyDescent="0.35">
      <c r="A41" s="49" t="s">
        <v>657</v>
      </c>
      <c r="B41" s="49">
        <v>0</v>
      </c>
      <c r="C41" s="49">
        <v>0</v>
      </c>
    </row>
    <row r="42" spans="1:10" x14ac:dyDescent="0.35">
      <c r="A42" s="49" t="s">
        <v>658</v>
      </c>
      <c r="B42" s="49">
        <v>0</v>
      </c>
      <c r="C42" s="49">
        <v>0</v>
      </c>
    </row>
    <row r="43" spans="1:10" x14ac:dyDescent="0.35">
      <c r="A43" s="51"/>
      <c r="B43" s="51"/>
      <c r="C43" s="51"/>
      <c r="D43" s="51"/>
      <c r="E43" s="51"/>
      <c r="F43" s="51"/>
      <c r="G43" s="51"/>
      <c r="H43" s="51"/>
      <c r="I43" s="51"/>
      <c r="J43" s="51"/>
    </row>
    <row r="44" spans="1:10" x14ac:dyDescent="0.35">
      <c r="A44" s="63" t="s">
        <v>667</v>
      </c>
      <c r="B44" s="57"/>
      <c r="C44" s="57"/>
      <c r="D44" s="57"/>
      <c r="E44" s="57"/>
      <c r="F44" s="57"/>
      <c r="G44" s="57"/>
      <c r="H44" s="57"/>
      <c r="I44" s="57"/>
      <c r="J44" s="57"/>
    </row>
    <row r="45" spans="1:10" x14ac:dyDescent="0.35">
      <c r="A45" s="57"/>
      <c r="B45" s="57"/>
      <c r="C45" s="57"/>
      <c r="D45" s="57"/>
      <c r="E45" s="57"/>
      <c r="F45" s="57"/>
      <c r="G45" s="57"/>
      <c r="H45" s="57"/>
      <c r="I45" s="57"/>
      <c r="J45" s="57"/>
    </row>
    <row r="46" spans="1:10" x14ac:dyDescent="0.35">
      <c r="A46" s="55"/>
      <c r="B46" s="55"/>
      <c r="C46" s="55"/>
      <c r="D46" s="55"/>
      <c r="E46" s="55"/>
      <c r="F46" s="55"/>
      <c r="G46" s="55"/>
      <c r="H46" s="55"/>
      <c r="I46" s="55"/>
      <c r="J46" s="55"/>
    </row>
    <row r="47" spans="1:10" x14ac:dyDescent="0.35">
      <c r="A47" s="45" t="s">
        <v>625</v>
      </c>
      <c r="B47" s="45" t="s">
        <v>662</v>
      </c>
      <c r="C47" s="45" t="s">
        <v>587</v>
      </c>
    </row>
    <row r="48" spans="1:10" x14ac:dyDescent="0.35">
      <c r="A48" s="49" t="s">
        <v>663</v>
      </c>
      <c r="B48" s="49">
        <v>0</v>
      </c>
      <c r="C48" s="49">
        <v>0</v>
      </c>
    </row>
    <row r="49" spans="1:3" x14ac:dyDescent="0.35">
      <c r="A49" s="49" t="s">
        <v>655</v>
      </c>
      <c r="B49" s="49">
        <v>0</v>
      </c>
      <c r="C49" s="49">
        <v>0</v>
      </c>
    </row>
    <row r="50" spans="1:3" x14ac:dyDescent="0.35">
      <c r="A50" s="49" t="s">
        <v>656</v>
      </c>
      <c r="B50" s="49">
        <v>0</v>
      </c>
      <c r="C50" s="49">
        <v>0</v>
      </c>
    </row>
    <row r="51" spans="1:3" x14ac:dyDescent="0.35">
      <c r="A51" s="49" t="s">
        <v>657</v>
      </c>
      <c r="B51" s="49">
        <v>0</v>
      </c>
      <c r="C51" s="49">
        <v>0</v>
      </c>
    </row>
    <row r="52" spans="1:3" x14ac:dyDescent="0.35">
      <c r="A52" s="49" t="s">
        <v>658</v>
      </c>
      <c r="B52" s="49">
        <v>0</v>
      </c>
      <c r="C52" s="49">
        <v>0</v>
      </c>
    </row>
  </sheetData>
  <mergeCells count="5">
    <mergeCell ref="A4:J5"/>
    <mergeCell ref="A14:J15"/>
    <mergeCell ref="A24:J25"/>
    <mergeCell ref="A34:J35"/>
    <mergeCell ref="A44:J45"/>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90"/>
  <sheetViews>
    <sheetView tabSelected="1" topLeftCell="A31" workbookViewId="0">
      <selection activeCell="C41" sqref="C41"/>
    </sheetView>
  </sheetViews>
  <sheetFormatPr defaultColWidth="9.26953125" defaultRowHeight="12" outlineLevelCol="1" x14ac:dyDescent="0.3"/>
  <cols>
    <col min="1" max="1" width="18.1796875" style="3" customWidth="1"/>
    <col min="2" max="2" width="48.81640625" style="3" bestFit="1" customWidth="1"/>
    <col min="3" max="3" width="24.453125" style="3" bestFit="1" customWidth="1"/>
    <col min="4" max="4" width="53.1796875" style="3" customWidth="1"/>
    <col min="5" max="10" width="9.26953125" style="3" customWidth="1"/>
    <col min="11" max="12" width="9.26953125" style="3" hidden="1" customWidth="1" outlineLevel="1"/>
    <col min="13" max="13" width="9.26953125" style="3" customWidth="1" collapsed="1"/>
    <col min="14" max="14" width="9.26953125" style="3" customWidth="1"/>
    <col min="15" max="16384" width="9.26953125" style="3"/>
  </cols>
  <sheetData>
    <row r="1" spans="1:4" ht="12.65" customHeight="1" thickBot="1" x14ac:dyDescent="0.35">
      <c r="A1" s="2" t="s">
        <v>202</v>
      </c>
      <c r="B1" s="2" t="s">
        <v>203</v>
      </c>
      <c r="C1" s="2" t="s">
        <v>204</v>
      </c>
      <c r="D1" s="2" t="s">
        <v>205</v>
      </c>
    </row>
    <row r="2" spans="1:4" ht="24.65" customHeight="1" thickTop="1" x14ac:dyDescent="0.3">
      <c r="A2" s="4" t="s">
        <v>206</v>
      </c>
      <c r="B2" s="3" t="s">
        <v>207</v>
      </c>
      <c r="C2" s="5">
        <v>2023</v>
      </c>
      <c r="D2" s="4" t="s">
        <v>208</v>
      </c>
    </row>
    <row r="3" spans="1:4" ht="24" customHeight="1" x14ac:dyDescent="0.3">
      <c r="A3" s="4" t="s">
        <v>206</v>
      </c>
      <c r="B3" s="3" t="s">
        <v>209</v>
      </c>
      <c r="C3" s="5">
        <v>3</v>
      </c>
      <c r="D3" s="4" t="s">
        <v>208</v>
      </c>
    </row>
    <row r="4" spans="1:4" x14ac:dyDescent="0.3">
      <c r="A4" s="4" t="s">
        <v>206</v>
      </c>
      <c r="B4" s="3" t="s">
        <v>210</v>
      </c>
      <c r="C4" s="6" t="s">
        <v>211</v>
      </c>
      <c r="D4" s="4" t="s">
        <v>212</v>
      </c>
    </row>
    <row r="5" spans="1:4" x14ac:dyDescent="0.3">
      <c r="A5" s="4" t="s">
        <v>206</v>
      </c>
      <c r="B5" s="3" t="s">
        <v>213</v>
      </c>
      <c r="C5" s="6">
        <v>17304594</v>
      </c>
      <c r="D5" s="4" t="s">
        <v>212</v>
      </c>
    </row>
    <row r="6" spans="1:4" ht="43.5" customHeight="1" x14ac:dyDescent="0.35">
      <c r="A6" s="4" t="s">
        <v>206</v>
      </c>
      <c r="B6" s="7" t="s">
        <v>214</v>
      </c>
      <c r="C6" s="6" t="s">
        <v>215</v>
      </c>
      <c r="D6" s="4" t="s">
        <v>212</v>
      </c>
    </row>
    <row r="7" spans="1:4" x14ac:dyDescent="0.3">
      <c r="A7" s="4" t="s">
        <v>206</v>
      </c>
      <c r="B7" s="3" t="s">
        <v>216</v>
      </c>
      <c r="C7" s="6"/>
      <c r="D7" s="4" t="s">
        <v>212</v>
      </c>
    </row>
    <row r="8" spans="1:4" x14ac:dyDescent="0.3">
      <c r="A8" s="4" t="s">
        <v>206</v>
      </c>
      <c r="B8" s="3" t="s">
        <v>217</v>
      </c>
      <c r="C8" s="6"/>
      <c r="D8" s="4" t="s">
        <v>212</v>
      </c>
    </row>
    <row r="9" spans="1:4" x14ac:dyDescent="0.3">
      <c r="A9" s="4" t="s">
        <v>206</v>
      </c>
      <c r="B9" s="3" t="s">
        <v>218</v>
      </c>
      <c r="C9" s="6"/>
      <c r="D9" s="4" t="s">
        <v>212</v>
      </c>
    </row>
    <row r="10" spans="1:4" x14ac:dyDescent="0.3">
      <c r="A10" s="4" t="s">
        <v>206</v>
      </c>
      <c r="B10" s="3" t="s">
        <v>219</v>
      </c>
      <c r="C10" s="20" t="s">
        <v>220</v>
      </c>
      <c r="D10" s="4" t="s">
        <v>212</v>
      </c>
    </row>
    <row r="17" spans="1:12" ht="12.65" customHeight="1" thickBot="1" x14ac:dyDescent="0.35">
      <c r="A17" s="2" t="s">
        <v>202</v>
      </c>
      <c r="B17" s="2" t="s">
        <v>203</v>
      </c>
      <c r="C17" s="2" t="s">
        <v>204</v>
      </c>
      <c r="D17" s="2" t="s">
        <v>205</v>
      </c>
      <c r="E17" s="8" t="s">
        <v>221</v>
      </c>
    </row>
    <row r="18" spans="1:12" ht="24.65" customHeight="1" thickTop="1" x14ac:dyDescent="0.3">
      <c r="A18" s="3" t="s">
        <v>222</v>
      </c>
      <c r="B18" s="3" t="s">
        <v>223</v>
      </c>
      <c r="C18" s="9" t="s">
        <v>224</v>
      </c>
      <c r="D18" s="4" t="s">
        <v>225</v>
      </c>
    </row>
    <row r="19" spans="1:12" ht="24" customHeight="1" x14ac:dyDescent="0.3">
      <c r="A19" s="3" t="s">
        <v>222</v>
      </c>
      <c r="B19" s="3" t="s">
        <v>226</v>
      </c>
      <c r="C19" s="10"/>
      <c r="D19" s="4" t="s">
        <v>227</v>
      </c>
    </row>
    <row r="20" spans="1:12" ht="24" customHeight="1" x14ac:dyDescent="0.3">
      <c r="A20" s="3" t="s">
        <v>222</v>
      </c>
      <c r="B20" s="3" t="s">
        <v>207</v>
      </c>
      <c r="C20" s="10">
        <v>2023</v>
      </c>
      <c r="D20" s="4" t="s">
        <v>228</v>
      </c>
      <c r="E20" s="3" t="s">
        <v>229</v>
      </c>
    </row>
    <row r="21" spans="1:12" ht="24" customHeight="1" x14ac:dyDescent="0.3">
      <c r="A21" s="3" t="s">
        <v>222</v>
      </c>
      <c r="B21" s="3" t="s">
        <v>209</v>
      </c>
      <c r="C21" s="10">
        <v>3</v>
      </c>
      <c r="D21" s="4" t="s">
        <v>228</v>
      </c>
      <c r="E21" s="3" t="s">
        <v>229</v>
      </c>
    </row>
    <row r="22" spans="1:12" ht="36" customHeight="1" x14ac:dyDescent="0.3">
      <c r="A22" s="3" t="s">
        <v>222</v>
      </c>
      <c r="B22" s="4" t="s">
        <v>230</v>
      </c>
      <c r="C22" s="10"/>
      <c r="D22" s="4" t="s">
        <v>227</v>
      </c>
      <c r="K22" s="3" t="s">
        <v>231</v>
      </c>
    </row>
    <row r="23" spans="1:12" ht="24" customHeight="1" x14ac:dyDescent="0.3">
      <c r="A23" s="3" t="s">
        <v>222</v>
      </c>
      <c r="B23" s="4" t="s">
        <v>232</v>
      </c>
      <c r="C23" s="10"/>
      <c r="D23" s="4" t="s">
        <v>227</v>
      </c>
      <c r="K23" s="3" t="s">
        <v>233</v>
      </c>
    </row>
    <row r="24" spans="1:12" x14ac:dyDescent="0.3">
      <c r="A24" s="3" t="s">
        <v>222</v>
      </c>
      <c r="B24" s="3" t="s">
        <v>234</v>
      </c>
      <c r="C24" s="6"/>
      <c r="D24" s="4" t="s">
        <v>212</v>
      </c>
    </row>
    <row r="25" spans="1:12" x14ac:dyDescent="0.3">
      <c r="A25" s="3" t="s">
        <v>222</v>
      </c>
      <c r="B25" s="3" t="s">
        <v>235</v>
      </c>
      <c r="C25" s="6"/>
      <c r="D25" s="4" t="s">
        <v>212</v>
      </c>
    </row>
    <row r="26" spans="1:12" ht="24" customHeight="1" x14ac:dyDescent="0.3">
      <c r="A26" s="3" t="s">
        <v>222</v>
      </c>
      <c r="B26" s="3" t="s">
        <v>210</v>
      </c>
      <c r="C26" s="10" t="s">
        <v>211</v>
      </c>
      <c r="D26" s="4" t="s">
        <v>228</v>
      </c>
      <c r="E26" s="3" t="s">
        <v>229</v>
      </c>
      <c r="K26" s="3">
        <v>1</v>
      </c>
      <c r="L26" s="3">
        <v>2021</v>
      </c>
    </row>
    <row r="27" spans="1:12" ht="24" customHeight="1" x14ac:dyDescent="0.3">
      <c r="A27" s="3" t="s">
        <v>222</v>
      </c>
      <c r="B27" s="3" t="s">
        <v>213</v>
      </c>
      <c r="C27" s="10">
        <v>17304594</v>
      </c>
      <c r="D27" s="4" t="s">
        <v>228</v>
      </c>
      <c r="E27" s="3" t="s">
        <v>229</v>
      </c>
      <c r="K27" s="3">
        <v>2</v>
      </c>
      <c r="L27" s="3">
        <v>2022</v>
      </c>
    </row>
    <row r="28" spans="1:12" ht="43.5" customHeight="1" x14ac:dyDescent="0.35">
      <c r="A28" s="3" t="s">
        <v>222</v>
      </c>
      <c r="B28" s="7" t="s">
        <v>214</v>
      </c>
      <c r="C28" s="10" t="s">
        <v>215</v>
      </c>
      <c r="D28" s="4" t="s">
        <v>228</v>
      </c>
      <c r="E28" s="3" t="s">
        <v>229</v>
      </c>
      <c r="K28" s="3">
        <v>3</v>
      </c>
      <c r="L28" s="3">
        <v>2023</v>
      </c>
    </row>
    <row r="29" spans="1:12" ht="24" customHeight="1" x14ac:dyDescent="0.3">
      <c r="A29" s="3" t="s">
        <v>222</v>
      </c>
      <c r="B29" s="3" t="s">
        <v>216</v>
      </c>
      <c r="C29" s="10">
        <v>0</v>
      </c>
      <c r="D29" s="4" t="s">
        <v>228</v>
      </c>
      <c r="E29" s="3" t="s">
        <v>229</v>
      </c>
      <c r="K29" s="3">
        <v>4</v>
      </c>
    </row>
    <row r="30" spans="1:12" ht="24" customHeight="1" x14ac:dyDescent="0.3">
      <c r="A30" s="3" t="s">
        <v>222</v>
      </c>
      <c r="B30" s="3" t="s">
        <v>217</v>
      </c>
      <c r="C30" s="10">
        <v>0</v>
      </c>
      <c r="D30" s="4" t="s">
        <v>228</v>
      </c>
      <c r="E30" s="3" t="s">
        <v>229</v>
      </c>
      <c r="K30" s="3">
        <v>5</v>
      </c>
    </row>
    <row r="31" spans="1:12" ht="24" customHeight="1" x14ac:dyDescent="0.3">
      <c r="A31" s="3" t="s">
        <v>222</v>
      </c>
      <c r="B31" s="3" t="s">
        <v>218</v>
      </c>
      <c r="C31" s="10">
        <v>0</v>
      </c>
      <c r="D31" s="4" t="s">
        <v>228</v>
      </c>
      <c r="E31" s="3" t="s">
        <v>229</v>
      </c>
      <c r="K31" s="3">
        <v>6</v>
      </c>
    </row>
    <row r="32" spans="1:12" x14ac:dyDescent="0.3">
      <c r="A32" s="3" t="s">
        <v>222</v>
      </c>
      <c r="B32" s="3" t="s">
        <v>236</v>
      </c>
      <c r="C32" s="6"/>
      <c r="D32" s="4" t="s">
        <v>212</v>
      </c>
      <c r="K32" s="3">
        <v>7</v>
      </c>
    </row>
    <row r="33" spans="1:11" x14ac:dyDescent="0.3">
      <c r="A33" s="3" t="s">
        <v>222</v>
      </c>
      <c r="B33" s="3" t="s">
        <v>237</v>
      </c>
      <c r="C33" s="6"/>
      <c r="D33" s="4" t="s">
        <v>212</v>
      </c>
      <c r="K33" s="3">
        <v>8</v>
      </c>
    </row>
    <row r="34" spans="1:11" ht="24" customHeight="1" x14ac:dyDescent="0.3">
      <c r="A34" s="3" t="s">
        <v>222</v>
      </c>
      <c r="B34" s="3" t="s">
        <v>219</v>
      </c>
      <c r="C34" s="10" t="s">
        <v>238</v>
      </c>
      <c r="D34" s="4" t="s">
        <v>228</v>
      </c>
      <c r="E34" s="3" t="s">
        <v>229</v>
      </c>
      <c r="K34" s="3">
        <v>9</v>
      </c>
    </row>
    <row r="35" spans="1:11" x14ac:dyDescent="0.3">
      <c r="A35" s="3" t="s">
        <v>222</v>
      </c>
      <c r="B35" s="3" t="s">
        <v>239</v>
      </c>
      <c r="C35" s="6">
        <v>100</v>
      </c>
      <c r="D35" s="4" t="s">
        <v>212</v>
      </c>
      <c r="K35" s="3">
        <v>10</v>
      </c>
    </row>
    <row r="36" spans="1:11" ht="24" customHeight="1" x14ac:dyDescent="0.3">
      <c r="A36" s="3" t="s">
        <v>222</v>
      </c>
      <c r="B36" s="11" t="s">
        <v>240</v>
      </c>
      <c r="C36" s="10" t="s">
        <v>233</v>
      </c>
      <c r="D36" s="4" t="s">
        <v>227</v>
      </c>
      <c r="K36" s="3">
        <v>11</v>
      </c>
    </row>
    <row r="37" spans="1:11" ht="24" customHeight="1" x14ac:dyDescent="0.3">
      <c r="A37" s="3" t="s">
        <v>222</v>
      </c>
      <c r="B37" s="11" t="s">
        <v>241</v>
      </c>
      <c r="C37" s="10" t="s">
        <v>233</v>
      </c>
      <c r="D37" s="4" t="s">
        <v>227</v>
      </c>
      <c r="K37" s="3">
        <v>12</v>
      </c>
    </row>
    <row r="38" spans="1:11" ht="24" customHeight="1" x14ac:dyDescent="0.3">
      <c r="A38" s="3" t="s">
        <v>222</v>
      </c>
      <c r="B38" s="12" t="s">
        <v>242</v>
      </c>
      <c r="C38" s="10" t="s">
        <v>233</v>
      </c>
      <c r="D38" s="4" t="s">
        <v>227</v>
      </c>
    </row>
    <row r="39" spans="1:11" ht="24" customHeight="1" x14ac:dyDescent="0.3">
      <c r="A39" s="3" t="s">
        <v>222</v>
      </c>
      <c r="B39" s="11" t="s">
        <v>243</v>
      </c>
      <c r="C39" s="10" t="s">
        <v>233</v>
      </c>
      <c r="D39" s="4" t="s">
        <v>227</v>
      </c>
    </row>
    <row r="40" spans="1:11" ht="24" customHeight="1" x14ac:dyDescent="0.3">
      <c r="A40" s="3" t="s">
        <v>222</v>
      </c>
      <c r="B40" s="3" t="s">
        <v>244</v>
      </c>
      <c r="C40" s="10" t="s">
        <v>668</v>
      </c>
      <c r="D40" s="4" t="s">
        <v>227</v>
      </c>
    </row>
    <row r="41" spans="1:11" x14ac:dyDescent="0.3">
      <c r="A41" s="3" t="s">
        <v>222</v>
      </c>
      <c r="B41" s="3" t="s">
        <v>245</v>
      </c>
      <c r="C41" s="6">
        <v>0</v>
      </c>
      <c r="D41" s="4" t="s">
        <v>212</v>
      </c>
    </row>
    <row r="42" spans="1:11" x14ac:dyDescent="0.3">
      <c r="A42" s="3" t="s">
        <v>222</v>
      </c>
      <c r="B42" s="3" t="s">
        <v>246</v>
      </c>
      <c r="C42" s="6">
        <v>0</v>
      </c>
      <c r="D42" s="4" t="s">
        <v>212</v>
      </c>
    </row>
    <row r="43" spans="1:11" x14ac:dyDescent="0.3">
      <c r="A43" s="3" t="s">
        <v>222</v>
      </c>
      <c r="B43" s="3" t="s">
        <v>247</v>
      </c>
      <c r="C43" s="6">
        <v>0</v>
      </c>
      <c r="D43" s="4" t="s">
        <v>212</v>
      </c>
    </row>
    <row r="44" spans="1:11" x14ac:dyDescent="0.3">
      <c r="A44" s="3" t="s">
        <v>222</v>
      </c>
      <c r="B44" s="3" t="s">
        <v>248</v>
      </c>
      <c r="C44" s="6">
        <v>0</v>
      </c>
      <c r="D44" s="4" t="s">
        <v>212</v>
      </c>
    </row>
    <row r="45" spans="1:11" ht="24" customHeight="1" x14ac:dyDescent="0.3">
      <c r="A45" s="3" t="s">
        <v>222</v>
      </c>
      <c r="B45" s="3" t="s">
        <v>246</v>
      </c>
      <c r="C45" s="6">
        <v>0</v>
      </c>
      <c r="D45" s="4" t="s">
        <v>212</v>
      </c>
    </row>
    <row r="46" spans="1:11" ht="24" customHeight="1" x14ac:dyDescent="0.3">
      <c r="A46" s="3" t="s">
        <v>222</v>
      </c>
      <c r="B46" s="3" t="s">
        <v>247</v>
      </c>
      <c r="C46" s="6">
        <v>0</v>
      </c>
      <c r="D46" s="4" t="s">
        <v>212</v>
      </c>
    </row>
    <row r="47" spans="1:11" ht="24" customHeight="1" x14ac:dyDescent="0.3">
      <c r="A47" s="3" t="s">
        <v>222</v>
      </c>
      <c r="B47" s="3" t="s">
        <v>245</v>
      </c>
      <c r="C47" s="6">
        <v>0</v>
      </c>
      <c r="D47" s="4" t="s">
        <v>212</v>
      </c>
    </row>
    <row r="48" spans="1:11" ht="24" customHeight="1" x14ac:dyDescent="0.3">
      <c r="A48" s="3" t="s">
        <v>222</v>
      </c>
      <c r="B48" s="3" t="s">
        <v>246</v>
      </c>
      <c r="C48" s="6">
        <v>0</v>
      </c>
      <c r="D48" s="4" t="s">
        <v>212</v>
      </c>
    </row>
    <row r="49" spans="1:12" ht="24" customHeight="1" x14ac:dyDescent="0.3">
      <c r="A49" s="3" t="s">
        <v>222</v>
      </c>
      <c r="B49" s="3" t="s">
        <v>247</v>
      </c>
      <c r="C49" s="6">
        <v>0</v>
      </c>
      <c r="D49" s="4" t="s">
        <v>212</v>
      </c>
    </row>
    <row r="50" spans="1:12" x14ac:dyDescent="0.3">
      <c r="A50" s="3" t="s">
        <v>222</v>
      </c>
      <c r="B50" s="3" t="s">
        <v>249</v>
      </c>
      <c r="C50" s="6">
        <v>0</v>
      </c>
      <c r="D50" s="4" t="s">
        <v>212</v>
      </c>
    </row>
    <row r="51" spans="1:12" x14ac:dyDescent="0.3">
      <c r="A51" s="3" t="s">
        <v>222</v>
      </c>
      <c r="B51" s="3" t="s">
        <v>250</v>
      </c>
      <c r="C51" s="6">
        <v>0</v>
      </c>
      <c r="D51" s="4" t="s">
        <v>212</v>
      </c>
    </row>
    <row r="52" spans="1:12" x14ac:dyDescent="0.3">
      <c r="A52" s="3" t="s">
        <v>222</v>
      </c>
      <c r="B52" s="3" t="s">
        <v>251</v>
      </c>
      <c r="C52" s="13">
        <f>SUM('D300 draft figures'!G8:G66)</f>
        <v>18649887.000000004</v>
      </c>
      <c r="D52" s="4" t="s">
        <v>252</v>
      </c>
    </row>
    <row r="53" spans="1:12" ht="24" customHeight="1" x14ac:dyDescent="0.3">
      <c r="A53" s="3" t="s">
        <v>222</v>
      </c>
      <c r="B53" s="3" t="s">
        <v>253</v>
      </c>
      <c r="C53" s="10" t="s">
        <v>254</v>
      </c>
      <c r="D53" s="4" t="s">
        <v>255</v>
      </c>
    </row>
    <row r="54" spans="1:12" x14ac:dyDescent="0.3">
      <c r="A54" s="3" t="s">
        <v>222</v>
      </c>
      <c r="B54" s="3" t="s">
        <v>256</v>
      </c>
      <c r="C54" s="14" t="s">
        <v>257</v>
      </c>
      <c r="D54" s="4" t="s">
        <v>212</v>
      </c>
    </row>
    <row r="55" spans="1:12" x14ac:dyDescent="0.3">
      <c r="A55" s="3" t="s">
        <v>222</v>
      </c>
      <c r="B55" s="3" t="s">
        <v>258</v>
      </c>
      <c r="C55" s="14" t="s">
        <v>259</v>
      </c>
      <c r="D55" s="4" t="s">
        <v>212</v>
      </c>
    </row>
    <row r="56" spans="1:12" x14ac:dyDescent="0.3">
      <c r="A56" s="3" t="s">
        <v>222</v>
      </c>
      <c r="B56" s="3" t="s">
        <v>260</v>
      </c>
      <c r="C56" s="14" t="s">
        <v>261</v>
      </c>
      <c r="D56" s="4" t="s">
        <v>212</v>
      </c>
      <c r="L56" s="3" t="s">
        <v>262</v>
      </c>
    </row>
    <row r="57" spans="1:12" ht="48" customHeight="1" x14ac:dyDescent="0.3">
      <c r="A57" s="3" t="s">
        <v>222</v>
      </c>
      <c r="B57" s="4" t="s">
        <v>263</v>
      </c>
      <c r="C57" s="10" t="s">
        <v>233</v>
      </c>
      <c r="D57" s="4" t="s">
        <v>227</v>
      </c>
      <c r="L57" s="3" t="s">
        <v>264</v>
      </c>
    </row>
    <row r="58" spans="1:12" ht="14.5" customHeight="1" x14ac:dyDescent="0.35">
      <c r="A58" s="3" t="s">
        <v>265</v>
      </c>
      <c r="B58" t="s">
        <v>266</v>
      </c>
      <c r="C58" s="10" t="s">
        <v>254</v>
      </c>
      <c r="D58" t="s">
        <v>267</v>
      </c>
    </row>
    <row r="59" spans="1:12" ht="14.5" customHeight="1" x14ac:dyDescent="0.35">
      <c r="A59" s="3" t="s">
        <v>265</v>
      </c>
      <c r="B59" s="15" t="s">
        <v>268</v>
      </c>
      <c r="C59" s="16">
        <v>2023</v>
      </c>
      <c r="D59" t="s">
        <v>228</v>
      </c>
      <c r="E59" t="s">
        <v>229</v>
      </c>
    </row>
    <row r="60" spans="1:12" ht="14.5" customHeight="1" x14ac:dyDescent="0.35">
      <c r="A60" s="3" t="s">
        <v>265</v>
      </c>
      <c r="B60" s="15" t="s">
        <v>209</v>
      </c>
      <c r="C60" s="16">
        <v>3</v>
      </c>
      <c r="D60" t="s">
        <v>228</v>
      </c>
      <c r="E60" t="s">
        <v>229</v>
      </c>
    </row>
    <row r="61" spans="1:12" ht="24" customHeight="1" x14ac:dyDescent="0.35">
      <c r="A61" s="3" t="s">
        <v>265</v>
      </c>
      <c r="B61" t="s">
        <v>269</v>
      </c>
      <c r="C61" s="16" t="s">
        <v>262</v>
      </c>
      <c r="D61" t="s">
        <v>267</v>
      </c>
      <c r="K61" s="3" t="s">
        <v>254</v>
      </c>
      <c r="L61" s="3" t="s">
        <v>270</v>
      </c>
    </row>
    <row r="62" spans="1:12" ht="14.5" customHeight="1" x14ac:dyDescent="0.35">
      <c r="A62" s="3" t="s">
        <v>265</v>
      </c>
      <c r="B62" t="s">
        <v>271</v>
      </c>
      <c r="C62" s="16" t="s">
        <v>264</v>
      </c>
      <c r="D62" t="s">
        <v>267</v>
      </c>
      <c r="K62" s="3" t="s">
        <v>272</v>
      </c>
      <c r="L62" s="3" t="s">
        <v>273</v>
      </c>
    </row>
    <row r="63" spans="1:12" ht="14.5" customHeight="1" x14ac:dyDescent="0.35">
      <c r="A63" s="3" t="s">
        <v>265</v>
      </c>
      <c r="B63" s="7" t="s">
        <v>274</v>
      </c>
      <c r="C63" s="16" t="s">
        <v>262</v>
      </c>
      <c r="D63" t="s">
        <v>267</v>
      </c>
      <c r="K63" s="3" t="s">
        <v>275</v>
      </c>
      <c r="L63" s="3" t="s">
        <v>276</v>
      </c>
    </row>
    <row r="64" spans="1:12" ht="29.15" customHeight="1" x14ac:dyDescent="0.35">
      <c r="A64" s="3" t="s">
        <v>265</v>
      </c>
      <c r="B64" s="7" t="s">
        <v>277</v>
      </c>
      <c r="C64" s="16" t="s">
        <v>264</v>
      </c>
      <c r="D64" t="s">
        <v>267</v>
      </c>
      <c r="K64" s="3" t="s">
        <v>278</v>
      </c>
      <c r="L64" s="3" t="s">
        <v>279</v>
      </c>
    </row>
    <row r="65" spans="1:5" ht="48" customHeight="1" x14ac:dyDescent="0.35">
      <c r="A65" s="3" t="s">
        <v>265</v>
      </c>
      <c r="B65" t="s">
        <v>280</v>
      </c>
      <c r="C65" s="16">
        <v>37556340</v>
      </c>
      <c r="D65" t="s">
        <v>228</v>
      </c>
      <c r="E65" t="s">
        <v>229</v>
      </c>
    </row>
    <row r="66" spans="1:5" ht="14.5" customHeight="1" x14ac:dyDescent="0.35">
      <c r="A66" s="3" t="s">
        <v>265</v>
      </c>
      <c r="B66" t="s">
        <v>281</v>
      </c>
      <c r="C66" s="16" t="s">
        <v>238</v>
      </c>
      <c r="D66" t="s">
        <v>228</v>
      </c>
      <c r="E66" t="s">
        <v>229</v>
      </c>
    </row>
    <row r="67" spans="1:5" ht="14.5" customHeight="1" x14ac:dyDescent="0.35">
      <c r="A67" s="3" t="s">
        <v>265</v>
      </c>
      <c r="B67" t="s">
        <v>282</v>
      </c>
      <c r="C67" s="16" t="s">
        <v>211</v>
      </c>
      <c r="D67" t="s">
        <v>228</v>
      </c>
      <c r="E67" t="s">
        <v>229</v>
      </c>
    </row>
    <row r="68" spans="1:5" ht="43.5" customHeight="1" x14ac:dyDescent="0.35">
      <c r="A68" s="3" t="s">
        <v>265</v>
      </c>
      <c r="B68" s="7" t="s">
        <v>214</v>
      </c>
      <c r="C68" s="16" t="s">
        <v>215</v>
      </c>
      <c r="D68" t="s">
        <v>228</v>
      </c>
      <c r="E68" t="s">
        <v>229</v>
      </c>
    </row>
    <row r="69" spans="1:5" ht="14.5" customHeight="1" x14ac:dyDescent="0.35">
      <c r="A69" s="3" t="s">
        <v>265</v>
      </c>
      <c r="B69" t="s">
        <v>283</v>
      </c>
      <c r="C69" s="10">
        <v>0</v>
      </c>
      <c r="D69" t="s">
        <v>228</v>
      </c>
      <c r="E69" t="s">
        <v>229</v>
      </c>
    </row>
    <row r="70" spans="1:5" ht="14.5" customHeight="1" x14ac:dyDescent="0.35">
      <c r="A70" s="3" t="s">
        <v>265</v>
      </c>
      <c r="B70" t="s">
        <v>284</v>
      </c>
      <c r="C70" s="10">
        <v>0</v>
      </c>
      <c r="D70" t="s">
        <v>228</v>
      </c>
      <c r="E70" t="s">
        <v>229</v>
      </c>
    </row>
    <row r="71" spans="1:5" ht="14.5" customHeight="1" x14ac:dyDescent="0.35">
      <c r="A71" s="3" t="s">
        <v>265</v>
      </c>
      <c r="B71" t="s">
        <v>285</v>
      </c>
      <c r="C71" s="10">
        <v>0</v>
      </c>
      <c r="D71" t="s">
        <v>228</v>
      </c>
      <c r="E71" t="s">
        <v>229</v>
      </c>
    </row>
    <row r="72" spans="1:5" ht="14.5" customHeight="1" x14ac:dyDescent="0.35">
      <c r="A72" s="3" t="s">
        <v>265</v>
      </c>
      <c r="B72" t="s">
        <v>286</v>
      </c>
      <c r="C72" s="17"/>
      <c r="D72" t="s">
        <v>212</v>
      </c>
    </row>
    <row r="73" spans="1:5" ht="14.5" customHeight="1" x14ac:dyDescent="0.35">
      <c r="A73" s="3" t="s">
        <v>265</v>
      </c>
      <c r="B73" t="s">
        <v>282</v>
      </c>
      <c r="C73" s="17"/>
      <c r="D73" t="s">
        <v>212</v>
      </c>
    </row>
    <row r="74" spans="1:5" ht="43.5" customHeight="1" x14ac:dyDescent="0.35">
      <c r="A74" s="3" t="s">
        <v>265</v>
      </c>
      <c r="B74" s="7" t="s">
        <v>214</v>
      </c>
      <c r="C74" s="17"/>
      <c r="D74" t="s">
        <v>212</v>
      </c>
    </row>
    <row r="75" spans="1:5" ht="14.5" customHeight="1" x14ac:dyDescent="0.35">
      <c r="A75" s="3" t="s">
        <v>265</v>
      </c>
      <c r="B75" t="s">
        <v>283</v>
      </c>
      <c r="C75" s="17"/>
      <c r="D75" t="s">
        <v>212</v>
      </c>
    </row>
    <row r="76" spans="1:5" ht="14.5" customHeight="1" x14ac:dyDescent="0.35">
      <c r="A76" s="3" t="s">
        <v>265</v>
      </c>
      <c r="B76" t="s">
        <v>284</v>
      </c>
      <c r="C76" s="17"/>
      <c r="D76" t="s">
        <v>212</v>
      </c>
    </row>
    <row r="77" spans="1:5" ht="14.5" customHeight="1" x14ac:dyDescent="0.35">
      <c r="A77" s="3" t="s">
        <v>265</v>
      </c>
      <c r="B77" t="s">
        <v>285</v>
      </c>
      <c r="C77" s="17"/>
      <c r="D77" t="s">
        <v>212</v>
      </c>
    </row>
    <row r="78" spans="1:5" ht="116.15" customHeight="1" x14ac:dyDescent="0.35">
      <c r="A78" s="3" t="s">
        <v>265</v>
      </c>
      <c r="B78" s="7" t="s">
        <v>287</v>
      </c>
      <c r="C78" s="16" t="s">
        <v>262</v>
      </c>
      <c r="D78" t="s">
        <v>267</v>
      </c>
    </row>
    <row r="79" spans="1:5" ht="130.5" customHeight="1" x14ac:dyDescent="0.35">
      <c r="A79" s="3" t="s">
        <v>265</v>
      </c>
      <c r="B79" s="7" t="s">
        <v>288</v>
      </c>
      <c r="C79" s="16" t="s">
        <v>262</v>
      </c>
      <c r="D79" t="s">
        <v>267</v>
      </c>
    </row>
    <row r="80" spans="1:5" ht="24" customHeight="1" x14ac:dyDescent="0.3">
      <c r="A80" s="3" t="s">
        <v>289</v>
      </c>
      <c r="B80" s="15" t="s">
        <v>268</v>
      </c>
      <c r="C80" s="10">
        <v>2023</v>
      </c>
      <c r="D80" s="18" t="s">
        <v>228</v>
      </c>
      <c r="E80" s="15" t="s">
        <v>229</v>
      </c>
    </row>
    <row r="81" spans="1:5" ht="24" customHeight="1" x14ac:dyDescent="0.3">
      <c r="A81" s="3" t="s">
        <v>289</v>
      </c>
      <c r="B81" s="15" t="s">
        <v>209</v>
      </c>
      <c r="C81" s="10">
        <v>3</v>
      </c>
      <c r="D81" s="18" t="s">
        <v>228</v>
      </c>
      <c r="E81" s="15" t="s">
        <v>229</v>
      </c>
    </row>
    <row r="82" spans="1:5" ht="24" customHeight="1" x14ac:dyDescent="0.3">
      <c r="A82" s="3" t="s">
        <v>289</v>
      </c>
      <c r="B82" s="15" t="s">
        <v>290</v>
      </c>
      <c r="C82" s="10" t="s">
        <v>211</v>
      </c>
      <c r="D82" s="18" t="s">
        <v>228</v>
      </c>
      <c r="E82" s="15" t="s">
        <v>229</v>
      </c>
    </row>
    <row r="83" spans="1:5" ht="24" customHeight="1" x14ac:dyDescent="0.3">
      <c r="A83" s="3" t="s">
        <v>289</v>
      </c>
      <c r="B83" s="15" t="s">
        <v>291</v>
      </c>
      <c r="C83" s="10">
        <v>17304594</v>
      </c>
      <c r="D83" s="18" t="s">
        <v>228</v>
      </c>
      <c r="E83" s="15" t="s">
        <v>229</v>
      </c>
    </row>
    <row r="84" spans="1:5" ht="24" customHeight="1" x14ac:dyDescent="0.3">
      <c r="A84" s="3" t="s">
        <v>289</v>
      </c>
      <c r="B84" s="15" t="s">
        <v>292</v>
      </c>
      <c r="C84" s="10" t="s">
        <v>215</v>
      </c>
      <c r="D84" s="18" t="s">
        <v>228</v>
      </c>
      <c r="E84" s="15" t="s">
        <v>229</v>
      </c>
    </row>
    <row r="85" spans="1:5" ht="24" customHeight="1" x14ac:dyDescent="0.3">
      <c r="A85" s="3" t="s">
        <v>289</v>
      </c>
      <c r="B85" s="15" t="s">
        <v>283</v>
      </c>
      <c r="C85" s="10">
        <v>0</v>
      </c>
      <c r="D85" s="18" t="s">
        <v>228</v>
      </c>
      <c r="E85" s="15" t="s">
        <v>229</v>
      </c>
    </row>
    <row r="86" spans="1:5" ht="24" customHeight="1" x14ac:dyDescent="0.3">
      <c r="A86" s="3" t="s">
        <v>289</v>
      </c>
      <c r="B86" s="15" t="s">
        <v>284</v>
      </c>
      <c r="C86" s="10">
        <v>0</v>
      </c>
      <c r="D86" s="18" t="s">
        <v>228</v>
      </c>
      <c r="E86" s="15" t="s">
        <v>229</v>
      </c>
    </row>
    <row r="87" spans="1:5" ht="24" customHeight="1" x14ac:dyDescent="0.3">
      <c r="A87" s="3" t="s">
        <v>289</v>
      </c>
      <c r="B87" s="15" t="s">
        <v>285</v>
      </c>
      <c r="C87" s="10">
        <v>0</v>
      </c>
      <c r="D87" s="18" t="s">
        <v>228</v>
      </c>
      <c r="E87" s="15" t="s">
        <v>229</v>
      </c>
    </row>
    <row r="88" spans="1:5" ht="24" customHeight="1" x14ac:dyDescent="0.3">
      <c r="A88" s="3" t="s">
        <v>289</v>
      </c>
      <c r="B88" s="15" t="s">
        <v>293</v>
      </c>
      <c r="C88" s="19" t="s">
        <v>238</v>
      </c>
      <c r="D88" s="18" t="s">
        <v>228</v>
      </c>
      <c r="E88" s="15" t="s">
        <v>229</v>
      </c>
    </row>
    <row r="89" spans="1:5" ht="24" customHeight="1" x14ac:dyDescent="0.3">
      <c r="A89" s="3" t="s">
        <v>289</v>
      </c>
      <c r="B89" s="15" t="s">
        <v>294</v>
      </c>
      <c r="C89" s="10">
        <v>2023</v>
      </c>
      <c r="D89" s="18" t="s">
        <v>228</v>
      </c>
      <c r="E89" s="15" t="s">
        <v>229</v>
      </c>
    </row>
    <row r="90" spans="1:5" ht="24" customHeight="1" x14ac:dyDescent="0.3">
      <c r="A90" s="3" t="s">
        <v>289</v>
      </c>
      <c r="B90" s="15" t="s">
        <v>295</v>
      </c>
      <c r="C90" s="10">
        <v>3</v>
      </c>
      <c r="D90" s="18" t="s">
        <v>228</v>
      </c>
      <c r="E90" s="15" t="s">
        <v>229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
  <sheetViews>
    <sheetView topLeftCell="A39" workbookViewId="0">
      <selection activeCell="D38" sqref="D38"/>
    </sheetView>
  </sheetViews>
  <sheetFormatPr defaultRowHeight="14.5" x14ac:dyDescent="0.35"/>
  <cols>
    <col min="1" max="1" width="2" customWidth="1"/>
    <col min="2" max="2" width="3" customWidth="1"/>
    <col min="3" max="3" width="65" customWidth="1"/>
    <col min="4" max="4" width="20" customWidth="1"/>
    <col min="5" max="5" width="1" customWidth="1"/>
    <col min="6" max="6" width="20" customWidth="1"/>
    <col min="7" max="7" width="2" customWidth="1"/>
  </cols>
  <sheetData>
    <row r="1" spans="1:26" x14ac:dyDescent="0.35">
      <c r="A1" s="21"/>
      <c r="B1" s="21"/>
      <c r="C1" s="21"/>
      <c r="D1" s="21"/>
      <c r="E1" s="21"/>
      <c r="F1" s="21"/>
      <c r="G1" s="21"/>
      <c r="H1" s="21"/>
      <c r="I1" s="21"/>
      <c r="J1" s="21"/>
      <c r="K1" s="21"/>
      <c r="L1" s="21"/>
      <c r="M1" s="21"/>
      <c r="N1" s="22"/>
      <c r="O1" s="22"/>
      <c r="P1" s="22"/>
      <c r="Q1" s="22"/>
      <c r="R1" s="22"/>
      <c r="S1" s="22"/>
      <c r="T1" s="22"/>
      <c r="U1" s="22"/>
      <c r="V1" s="22"/>
      <c r="W1" s="22"/>
      <c r="X1" s="22"/>
      <c r="Y1" s="22"/>
      <c r="Z1" s="22"/>
    </row>
    <row r="2" spans="1:26" x14ac:dyDescent="0.35">
      <c r="A2" s="21"/>
      <c r="B2" s="21"/>
      <c r="C2" s="21"/>
      <c r="D2" s="21"/>
      <c r="E2" s="21"/>
      <c r="F2" s="21"/>
      <c r="G2" s="21"/>
      <c r="H2" s="21"/>
      <c r="I2" s="21"/>
      <c r="J2" s="21"/>
      <c r="K2" s="21"/>
      <c r="L2" s="21"/>
      <c r="M2" s="21"/>
      <c r="N2" s="22"/>
      <c r="O2" s="22"/>
      <c r="P2" s="22"/>
      <c r="Q2" s="22"/>
      <c r="R2" s="22"/>
      <c r="S2" s="22"/>
      <c r="T2" s="22"/>
      <c r="U2" s="22"/>
      <c r="V2" s="22"/>
      <c r="W2" s="22"/>
      <c r="X2" s="22"/>
      <c r="Y2" s="22"/>
      <c r="Z2" s="22"/>
    </row>
    <row r="3" spans="1:26" x14ac:dyDescent="0.35">
      <c r="A3" s="21"/>
      <c r="B3" s="21"/>
      <c r="C3" s="21"/>
      <c r="D3" s="21"/>
      <c r="E3" s="21"/>
      <c r="F3" s="21"/>
      <c r="G3" s="21"/>
      <c r="H3" s="21"/>
      <c r="I3" s="21"/>
      <c r="J3" s="21"/>
      <c r="K3" s="21"/>
      <c r="L3" s="21"/>
      <c r="M3" s="21"/>
      <c r="N3" s="22"/>
      <c r="O3" s="22"/>
      <c r="P3" s="22"/>
      <c r="Q3" s="22"/>
      <c r="R3" s="22"/>
      <c r="S3" s="22"/>
      <c r="T3" s="22"/>
      <c r="U3" s="22"/>
      <c r="V3" s="22"/>
      <c r="W3" s="22"/>
      <c r="X3" s="22"/>
      <c r="Y3" s="22"/>
      <c r="Z3" s="22"/>
    </row>
    <row r="4" spans="1:26" x14ac:dyDescent="0.35">
      <c r="A4" s="21"/>
      <c r="B4" s="21"/>
      <c r="C4" s="21"/>
      <c r="D4" s="21"/>
      <c r="E4" s="21"/>
      <c r="F4" s="21"/>
      <c r="G4" s="21"/>
      <c r="H4" s="21"/>
      <c r="I4" s="21"/>
      <c r="J4" s="21"/>
      <c r="K4" s="21"/>
      <c r="L4" s="21"/>
      <c r="M4" s="21"/>
      <c r="N4" s="22"/>
      <c r="O4" s="22"/>
      <c r="P4" s="22"/>
      <c r="Q4" s="22"/>
      <c r="R4" s="22"/>
      <c r="S4" s="22"/>
      <c r="T4" s="22"/>
      <c r="U4" s="22"/>
      <c r="V4" s="22"/>
      <c r="W4" s="22"/>
      <c r="X4" s="22"/>
      <c r="Y4" s="22"/>
      <c r="Z4" s="22"/>
    </row>
    <row r="5" spans="1:26" x14ac:dyDescent="0.35">
      <c r="A5" s="21"/>
      <c r="B5" s="21"/>
      <c r="C5" s="21"/>
      <c r="D5" s="21"/>
      <c r="E5" s="21"/>
      <c r="F5" s="21"/>
      <c r="G5" s="21"/>
      <c r="H5" s="21"/>
      <c r="I5" s="21"/>
      <c r="J5" s="21"/>
      <c r="K5" s="21"/>
      <c r="L5" s="21"/>
      <c r="M5" s="21"/>
      <c r="N5" s="22"/>
      <c r="O5" s="22"/>
      <c r="P5" s="22"/>
      <c r="Q5" s="22"/>
      <c r="R5" s="22"/>
      <c r="S5" s="22"/>
      <c r="T5" s="22"/>
      <c r="U5" s="22"/>
      <c r="V5" s="22"/>
      <c r="W5" s="22"/>
      <c r="X5" s="22"/>
      <c r="Y5" s="22"/>
      <c r="Z5" s="22"/>
    </row>
    <row r="6" spans="1:26" x14ac:dyDescent="0.35">
      <c r="A6" s="21"/>
      <c r="B6" s="21"/>
      <c r="C6" s="23" t="s">
        <v>296</v>
      </c>
      <c r="D6" s="60" t="str">
        <f>'Other info'!C4</f>
        <v>DANUBIA FARMING SRL</v>
      </c>
      <c r="E6" s="57"/>
      <c r="F6" s="57"/>
      <c r="G6" s="57"/>
      <c r="H6" s="57"/>
      <c r="I6" s="57"/>
      <c r="J6" s="57"/>
      <c r="K6" s="57"/>
      <c r="L6" s="57"/>
      <c r="M6" s="21"/>
      <c r="N6" s="22"/>
      <c r="O6" s="22"/>
      <c r="P6" s="22"/>
      <c r="Q6" s="22"/>
      <c r="R6" s="22"/>
      <c r="S6" s="22"/>
      <c r="T6" s="22"/>
      <c r="U6" s="22"/>
      <c r="V6" s="22"/>
      <c r="W6" s="22"/>
      <c r="X6" s="22"/>
      <c r="Y6" s="22"/>
      <c r="Z6" s="22"/>
    </row>
    <row r="7" spans="1:26" x14ac:dyDescent="0.35">
      <c r="A7" s="21"/>
      <c r="B7" s="21"/>
      <c r="C7" s="23" t="s">
        <v>297</v>
      </c>
      <c r="D7" s="60" t="str">
        <f>'Other info'!C6</f>
        <v>Bucuresti, Sector 1, Str. Frumoasa, Nr.30, Lot 46, Biroul 1</v>
      </c>
      <c r="E7" s="57"/>
      <c r="F7" s="57"/>
      <c r="G7" s="57"/>
      <c r="H7" s="57"/>
      <c r="I7" s="57"/>
      <c r="J7" s="57"/>
      <c r="K7" s="57"/>
      <c r="L7" s="57"/>
      <c r="M7" s="21"/>
      <c r="N7" s="22"/>
      <c r="O7" s="22"/>
      <c r="P7" s="22"/>
      <c r="Q7" s="22"/>
      <c r="R7" s="22"/>
      <c r="S7" s="22"/>
      <c r="T7" s="22"/>
      <c r="U7" s="22"/>
      <c r="V7" s="22"/>
      <c r="W7" s="22"/>
      <c r="X7" s="22"/>
      <c r="Y7" s="22"/>
      <c r="Z7" s="22"/>
    </row>
    <row r="8" spans="1:26" x14ac:dyDescent="0.35">
      <c r="A8" s="21"/>
      <c r="B8" s="21"/>
      <c r="C8" s="23" t="s">
        <v>298</v>
      </c>
      <c r="D8" s="61">
        <f>'Other info'!C5</f>
        <v>17304594</v>
      </c>
      <c r="E8" s="57"/>
      <c r="F8" s="57"/>
      <c r="G8" s="57"/>
      <c r="H8" s="57"/>
      <c r="I8" s="57"/>
      <c r="J8" s="57"/>
      <c r="K8" s="57"/>
      <c r="L8" s="57"/>
      <c r="M8" s="21"/>
      <c r="N8" s="22"/>
      <c r="O8" s="22"/>
      <c r="P8" s="22"/>
      <c r="Q8" s="22"/>
      <c r="R8" s="22"/>
      <c r="S8" s="22"/>
      <c r="T8" s="22"/>
      <c r="U8" s="22"/>
      <c r="V8" s="22"/>
      <c r="W8" s="22"/>
      <c r="X8" s="22"/>
      <c r="Y8" s="22"/>
      <c r="Z8" s="22"/>
    </row>
    <row r="9" spans="1:26" x14ac:dyDescent="0.35">
      <c r="A9" s="21"/>
      <c r="B9" s="21"/>
      <c r="C9" s="23" t="s">
        <v>299</v>
      </c>
      <c r="D9" s="60" t="s">
        <v>300</v>
      </c>
      <c r="E9" s="57"/>
      <c r="F9" s="57"/>
      <c r="G9" s="57"/>
      <c r="H9" s="57"/>
      <c r="I9" s="57"/>
      <c r="J9" s="57"/>
      <c r="K9" s="57"/>
      <c r="L9" s="57"/>
      <c r="M9" s="21"/>
      <c r="N9" s="22"/>
      <c r="O9" s="22"/>
      <c r="P9" s="22"/>
      <c r="Q9" s="22"/>
      <c r="R9" s="22"/>
      <c r="S9" s="22"/>
      <c r="T9" s="22"/>
      <c r="U9" s="22"/>
      <c r="V9" s="22"/>
      <c r="W9" s="22"/>
      <c r="X9" s="22"/>
      <c r="Y9" s="22"/>
      <c r="Z9" s="22"/>
    </row>
    <row r="10" spans="1:26" x14ac:dyDescent="0.35">
      <c r="A10" s="21"/>
      <c r="B10" s="21"/>
      <c r="C10" s="23" t="s">
        <v>301</v>
      </c>
      <c r="D10" s="56" t="s">
        <v>302</v>
      </c>
      <c r="E10" s="57"/>
      <c r="F10" s="57"/>
      <c r="G10" s="57"/>
      <c r="H10" s="57"/>
      <c r="I10" s="57"/>
      <c r="J10" s="57"/>
      <c r="K10" s="57"/>
      <c r="L10" s="57"/>
      <c r="M10" s="21"/>
      <c r="N10" s="22"/>
      <c r="O10" s="22"/>
      <c r="P10" s="22"/>
      <c r="Q10" s="22"/>
      <c r="R10" s="22"/>
      <c r="S10" s="22"/>
      <c r="T10" s="22"/>
      <c r="U10" s="22"/>
      <c r="V10" s="22"/>
      <c r="W10" s="22"/>
      <c r="X10" s="22"/>
      <c r="Y10" s="22"/>
      <c r="Z10" s="22"/>
    </row>
    <row r="11" spans="1:26" x14ac:dyDescent="0.35">
      <c r="A11" s="21"/>
      <c r="B11" s="21"/>
      <c r="C11" s="23" t="s">
        <v>303</v>
      </c>
      <c r="D11" s="56" t="s">
        <v>304</v>
      </c>
      <c r="E11" s="57"/>
      <c r="F11" s="57"/>
      <c r="G11" s="57"/>
      <c r="H11" s="57"/>
      <c r="I11" s="57"/>
      <c r="J11" s="57"/>
      <c r="K11" s="57"/>
      <c r="L11" s="57"/>
      <c r="M11" s="21"/>
      <c r="N11" s="22"/>
      <c r="O11" s="22"/>
      <c r="P11" s="22"/>
      <c r="Q11" s="22"/>
      <c r="R11" s="22"/>
      <c r="S11" s="22"/>
      <c r="T11" s="22"/>
      <c r="U11" s="22"/>
      <c r="V11" s="22"/>
      <c r="W11" s="22"/>
      <c r="X11" s="22"/>
      <c r="Y11" s="22"/>
      <c r="Z11" s="22"/>
    </row>
    <row r="12" spans="1:26" x14ac:dyDescent="0.35">
      <c r="A12" s="21"/>
      <c r="B12" s="21"/>
      <c r="C12" s="23" t="s">
        <v>305</v>
      </c>
      <c r="D12" s="58">
        <f>DATE('Other info'!C2,'Other info'!C3,1)</f>
        <v>44986</v>
      </c>
      <c r="E12" s="57"/>
      <c r="F12" s="57"/>
      <c r="G12" s="57"/>
      <c r="H12" s="57"/>
      <c r="I12" s="57"/>
      <c r="J12" s="57"/>
      <c r="K12" s="57"/>
      <c r="L12" s="57"/>
      <c r="M12" s="21"/>
      <c r="N12" s="22"/>
      <c r="O12" s="22"/>
      <c r="P12" s="22"/>
      <c r="Q12" s="22"/>
      <c r="R12" s="22"/>
      <c r="S12" s="22"/>
      <c r="T12" s="22"/>
      <c r="U12" s="22"/>
      <c r="V12" s="22"/>
      <c r="W12" s="22"/>
      <c r="X12" s="22"/>
      <c r="Y12" s="22"/>
      <c r="Z12" s="22"/>
    </row>
    <row r="13" spans="1:26" x14ac:dyDescent="0.35">
      <c r="A13" s="21"/>
      <c r="B13" s="21"/>
      <c r="C13" s="21"/>
      <c r="D13" s="21"/>
      <c r="E13" s="21"/>
      <c r="F13" s="21"/>
      <c r="G13" s="21"/>
      <c r="H13" s="21"/>
      <c r="I13" s="21"/>
      <c r="J13" s="21"/>
      <c r="K13" s="21"/>
      <c r="L13" s="21"/>
      <c r="M13" s="21"/>
      <c r="N13" s="22"/>
      <c r="O13" s="22"/>
      <c r="P13" s="22"/>
      <c r="Q13" s="22"/>
      <c r="R13" s="22"/>
      <c r="S13" s="22"/>
      <c r="T13" s="22"/>
      <c r="U13" s="22"/>
      <c r="V13" s="22"/>
      <c r="W13" s="22"/>
      <c r="X13" s="22"/>
      <c r="Y13" s="22"/>
      <c r="Z13" s="22"/>
    </row>
    <row r="14" spans="1:26" x14ac:dyDescent="0.35">
      <c r="A14" s="21"/>
      <c r="B14" s="21"/>
      <c r="C14" s="24" t="s">
        <v>306</v>
      </c>
      <c r="D14" s="21"/>
      <c r="E14" s="21"/>
      <c r="F14" s="21"/>
      <c r="G14" s="21"/>
      <c r="H14" s="21"/>
      <c r="I14" s="21"/>
      <c r="J14" s="21"/>
      <c r="K14" s="21"/>
      <c r="L14" s="21"/>
      <c r="M14" s="21"/>
      <c r="N14" s="22"/>
      <c r="O14" s="22"/>
      <c r="P14" s="22"/>
      <c r="Q14" s="22"/>
      <c r="R14" s="22"/>
      <c r="S14" s="22"/>
      <c r="T14" s="22"/>
      <c r="U14" s="22"/>
      <c r="V14" s="22"/>
      <c r="W14" s="22"/>
      <c r="X14" s="22"/>
      <c r="Y14" s="22"/>
      <c r="Z14" s="22"/>
    </row>
    <row r="15" spans="1:26" x14ac:dyDescent="0.35">
      <c r="A15" s="21"/>
      <c r="B15" s="21"/>
      <c r="C15" s="21"/>
      <c r="D15" s="21"/>
      <c r="E15" s="21"/>
      <c r="F15" s="21"/>
      <c r="G15" s="21"/>
      <c r="H15" s="21"/>
      <c r="I15" s="21"/>
      <c r="J15" s="21"/>
      <c r="K15" s="21"/>
      <c r="L15" s="21"/>
      <c r="M15" s="21"/>
      <c r="N15" s="22"/>
      <c r="O15" s="22"/>
      <c r="P15" s="22"/>
      <c r="Q15" s="22"/>
      <c r="R15" s="22"/>
      <c r="S15" s="22"/>
      <c r="T15" s="22"/>
      <c r="U15" s="22"/>
      <c r="V15" s="22"/>
      <c r="W15" s="22"/>
      <c r="X15" s="22"/>
      <c r="Y15" s="22"/>
      <c r="Z15" s="22"/>
    </row>
    <row r="16" spans="1:26" x14ac:dyDescent="0.35">
      <c r="A16" s="21"/>
      <c r="B16" s="21"/>
      <c r="C16" s="62" t="s">
        <v>307</v>
      </c>
      <c r="D16" s="21"/>
      <c r="E16" s="21"/>
      <c r="F16" s="21"/>
      <c r="G16" s="21"/>
      <c r="H16" s="21"/>
      <c r="I16" s="21"/>
      <c r="J16" s="21"/>
      <c r="K16" s="21"/>
      <c r="L16" s="21"/>
      <c r="M16" s="21"/>
      <c r="N16" s="22"/>
      <c r="O16" s="22"/>
      <c r="P16" s="22"/>
      <c r="Q16" s="22"/>
      <c r="R16" s="22"/>
      <c r="S16" s="22"/>
      <c r="T16" s="22"/>
      <c r="U16" s="22"/>
      <c r="V16" s="22"/>
      <c r="W16" s="22"/>
      <c r="X16" s="22"/>
      <c r="Y16" s="22"/>
      <c r="Z16" s="22"/>
    </row>
    <row r="17" spans="1:26" x14ac:dyDescent="0.35">
      <c r="A17" s="21"/>
      <c r="B17" s="21"/>
      <c r="C17" s="57"/>
      <c r="D17" s="21"/>
      <c r="E17" s="21"/>
      <c r="F17" s="21"/>
      <c r="G17" s="21"/>
      <c r="H17" s="21"/>
      <c r="I17" s="21"/>
      <c r="J17" s="21"/>
      <c r="K17" s="21"/>
      <c r="L17" s="21"/>
      <c r="M17" s="21"/>
      <c r="N17" s="22"/>
      <c r="O17" s="22"/>
      <c r="P17" s="22"/>
      <c r="Q17" s="22"/>
      <c r="R17" s="22"/>
      <c r="S17" s="22"/>
      <c r="T17" s="22"/>
      <c r="U17" s="22"/>
      <c r="V17" s="22"/>
      <c r="W17" s="22"/>
      <c r="X17" s="22"/>
      <c r="Y17" s="22"/>
      <c r="Z17" s="22"/>
    </row>
    <row r="18" spans="1:26" ht="8.15" customHeight="1" x14ac:dyDescent="0.35">
      <c r="A18" s="21"/>
      <c r="B18" s="21"/>
      <c r="C18" s="21"/>
      <c r="D18" s="21"/>
      <c r="E18" s="21"/>
      <c r="F18" s="21"/>
      <c r="G18" s="21"/>
      <c r="H18" s="21"/>
      <c r="I18" s="21"/>
      <c r="J18" s="21"/>
      <c r="K18" s="21"/>
      <c r="L18" s="21"/>
      <c r="M18" s="21"/>
      <c r="N18" s="22"/>
      <c r="O18" s="22"/>
      <c r="P18" s="22"/>
      <c r="Q18" s="22"/>
      <c r="R18" s="22"/>
      <c r="S18" s="22"/>
      <c r="T18" s="22"/>
      <c r="U18" s="22"/>
      <c r="V18" s="22"/>
      <c r="W18" s="22"/>
      <c r="X18" s="22"/>
      <c r="Y18" s="22"/>
      <c r="Z18" s="22"/>
    </row>
    <row r="19" spans="1:26" x14ac:dyDescent="0.35">
      <c r="A19" s="21"/>
      <c r="B19" s="21"/>
      <c r="C19" s="62" t="s">
        <v>308</v>
      </c>
      <c r="D19" s="21"/>
      <c r="E19" s="21"/>
      <c r="F19" s="21"/>
      <c r="G19" s="21"/>
      <c r="H19" s="21"/>
      <c r="I19" s="21"/>
      <c r="J19" s="21"/>
      <c r="K19" s="21"/>
      <c r="L19" s="21"/>
      <c r="M19" s="21"/>
      <c r="N19" s="22"/>
      <c r="O19" s="22"/>
      <c r="P19" s="22"/>
      <c r="Q19" s="22"/>
      <c r="R19" s="22"/>
      <c r="S19" s="22"/>
      <c r="T19" s="22"/>
      <c r="U19" s="22"/>
      <c r="V19" s="22"/>
      <c r="W19" s="22"/>
      <c r="X19" s="22"/>
      <c r="Y19" s="22"/>
      <c r="Z19" s="22"/>
    </row>
    <row r="20" spans="1:26" x14ac:dyDescent="0.35">
      <c r="A20" s="21"/>
      <c r="B20" s="21"/>
      <c r="C20" s="57"/>
      <c r="D20" s="21"/>
      <c r="E20" s="21"/>
      <c r="F20" s="21"/>
      <c r="G20" s="21"/>
      <c r="H20" s="21"/>
      <c r="I20" s="21"/>
      <c r="J20" s="21"/>
      <c r="K20" s="21"/>
      <c r="L20" s="21"/>
      <c r="M20" s="21"/>
      <c r="N20" s="22"/>
      <c r="O20" s="22"/>
      <c r="P20" s="22"/>
      <c r="Q20" s="22"/>
      <c r="R20" s="22"/>
      <c r="S20" s="22"/>
      <c r="T20" s="22"/>
      <c r="U20" s="22"/>
      <c r="V20" s="22"/>
      <c r="W20" s="22"/>
      <c r="X20" s="22"/>
      <c r="Y20" s="22"/>
      <c r="Z20" s="22"/>
    </row>
    <row r="21" spans="1:26" ht="8.15" customHeight="1" x14ac:dyDescent="0.35">
      <c r="A21" s="21"/>
      <c r="B21" s="21"/>
      <c r="C21" s="21"/>
      <c r="D21" s="21"/>
      <c r="E21" s="21"/>
      <c r="F21" s="21"/>
      <c r="G21" s="21"/>
      <c r="H21" s="21"/>
      <c r="I21" s="21"/>
      <c r="J21" s="21"/>
      <c r="K21" s="21"/>
      <c r="L21" s="21"/>
      <c r="M21" s="21"/>
      <c r="N21" s="22"/>
      <c r="O21" s="22"/>
      <c r="P21" s="22"/>
      <c r="Q21" s="22"/>
      <c r="R21" s="22"/>
      <c r="S21" s="22"/>
      <c r="T21" s="22"/>
      <c r="U21" s="22"/>
      <c r="V21" s="22"/>
      <c r="W21" s="22"/>
      <c r="X21" s="22"/>
      <c r="Y21" s="22"/>
      <c r="Z21" s="22"/>
    </row>
    <row r="22" spans="1:26" x14ac:dyDescent="0.35">
      <c r="A22" s="21"/>
      <c r="B22" s="21"/>
      <c r="C22" s="62" t="s">
        <v>309</v>
      </c>
      <c r="D22" s="21"/>
      <c r="E22" s="21"/>
      <c r="F22" s="21"/>
      <c r="G22" s="21"/>
      <c r="H22" s="21"/>
      <c r="I22" s="21"/>
      <c r="J22" s="21"/>
      <c r="K22" s="21"/>
      <c r="L22" s="21"/>
      <c r="M22" s="21"/>
      <c r="N22" s="22"/>
      <c r="O22" s="22"/>
      <c r="P22" s="22"/>
      <c r="Q22" s="22"/>
      <c r="R22" s="22"/>
      <c r="S22" s="22"/>
      <c r="T22" s="22"/>
      <c r="U22" s="22"/>
      <c r="V22" s="22"/>
      <c r="W22" s="22"/>
      <c r="X22" s="22"/>
      <c r="Y22" s="22"/>
      <c r="Z22" s="22"/>
    </row>
    <row r="23" spans="1:26" x14ac:dyDescent="0.35">
      <c r="A23" s="21"/>
      <c r="B23" s="21"/>
      <c r="C23" s="57"/>
      <c r="D23" s="21"/>
      <c r="E23" s="21"/>
      <c r="F23" s="21"/>
      <c r="G23" s="21"/>
      <c r="H23" s="21"/>
      <c r="I23" s="21"/>
      <c r="J23" s="21"/>
      <c r="K23" s="21"/>
      <c r="L23" s="21"/>
      <c r="M23" s="21"/>
      <c r="N23" s="22"/>
      <c r="O23" s="22"/>
      <c r="P23" s="22"/>
      <c r="Q23" s="22"/>
      <c r="R23" s="22"/>
      <c r="S23" s="22"/>
      <c r="T23" s="22"/>
      <c r="U23" s="22"/>
      <c r="V23" s="22"/>
      <c r="W23" s="22"/>
      <c r="X23" s="22"/>
      <c r="Y23" s="22"/>
      <c r="Z23" s="22"/>
    </row>
    <row r="24" spans="1:26" ht="8.15" customHeight="1" x14ac:dyDescent="0.35">
      <c r="A24" s="21"/>
      <c r="B24" s="21"/>
      <c r="C24" s="21"/>
      <c r="D24" s="21"/>
      <c r="E24" s="21"/>
      <c r="F24" s="21"/>
      <c r="G24" s="21"/>
      <c r="H24" s="21"/>
      <c r="I24" s="21"/>
      <c r="J24" s="21"/>
      <c r="K24" s="21"/>
      <c r="L24" s="21"/>
      <c r="M24" s="21"/>
      <c r="N24" s="22"/>
      <c r="O24" s="22"/>
      <c r="P24" s="22"/>
      <c r="Q24" s="22"/>
      <c r="R24" s="22"/>
      <c r="S24" s="22"/>
      <c r="T24" s="22"/>
      <c r="U24" s="22"/>
      <c r="V24" s="22"/>
      <c r="W24" s="22"/>
      <c r="X24" s="22"/>
      <c r="Y24" s="22"/>
      <c r="Z24" s="22"/>
    </row>
    <row r="25" spans="1:26" x14ac:dyDescent="0.35">
      <c r="A25" s="21"/>
      <c r="B25" s="21"/>
      <c r="C25" s="62" t="s">
        <v>310</v>
      </c>
      <c r="D25" s="21"/>
      <c r="E25" s="21"/>
      <c r="F25" s="21"/>
      <c r="G25" s="21"/>
      <c r="H25" s="21"/>
      <c r="I25" s="21"/>
      <c r="J25" s="21"/>
      <c r="K25" s="21"/>
      <c r="L25" s="21"/>
      <c r="M25" s="21"/>
      <c r="N25" s="22"/>
      <c r="O25" s="22"/>
      <c r="P25" s="22"/>
      <c r="Q25" s="22"/>
      <c r="R25" s="22"/>
      <c r="S25" s="22"/>
      <c r="T25" s="22"/>
      <c r="U25" s="22"/>
      <c r="V25" s="22"/>
      <c r="W25" s="22"/>
      <c r="X25" s="22"/>
      <c r="Y25" s="22"/>
      <c r="Z25" s="22"/>
    </row>
    <row r="26" spans="1:26" x14ac:dyDescent="0.35">
      <c r="A26" s="21"/>
      <c r="B26" s="21"/>
      <c r="C26" s="57"/>
      <c r="D26" s="21"/>
      <c r="E26" s="21"/>
      <c r="F26" s="21"/>
      <c r="G26" s="21"/>
      <c r="H26" s="21"/>
      <c r="I26" s="21"/>
      <c r="J26" s="21"/>
      <c r="K26" s="21"/>
      <c r="L26" s="21"/>
      <c r="M26" s="21"/>
      <c r="N26" s="22"/>
      <c r="O26" s="22"/>
      <c r="P26" s="22"/>
      <c r="Q26" s="22"/>
      <c r="R26" s="22"/>
      <c r="S26" s="22"/>
      <c r="T26" s="22"/>
      <c r="U26" s="22"/>
      <c r="V26" s="22"/>
      <c r="W26" s="22"/>
      <c r="X26" s="22"/>
      <c r="Y26" s="22"/>
      <c r="Z26" s="22"/>
    </row>
    <row r="27" spans="1:26" ht="8.15" customHeight="1" x14ac:dyDescent="0.35">
      <c r="A27" s="21"/>
      <c r="B27" s="21"/>
      <c r="C27" s="21"/>
      <c r="D27" s="21"/>
      <c r="E27" s="21"/>
      <c r="F27" s="21"/>
      <c r="G27" s="21"/>
      <c r="H27" s="21"/>
      <c r="I27" s="21"/>
      <c r="J27" s="21"/>
      <c r="K27" s="21"/>
      <c r="L27" s="21"/>
      <c r="M27" s="21"/>
      <c r="N27" s="22"/>
      <c r="O27" s="22"/>
      <c r="P27" s="22"/>
      <c r="Q27" s="22"/>
      <c r="R27" s="22"/>
      <c r="S27" s="22"/>
      <c r="T27" s="22"/>
      <c r="U27" s="22"/>
      <c r="V27" s="22"/>
      <c r="W27" s="22"/>
      <c r="X27" s="22"/>
      <c r="Y27" s="22"/>
      <c r="Z27" s="22"/>
    </row>
    <row r="28" spans="1:26" x14ac:dyDescent="0.35">
      <c r="A28" s="21"/>
      <c r="B28" s="21"/>
      <c r="C28" s="62" t="s">
        <v>311</v>
      </c>
      <c r="D28" s="21"/>
      <c r="E28" s="21"/>
      <c r="F28" s="21"/>
      <c r="G28" s="21"/>
      <c r="H28" s="21"/>
      <c r="I28" s="21"/>
      <c r="J28" s="21"/>
      <c r="K28" s="21"/>
      <c r="L28" s="21"/>
      <c r="M28" s="21"/>
      <c r="N28" s="22"/>
      <c r="O28" s="22"/>
      <c r="P28" s="22"/>
      <c r="Q28" s="22"/>
      <c r="R28" s="22"/>
      <c r="S28" s="22"/>
      <c r="T28" s="22"/>
      <c r="U28" s="22"/>
      <c r="V28" s="22"/>
      <c r="W28" s="22"/>
      <c r="X28" s="22"/>
      <c r="Y28" s="22"/>
      <c r="Z28" s="22"/>
    </row>
    <row r="29" spans="1:26" x14ac:dyDescent="0.35">
      <c r="A29" s="21"/>
      <c r="B29" s="21"/>
      <c r="C29" s="57"/>
      <c r="D29" s="21"/>
      <c r="E29" s="21"/>
      <c r="F29" s="21"/>
      <c r="G29" s="21"/>
      <c r="H29" s="21"/>
      <c r="I29" s="21"/>
      <c r="J29" s="21"/>
      <c r="K29" s="21"/>
      <c r="L29" s="21"/>
      <c r="M29" s="21"/>
      <c r="N29" s="22"/>
      <c r="O29" s="22"/>
      <c r="P29" s="22"/>
      <c r="Q29" s="22"/>
      <c r="R29" s="22"/>
      <c r="S29" s="22"/>
      <c r="T29" s="22"/>
      <c r="U29" s="22"/>
      <c r="V29" s="22"/>
      <c r="W29" s="22"/>
      <c r="X29" s="22"/>
      <c r="Y29" s="22"/>
      <c r="Z29" s="22"/>
    </row>
    <row r="30" spans="1:26" ht="8.15" customHeight="1" x14ac:dyDescent="0.35">
      <c r="A30" s="21"/>
      <c r="B30" s="21"/>
      <c r="C30" s="21"/>
      <c r="D30" s="21"/>
      <c r="E30" s="21"/>
      <c r="F30" s="21"/>
      <c r="G30" s="21"/>
      <c r="H30" s="21"/>
      <c r="I30" s="21"/>
      <c r="J30" s="21"/>
      <c r="K30" s="21"/>
      <c r="L30" s="21"/>
      <c r="M30" s="21"/>
      <c r="N30" s="22"/>
      <c r="O30" s="22"/>
      <c r="P30" s="22"/>
      <c r="Q30" s="22"/>
      <c r="R30" s="22"/>
      <c r="S30" s="22"/>
      <c r="T30" s="22"/>
      <c r="U30" s="22"/>
      <c r="V30" s="22"/>
      <c r="W30" s="22"/>
      <c r="X30" s="22"/>
      <c r="Y30" s="22"/>
      <c r="Z30" s="22"/>
    </row>
    <row r="31" spans="1:26" x14ac:dyDescent="0.35">
      <c r="A31" s="21"/>
      <c r="B31" s="25"/>
      <c r="C31" s="26"/>
      <c r="D31" s="26"/>
      <c r="E31" s="26"/>
      <c r="F31" s="26"/>
      <c r="G31" s="27"/>
      <c r="H31" s="21"/>
      <c r="I31" s="21"/>
      <c r="J31" s="21"/>
      <c r="K31" s="21"/>
      <c r="L31" s="21"/>
      <c r="M31" s="21"/>
      <c r="N31" s="22"/>
      <c r="O31" s="22"/>
      <c r="P31" s="22"/>
      <c r="Q31" s="22"/>
      <c r="R31" s="22"/>
      <c r="S31" s="22"/>
      <c r="T31" s="22"/>
      <c r="U31" s="22"/>
      <c r="V31" s="22"/>
      <c r="W31" s="22"/>
      <c r="X31" s="22"/>
      <c r="Y31" s="22"/>
      <c r="Z31" s="22"/>
    </row>
    <row r="32" spans="1:26" x14ac:dyDescent="0.35">
      <c r="A32" s="21"/>
      <c r="B32" s="28"/>
      <c r="C32" s="29" t="s">
        <v>312</v>
      </c>
      <c r="D32" s="30" t="s">
        <v>313</v>
      </c>
      <c r="E32" s="21"/>
      <c r="F32" s="30" t="s">
        <v>314</v>
      </c>
      <c r="G32" s="31"/>
      <c r="H32" s="21"/>
      <c r="I32" s="21"/>
      <c r="J32" s="21"/>
      <c r="K32" s="21"/>
      <c r="L32" s="21"/>
      <c r="M32" s="21"/>
      <c r="N32" s="22"/>
      <c r="O32" s="22"/>
      <c r="P32" s="22"/>
      <c r="Q32" s="22"/>
      <c r="R32" s="22"/>
      <c r="S32" s="22"/>
      <c r="T32" s="22"/>
      <c r="U32" s="22"/>
      <c r="V32" s="22"/>
      <c r="W32" s="22"/>
      <c r="X32" s="22"/>
      <c r="Y32" s="22"/>
      <c r="Z32" s="22"/>
    </row>
    <row r="33" spans="1:26" x14ac:dyDescent="0.35">
      <c r="A33" s="21"/>
      <c r="B33" s="28"/>
      <c r="C33" s="30"/>
      <c r="D33" s="30"/>
      <c r="E33" s="21"/>
      <c r="F33" s="30"/>
      <c r="G33" s="31"/>
      <c r="H33" s="21"/>
      <c r="I33" s="21"/>
      <c r="J33" s="21"/>
      <c r="K33" s="21"/>
      <c r="L33" s="21"/>
      <c r="M33" s="21"/>
      <c r="N33" s="22"/>
      <c r="O33" s="22"/>
      <c r="P33" s="22"/>
      <c r="Q33" s="22"/>
      <c r="R33" s="22"/>
      <c r="S33" s="22"/>
      <c r="T33" s="22"/>
      <c r="U33" s="22"/>
      <c r="V33" s="22"/>
      <c r="W33" s="22"/>
      <c r="X33" s="22"/>
      <c r="Y33" s="22"/>
      <c r="Z33" s="22"/>
    </row>
    <row r="34" spans="1:26" x14ac:dyDescent="0.35">
      <c r="A34" s="21"/>
      <c r="B34" s="28"/>
      <c r="C34" s="30" t="s">
        <v>315</v>
      </c>
      <c r="D34" s="32">
        <f>'D300 draft figures'!C56</f>
        <v>537227.15000000026</v>
      </c>
      <c r="E34" s="21"/>
      <c r="F34" s="32">
        <f t="shared" ref="F34:F39" si="0">IFERROR(D34/4.9474,0)</f>
        <v>108587.77337591468</v>
      </c>
      <c r="G34" s="31"/>
      <c r="H34" s="21"/>
      <c r="I34" s="21"/>
      <c r="J34" s="21"/>
      <c r="K34" s="21"/>
      <c r="L34" s="21"/>
      <c r="M34" s="21"/>
      <c r="N34" s="22"/>
      <c r="O34" s="22"/>
      <c r="P34" s="22"/>
      <c r="Q34" s="22"/>
      <c r="R34" s="22"/>
      <c r="S34" s="22"/>
      <c r="T34" s="22"/>
      <c r="U34" s="22"/>
      <c r="V34" s="22"/>
      <c r="W34" s="22"/>
      <c r="X34" s="22"/>
      <c r="Y34" s="22"/>
      <c r="Z34" s="22"/>
    </row>
    <row r="35" spans="1:26" x14ac:dyDescent="0.35">
      <c r="A35" s="21"/>
      <c r="B35" s="28"/>
      <c r="C35" s="30" t="s">
        <v>316</v>
      </c>
      <c r="D35" s="32">
        <f>'D300 draft figures'!C32</f>
        <v>113578.53</v>
      </c>
      <c r="E35" s="21"/>
      <c r="F35" s="32">
        <f t="shared" si="0"/>
        <v>22957.215911387801</v>
      </c>
      <c r="G35" s="31"/>
      <c r="H35" s="21"/>
      <c r="I35" s="21"/>
      <c r="J35" s="21"/>
      <c r="K35" s="21"/>
      <c r="L35" s="21"/>
      <c r="M35" s="21"/>
      <c r="N35" s="22"/>
      <c r="O35" s="22"/>
      <c r="P35" s="22"/>
      <c r="Q35" s="22"/>
      <c r="R35" s="22"/>
      <c r="S35" s="22"/>
      <c r="T35" s="22"/>
      <c r="U35" s="22"/>
      <c r="V35" s="22"/>
      <c r="W35" s="22"/>
      <c r="X35" s="22"/>
      <c r="Y35" s="22"/>
      <c r="Z35" s="22"/>
    </row>
    <row r="36" spans="1:26" x14ac:dyDescent="0.35">
      <c r="A36" s="21"/>
      <c r="B36" s="28"/>
      <c r="C36" s="30" t="s">
        <v>317</v>
      </c>
      <c r="D36" s="32">
        <f>IF('D300 draft figures'!C58&lt;&gt;0,'D300 draft figures'!C58,0)</f>
        <v>0</v>
      </c>
      <c r="E36" s="21"/>
      <c r="F36" s="32">
        <f t="shared" si="0"/>
        <v>0</v>
      </c>
      <c r="G36" s="31"/>
      <c r="H36" s="21"/>
      <c r="I36" s="21"/>
      <c r="J36" s="21"/>
      <c r="K36" s="21"/>
      <c r="L36" s="21"/>
      <c r="M36" s="21"/>
      <c r="N36" s="22"/>
      <c r="O36" s="22"/>
      <c r="P36" s="22"/>
      <c r="Q36" s="22"/>
      <c r="R36" s="22"/>
      <c r="S36" s="22"/>
      <c r="T36" s="22"/>
      <c r="U36" s="22"/>
      <c r="V36" s="22"/>
      <c r="W36" s="22"/>
      <c r="X36" s="22"/>
      <c r="Y36" s="22"/>
      <c r="Z36" s="22"/>
    </row>
    <row r="37" spans="1:26" x14ac:dyDescent="0.35">
      <c r="A37" s="21"/>
      <c r="B37" s="28"/>
      <c r="C37" s="30" t="s">
        <v>318</v>
      </c>
      <c r="D37" s="32">
        <f>IF('D300 draft figures'!C57&lt;&gt;0,'D300 draft figures'!C57,"nil")</f>
        <v>423648.62000000023</v>
      </c>
      <c r="E37" s="21"/>
      <c r="F37" s="32">
        <f t="shared" si="0"/>
        <v>85630.557464526864</v>
      </c>
      <c r="G37" s="31"/>
      <c r="H37" s="21"/>
      <c r="I37" s="21"/>
      <c r="J37" s="21"/>
      <c r="K37" s="21"/>
      <c r="L37" s="21"/>
      <c r="M37" s="21"/>
      <c r="N37" s="22"/>
      <c r="O37" s="22"/>
      <c r="P37" s="22"/>
      <c r="Q37" s="22"/>
      <c r="R37" s="22"/>
      <c r="S37" s="22"/>
      <c r="T37" s="22"/>
      <c r="U37" s="22"/>
      <c r="V37" s="22"/>
      <c r="W37" s="22"/>
      <c r="X37" s="22"/>
      <c r="Y37" s="22"/>
      <c r="Z37" s="22"/>
    </row>
    <row r="38" spans="1:26" x14ac:dyDescent="0.35">
      <c r="A38" s="21"/>
      <c r="B38" s="28"/>
      <c r="C38" s="30" t="s">
        <v>319</v>
      </c>
      <c r="D38" s="32">
        <f>'D300 draft figures'!C70</f>
        <v>0</v>
      </c>
      <c r="E38" s="21"/>
      <c r="F38" s="32">
        <f t="shared" si="0"/>
        <v>0</v>
      </c>
      <c r="G38" s="31"/>
      <c r="H38" s="21"/>
      <c r="I38" s="21"/>
      <c r="J38" s="21"/>
      <c r="K38" s="21"/>
      <c r="L38" s="21"/>
      <c r="M38" s="21"/>
      <c r="N38" s="22"/>
      <c r="O38" s="22"/>
      <c r="P38" s="22"/>
      <c r="Q38" s="22"/>
      <c r="R38" s="22"/>
      <c r="S38" s="22"/>
      <c r="T38" s="22"/>
      <c r="U38" s="22"/>
      <c r="V38" s="22"/>
      <c r="W38" s="22"/>
      <c r="X38" s="22"/>
      <c r="Y38" s="22"/>
      <c r="Z38" s="22"/>
    </row>
    <row r="39" spans="1:26" x14ac:dyDescent="0.35">
      <c r="A39" s="21"/>
      <c r="B39" s="28"/>
      <c r="C39" s="30" t="s">
        <v>320</v>
      </c>
      <c r="D39" s="32">
        <v>0</v>
      </c>
      <c r="E39" s="21"/>
      <c r="F39" s="32">
        <f t="shared" si="0"/>
        <v>0</v>
      </c>
      <c r="G39" s="31"/>
      <c r="H39" s="21"/>
      <c r="I39" s="21"/>
      <c r="J39" s="21"/>
      <c r="K39" s="21"/>
      <c r="L39" s="21"/>
      <c r="M39" s="21"/>
      <c r="N39" s="22"/>
      <c r="O39" s="22"/>
      <c r="P39" s="22"/>
      <c r="Q39" s="22"/>
      <c r="R39" s="22"/>
      <c r="S39" s="22"/>
      <c r="T39" s="22"/>
      <c r="U39" s="22"/>
      <c r="V39" s="22"/>
      <c r="W39" s="22"/>
      <c r="X39" s="22"/>
      <c r="Y39" s="22"/>
      <c r="Z39" s="22"/>
    </row>
    <row r="40" spans="1:26" x14ac:dyDescent="0.35">
      <c r="A40" s="21"/>
      <c r="B40" s="28"/>
      <c r="C40" s="21"/>
      <c r="D40" s="21"/>
      <c r="E40" s="21"/>
      <c r="F40" s="21"/>
      <c r="G40" s="31"/>
      <c r="H40" s="21"/>
      <c r="I40" s="21"/>
      <c r="J40" s="21"/>
      <c r="K40" s="21"/>
      <c r="L40" s="21"/>
      <c r="M40" s="21"/>
      <c r="N40" s="22"/>
      <c r="O40" s="22"/>
      <c r="P40" s="22"/>
      <c r="Q40" s="22"/>
      <c r="R40" s="22"/>
      <c r="S40" s="22"/>
      <c r="T40" s="22"/>
      <c r="U40" s="22"/>
      <c r="V40" s="22"/>
      <c r="W40" s="22"/>
      <c r="X40" s="22"/>
      <c r="Y40" s="22"/>
      <c r="Z40" s="22"/>
    </row>
    <row r="41" spans="1:26" x14ac:dyDescent="0.35">
      <c r="A41" s="21"/>
      <c r="B41" s="28"/>
      <c r="C41" s="33" t="s">
        <v>321</v>
      </c>
      <c r="D41" s="34"/>
      <c r="E41" s="21"/>
      <c r="F41" s="34"/>
      <c r="G41" s="31"/>
      <c r="H41" s="21"/>
      <c r="I41" s="21"/>
      <c r="J41" s="21"/>
      <c r="K41" s="21"/>
      <c r="L41" s="21"/>
      <c r="M41" s="21"/>
      <c r="N41" s="22"/>
      <c r="O41" s="22"/>
      <c r="P41" s="22"/>
      <c r="Q41" s="22"/>
      <c r="R41" s="22"/>
      <c r="S41" s="22"/>
      <c r="T41" s="22"/>
      <c r="U41" s="22"/>
      <c r="V41" s="22"/>
      <c r="W41" s="22"/>
      <c r="X41" s="22"/>
      <c r="Y41" s="22"/>
      <c r="Z41" s="22"/>
    </row>
    <row r="42" spans="1:26" ht="0.25" customHeight="1" x14ac:dyDescent="0.35">
      <c r="A42" s="21"/>
      <c r="B42" s="28"/>
      <c r="C42" s="34"/>
      <c r="D42" s="34"/>
      <c r="E42" s="21"/>
      <c r="F42" s="34"/>
      <c r="G42" s="31"/>
      <c r="H42" s="21"/>
      <c r="I42" s="21"/>
      <c r="J42" s="21"/>
      <c r="K42" s="21"/>
      <c r="L42" s="21"/>
      <c r="M42" s="21"/>
      <c r="N42" s="22"/>
      <c r="O42" s="22"/>
      <c r="P42" s="22"/>
      <c r="Q42" s="22"/>
      <c r="R42" s="22"/>
      <c r="S42" s="22"/>
      <c r="T42" s="22"/>
      <c r="U42" s="22"/>
      <c r="V42" s="22"/>
      <c r="W42" s="22"/>
      <c r="X42" s="22"/>
      <c r="Y42" s="22"/>
      <c r="Z42" s="22"/>
    </row>
    <row r="43" spans="1:26" x14ac:dyDescent="0.35">
      <c r="A43" s="21"/>
      <c r="B43" s="28"/>
      <c r="C43" s="34" t="s">
        <v>322</v>
      </c>
      <c r="D43" s="35" t="s">
        <v>19</v>
      </c>
      <c r="E43" s="21"/>
      <c r="F43" s="34"/>
      <c r="G43" s="31"/>
      <c r="H43" s="21"/>
      <c r="I43" s="21"/>
      <c r="J43" s="21"/>
      <c r="K43" s="21"/>
      <c r="L43" s="21"/>
      <c r="M43" s="21"/>
      <c r="N43" s="22"/>
      <c r="O43" s="22"/>
      <c r="P43" s="22"/>
      <c r="Q43" s="22"/>
      <c r="R43" s="22"/>
      <c r="S43" s="22"/>
      <c r="T43" s="22"/>
      <c r="U43" s="22"/>
      <c r="V43" s="22"/>
      <c r="W43" s="22"/>
      <c r="X43" s="22"/>
      <c r="Y43" s="22"/>
      <c r="Z43" s="22"/>
    </row>
    <row r="44" spans="1:26" x14ac:dyDescent="0.35">
      <c r="A44" s="21"/>
      <c r="B44" s="28"/>
      <c r="C44" s="34"/>
      <c r="D44" s="34"/>
      <c r="E44" s="21"/>
      <c r="F44" s="34"/>
      <c r="G44" s="31"/>
      <c r="H44" s="21"/>
      <c r="I44" s="21"/>
      <c r="J44" s="21"/>
      <c r="K44" s="21"/>
      <c r="L44" s="21"/>
      <c r="M44" s="21"/>
      <c r="N44" s="22"/>
      <c r="O44" s="22"/>
      <c r="P44" s="22"/>
      <c r="Q44" s="22"/>
      <c r="R44" s="22"/>
      <c r="S44" s="22"/>
      <c r="T44" s="22"/>
      <c r="U44" s="22"/>
      <c r="V44" s="22"/>
      <c r="W44" s="22"/>
      <c r="X44" s="22"/>
      <c r="Y44" s="22"/>
      <c r="Z44" s="22"/>
    </row>
    <row r="45" spans="1:26" x14ac:dyDescent="0.35">
      <c r="A45" s="21"/>
      <c r="B45" s="28"/>
      <c r="C45" s="34" t="s">
        <v>323</v>
      </c>
      <c r="D45" s="34"/>
      <c r="E45" s="21"/>
      <c r="F45" s="34"/>
      <c r="G45" s="31"/>
      <c r="H45" s="21"/>
      <c r="I45" s="21"/>
      <c r="J45" s="21"/>
      <c r="K45" s="21"/>
      <c r="L45" s="21"/>
      <c r="M45" s="21"/>
      <c r="N45" s="22"/>
      <c r="O45" s="22"/>
      <c r="P45" s="22"/>
      <c r="Q45" s="22"/>
      <c r="R45" s="22"/>
      <c r="S45" s="22"/>
      <c r="T45" s="22"/>
      <c r="U45" s="22"/>
      <c r="V45" s="22"/>
      <c r="W45" s="22"/>
      <c r="X45" s="22"/>
      <c r="Y45" s="22"/>
      <c r="Z45" s="22"/>
    </row>
    <row r="46" spans="1:26" x14ac:dyDescent="0.35">
      <c r="A46" s="21"/>
      <c r="B46" s="28"/>
      <c r="C46" s="34" t="s">
        <v>324</v>
      </c>
      <c r="D46" s="35" t="s">
        <v>325</v>
      </c>
      <c r="E46" s="21"/>
      <c r="F46" s="34"/>
      <c r="G46" s="31"/>
      <c r="H46" s="21"/>
      <c r="I46" s="21"/>
      <c r="J46" s="21"/>
      <c r="K46" s="21"/>
      <c r="L46" s="21"/>
      <c r="M46" s="21"/>
      <c r="N46" s="22"/>
      <c r="O46" s="22"/>
      <c r="P46" s="22"/>
      <c r="Q46" s="22"/>
      <c r="R46" s="22"/>
      <c r="S46" s="22"/>
      <c r="T46" s="22"/>
      <c r="U46" s="22"/>
      <c r="V46" s="22"/>
      <c r="W46" s="22"/>
      <c r="X46" s="22"/>
      <c r="Y46" s="22"/>
      <c r="Z46" s="22"/>
    </row>
    <row r="47" spans="1:26" x14ac:dyDescent="0.35">
      <c r="A47" s="21"/>
      <c r="B47" s="28"/>
      <c r="C47" s="34" t="s">
        <v>326</v>
      </c>
      <c r="D47" s="35" t="s">
        <v>325</v>
      </c>
      <c r="E47" s="21"/>
      <c r="F47" s="34"/>
      <c r="G47" s="31"/>
      <c r="H47" s="21"/>
      <c r="I47" s="21"/>
      <c r="J47" s="21"/>
      <c r="K47" s="21"/>
      <c r="L47" s="21"/>
      <c r="M47" s="21"/>
      <c r="N47" s="22"/>
      <c r="O47" s="22"/>
      <c r="P47" s="22"/>
      <c r="Q47" s="22"/>
      <c r="R47" s="22"/>
      <c r="S47" s="22"/>
      <c r="T47" s="22"/>
      <c r="U47" s="22"/>
      <c r="V47" s="22"/>
      <c r="W47" s="22"/>
      <c r="X47" s="22"/>
      <c r="Y47" s="22"/>
      <c r="Z47" s="22"/>
    </row>
    <row r="48" spans="1:26" x14ac:dyDescent="0.35">
      <c r="A48" s="21"/>
      <c r="B48" s="28"/>
      <c r="C48" s="34"/>
      <c r="D48" s="34"/>
      <c r="E48" s="21"/>
      <c r="F48" s="34"/>
      <c r="G48" s="31"/>
      <c r="H48" s="21"/>
      <c r="I48" s="21"/>
      <c r="J48" s="21"/>
      <c r="K48" s="21"/>
      <c r="L48" s="21"/>
      <c r="M48" s="21"/>
      <c r="N48" s="22"/>
      <c r="O48" s="22"/>
      <c r="P48" s="22"/>
      <c r="Q48" s="22"/>
      <c r="R48" s="22"/>
      <c r="S48" s="22"/>
      <c r="T48" s="22"/>
      <c r="U48" s="22"/>
      <c r="V48" s="22"/>
      <c r="W48" s="22"/>
      <c r="X48" s="22"/>
      <c r="Y48" s="22"/>
      <c r="Z48" s="22"/>
    </row>
    <row r="49" spans="1:26" x14ac:dyDescent="0.35">
      <c r="A49" s="21"/>
      <c r="B49" s="28"/>
      <c r="C49" s="34" t="s">
        <v>327</v>
      </c>
      <c r="D49" s="34"/>
      <c r="E49" s="21"/>
      <c r="F49" s="34"/>
      <c r="G49" s="31"/>
      <c r="H49" s="21"/>
      <c r="I49" s="21"/>
      <c r="J49" s="21"/>
      <c r="K49" s="21"/>
      <c r="L49" s="21"/>
      <c r="M49" s="21"/>
      <c r="N49" s="22"/>
      <c r="O49" s="22"/>
      <c r="P49" s="22"/>
      <c r="Q49" s="22"/>
      <c r="R49" s="22"/>
      <c r="S49" s="22"/>
      <c r="T49" s="22"/>
      <c r="U49" s="22"/>
      <c r="V49" s="22"/>
      <c r="W49" s="22"/>
      <c r="X49" s="22"/>
      <c r="Y49" s="22"/>
      <c r="Z49" s="22"/>
    </row>
    <row r="50" spans="1:26" x14ac:dyDescent="0.35">
      <c r="A50" s="21"/>
      <c r="B50" s="28"/>
      <c r="C50" s="34" t="s">
        <v>324</v>
      </c>
      <c r="D50" s="35" t="s">
        <v>325</v>
      </c>
      <c r="E50" s="21"/>
      <c r="F50" s="34"/>
      <c r="G50" s="31"/>
      <c r="H50" s="21"/>
      <c r="I50" s="21"/>
      <c r="J50" s="21"/>
      <c r="K50" s="21"/>
      <c r="L50" s="21"/>
      <c r="M50" s="21"/>
      <c r="N50" s="22"/>
      <c r="O50" s="22"/>
      <c r="P50" s="22"/>
      <c r="Q50" s="22"/>
      <c r="R50" s="22"/>
      <c r="S50" s="22"/>
      <c r="T50" s="22"/>
      <c r="U50" s="22"/>
      <c r="V50" s="22"/>
      <c r="W50" s="22"/>
      <c r="X50" s="22"/>
      <c r="Y50" s="22"/>
      <c r="Z50" s="22"/>
    </row>
    <row r="51" spans="1:26" x14ac:dyDescent="0.35">
      <c r="A51" s="21"/>
      <c r="B51" s="28"/>
      <c r="C51" s="34" t="s">
        <v>326</v>
      </c>
      <c r="D51" s="35" t="s">
        <v>325</v>
      </c>
      <c r="E51" s="21"/>
      <c r="F51" s="34"/>
      <c r="G51" s="31"/>
      <c r="H51" s="21"/>
      <c r="I51" s="21"/>
      <c r="J51" s="21"/>
      <c r="K51" s="21"/>
      <c r="L51" s="21"/>
      <c r="M51" s="21"/>
      <c r="N51" s="22"/>
      <c r="O51" s="22"/>
      <c r="P51" s="22"/>
      <c r="Q51" s="22"/>
      <c r="R51" s="22"/>
      <c r="S51" s="22"/>
      <c r="T51" s="22"/>
      <c r="U51" s="22"/>
      <c r="V51" s="22"/>
      <c r="W51" s="22"/>
      <c r="X51" s="22"/>
      <c r="Y51" s="22"/>
      <c r="Z51" s="22"/>
    </row>
    <row r="52" spans="1:26" x14ac:dyDescent="0.35">
      <c r="A52" s="21"/>
      <c r="B52" s="28"/>
      <c r="C52" s="21"/>
      <c r="D52" s="21"/>
      <c r="E52" s="21"/>
      <c r="F52" s="21"/>
      <c r="G52" s="31"/>
      <c r="H52" s="21"/>
      <c r="I52" s="21"/>
      <c r="J52" s="21"/>
      <c r="K52" s="21"/>
      <c r="L52" s="21"/>
      <c r="M52" s="21"/>
      <c r="N52" s="22"/>
      <c r="O52" s="22"/>
      <c r="P52" s="22"/>
      <c r="Q52" s="22"/>
      <c r="R52" s="22"/>
      <c r="S52" s="22"/>
      <c r="T52" s="22"/>
      <c r="U52" s="22"/>
      <c r="V52" s="22"/>
      <c r="W52" s="22"/>
      <c r="X52" s="22"/>
      <c r="Y52" s="22"/>
      <c r="Z52" s="22"/>
    </row>
    <row r="53" spans="1:26" x14ac:dyDescent="0.35">
      <c r="A53" s="21"/>
      <c r="B53" s="28"/>
      <c r="C53" s="36" t="s">
        <v>328</v>
      </c>
      <c r="D53" s="37"/>
      <c r="E53" s="21"/>
      <c r="F53" s="37"/>
      <c r="G53" s="31"/>
      <c r="H53" s="21"/>
      <c r="I53" s="21"/>
      <c r="J53" s="21"/>
      <c r="K53" s="21"/>
      <c r="L53" s="21"/>
      <c r="M53" s="21"/>
      <c r="N53" s="22"/>
      <c r="O53" s="22"/>
      <c r="P53" s="22"/>
      <c r="Q53" s="22"/>
      <c r="R53" s="22"/>
      <c r="S53" s="22"/>
      <c r="T53" s="22"/>
      <c r="U53" s="22"/>
      <c r="V53" s="22"/>
      <c r="W53" s="22"/>
      <c r="X53" s="22"/>
      <c r="Y53" s="22"/>
      <c r="Z53" s="22"/>
    </row>
    <row r="54" spans="1:26" x14ac:dyDescent="0.35">
      <c r="A54" s="21"/>
      <c r="B54" s="28"/>
      <c r="C54" s="37"/>
      <c r="D54" s="37"/>
      <c r="E54" s="21"/>
      <c r="F54" s="37"/>
      <c r="G54" s="31"/>
      <c r="H54" s="21"/>
      <c r="I54" s="21"/>
      <c r="J54" s="21"/>
      <c r="K54" s="21"/>
      <c r="L54" s="21"/>
      <c r="M54" s="21"/>
      <c r="N54" s="22"/>
      <c r="O54" s="22"/>
      <c r="P54" s="22"/>
      <c r="Q54" s="22"/>
      <c r="R54" s="22"/>
      <c r="S54" s="22"/>
      <c r="T54" s="22"/>
      <c r="U54" s="22"/>
      <c r="V54" s="22"/>
      <c r="W54" s="22"/>
      <c r="X54" s="22"/>
      <c r="Y54" s="22"/>
      <c r="Z54" s="22"/>
    </row>
    <row r="55" spans="1:26" x14ac:dyDescent="0.35">
      <c r="A55" s="21"/>
      <c r="B55" s="28"/>
      <c r="C55" s="37" t="s">
        <v>329</v>
      </c>
      <c r="D55" s="38">
        <f>IF(AND('Cover sheet'!D36&lt;&gt;"nil",IFERROR(VALUE('Cover sheet'!D47),0)=0),'Cover sheet'!D36,
        IF(AND('Cover sheet'!D36&lt;&gt;"nil",IFERROR(VALUE('Cover sheet'!D47),0)&lt;&gt;0),IF('Cover sheet'!D36&gt;IFERROR(VALUE('Cover sheet'!D47),0),'Cover sheet'!D36-IFERROR(VALUE('Cover sheet'!D47),0),0),
        IF(AND('Cover sheet'!D47&lt;&gt;"nil",'Cover sheet'!D43="No"),'Cover sheet'!D47+IFERROR(VALUE('Cover sheet'!D47),0),
        IF(AND('Cover sheet'!D47&lt;&gt;"nil",'Cover sheet'!D43="Yes"),'Cover sheet'!D47+IFERROR(VALUE('Cover sheet'!D51),0),"N/A"))))</f>
        <v>0</v>
      </c>
      <c r="E55" s="21"/>
      <c r="F55" s="38">
        <f>IFERROR(D55/4.9474,0)</f>
        <v>0</v>
      </c>
      <c r="G55" s="31"/>
      <c r="H55" s="21"/>
      <c r="I55" s="21"/>
      <c r="J55" s="21"/>
      <c r="K55" s="21"/>
      <c r="L55" s="21"/>
      <c r="M55" s="21"/>
      <c r="N55" s="22"/>
      <c r="O55" s="22"/>
      <c r="P55" s="22"/>
      <c r="Q55" s="22"/>
      <c r="R55" s="22"/>
      <c r="S55" s="22"/>
      <c r="T55" s="22"/>
      <c r="U55" s="22"/>
      <c r="V55" s="22"/>
      <c r="W55" s="22"/>
      <c r="X55" s="22"/>
      <c r="Y55" s="22"/>
      <c r="Z55" s="22"/>
    </row>
    <row r="56" spans="1:26" x14ac:dyDescent="0.35">
      <c r="A56" s="21"/>
      <c r="B56" s="28"/>
      <c r="C56" s="21"/>
      <c r="D56" s="21"/>
      <c r="E56" s="21"/>
      <c r="F56" s="21"/>
      <c r="G56" s="31"/>
      <c r="H56" s="21"/>
      <c r="I56" s="21"/>
      <c r="J56" s="21"/>
      <c r="K56" s="21"/>
      <c r="L56" s="21"/>
      <c r="M56" s="21"/>
      <c r="N56" s="22"/>
      <c r="O56" s="22"/>
      <c r="P56" s="22"/>
      <c r="Q56" s="22"/>
      <c r="R56" s="22"/>
      <c r="S56" s="22"/>
      <c r="T56" s="22"/>
      <c r="U56" s="22"/>
      <c r="V56" s="22"/>
      <c r="W56" s="22"/>
      <c r="X56" s="22"/>
      <c r="Y56" s="22"/>
      <c r="Z56" s="22"/>
    </row>
    <row r="57" spans="1:26" x14ac:dyDescent="0.35">
      <c r="A57" s="21"/>
      <c r="B57" s="28"/>
      <c r="C57" s="21"/>
      <c r="D57" s="21"/>
      <c r="E57" s="21"/>
      <c r="F57" s="21"/>
      <c r="G57" s="31"/>
      <c r="H57" s="21"/>
      <c r="I57" s="21"/>
      <c r="J57" s="21"/>
      <c r="K57" s="21"/>
      <c r="L57" s="21"/>
      <c r="M57" s="21"/>
      <c r="N57" s="22"/>
      <c r="O57" s="22"/>
      <c r="P57" s="22"/>
      <c r="Q57" s="22"/>
      <c r="R57" s="22"/>
      <c r="S57" s="22"/>
      <c r="T57" s="22"/>
      <c r="U57" s="22"/>
      <c r="V57" s="22"/>
      <c r="W57" s="22"/>
      <c r="X57" s="22"/>
      <c r="Y57" s="22"/>
      <c r="Z57" s="22"/>
    </row>
    <row r="58" spans="1:26" x14ac:dyDescent="0.35">
      <c r="A58" s="21"/>
      <c r="B58" s="28"/>
      <c r="C58" s="59" t="s">
        <v>330</v>
      </c>
      <c r="D58" s="57"/>
      <c r="E58" s="57"/>
      <c r="F58" s="57"/>
      <c r="G58" s="31"/>
      <c r="H58" s="21"/>
      <c r="I58" s="21"/>
      <c r="J58" s="21"/>
      <c r="K58" s="21"/>
      <c r="L58" s="21"/>
      <c r="M58" s="21"/>
      <c r="N58" s="22"/>
      <c r="O58" s="22"/>
      <c r="P58" s="22"/>
      <c r="Q58" s="22"/>
      <c r="R58" s="22"/>
      <c r="S58" s="22"/>
      <c r="T58" s="22"/>
      <c r="U58" s="22"/>
      <c r="V58" s="22"/>
      <c r="W58" s="22"/>
      <c r="X58" s="22"/>
      <c r="Y58" s="22"/>
      <c r="Z58" s="22"/>
    </row>
    <row r="59" spans="1:26" x14ac:dyDescent="0.35">
      <c r="A59" s="21"/>
      <c r="B59" s="28"/>
      <c r="C59" s="21"/>
      <c r="D59" s="21"/>
      <c r="E59" s="21"/>
      <c r="F59" s="21"/>
      <c r="G59" s="31"/>
      <c r="H59" s="21"/>
      <c r="I59" s="21"/>
      <c r="J59" s="21"/>
      <c r="K59" s="21"/>
      <c r="L59" s="21"/>
      <c r="M59" s="21"/>
      <c r="N59" s="22"/>
      <c r="O59" s="22"/>
      <c r="P59" s="22"/>
      <c r="Q59" s="22"/>
      <c r="R59" s="22"/>
      <c r="S59" s="22"/>
      <c r="T59" s="22"/>
      <c r="U59" s="22"/>
      <c r="V59" s="22"/>
      <c r="W59" s="22"/>
      <c r="X59" s="22"/>
      <c r="Y59" s="22"/>
      <c r="Z59" s="22"/>
    </row>
    <row r="60" spans="1:26" x14ac:dyDescent="0.35">
      <c r="A60" s="21"/>
      <c r="B60" s="28"/>
      <c r="C60" s="21" t="s">
        <v>331</v>
      </c>
      <c r="D60" s="21"/>
      <c r="E60" s="21"/>
      <c r="F60" s="21"/>
      <c r="G60" s="31"/>
      <c r="H60" s="21"/>
      <c r="I60" s="21"/>
      <c r="J60" s="21"/>
      <c r="K60" s="21"/>
      <c r="L60" s="21"/>
      <c r="M60" s="21"/>
      <c r="N60" s="22"/>
      <c r="O60" s="22"/>
      <c r="P60" s="22"/>
      <c r="Q60" s="22"/>
      <c r="R60" s="22"/>
      <c r="S60" s="22"/>
      <c r="T60" s="22"/>
      <c r="U60" s="22"/>
      <c r="V60" s="22"/>
      <c r="W60" s="22"/>
      <c r="X60" s="22"/>
      <c r="Y60" s="22"/>
      <c r="Z60" s="22"/>
    </row>
    <row r="61" spans="1:26" x14ac:dyDescent="0.35">
      <c r="A61" s="21"/>
      <c r="B61" s="28"/>
      <c r="C61" s="21" t="str">
        <f>"Suma de plata: " &amp;D55&amp;" RON "</f>
        <v xml:space="preserve">Suma de plata: 0 RON </v>
      </c>
      <c r="D61" s="21"/>
      <c r="E61" s="21"/>
      <c r="F61" s="21"/>
      <c r="G61" s="31"/>
      <c r="H61" s="21"/>
      <c r="I61" s="21"/>
      <c r="J61" s="21"/>
      <c r="K61" s="21"/>
      <c r="L61" s="21"/>
      <c r="M61" s="21"/>
      <c r="N61" s="22"/>
      <c r="O61" s="22"/>
      <c r="P61" s="22"/>
      <c r="Q61" s="22"/>
      <c r="R61" s="22"/>
      <c r="S61" s="22"/>
      <c r="T61" s="22"/>
      <c r="U61" s="22"/>
      <c r="V61" s="22"/>
      <c r="W61" s="22"/>
      <c r="X61" s="22"/>
      <c r="Y61" s="22"/>
      <c r="Z61" s="22"/>
    </row>
    <row r="62" spans="1:26" x14ac:dyDescent="0.35">
      <c r="A62" s="21"/>
      <c r="B62" s="28"/>
      <c r="C62" s="21" t="s">
        <v>332</v>
      </c>
      <c r="D62" s="21"/>
      <c r="E62" s="21"/>
      <c r="F62" s="21"/>
      <c r="G62" s="31"/>
      <c r="H62" s="21"/>
      <c r="I62" s="21"/>
      <c r="J62" s="21"/>
      <c r="K62" s="21"/>
      <c r="L62" s="21"/>
      <c r="M62" s="21"/>
      <c r="N62" s="22"/>
      <c r="O62" s="22"/>
      <c r="P62" s="22"/>
      <c r="Q62" s="22"/>
      <c r="R62" s="22"/>
      <c r="S62" s="22"/>
      <c r="T62" s="22"/>
      <c r="U62" s="22"/>
      <c r="V62" s="22"/>
      <c r="W62" s="22"/>
      <c r="X62" s="22"/>
      <c r="Y62" s="22"/>
      <c r="Z62" s="22"/>
    </row>
    <row r="63" spans="1:26" x14ac:dyDescent="0.35">
      <c r="A63" s="21"/>
      <c r="B63" s="28"/>
      <c r="C63" s="21" t="s">
        <v>333</v>
      </c>
      <c r="D63" s="21"/>
      <c r="E63" s="21"/>
      <c r="F63" s="21"/>
      <c r="G63" s="31"/>
      <c r="H63" s="21"/>
      <c r="I63" s="21"/>
      <c r="J63" s="21"/>
      <c r="K63" s="21"/>
      <c r="L63" s="21"/>
      <c r="M63" s="21"/>
      <c r="N63" s="22"/>
      <c r="O63" s="22"/>
      <c r="P63" s="22"/>
      <c r="Q63" s="22"/>
      <c r="R63" s="22"/>
      <c r="S63" s="22"/>
      <c r="T63" s="22"/>
      <c r="U63" s="22"/>
      <c r="V63" s="22"/>
      <c r="W63" s="22"/>
      <c r="X63" s="22"/>
      <c r="Y63" s="22"/>
      <c r="Z63" s="22"/>
    </row>
    <row r="64" spans="1:26" x14ac:dyDescent="0.35">
      <c r="A64" s="21"/>
      <c r="B64" s="28"/>
      <c r="C64" s="21" t="s">
        <v>334</v>
      </c>
      <c r="D64" s="21"/>
      <c r="E64" s="21"/>
      <c r="F64" s="21"/>
      <c r="G64" s="31"/>
      <c r="H64" s="21"/>
      <c r="I64" s="21"/>
      <c r="J64" s="21"/>
      <c r="K64" s="21"/>
      <c r="L64" s="21"/>
      <c r="M64" s="21"/>
      <c r="N64" s="22"/>
      <c r="O64" s="22"/>
      <c r="P64" s="22"/>
      <c r="Q64" s="22"/>
      <c r="R64" s="22"/>
      <c r="S64" s="22"/>
      <c r="T64" s="22"/>
      <c r="U64" s="22"/>
      <c r="V64" s="22"/>
      <c r="W64" s="22"/>
      <c r="X64" s="22"/>
      <c r="Y64" s="22"/>
      <c r="Z64" s="22"/>
    </row>
    <row r="65" spans="1:26" x14ac:dyDescent="0.35">
      <c r="A65" s="21"/>
      <c r="B65" s="28"/>
      <c r="C65" s="21"/>
      <c r="D65" s="21"/>
      <c r="E65" s="21"/>
      <c r="F65" s="21"/>
      <c r="G65" s="31"/>
      <c r="H65" s="21"/>
      <c r="I65" s="21"/>
      <c r="J65" s="21"/>
      <c r="K65" s="21"/>
      <c r="L65" s="21"/>
      <c r="M65" s="21"/>
      <c r="N65" s="22"/>
      <c r="O65" s="22"/>
      <c r="P65" s="22"/>
      <c r="Q65" s="22"/>
      <c r="R65" s="22"/>
      <c r="S65" s="22"/>
      <c r="T65" s="22"/>
      <c r="U65" s="22"/>
      <c r="V65" s="22"/>
      <c r="W65" s="22"/>
      <c r="X65" s="22"/>
      <c r="Y65" s="22"/>
      <c r="Z65" s="22"/>
    </row>
    <row r="66" spans="1:26" x14ac:dyDescent="0.35">
      <c r="A66" s="21"/>
      <c r="B66" s="28"/>
      <c r="C66" s="21" t="str">
        <f>"Cod TVA: " &amp; D8</f>
        <v>Cod TVA: 17304594</v>
      </c>
      <c r="D66" s="21"/>
      <c r="E66" s="21"/>
      <c r="F66" s="21"/>
      <c r="G66" s="31"/>
      <c r="H66" s="21"/>
      <c r="I66" s="21"/>
      <c r="J66" s="21"/>
      <c r="K66" s="21"/>
      <c r="L66" s="21"/>
      <c r="M66" s="21"/>
      <c r="N66" s="22"/>
      <c r="O66" s="22"/>
      <c r="P66" s="22"/>
      <c r="Q66" s="22"/>
      <c r="R66" s="22"/>
      <c r="S66" s="22"/>
      <c r="T66" s="22"/>
      <c r="U66" s="22"/>
      <c r="V66" s="22"/>
      <c r="W66" s="22"/>
      <c r="X66" s="22"/>
      <c r="Y66" s="22"/>
      <c r="Z66" s="22"/>
    </row>
    <row r="67" spans="1:26" x14ac:dyDescent="0.35">
      <c r="A67" s="21"/>
      <c r="B67" s="28"/>
      <c r="C67" s="21" t="str">
        <f>"Adresa: " &amp;D7</f>
        <v>Adresa: Bucuresti, Sector 1, Str. Frumoasa, Nr.30, Lot 46, Biroul 1</v>
      </c>
      <c r="D67" s="21"/>
      <c r="E67" s="21"/>
      <c r="F67" s="21"/>
      <c r="G67" s="31"/>
      <c r="H67" s="21"/>
      <c r="I67" s="21"/>
      <c r="J67" s="21"/>
      <c r="K67" s="21"/>
      <c r="L67" s="21"/>
      <c r="M67" s="21"/>
      <c r="N67" s="22"/>
      <c r="O67" s="22"/>
      <c r="P67" s="22"/>
      <c r="Q67" s="22"/>
      <c r="R67" s="22"/>
      <c r="S67" s="22"/>
      <c r="T67" s="22"/>
      <c r="U67" s="22"/>
      <c r="V67" s="22"/>
      <c r="W67" s="22"/>
      <c r="X67" s="22"/>
      <c r="Y67" s="22"/>
      <c r="Z67" s="22"/>
    </row>
    <row r="68" spans="1:26" x14ac:dyDescent="0.35">
      <c r="A68" s="21"/>
      <c r="B68" s="28"/>
      <c r="C68" s="21"/>
      <c r="D68" s="21"/>
      <c r="E68" s="21"/>
      <c r="F68" s="21"/>
      <c r="G68" s="31"/>
      <c r="H68" s="21"/>
      <c r="I68" s="21"/>
      <c r="J68" s="21"/>
      <c r="K68" s="21"/>
      <c r="L68" s="21"/>
      <c r="M68" s="21"/>
      <c r="N68" s="22"/>
      <c r="O68" s="22"/>
      <c r="P68" s="22"/>
      <c r="Q68" s="22"/>
      <c r="R68" s="22"/>
      <c r="S68" s="22"/>
      <c r="T68" s="22"/>
      <c r="U68" s="22"/>
      <c r="V68" s="22"/>
      <c r="W68" s="22"/>
      <c r="X68" s="22"/>
      <c r="Y68" s="22"/>
      <c r="Z68" s="22"/>
    </row>
    <row r="69" spans="1:26" x14ac:dyDescent="0.35">
      <c r="A69" s="21"/>
      <c r="B69" s="28"/>
      <c r="C69" s="21" t="s">
        <v>335</v>
      </c>
      <c r="D69" s="21"/>
      <c r="E69" s="21"/>
      <c r="F69" s="21"/>
      <c r="G69" s="31"/>
      <c r="H69" s="21"/>
      <c r="I69" s="21"/>
      <c r="J69" s="21"/>
      <c r="K69" s="21"/>
      <c r="L69" s="21"/>
      <c r="M69" s="21"/>
      <c r="N69" s="22"/>
      <c r="O69" s="22"/>
      <c r="P69" s="22"/>
      <c r="Q69" s="22"/>
      <c r="R69" s="22"/>
      <c r="S69" s="22"/>
      <c r="T69" s="22"/>
      <c r="U69" s="22"/>
      <c r="V69" s="22"/>
      <c r="W69" s="22"/>
      <c r="X69" s="22"/>
      <c r="Y69" s="22"/>
      <c r="Z69" s="22"/>
    </row>
    <row r="70" spans="1:26" x14ac:dyDescent="0.35">
      <c r="A70" s="21"/>
      <c r="B70" s="28"/>
      <c r="C70" s="21" t="s">
        <v>336</v>
      </c>
      <c r="D70" s="21"/>
      <c r="E70" s="21"/>
      <c r="F70" s="21"/>
      <c r="G70" s="31"/>
      <c r="H70" s="21"/>
      <c r="I70" s="21"/>
      <c r="J70" s="21"/>
      <c r="K70" s="21"/>
      <c r="L70" s="21"/>
      <c r="M70" s="21"/>
      <c r="N70" s="22"/>
      <c r="O70" s="22"/>
      <c r="P70" s="22"/>
      <c r="Q70" s="22"/>
      <c r="R70" s="22"/>
      <c r="S70" s="22"/>
      <c r="T70" s="22"/>
      <c r="U70" s="22"/>
      <c r="V70" s="22"/>
      <c r="W70" s="22"/>
      <c r="X70" s="22"/>
      <c r="Y70" s="22"/>
      <c r="Z70" s="22"/>
    </row>
    <row r="71" spans="1:26" x14ac:dyDescent="0.35">
      <c r="A71" s="21"/>
      <c r="B71" s="28"/>
      <c r="C71" s="21" t="s">
        <v>337</v>
      </c>
      <c r="D71" s="21"/>
      <c r="E71" s="21"/>
      <c r="F71" s="21"/>
      <c r="G71" s="31"/>
      <c r="H71" s="21"/>
      <c r="I71" s="21"/>
      <c r="J71" s="21"/>
      <c r="K71" s="21"/>
      <c r="L71" s="21"/>
      <c r="M71" s="21"/>
      <c r="N71" s="22"/>
      <c r="O71" s="22"/>
      <c r="P71" s="22"/>
      <c r="Q71" s="22"/>
      <c r="R71" s="22"/>
      <c r="S71" s="22"/>
      <c r="T71" s="22"/>
      <c r="U71" s="22"/>
      <c r="V71" s="22"/>
      <c r="W71" s="22"/>
      <c r="X71" s="22"/>
      <c r="Y71" s="22"/>
      <c r="Z71" s="22"/>
    </row>
    <row r="72" spans="1:26" x14ac:dyDescent="0.35">
      <c r="A72" s="21"/>
      <c r="B72" s="28"/>
      <c r="C72" s="21" t="s">
        <v>338</v>
      </c>
      <c r="D72" s="21"/>
      <c r="E72" s="21"/>
      <c r="F72" s="21"/>
      <c r="G72" s="31"/>
      <c r="H72" s="21"/>
      <c r="I72" s="21"/>
      <c r="J72" s="21"/>
      <c r="K72" s="21"/>
      <c r="L72" s="21"/>
      <c r="M72" s="21"/>
      <c r="N72" s="22"/>
      <c r="O72" s="22"/>
      <c r="P72" s="22"/>
      <c r="Q72" s="22"/>
      <c r="R72" s="22"/>
      <c r="S72" s="22"/>
      <c r="T72" s="22"/>
      <c r="U72" s="22"/>
      <c r="V72" s="22"/>
      <c r="W72" s="22"/>
      <c r="X72" s="22"/>
      <c r="Y72" s="22"/>
      <c r="Z72" s="22"/>
    </row>
    <row r="73" spans="1:26" x14ac:dyDescent="0.35">
      <c r="A73" s="21"/>
      <c r="B73" s="28"/>
      <c r="C73" s="21"/>
      <c r="D73" s="21"/>
      <c r="E73" s="21"/>
      <c r="F73" s="21"/>
      <c r="G73" s="31"/>
      <c r="H73" s="21"/>
      <c r="I73" s="21"/>
      <c r="J73" s="21"/>
      <c r="K73" s="21"/>
      <c r="L73" s="21"/>
      <c r="M73" s="21"/>
      <c r="N73" s="22"/>
      <c r="O73" s="22"/>
      <c r="P73" s="22"/>
      <c r="Q73" s="22"/>
      <c r="R73" s="22"/>
      <c r="S73" s="22"/>
      <c r="T73" s="22"/>
      <c r="U73" s="22"/>
      <c r="V73" s="22"/>
      <c r="W73" s="22"/>
      <c r="X73" s="22"/>
      <c r="Y73" s="22"/>
      <c r="Z73" s="22"/>
    </row>
    <row r="74" spans="1:26" x14ac:dyDescent="0.35">
      <c r="A74" s="21"/>
      <c r="B74" s="28"/>
      <c r="C74" s="39" t="s">
        <v>339</v>
      </c>
      <c r="D74" s="21"/>
      <c r="E74" s="21"/>
      <c r="F74" s="21"/>
      <c r="G74" s="31"/>
      <c r="H74" s="21"/>
      <c r="I74" s="21"/>
      <c r="J74" s="21"/>
      <c r="K74" s="21"/>
      <c r="L74" s="21"/>
      <c r="M74" s="21"/>
      <c r="N74" s="22"/>
      <c r="O74" s="22"/>
      <c r="P74" s="22"/>
      <c r="Q74" s="22"/>
      <c r="R74" s="22"/>
      <c r="S74" s="22"/>
      <c r="T74" s="22"/>
      <c r="U74" s="22"/>
      <c r="V74" s="22"/>
      <c r="W74" s="22"/>
      <c r="X74" s="22"/>
      <c r="Y74" s="22"/>
      <c r="Z74" s="22"/>
    </row>
    <row r="75" spans="1:26" x14ac:dyDescent="0.35">
      <c r="A75" s="21"/>
      <c r="B75" s="40"/>
      <c r="C75" s="41"/>
      <c r="D75" s="41"/>
      <c r="E75" s="41"/>
      <c r="F75" s="41"/>
      <c r="G75" s="42"/>
      <c r="H75" s="21"/>
      <c r="I75" s="21"/>
      <c r="J75" s="21"/>
      <c r="K75" s="21"/>
      <c r="L75" s="21"/>
      <c r="M75" s="21"/>
      <c r="N75" s="22"/>
      <c r="O75" s="22"/>
      <c r="P75" s="22"/>
      <c r="Q75" s="22"/>
      <c r="R75" s="22"/>
      <c r="S75" s="22"/>
      <c r="T75" s="22"/>
      <c r="U75" s="22"/>
      <c r="V75" s="22"/>
      <c r="W75" s="22"/>
      <c r="X75" s="22"/>
      <c r="Y75" s="22"/>
      <c r="Z75" s="22"/>
    </row>
    <row r="76" spans="1:26" x14ac:dyDescent="0.35">
      <c r="A76" s="21"/>
      <c r="B76" s="21"/>
      <c r="C76" s="21"/>
      <c r="D76" s="21"/>
      <c r="E76" s="21"/>
      <c r="F76" s="21"/>
      <c r="G76" s="21"/>
      <c r="H76" s="21"/>
      <c r="I76" s="21"/>
      <c r="J76" s="21"/>
      <c r="K76" s="21"/>
      <c r="L76" s="21"/>
      <c r="M76" s="21"/>
      <c r="N76" s="22"/>
      <c r="O76" s="22"/>
      <c r="P76" s="22"/>
      <c r="Q76" s="22"/>
      <c r="R76" s="22"/>
      <c r="S76" s="22"/>
      <c r="T76" s="22"/>
      <c r="U76" s="22"/>
      <c r="V76" s="22"/>
      <c r="W76" s="22"/>
      <c r="X76" s="22"/>
      <c r="Y76" s="22"/>
      <c r="Z76" s="22"/>
    </row>
    <row r="77" spans="1:26" x14ac:dyDescent="0.35">
      <c r="A77" s="21"/>
      <c r="B77" s="21"/>
      <c r="C77" s="21"/>
      <c r="D77" s="21"/>
      <c r="E77" s="21"/>
      <c r="F77" s="21"/>
      <c r="G77" s="21"/>
      <c r="H77" s="21"/>
      <c r="I77" s="21"/>
      <c r="J77" s="21"/>
      <c r="K77" s="21"/>
      <c r="L77" s="21"/>
      <c r="M77" s="21"/>
      <c r="N77" s="22"/>
      <c r="O77" s="22"/>
      <c r="P77" s="22"/>
      <c r="Q77" s="22"/>
      <c r="R77" s="22"/>
      <c r="S77" s="22"/>
      <c r="T77" s="22"/>
      <c r="U77" s="22"/>
      <c r="V77" s="22"/>
      <c r="W77" s="22"/>
      <c r="X77" s="22"/>
      <c r="Y77" s="22"/>
      <c r="Z77" s="22"/>
    </row>
    <row r="78" spans="1:26" x14ac:dyDescent="0.35">
      <c r="A78" s="21"/>
      <c r="B78" s="21"/>
      <c r="C78" s="21"/>
      <c r="D78" s="21"/>
      <c r="E78" s="21"/>
      <c r="F78" s="21"/>
      <c r="G78" s="21"/>
      <c r="H78" s="21"/>
      <c r="I78" s="21"/>
      <c r="J78" s="21"/>
      <c r="K78" s="21"/>
      <c r="L78" s="21"/>
      <c r="M78" s="21"/>
      <c r="N78" s="22"/>
      <c r="O78" s="22"/>
      <c r="P78" s="22"/>
      <c r="Q78" s="22"/>
      <c r="R78" s="22"/>
      <c r="S78" s="22"/>
      <c r="T78" s="22"/>
      <c r="U78" s="22"/>
      <c r="V78" s="22"/>
      <c r="W78" s="22"/>
      <c r="X78" s="22"/>
      <c r="Y78" s="22"/>
      <c r="Z78" s="22"/>
    </row>
    <row r="79" spans="1:26" x14ac:dyDescent="0.35">
      <c r="A79" s="21"/>
      <c r="B79" s="21"/>
      <c r="C79" s="21"/>
      <c r="D79" s="21"/>
      <c r="E79" s="21"/>
      <c r="F79" s="21"/>
      <c r="G79" s="21"/>
      <c r="H79" s="21"/>
      <c r="I79" s="21"/>
      <c r="J79" s="21"/>
      <c r="K79" s="21"/>
      <c r="L79" s="21"/>
      <c r="M79" s="21"/>
      <c r="N79" s="22"/>
      <c r="O79" s="22"/>
      <c r="P79" s="22"/>
      <c r="Q79" s="22"/>
      <c r="R79" s="22"/>
      <c r="S79" s="22"/>
      <c r="T79" s="22"/>
      <c r="U79" s="22"/>
      <c r="V79" s="22"/>
      <c r="W79" s="22"/>
      <c r="X79" s="22"/>
      <c r="Y79" s="22"/>
      <c r="Z79" s="22"/>
    </row>
    <row r="80" spans="1:26" x14ac:dyDescent="0.35">
      <c r="A80" s="21"/>
      <c r="B80" s="21"/>
      <c r="C80" s="21"/>
      <c r="D80" s="21"/>
      <c r="E80" s="21"/>
      <c r="F80" s="21"/>
      <c r="G80" s="21"/>
      <c r="H80" s="21"/>
      <c r="I80" s="21"/>
      <c r="J80" s="21"/>
      <c r="K80" s="21"/>
      <c r="L80" s="21"/>
      <c r="M80" s="21"/>
      <c r="N80" s="22"/>
      <c r="O80" s="22"/>
      <c r="P80" s="22"/>
      <c r="Q80" s="22"/>
      <c r="R80" s="22"/>
      <c r="S80" s="22"/>
      <c r="T80" s="22"/>
      <c r="U80" s="22"/>
      <c r="V80" s="22"/>
      <c r="W80" s="22"/>
      <c r="X80" s="22"/>
      <c r="Y80" s="22"/>
      <c r="Z80" s="22"/>
    </row>
    <row r="81" spans="1:26" x14ac:dyDescent="0.35">
      <c r="A81" s="21"/>
      <c r="B81" s="21"/>
      <c r="C81" s="21"/>
      <c r="D81" s="21"/>
      <c r="E81" s="21"/>
      <c r="F81" s="21"/>
      <c r="G81" s="21"/>
      <c r="H81" s="21"/>
      <c r="I81" s="21"/>
      <c r="J81" s="21"/>
      <c r="K81" s="21"/>
      <c r="L81" s="21"/>
      <c r="M81" s="21"/>
      <c r="N81" s="22"/>
      <c r="O81" s="22"/>
      <c r="P81" s="22"/>
      <c r="Q81" s="22"/>
      <c r="R81" s="22"/>
      <c r="S81" s="22"/>
      <c r="T81" s="22"/>
      <c r="U81" s="22"/>
      <c r="V81" s="22"/>
      <c r="W81" s="22"/>
      <c r="X81" s="22"/>
      <c r="Y81" s="22"/>
      <c r="Z81" s="22"/>
    </row>
    <row r="82" spans="1:26" x14ac:dyDescent="0.35">
      <c r="A82" s="21"/>
      <c r="B82" s="21"/>
      <c r="C82" s="21"/>
      <c r="D82" s="21"/>
      <c r="E82" s="21"/>
      <c r="F82" s="21"/>
      <c r="G82" s="21"/>
      <c r="H82" s="21"/>
      <c r="I82" s="21"/>
      <c r="J82" s="21"/>
      <c r="K82" s="21"/>
      <c r="L82" s="21"/>
      <c r="M82" s="21"/>
      <c r="N82" s="22"/>
      <c r="O82" s="22"/>
      <c r="P82" s="22"/>
      <c r="Q82" s="22"/>
      <c r="R82" s="22"/>
      <c r="S82" s="22"/>
      <c r="T82" s="22"/>
      <c r="U82" s="22"/>
      <c r="V82" s="22"/>
      <c r="W82" s="22"/>
      <c r="X82" s="22"/>
      <c r="Y82" s="22"/>
      <c r="Z82" s="22"/>
    </row>
    <row r="83" spans="1:26" x14ac:dyDescent="0.35">
      <c r="A83" s="21"/>
      <c r="B83" s="21"/>
      <c r="C83" s="21"/>
      <c r="D83" s="21"/>
      <c r="E83" s="21"/>
      <c r="F83" s="21"/>
      <c r="G83" s="21"/>
      <c r="H83" s="21"/>
      <c r="I83" s="21"/>
      <c r="J83" s="21"/>
      <c r="K83" s="21"/>
      <c r="L83" s="21"/>
      <c r="M83" s="21"/>
      <c r="N83" s="22"/>
      <c r="O83" s="22"/>
      <c r="P83" s="22"/>
      <c r="Q83" s="22"/>
      <c r="R83" s="22"/>
      <c r="S83" s="22"/>
      <c r="T83" s="22"/>
      <c r="U83" s="22"/>
      <c r="V83" s="22"/>
      <c r="W83" s="22"/>
      <c r="X83" s="22"/>
      <c r="Y83" s="22"/>
      <c r="Z83" s="22"/>
    </row>
    <row r="84" spans="1:26" x14ac:dyDescent="0.35">
      <c r="A84" s="21"/>
      <c r="B84" s="21"/>
      <c r="C84" s="21"/>
      <c r="D84" s="21"/>
      <c r="E84" s="21"/>
      <c r="F84" s="21"/>
      <c r="G84" s="21"/>
      <c r="H84" s="21"/>
      <c r="I84" s="21"/>
      <c r="J84" s="21"/>
      <c r="K84" s="21"/>
      <c r="L84" s="21"/>
      <c r="M84" s="21"/>
      <c r="N84" s="22"/>
      <c r="O84" s="22"/>
      <c r="P84" s="22"/>
      <c r="Q84" s="22"/>
      <c r="R84" s="22"/>
      <c r="S84" s="22"/>
      <c r="T84" s="22"/>
      <c r="U84" s="22"/>
      <c r="V84" s="22"/>
      <c r="W84" s="22"/>
      <c r="X84" s="22"/>
      <c r="Y84" s="22"/>
      <c r="Z84" s="22"/>
    </row>
    <row r="85" spans="1:26" x14ac:dyDescent="0.35">
      <c r="A85" s="21"/>
      <c r="B85" s="21"/>
      <c r="C85" s="21"/>
      <c r="D85" s="21"/>
      <c r="E85" s="21"/>
      <c r="F85" s="21"/>
      <c r="G85" s="21"/>
      <c r="H85" s="21"/>
      <c r="I85" s="21"/>
      <c r="J85" s="21"/>
      <c r="K85" s="21"/>
      <c r="L85" s="21"/>
      <c r="M85" s="21"/>
      <c r="N85" s="22"/>
      <c r="O85" s="22"/>
      <c r="P85" s="22"/>
      <c r="Q85" s="22"/>
      <c r="R85" s="22"/>
      <c r="S85" s="22"/>
      <c r="T85" s="22"/>
      <c r="U85" s="22"/>
      <c r="V85" s="22"/>
      <c r="W85" s="22"/>
      <c r="X85" s="22"/>
      <c r="Y85" s="22"/>
      <c r="Z85" s="22"/>
    </row>
    <row r="86" spans="1:26" x14ac:dyDescent="0.35">
      <c r="A86" s="21"/>
      <c r="B86" s="21"/>
      <c r="C86" s="21"/>
      <c r="D86" s="21"/>
      <c r="E86" s="21"/>
      <c r="F86" s="21"/>
      <c r="G86" s="21"/>
      <c r="H86" s="21"/>
      <c r="I86" s="21"/>
      <c r="J86" s="21"/>
      <c r="K86" s="21"/>
      <c r="L86" s="21"/>
      <c r="M86" s="21"/>
      <c r="N86" s="22"/>
      <c r="O86" s="22"/>
      <c r="P86" s="22"/>
      <c r="Q86" s="22"/>
      <c r="R86" s="22"/>
      <c r="S86" s="22"/>
      <c r="T86" s="22"/>
      <c r="U86" s="22"/>
      <c r="V86" s="22"/>
      <c r="W86" s="22"/>
      <c r="X86" s="22"/>
      <c r="Y86" s="22"/>
      <c r="Z86" s="22"/>
    </row>
    <row r="87" spans="1:26" x14ac:dyDescent="0.35">
      <c r="A87" s="21"/>
      <c r="B87" s="21"/>
      <c r="C87" s="21"/>
      <c r="D87" s="21"/>
      <c r="E87" s="21"/>
      <c r="F87" s="21"/>
      <c r="G87" s="21"/>
      <c r="H87" s="21"/>
      <c r="I87" s="21"/>
      <c r="J87" s="21"/>
      <c r="K87" s="21"/>
      <c r="L87" s="21"/>
      <c r="M87" s="21"/>
      <c r="N87" s="22"/>
      <c r="O87" s="22"/>
      <c r="P87" s="22"/>
      <c r="Q87" s="22"/>
      <c r="R87" s="22"/>
      <c r="S87" s="22"/>
      <c r="T87" s="22"/>
      <c r="U87" s="22"/>
      <c r="V87" s="22"/>
      <c r="W87" s="22"/>
      <c r="X87" s="22"/>
      <c r="Y87" s="22"/>
      <c r="Z87" s="22"/>
    </row>
    <row r="88" spans="1:26" x14ac:dyDescent="0.35">
      <c r="A88" s="21"/>
      <c r="B88" s="21"/>
      <c r="C88" s="21"/>
      <c r="D88" s="21"/>
      <c r="E88" s="21"/>
      <c r="F88" s="21"/>
      <c r="G88" s="21"/>
      <c r="H88" s="21"/>
      <c r="I88" s="21"/>
      <c r="J88" s="21"/>
      <c r="K88" s="21"/>
      <c r="L88" s="21"/>
      <c r="M88" s="21"/>
      <c r="N88" s="22"/>
      <c r="O88" s="22"/>
      <c r="P88" s="22"/>
      <c r="Q88" s="22"/>
      <c r="R88" s="22"/>
      <c r="S88" s="22"/>
      <c r="T88" s="22"/>
      <c r="U88" s="22"/>
      <c r="V88" s="22"/>
      <c r="W88" s="22"/>
      <c r="X88" s="22"/>
      <c r="Y88" s="22"/>
      <c r="Z88" s="22"/>
    </row>
    <row r="89" spans="1:26" x14ac:dyDescent="0.35">
      <c r="A89" s="21"/>
      <c r="B89" s="21"/>
      <c r="C89" s="21"/>
      <c r="D89" s="21"/>
      <c r="E89" s="21"/>
      <c r="F89" s="21"/>
      <c r="G89" s="21"/>
      <c r="H89" s="21"/>
      <c r="I89" s="21"/>
      <c r="J89" s="21"/>
      <c r="K89" s="21"/>
      <c r="L89" s="21"/>
      <c r="M89" s="21"/>
      <c r="N89" s="22"/>
      <c r="O89" s="22"/>
      <c r="P89" s="22"/>
      <c r="Q89" s="22"/>
      <c r="R89" s="22"/>
      <c r="S89" s="22"/>
      <c r="T89" s="22"/>
      <c r="U89" s="22"/>
      <c r="V89" s="22"/>
      <c r="W89" s="22"/>
      <c r="X89" s="22"/>
      <c r="Y89" s="22"/>
      <c r="Z89" s="22"/>
    </row>
    <row r="90" spans="1:26" x14ac:dyDescent="0.35">
      <c r="A90" s="21"/>
      <c r="B90" s="21"/>
      <c r="C90" s="21"/>
      <c r="D90" s="21"/>
      <c r="E90" s="21"/>
      <c r="F90" s="21"/>
      <c r="G90" s="21"/>
      <c r="H90" s="21"/>
      <c r="I90" s="21"/>
      <c r="J90" s="21"/>
      <c r="K90" s="21"/>
      <c r="L90" s="21"/>
      <c r="M90" s="21"/>
      <c r="N90" s="22"/>
      <c r="O90" s="22"/>
      <c r="P90" s="22"/>
      <c r="Q90" s="22"/>
      <c r="R90" s="22"/>
      <c r="S90" s="22"/>
      <c r="T90" s="22"/>
      <c r="U90" s="22"/>
      <c r="V90" s="22"/>
      <c r="W90" s="22"/>
      <c r="X90" s="22"/>
      <c r="Y90" s="22"/>
      <c r="Z90" s="22"/>
    </row>
    <row r="91" spans="1:26" x14ac:dyDescent="0.35">
      <c r="A91" s="21"/>
      <c r="B91" s="21"/>
      <c r="C91" s="21"/>
      <c r="D91" s="21"/>
      <c r="E91" s="21"/>
      <c r="F91" s="21"/>
      <c r="G91" s="21"/>
      <c r="H91" s="21"/>
      <c r="I91" s="21"/>
      <c r="J91" s="21"/>
      <c r="K91" s="21"/>
      <c r="L91" s="21"/>
      <c r="M91" s="21"/>
      <c r="N91" s="22"/>
      <c r="O91" s="22"/>
      <c r="P91" s="22"/>
      <c r="Q91" s="22"/>
      <c r="R91" s="22"/>
      <c r="S91" s="22"/>
      <c r="T91" s="22"/>
      <c r="U91" s="22"/>
      <c r="V91" s="22"/>
      <c r="W91" s="22"/>
      <c r="X91" s="22"/>
      <c r="Y91" s="22"/>
      <c r="Z91" s="22"/>
    </row>
    <row r="92" spans="1:26" x14ac:dyDescent="0.35">
      <c r="A92" s="21"/>
      <c r="B92" s="21"/>
      <c r="C92" s="21"/>
      <c r="D92" s="21"/>
      <c r="E92" s="21"/>
      <c r="F92" s="21"/>
      <c r="G92" s="21"/>
      <c r="H92" s="21"/>
      <c r="I92" s="21"/>
      <c r="J92" s="21"/>
      <c r="K92" s="21"/>
      <c r="L92" s="21"/>
      <c r="M92" s="21"/>
      <c r="N92" s="22"/>
      <c r="O92" s="22"/>
      <c r="P92" s="22"/>
      <c r="Q92" s="22"/>
      <c r="R92" s="22"/>
      <c r="S92" s="22"/>
      <c r="T92" s="22"/>
      <c r="U92" s="22"/>
      <c r="V92" s="22"/>
      <c r="W92" s="22"/>
      <c r="X92" s="22"/>
      <c r="Y92" s="22"/>
      <c r="Z92" s="22"/>
    </row>
    <row r="93" spans="1:26" x14ac:dyDescent="0.35">
      <c r="A93" s="21"/>
      <c r="B93" s="21"/>
      <c r="C93" s="21"/>
      <c r="D93" s="21"/>
      <c r="E93" s="21"/>
      <c r="F93" s="21"/>
      <c r="G93" s="21"/>
      <c r="H93" s="21"/>
      <c r="I93" s="21"/>
      <c r="J93" s="21"/>
      <c r="K93" s="21"/>
      <c r="L93" s="21"/>
      <c r="M93" s="21"/>
      <c r="N93" s="22"/>
      <c r="O93" s="22"/>
      <c r="P93" s="22"/>
      <c r="Q93" s="22"/>
      <c r="R93" s="22"/>
      <c r="S93" s="22"/>
      <c r="T93" s="22"/>
      <c r="U93" s="22"/>
      <c r="V93" s="22"/>
      <c r="W93" s="22"/>
      <c r="X93" s="22"/>
      <c r="Y93" s="22"/>
      <c r="Z93" s="22"/>
    </row>
    <row r="94" spans="1:26" x14ac:dyDescent="0.35">
      <c r="A94" s="21"/>
      <c r="B94" s="21"/>
      <c r="C94" s="21"/>
      <c r="D94" s="21"/>
      <c r="E94" s="21"/>
      <c r="F94" s="21"/>
      <c r="G94" s="21"/>
      <c r="H94" s="21"/>
      <c r="I94" s="21"/>
      <c r="J94" s="21"/>
      <c r="K94" s="21"/>
      <c r="L94" s="21"/>
      <c r="M94" s="21"/>
      <c r="N94" s="22"/>
      <c r="O94" s="22"/>
      <c r="P94" s="22"/>
      <c r="Q94" s="22"/>
      <c r="R94" s="22"/>
      <c r="S94" s="22"/>
      <c r="T94" s="22"/>
      <c r="U94" s="22"/>
      <c r="V94" s="22"/>
      <c r="W94" s="22"/>
      <c r="X94" s="22"/>
      <c r="Y94" s="22"/>
      <c r="Z94" s="22"/>
    </row>
    <row r="95" spans="1:26" x14ac:dyDescent="0.35">
      <c r="A95" s="21"/>
      <c r="B95" s="21"/>
      <c r="C95" s="21"/>
      <c r="D95" s="21"/>
      <c r="E95" s="21"/>
      <c r="F95" s="21"/>
      <c r="G95" s="21"/>
      <c r="H95" s="21"/>
      <c r="I95" s="21"/>
      <c r="J95" s="21"/>
      <c r="K95" s="21"/>
      <c r="L95" s="21"/>
      <c r="M95" s="21"/>
      <c r="N95" s="22"/>
      <c r="O95" s="22"/>
      <c r="P95" s="22"/>
      <c r="Q95" s="22"/>
      <c r="R95" s="22"/>
      <c r="S95" s="22"/>
      <c r="T95" s="22"/>
      <c r="U95" s="22"/>
      <c r="V95" s="22"/>
      <c r="W95" s="22"/>
      <c r="X95" s="22"/>
      <c r="Y95" s="22"/>
      <c r="Z95" s="22"/>
    </row>
    <row r="96" spans="1:26" x14ac:dyDescent="0.35">
      <c r="A96" s="21"/>
      <c r="B96" s="21"/>
      <c r="C96" s="21"/>
      <c r="D96" s="21"/>
      <c r="E96" s="21"/>
      <c r="F96" s="21"/>
      <c r="G96" s="21"/>
      <c r="H96" s="21"/>
      <c r="I96" s="21"/>
      <c r="J96" s="21"/>
      <c r="K96" s="21"/>
      <c r="L96" s="21"/>
      <c r="M96" s="21"/>
      <c r="N96" s="22"/>
      <c r="O96" s="22"/>
      <c r="P96" s="22"/>
      <c r="Q96" s="22"/>
      <c r="R96" s="22"/>
      <c r="S96" s="22"/>
      <c r="T96" s="22"/>
      <c r="U96" s="22"/>
      <c r="V96" s="22"/>
      <c r="W96" s="22"/>
      <c r="X96" s="22"/>
      <c r="Y96" s="22"/>
      <c r="Z96" s="22"/>
    </row>
    <row r="97" spans="1:26" x14ac:dyDescent="0.35">
      <c r="A97" s="21"/>
      <c r="B97" s="21"/>
      <c r="C97" s="21"/>
      <c r="D97" s="21"/>
      <c r="E97" s="21"/>
      <c r="F97" s="21"/>
      <c r="G97" s="21"/>
      <c r="H97" s="21"/>
      <c r="I97" s="21"/>
      <c r="J97" s="21"/>
      <c r="K97" s="21"/>
      <c r="L97" s="21"/>
      <c r="M97" s="21"/>
      <c r="N97" s="22"/>
      <c r="O97" s="22"/>
      <c r="P97" s="22"/>
      <c r="Q97" s="22"/>
      <c r="R97" s="22"/>
      <c r="S97" s="22"/>
      <c r="T97" s="22"/>
      <c r="U97" s="22"/>
      <c r="V97" s="22"/>
      <c r="W97" s="22"/>
      <c r="X97" s="22"/>
      <c r="Y97" s="22"/>
      <c r="Z97" s="22"/>
    </row>
    <row r="98" spans="1:26" x14ac:dyDescent="0.35">
      <c r="A98" s="21"/>
      <c r="B98" s="21"/>
      <c r="C98" s="21"/>
      <c r="D98" s="21"/>
      <c r="E98" s="21"/>
      <c r="F98" s="21"/>
      <c r="G98" s="21"/>
      <c r="H98" s="21"/>
      <c r="I98" s="21"/>
      <c r="J98" s="21"/>
      <c r="K98" s="21"/>
      <c r="L98" s="21"/>
      <c r="M98" s="21"/>
      <c r="N98" s="22"/>
      <c r="O98" s="22"/>
      <c r="P98" s="22"/>
      <c r="Q98" s="22"/>
      <c r="R98" s="22"/>
      <c r="S98" s="22"/>
      <c r="T98" s="22"/>
      <c r="U98" s="22"/>
      <c r="V98" s="22"/>
      <c r="W98" s="22"/>
      <c r="X98" s="22"/>
      <c r="Y98" s="22"/>
      <c r="Z98" s="22"/>
    </row>
    <row r="99" spans="1:26" x14ac:dyDescent="0.35">
      <c r="A99" s="21"/>
      <c r="B99" s="21"/>
      <c r="C99" s="21"/>
      <c r="D99" s="21"/>
      <c r="E99" s="21"/>
      <c r="F99" s="21"/>
      <c r="G99" s="21"/>
      <c r="H99" s="21"/>
      <c r="I99" s="21"/>
      <c r="J99" s="21"/>
      <c r="K99" s="21"/>
      <c r="L99" s="21"/>
      <c r="M99" s="21"/>
      <c r="N99" s="22"/>
      <c r="O99" s="22"/>
      <c r="P99" s="22"/>
      <c r="Q99" s="22"/>
      <c r="R99" s="22"/>
      <c r="S99" s="22"/>
      <c r="T99" s="22"/>
      <c r="U99" s="22"/>
      <c r="V99" s="22"/>
      <c r="W99" s="22"/>
      <c r="X99" s="22"/>
      <c r="Y99" s="22"/>
      <c r="Z99" s="22"/>
    </row>
    <row r="100" spans="1:26" x14ac:dyDescent="0.35">
      <c r="A100" s="21"/>
      <c r="B100" s="21"/>
      <c r="C100" s="21"/>
      <c r="D100" s="21"/>
      <c r="E100" s="21"/>
      <c r="F100" s="21"/>
      <c r="G100" s="21"/>
      <c r="H100" s="21"/>
      <c r="I100" s="21"/>
      <c r="J100" s="21"/>
      <c r="K100" s="21"/>
      <c r="L100" s="21"/>
      <c r="M100" s="21"/>
      <c r="N100" s="22"/>
      <c r="O100" s="22"/>
      <c r="P100" s="22"/>
      <c r="Q100" s="22"/>
      <c r="R100" s="22"/>
      <c r="S100" s="22"/>
      <c r="T100" s="22"/>
      <c r="U100" s="22"/>
      <c r="V100" s="22"/>
      <c r="W100" s="22"/>
      <c r="X100" s="22"/>
      <c r="Y100" s="22"/>
      <c r="Z100" s="22"/>
    </row>
  </sheetData>
  <mergeCells count="13">
    <mergeCell ref="D11:L11"/>
    <mergeCell ref="D12:L12"/>
    <mergeCell ref="C58:F58"/>
    <mergeCell ref="D6:L6"/>
    <mergeCell ref="D7:L7"/>
    <mergeCell ref="D8:L8"/>
    <mergeCell ref="D9:L9"/>
    <mergeCell ref="D10:L10"/>
    <mergeCell ref="C28:C29"/>
    <mergeCell ref="C25:C26"/>
    <mergeCell ref="C22:C23"/>
    <mergeCell ref="C19:C20"/>
    <mergeCell ref="C16:C17"/>
  </mergeCells>
  <hyperlinks>
    <hyperlink ref="C16" location="'D300 draft figures'!A1" display="  D300" xr:uid="{00000000-0004-0000-0300-000000000000}"/>
    <hyperlink ref="C19" location="'D390 workings'!A1" display="  D390" xr:uid="{00000000-0004-0000-0300-000001000000}"/>
    <hyperlink ref="C22" location="'D394---&gt;&gt;&gt;'!A1" display="  D394" xr:uid="{00000000-0004-0000-0300-000002000000}"/>
    <hyperlink ref="C25" location="'Sales'!A1" display="  Jurnal vanzari" xr:uid="{00000000-0004-0000-0300-000003000000}"/>
    <hyperlink ref="C28" location="'Purchases'!A1" display="  Jurnal cumparari" xr:uid="{00000000-0004-0000-0300-000004000000}"/>
  </hyperlink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
  <sheetViews>
    <sheetView workbookViewId="0"/>
  </sheetViews>
  <sheetFormatPr defaultRowHeight="14.5" x14ac:dyDescent="0.35"/>
  <sheetData>
    <row r="1" spans="1:2" x14ac:dyDescent="0.35">
      <c r="A1" t="s">
        <v>298</v>
      </c>
      <c r="B1" t="s">
        <v>340</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
  <sheetViews>
    <sheetView showGridLines="0" workbookViewId="0"/>
  </sheetViews>
  <sheetFormatPr defaultRowHeight="14.5" x14ac:dyDescent="0.35"/>
  <sheetData>
    <row r="2" spans="1:1" ht="38.5" x14ac:dyDescent="0.85">
      <c r="A2" s="43" t="s">
        <v>341</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H74"/>
  <sheetViews>
    <sheetView showGridLines="0" workbookViewId="0">
      <pane ySplit="7" topLeftCell="A47" activePane="bottomLeft" state="frozen"/>
      <selection pane="bottomLeft" activeCell="I67" sqref="I67"/>
    </sheetView>
  </sheetViews>
  <sheetFormatPr defaultRowHeight="14.5" x14ac:dyDescent="0.35"/>
  <cols>
    <col min="1" max="3" width="17" customWidth="1"/>
    <col min="4" max="7" width="17" hidden="1" customWidth="1"/>
  </cols>
  <sheetData>
    <row r="2" spans="1:8" ht="19.5" x14ac:dyDescent="0.45">
      <c r="A2" s="44" t="s">
        <v>342</v>
      </c>
    </row>
    <row r="5" spans="1:8" hidden="1" x14ac:dyDescent="0.35"/>
    <row r="6" spans="1:8" x14ac:dyDescent="0.35">
      <c r="B6" t="s">
        <v>343</v>
      </c>
      <c r="C6" t="s">
        <v>344</v>
      </c>
    </row>
    <row r="7" spans="1:8" x14ac:dyDescent="0.35">
      <c r="A7" s="45" t="s">
        <v>345</v>
      </c>
      <c r="B7" s="45" t="s">
        <v>346</v>
      </c>
      <c r="C7" s="45" t="s">
        <v>347</v>
      </c>
      <c r="D7" s="46" t="s">
        <v>348</v>
      </c>
      <c r="E7" s="46" t="s">
        <v>349</v>
      </c>
      <c r="F7" s="46" t="s">
        <v>350</v>
      </c>
      <c r="G7" s="46" t="s">
        <v>351</v>
      </c>
    </row>
    <row r="8" spans="1:8" x14ac:dyDescent="0.35">
      <c r="A8" t="s">
        <v>343</v>
      </c>
      <c r="B8" s="47">
        <f>ROUND(SUMIF(Sales!B:B,"Y3",Sales!G:G),0)</f>
        <v>0</v>
      </c>
      <c r="C8" s="47">
        <v>0</v>
      </c>
      <c r="E8" t="s">
        <v>352</v>
      </c>
      <c r="F8" t="s">
        <v>353</v>
      </c>
      <c r="G8">
        <f>B8</f>
        <v>0</v>
      </c>
      <c r="H8" t="s">
        <v>354</v>
      </c>
    </row>
    <row r="9" spans="1:8" x14ac:dyDescent="0.35">
      <c r="A9" t="s">
        <v>344</v>
      </c>
      <c r="B9" s="47">
        <f>ROUND(SUMIF(Sales!B:B,"C2",Sales!G:G),0)</f>
        <v>0</v>
      </c>
      <c r="C9" s="47">
        <v>0</v>
      </c>
      <c r="E9" t="s">
        <v>352</v>
      </c>
      <c r="F9" t="s">
        <v>353</v>
      </c>
      <c r="G9">
        <f>B9</f>
        <v>0</v>
      </c>
      <c r="H9" t="s">
        <v>355</v>
      </c>
    </row>
    <row r="10" spans="1:8" x14ac:dyDescent="0.35">
      <c r="A10" t="s">
        <v>356</v>
      </c>
      <c r="B10" s="47">
        <f>ROUND(SUMIF(Sales!B:B,"Y8",Sales!G:G),0)+ROUND(SUMIF(Sales!B:B,"Y4",Sales!G:G),0)</f>
        <v>0</v>
      </c>
      <c r="C10" s="47">
        <v>0</v>
      </c>
      <c r="E10" t="s">
        <v>352</v>
      </c>
      <c r="F10" t="s">
        <v>353</v>
      </c>
      <c r="G10">
        <f>B10</f>
        <v>0</v>
      </c>
      <c r="H10" t="s">
        <v>357</v>
      </c>
    </row>
    <row r="11" spans="1:8" x14ac:dyDescent="0.35">
      <c r="A11" t="s">
        <v>358</v>
      </c>
      <c r="B11" s="47">
        <f>ROUND(SUMIF(Sales!B:B,"Y8",Sales!G:G),0)+ROUND(SUMIF(Sales!B:B,"Y4",Sales!G:G),0)</f>
        <v>0</v>
      </c>
      <c r="C11" s="47">
        <v>0</v>
      </c>
      <c r="E11" t="s">
        <v>352</v>
      </c>
      <c r="F11" t="s">
        <v>353</v>
      </c>
      <c r="G11">
        <f>B11</f>
        <v>0</v>
      </c>
      <c r="H11" t="s">
        <v>359</v>
      </c>
    </row>
    <row r="12" spans="1:8" x14ac:dyDescent="0.35">
      <c r="A12" t="s">
        <v>360</v>
      </c>
      <c r="B12" s="47">
        <v>0</v>
      </c>
      <c r="C12" s="47">
        <v>0</v>
      </c>
      <c r="E12" t="s">
        <v>352</v>
      </c>
      <c r="F12" t="s">
        <v>353</v>
      </c>
      <c r="G12">
        <f>B12</f>
        <v>0</v>
      </c>
      <c r="H12" t="s">
        <v>361</v>
      </c>
    </row>
    <row r="13" spans="1:8" x14ac:dyDescent="0.35">
      <c r="A13" t="s">
        <v>362</v>
      </c>
      <c r="B13" s="47">
        <f>SUM(Sales!L3:'Sales'!L9)</f>
        <v>574137.52</v>
      </c>
      <c r="C13" s="47">
        <f>B13*9%</f>
        <v>51672.376799999998</v>
      </c>
      <c r="E13" t="s">
        <v>363</v>
      </c>
      <c r="F13" t="s">
        <v>364</v>
      </c>
      <c r="G13">
        <f t="shared" ref="G13:G25" si="0">SUM(B13:C13)</f>
        <v>625809.89679999999</v>
      </c>
      <c r="H13" t="s">
        <v>365</v>
      </c>
    </row>
    <row r="14" spans="1:8" x14ac:dyDescent="0.35">
      <c r="A14" t="s">
        <v>366</v>
      </c>
      <c r="B14" s="47">
        <f>B13</f>
        <v>574137.52</v>
      </c>
      <c r="C14" s="47">
        <f>C13</f>
        <v>51672.376799999998</v>
      </c>
      <c r="E14" t="s">
        <v>363</v>
      </c>
      <c r="F14" t="s">
        <v>364</v>
      </c>
      <c r="G14">
        <f t="shared" si="0"/>
        <v>625809.89679999999</v>
      </c>
      <c r="H14" t="s">
        <v>367</v>
      </c>
    </row>
    <row r="15" spans="1:8" x14ac:dyDescent="0.35">
      <c r="A15" t="s">
        <v>368</v>
      </c>
      <c r="B15" s="47">
        <f>(ROUND(SUMIFS(Purchases!G:G,Purchases!B:B,"E1",Purchases!BR:BR,"No")/(119/100),0))</f>
        <v>0</v>
      </c>
      <c r="C15" s="47">
        <f>ROUND(B15/100*19,0)</f>
        <v>0</v>
      </c>
      <c r="E15" t="s">
        <v>363</v>
      </c>
      <c r="F15" t="s">
        <v>364</v>
      </c>
      <c r="G15">
        <f t="shared" si="0"/>
        <v>0</v>
      </c>
      <c r="H15" t="s">
        <v>369</v>
      </c>
    </row>
    <row r="16" spans="1:8" x14ac:dyDescent="0.35">
      <c r="A16" t="s">
        <v>370</v>
      </c>
      <c r="B16" s="47">
        <f>SUM(Sales!L2)</f>
        <v>6390.28</v>
      </c>
      <c r="C16" s="47">
        <f>'D300 draft figures'!B16*19%</f>
        <v>1214.1532</v>
      </c>
      <c r="E16" t="s">
        <v>363</v>
      </c>
      <c r="F16" t="s">
        <v>364</v>
      </c>
      <c r="G16">
        <f t="shared" si="0"/>
        <v>7604.4331999999995</v>
      </c>
      <c r="H16" t="s">
        <v>371</v>
      </c>
    </row>
    <row r="17" spans="1:8" x14ac:dyDescent="0.35">
      <c r="A17" t="s">
        <v>372</v>
      </c>
      <c r="B17" s="47">
        <f>B16</f>
        <v>6390.28</v>
      </c>
      <c r="C17" s="47">
        <f>C16</f>
        <v>1214.1532</v>
      </c>
      <c r="E17" t="s">
        <v>363</v>
      </c>
      <c r="F17" t="s">
        <v>364</v>
      </c>
      <c r="G17">
        <f t="shared" si="0"/>
        <v>7604.4331999999995</v>
      </c>
      <c r="H17" t="s">
        <v>373</v>
      </c>
    </row>
    <row r="18" spans="1:8" x14ac:dyDescent="0.35">
      <c r="A18" t="s">
        <v>374</v>
      </c>
      <c r="B18" s="47">
        <f>(ROUND(SUMIFS(Purchases!G:G,Purchases!B:B,"X1",Purchases!BR:BR,"No")/(119/100),0))</f>
        <v>0</v>
      </c>
      <c r="C18" s="47">
        <f>ROUND(B18/100*19,0)</f>
        <v>0</v>
      </c>
      <c r="E18" t="s">
        <v>363</v>
      </c>
      <c r="F18" t="s">
        <v>364</v>
      </c>
      <c r="G18">
        <f t="shared" si="0"/>
        <v>0</v>
      </c>
      <c r="H18" t="s">
        <v>375</v>
      </c>
    </row>
    <row r="19" spans="1:8" x14ac:dyDescent="0.35">
      <c r="A19" t="s">
        <v>376</v>
      </c>
      <c r="B19" s="47">
        <f>ROUND(ROUND(SUMIF(Sales!B:B,"A2",Sales!G:G)+SUMIF(Sales!B:B,"MK",Sales!G:G)-SUMIF(Sales!F:F,"",Sales!G:G),0)/(119/100),0)</f>
        <v>92429</v>
      </c>
      <c r="C19" s="47">
        <f>ROUND(B19/100*19,0)</f>
        <v>17562</v>
      </c>
      <c r="E19" t="s">
        <v>352</v>
      </c>
      <c r="F19" t="s">
        <v>364</v>
      </c>
      <c r="G19">
        <f t="shared" si="0"/>
        <v>109991</v>
      </c>
      <c r="H19" t="s">
        <v>377</v>
      </c>
    </row>
    <row r="20" spans="1:8" x14ac:dyDescent="0.35">
      <c r="A20" t="s">
        <v>378</v>
      </c>
      <c r="B20" s="47">
        <f>SUM(Sales!J16:'Sales'!J19)</f>
        <v>237499.41999999998</v>
      </c>
      <c r="C20" s="47">
        <f>ROUND(B20/100*9,0)</f>
        <v>21375</v>
      </c>
      <c r="E20" t="s">
        <v>352</v>
      </c>
      <c r="F20" t="s">
        <v>364</v>
      </c>
      <c r="G20">
        <f t="shared" si="0"/>
        <v>258874.41999999998</v>
      </c>
      <c r="H20" t="s">
        <v>379</v>
      </c>
    </row>
    <row r="21" spans="1:8" x14ac:dyDescent="0.35">
      <c r="A21" t="s">
        <v>380</v>
      </c>
      <c r="B21" s="47">
        <f>ROUND(ROUND(SUMIF(Sales!B:B,"5G",Sales!G:G),0)/(105/100),0)</f>
        <v>0</v>
      </c>
      <c r="C21" s="47">
        <f>ROUND(B21/100*5,0)</f>
        <v>0</v>
      </c>
      <c r="E21" t="s">
        <v>352</v>
      </c>
      <c r="F21" t="s">
        <v>364</v>
      </c>
      <c r="G21">
        <f t="shared" si="0"/>
        <v>0</v>
      </c>
      <c r="H21" t="s">
        <v>381</v>
      </c>
    </row>
    <row r="22" spans="1:8" x14ac:dyDescent="0.35">
      <c r="A22" t="s">
        <v>382</v>
      </c>
      <c r="B22" s="47">
        <f>ROUND(SUM(B23:B25),0)</f>
        <v>241724</v>
      </c>
      <c r="C22" s="47">
        <f>SUM(C23:C25)</f>
        <v>21755</v>
      </c>
      <c r="E22" t="s">
        <v>383</v>
      </c>
      <c r="F22" t="s">
        <v>364</v>
      </c>
      <c r="G22">
        <f t="shared" si="0"/>
        <v>263479</v>
      </c>
      <c r="H22" t="s">
        <v>384</v>
      </c>
    </row>
    <row r="23" spans="1:8" x14ac:dyDescent="0.35">
      <c r="A23" t="s">
        <v>385</v>
      </c>
      <c r="B23" s="47">
        <v>0</v>
      </c>
      <c r="C23" s="47">
        <f>ROUND(B23/100*19,0)</f>
        <v>0</v>
      </c>
      <c r="E23" t="s">
        <v>363</v>
      </c>
      <c r="F23" t="s">
        <v>364</v>
      </c>
      <c r="G23">
        <f t="shared" si="0"/>
        <v>0</v>
      </c>
      <c r="H23" t="s">
        <v>386</v>
      </c>
    </row>
    <row r="24" spans="1:8" x14ac:dyDescent="0.35">
      <c r="A24" t="s">
        <v>387</v>
      </c>
      <c r="B24" s="47">
        <f>ROUND(SUMIF(Purchases!B:B,"FT",Purchases!O:O),0)</f>
        <v>241724</v>
      </c>
      <c r="C24" s="47">
        <f>ROUND(B24/100*9,0)</f>
        <v>21755</v>
      </c>
      <c r="E24" t="s">
        <v>363</v>
      </c>
      <c r="F24" t="s">
        <v>364</v>
      </c>
      <c r="G24">
        <f t="shared" si="0"/>
        <v>263479</v>
      </c>
      <c r="H24" t="s">
        <v>388</v>
      </c>
    </row>
    <row r="25" spans="1:8" x14ac:dyDescent="0.35">
      <c r="A25" t="s">
        <v>389</v>
      </c>
      <c r="B25" s="47">
        <v>0</v>
      </c>
      <c r="C25" s="47">
        <f>ROUND(B25/100*5,0)</f>
        <v>0</v>
      </c>
      <c r="E25" t="s">
        <v>363</v>
      </c>
      <c r="F25" t="s">
        <v>364</v>
      </c>
      <c r="G25">
        <f t="shared" si="0"/>
        <v>0</v>
      </c>
      <c r="H25" t="s">
        <v>390</v>
      </c>
    </row>
    <row r="26" spans="1:8" x14ac:dyDescent="0.35">
      <c r="A26" t="s">
        <v>391</v>
      </c>
      <c r="B26" s="47">
        <f>Sales!G23</f>
        <v>6130.88</v>
      </c>
      <c r="C26" s="47">
        <v>0</v>
      </c>
      <c r="E26" t="s">
        <v>352</v>
      </c>
      <c r="F26" t="s">
        <v>353</v>
      </c>
      <c r="G26">
        <f>B26</f>
        <v>6130.88</v>
      </c>
      <c r="H26" t="s">
        <v>392</v>
      </c>
    </row>
    <row r="27" spans="1:8" x14ac:dyDescent="0.35">
      <c r="A27" t="s">
        <v>393</v>
      </c>
      <c r="B27" s="47">
        <f>ROUND(SUMIF(Sales!B:B,"A5",Sales!G:G),0)+ROUND(SUMIF(Sales!B:B,"A4",Sales!G:G),0)+ROUND(SUMIF(Sales!B:B,"Y8",Sales!G:G),0)</f>
        <v>0</v>
      </c>
      <c r="C27" s="47">
        <v>0</v>
      </c>
      <c r="E27" t="s">
        <v>352</v>
      </c>
      <c r="F27" t="s">
        <v>353</v>
      </c>
      <c r="G27">
        <f>B27</f>
        <v>0</v>
      </c>
      <c r="H27" t="s">
        <v>394</v>
      </c>
    </row>
    <row r="28" spans="1:8" x14ac:dyDescent="0.35">
      <c r="A28" t="s">
        <v>395</v>
      </c>
      <c r="B28" s="47">
        <v>0</v>
      </c>
      <c r="C28" s="47">
        <v>0</v>
      </c>
      <c r="E28" t="s">
        <v>352</v>
      </c>
      <c r="F28" t="s">
        <v>353</v>
      </c>
      <c r="G28">
        <f>B28</f>
        <v>0</v>
      </c>
      <c r="H28" t="s">
        <v>396</v>
      </c>
    </row>
    <row r="29" spans="1:8" x14ac:dyDescent="0.35">
      <c r="A29" t="s">
        <v>397</v>
      </c>
      <c r="B29" s="47">
        <f>ROUND(SUMIF(Sales!F:F,"",Sales!H:H),0)</f>
        <v>0</v>
      </c>
      <c r="C29" s="47">
        <f>ROUND(SUMIF(Sales!F:F,"",Sales!I:I),0)</f>
        <v>0</v>
      </c>
      <c r="E29" t="s">
        <v>352</v>
      </c>
      <c r="F29" t="s">
        <v>364</v>
      </c>
      <c r="G29">
        <f t="shared" ref="G29:G45" si="1">SUM(B29:C29)</f>
        <v>0</v>
      </c>
      <c r="H29" t="s">
        <v>398</v>
      </c>
    </row>
    <row r="30" spans="1:8" x14ac:dyDescent="0.35">
      <c r="A30" t="s">
        <v>399</v>
      </c>
      <c r="B30" s="47">
        <v>0</v>
      </c>
      <c r="C30" s="47">
        <v>0</v>
      </c>
      <c r="E30" t="s">
        <v>352</v>
      </c>
      <c r="F30" t="s">
        <v>364</v>
      </c>
      <c r="G30">
        <f t="shared" si="1"/>
        <v>0</v>
      </c>
      <c r="H30" t="s">
        <v>400</v>
      </c>
    </row>
    <row r="31" spans="1:8" x14ac:dyDescent="0.35">
      <c r="A31" t="s">
        <v>401</v>
      </c>
      <c r="B31" s="47">
        <v>0</v>
      </c>
      <c r="C31" s="47">
        <v>0</v>
      </c>
      <c r="E31" t="s">
        <v>352</v>
      </c>
      <c r="F31" t="s">
        <v>364</v>
      </c>
      <c r="G31">
        <f t="shared" si="1"/>
        <v>0</v>
      </c>
      <c r="H31" t="s">
        <v>402</v>
      </c>
    </row>
    <row r="32" spans="1:8" x14ac:dyDescent="0.35">
      <c r="A32" t="s">
        <v>403</v>
      </c>
      <c r="B32" s="47">
        <f>B8+B10+B13+B16+B27+B15+B18+B31+B30+B29+B28+B26+B22+B21+B20+B19</f>
        <v>1158311.1000000001</v>
      </c>
      <c r="C32" s="47">
        <f>C8+C10+C13+C16+C27+C15+C18+C31+C30+C29+C28+C26+C22+C21+C20+C19</f>
        <v>113578.53</v>
      </c>
      <c r="E32" t="s">
        <v>383</v>
      </c>
      <c r="F32" t="s">
        <v>364</v>
      </c>
      <c r="G32">
        <f t="shared" si="1"/>
        <v>1271889.6300000001</v>
      </c>
      <c r="H32" t="s">
        <v>404</v>
      </c>
    </row>
    <row r="33" spans="1:8" x14ac:dyDescent="0.35">
      <c r="A33" t="s">
        <v>405</v>
      </c>
      <c r="B33" s="47">
        <f t="shared" ref="B33:C38" si="2">B13</f>
        <v>574137.52</v>
      </c>
      <c r="C33" s="47">
        <f t="shared" si="2"/>
        <v>51672.376799999998</v>
      </c>
      <c r="E33" t="s">
        <v>383</v>
      </c>
      <c r="F33" t="s">
        <v>364</v>
      </c>
      <c r="G33">
        <f t="shared" si="1"/>
        <v>625809.89679999999</v>
      </c>
      <c r="H33" t="s">
        <v>365</v>
      </c>
    </row>
    <row r="34" spans="1:8" x14ac:dyDescent="0.35">
      <c r="A34" t="s">
        <v>406</v>
      </c>
      <c r="B34" s="47">
        <f t="shared" si="2"/>
        <v>574137.52</v>
      </c>
      <c r="C34" s="47">
        <f t="shared" si="2"/>
        <v>51672.376799999998</v>
      </c>
      <c r="E34" t="s">
        <v>383</v>
      </c>
      <c r="F34" t="s">
        <v>364</v>
      </c>
      <c r="G34">
        <f t="shared" si="1"/>
        <v>625809.89679999999</v>
      </c>
      <c r="H34" t="s">
        <v>407</v>
      </c>
    </row>
    <row r="35" spans="1:8" x14ac:dyDescent="0.35">
      <c r="A35" t="s">
        <v>408</v>
      </c>
      <c r="B35" s="47">
        <f t="shared" si="2"/>
        <v>0</v>
      </c>
      <c r="C35" s="47">
        <f t="shared" si="2"/>
        <v>0</v>
      </c>
      <c r="E35" t="s">
        <v>383</v>
      </c>
      <c r="F35" t="s">
        <v>364</v>
      </c>
      <c r="G35">
        <f t="shared" si="1"/>
        <v>0</v>
      </c>
      <c r="H35" t="s">
        <v>369</v>
      </c>
    </row>
    <row r="36" spans="1:8" x14ac:dyDescent="0.35">
      <c r="A36" t="s">
        <v>409</v>
      </c>
      <c r="B36" s="47">
        <f t="shared" si="2"/>
        <v>6390.28</v>
      </c>
      <c r="C36" s="47">
        <f t="shared" si="2"/>
        <v>1214.1532</v>
      </c>
      <c r="E36" t="s">
        <v>383</v>
      </c>
      <c r="F36" t="s">
        <v>364</v>
      </c>
      <c r="G36">
        <f t="shared" si="1"/>
        <v>7604.4331999999995</v>
      </c>
      <c r="H36" t="s">
        <v>410</v>
      </c>
    </row>
    <row r="37" spans="1:8" x14ac:dyDescent="0.35">
      <c r="A37" t="s">
        <v>411</v>
      </c>
      <c r="B37" s="47">
        <f t="shared" si="2"/>
        <v>6390.28</v>
      </c>
      <c r="C37" s="47">
        <f t="shared" si="2"/>
        <v>1214.1532</v>
      </c>
      <c r="E37" t="s">
        <v>383</v>
      </c>
      <c r="F37" t="s">
        <v>364</v>
      </c>
      <c r="G37">
        <f t="shared" si="1"/>
        <v>7604.4331999999995</v>
      </c>
      <c r="H37" t="s">
        <v>373</v>
      </c>
    </row>
    <row r="38" spans="1:8" x14ac:dyDescent="0.35">
      <c r="A38" t="s">
        <v>412</v>
      </c>
      <c r="B38" s="47">
        <f t="shared" si="2"/>
        <v>0</v>
      </c>
      <c r="C38" s="47">
        <f t="shared" si="2"/>
        <v>0</v>
      </c>
      <c r="E38" t="s">
        <v>383</v>
      </c>
      <c r="F38" t="s">
        <v>364</v>
      </c>
      <c r="G38">
        <f t="shared" si="1"/>
        <v>0</v>
      </c>
      <c r="H38" t="s">
        <v>375</v>
      </c>
    </row>
    <row r="39" spans="1:8" x14ac:dyDescent="0.35">
      <c r="A39" t="s">
        <v>413</v>
      </c>
      <c r="B39" s="47">
        <f>SUM(Purchases!H2:H204)</f>
        <v>710057.24000000057</v>
      </c>
      <c r="C39" s="47">
        <f>ROUND(SUM(Purchases!I:I)-SUMIF(Purchases!BR:BR,"Yes",Purchases!I:I)-SUMIF(Purchases!B:B,"1J",Purchases!I:I)-SUMIF(Purchases!B:B,"1L",Purchases!I:I)+SUMIFS(Purchases!I:I,Purchases!B:B,"ZI",Purchases!BR:BR,"Yes"),0)+SUMIF(Purchases!B:B,"3S",Purchases!I:I)+SUMIF(Purchases!B:B,"V1",Purchases!I:I)+SUMIF(Purchases!B:B,"N1",Purchases!I:I)</f>
        <v>134931.82000000007</v>
      </c>
      <c r="E39" t="s">
        <v>363</v>
      </c>
      <c r="F39" t="s">
        <v>364</v>
      </c>
      <c r="G39">
        <f t="shared" si="1"/>
        <v>844989.06000000064</v>
      </c>
      <c r="H39" t="s">
        <v>414</v>
      </c>
    </row>
    <row r="40" spans="1:8" x14ac:dyDescent="0.35">
      <c r="A40" t="s">
        <v>415</v>
      </c>
      <c r="B40" s="47">
        <f>ROUND((ROUND(SUMIF(Purchases!B:B,"9S",Purchases!G:G),0)+ROUND(SUMIF(Purchases!B:B,"8C",Purchases!G:G),0)+ROUND(SUMIF(Purchases!B:B,"W7",Purchases!G:G),0)+ROUND(SUMIF(Purchases!B:B,"8C",Purchases!G:G),0))/(109/100),0)</f>
        <v>3884896</v>
      </c>
      <c r="C40" s="47">
        <f>ROUND(B40/100*9,0)</f>
        <v>349641</v>
      </c>
      <c r="E40" t="s">
        <v>363</v>
      </c>
      <c r="F40" t="s">
        <v>364</v>
      </c>
      <c r="G40">
        <f t="shared" si="1"/>
        <v>4234537</v>
      </c>
      <c r="H40" t="s">
        <v>416</v>
      </c>
    </row>
    <row r="41" spans="1:8" x14ac:dyDescent="0.35">
      <c r="A41" t="s">
        <v>417</v>
      </c>
      <c r="B41" s="47">
        <f>ROUND((ROUND(SUMIF(Purchases!B:B,"W8",Purchases!G:G),0)+ROUND(SUMIF(Purchases!B:B,"5S",Purchases!G:G),0)+ROUND(SUMIF(Purchases!B:B,"6I",Purchases!G:G),0))/(105/100),0)</f>
        <v>0</v>
      </c>
      <c r="C41" s="47">
        <f>ROUND(B41/100*5,0)</f>
        <v>0</v>
      </c>
      <c r="E41" t="s">
        <v>363</v>
      </c>
      <c r="F41" t="s">
        <v>364</v>
      </c>
      <c r="G41">
        <f t="shared" si="1"/>
        <v>0</v>
      </c>
      <c r="H41" t="s">
        <v>418</v>
      </c>
    </row>
    <row r="42" spans="1:8" x14ac:dyDescent="0.35">
      <c r="A42" t="s">
        <v>419</v>
      </c>
      <c r="B42" s="47">
        <f>SUM(B43:B45)</f>
        <v>241724</v>
      </c>
      <c r="C42" s="47">
        <f>ROUND(SUM(C43:C45),0)</f>
        <v>21755</v>
      </c>
      <c r="E42" t="s">
        <v>383</v>
      </c>
      <c r="F42" t="s">
        <v>364</v>
      </c>
      <c r="G42">
        <f t="shared" si="1"/>
        <v>263479</v>
      </c>
      <c r="H42" t="s">
        <v>420</v>
      </c>
    </row>
    <row r="43" spans="1:8" x14ac:dyDescent="0.35">
      <c r="A43" t="s">
        <v>421</v>
      </c>
      <c r="B43" s="47">
        <f t="shared" ref="B43:C45" si="3">B23</f>
        <v>0</v>
      </c>
      <c r="C43" s="47">
        <f t="shared" si="3"/>
        <v>0</v>
      </c>
      <c r="E43" t="s">
        <v>383</v>
      </c>
      <c r="F43" t="s">
        <v>364</v>
      </c>
      <c r="G43">
        <f t="shared" si="1"/>
        <v>0</v>
      </c>
      <c r="H43" t="s">
        <v>386</v>
      </c>
    </row>
    <row r="44" spans="1:8" x14ac:dyDescent="0.35">
      <c r="A44" t="s">
        <v>422</v>
      </c>
      <c r="B44" s="47">
        <f t="shared" si="3"/>
        <v>241724</v>
      </c>
      <c r="C44" s="47">
        <f t="shared" si="3"/>
        <v>21755</v>
      </c>
      <c r="E44" t="s">
        <v>383</v>
      </c>
      <c r="F44" t="s">
        <v>364</v>
      </c>
      <c r="G44">
        <f t="shared" si="1"/>
        <v>263479</v>
      </c>
      <c r="H44" t="s">
        <v>388</v>
      </c>
    </row>
    <row r="45" spans="1:8" x14ac:dyDescent="0.35">
      <c r="A45" t="s">
        <v>423</v>
      </c>
      <c r="B45" s="47">
        <f t="shared" si="3"/>
        <v>0</v>
      </c>
      <c r="C45" s="47">
        <f t="shared" si="3"/>
        <v>0</v>
      </c>
      <c r="E45" t="s">
        <v>383</v>
      </c>
      <c r="F45" t="s">
        <v>364</v>
      </c>
      <c r="G45">
        <f t="shared" si="1"/>
        <v>0</v>
      </c>
      <c r="H45" t="s">
        <v>390</v>
      </c>
    </row>
    <row r="46" spans="1:8" x14ac:dyDescent="0.35">
      <c r="A46" t="s">
        <v>424</v>
      </c>
      <c r="B46" s="47">
        <v>0</v>
      </c>
      <c r="C46" s="47">
        <v>0</v>
      </c>
      <c r="E46" t="s">
        <v>363</v>
      </c>
      <c r="F46" t="s">
        <v>425</v>
      </c>
      <c r="G46">
        <f>C46</f>
        <v>0</v>
      </c>
      <c r="H46" t="s">
        <v>426</v>
      </c>
    </row>
    <row r="47" spans="1:8" x14ac:dyDescent="0.35">
      <c r="A47" t="s">
        <v>427</v>
      </c>
      <c r="B47" s="47">
        <v>0</v>
      </c>
      <c r="C47" s="47">
        <v>0</v>
      </c>
      <c r="E47" t="s">
        <v>363</v>
      </c>
      <c r="F47" t="s">
        <v>425</v>
      </c>
      <c r="G47">
        <f>C47</f>
        <v>0</v>
      </c>
      <c r="H47" t="s">
        <v>428</v>
      </c>
    </row>
    <row r="48" spans="1:8" x14ac:dyDescent="0.35">
      <c r="A48" t="s">
        <v>429</v>
      </c>
      <c r="B48" s="47">
        <f>SUM(Purchases!L2:L204)</f>
        <v>14082.14</v>
      </c>
      <c r="C48" s="47">
        <v>0</v>
      </c>
      <c r="E48" t="s">
        <v>363</v>
      </c>
      <c r="F48" t="s">
        <v>353</v>
      </c>
      <c r="G48">
        <f>B48</f>
        <v>14082.14</v>
      </c>
      <c r="H48" t="s">
        <v>430</v>
      </c>
    </row>
    <row r="49" spans="1:8" x14ac:dyDescent="0.35">
      <c r="A49" t="s">
        <v>431</v>
      </c>
      <c r="B49" s="47">
        <v>0</v>
      </c>
      <c r="C49" s="47">
        <v>0</v>
      </c>
      <c r="E49" t="s">
        <v>363</v>
      </c>
      <c r="F49" t="s">
        <v>353</v>
      </c>
      <c r="G49">
        <f>B49</f>
        <v>0</v>
      </c>
      <c r="H49" t="s">
        <v>432</v>
      </c>
    </row>
    <row r="50" spans="1:8" x14ac:dyDescent="0.35">
      <c r="A50" t="s">
        <v>433</v>
      </c>
      <c r="B50" s="47">
        <f>SUM(B33:B47)-B34-B37-SUM(B43:B45)</f>
        <v>5417205.04</v>
      </c>
      <c r="C50" s="47">
        <f>SUM(C33:C47)-C34-C37-SUM(C43:C45)</f>
        <v>559214.35000000021</v>
      </c>
      <c r="E50" t="s">
        <v>383</v>
      </c>
      <c r="F50" t="s">
        <v>364</v>
      </c>
      <c r="G50">
        <f>SUM(B50:C50)</f>
        <v>5976419.3900000006</v>
      </c>
      <c r="H50" t="s">
        <v>434</v>
      </c>
    </row>
    <row r="51" spans="1:8" x14ac:dyDescent="0.35">
      <c r="A51" t="s">
        <v>435</v>
      </c>
      <c r="B51" s="47">
        <v>0</v>
      </c>
      <c r="C51" s="47">
        <v>0</v>
      </c>
      <c r="E51" t="s">
        <v>363</v>
      </c>
      <c r="F51" t="s">
        <v>436</v>
      </c>
      <c r="G51">
        <f>C51</f>
        <v>0</v>
      </c>
    </row>
    <row r="52" spans="1:8" x14ac:dyDescent="0.35">
      <c r="A52" t="s">
        <v>437</v>
      </c>
      <c r="B52" s="47">
        <f>B50+B51</f>
        <v>5417205.04</v>
      </c>
      <c r="C52" s="47">
        <f>C50+C51-SUM(Purchases!Q2:Q204)</f>
        <v>537227.15000000026</v>
      </c>
      <c r="E52" t="s">
        <v>383</v>
      </c>
      <c r="F52" t="s">
        <v>425</v>
      </c>
      <c r="G52">
        <f>C52</f>
        <v>537227.15000000026</v>
      </c>
      <c r="H52" t="s">
        <v>438</v>
      </c>
    </row>
    <row r="53" spans="1:8" x14ac:dyDescent="0.35">
      <c r="A53" t="s">
        <v>439</v>
      </c>
      <c r="B53" s="47">
        <v>0</v>
      </c>
      <c r="C53" s="47">
        <v>0</v>
      </c>
      <c r="E53" t="s">
        <v>363</v>
      </c>
      <c r="F53" t="s">
        <v>425</v>
      </c>
      <c r="G53">
        <f>SUM(B53:C53)</f>
        <v>0</v>
      </c>
      <c r="H53" t="s">
        <v>440</v>
      </c>
    </row>
    <row r="54" spans="1:8" x14ac:dyDescent="0.35">
      <c r="A54" t="s">
        <v>441</v>
      </c>
      <c r="B54" s="47">
        <v>0</v>
      </c>
      <c r="C54" s="47">
        <v>0</v>
      </c>
      <c r="E54" t="s">
        <v>363</v>
      </c>
      <c r="F54" t="s">
        <v>364</v>
      </c>
      <c r="G54">
        <f>SUM(B54:C54)</f>
        <v>0</v>
      </c>
      <c r="H54" t="s">
        <v>442</v>
      </c>
    </row>
    <row r="55" spans="1:8" x14ac:dyDescent="0.35">
      <c r="A55" t="s">
        <v>443</v>
      </c>
      <c r="B55" s="47">
        <v>0</v>
      </c>
      <c r="C55" s="47">
        <v>0</v>
      </c>
      <c r="E55" t="s">
        <v>363</v>
      </c>
      <c r="F55" t="s">
        <v>425</v>
      </c>
      <c r="G55">
        <f t="shared" ref="G55:G66" si="4">C55</f>
        <v>0</v>
      </c>
      <c r="H55" t="s">
        <v>444</v>
      </c>
    </row>
    <row r="56" spans="1:8" x14ac:dyDescent="0.35">
      <c r="A56" t="s">
        <v>445</v>
      </c>
      <c r="B56" s="47">
        <f>SUM(B52:B55)</f>
        <v>5417205.04</v>
      </c>
      <c r="C56" s="47">
        <f>SUM(C52:C55)</f>
        <v>537227.15000000026</v>
      </c>
      <c r="E56" t="s">
        <v>383</v>
      </c>
      <c r="F56" t="s">
        <v>425</v>
      </c>
      <c r="G56">
        <f t="shared" si="4"/>
        <v>537227.15000000026</v>
      </c>
      <c r="H56" t="s">
        <v>446</v>
      </c>
    </row>
    <row r="57" spans="1:8" x14ac:dyDescent="0.35">
      <c r="A57" t="s">
        <v>447</v>
      </c>
      <c r="B57" s="47">
        <v>0</v>
      </c>
      <c r="C57" s="47">
        <f>IF((C56-C32)&lt;0,0,C56-C32)</f>
        <v>423648.62000000023</v>
      </c>
      <c r="E57" t="s">
        <v>383</v>
      </c>
      <c r="F57" t="s">
        <v>425</v>
      </c>
      <c r="G57">
        <f t="shared" si="4"/>
        <v>423648.62000000023</v>
      </c>
      <c r="H57" t="s">
        <v>448</v>
      </c>
    </row>
    <row r="58" spans="1:8" x14ac:dyDescent="0.35">
      <c r="A58" t="s">
        <v>449</v>
      </c>
      <c r="B58" s="47">
        <f>IF((B32-B56)&lt;0,0,B32-B56)</f>
        <v>0</v>
      </c>
      <c r="C58" s="47">
        <f>IF((C32-C56)&lt;0,0,C32-C56)</f>
        <v>0</v>
      </c>
      <c r="E58" t="s">
        <v>383</v>
      </c>
      <c r="F58" t="s">
        <v>425</v>
      </c>
      <c r="G58">
        <f t="shared" si="4"/>
        <v>0</v>
      </c>
      <c r="H58" t="s">
        <v>450</v>
      </c>
    </row>
    <row r="59" spans="1:8" x14ac:dyDescent="0.35">
      <c r="A59" t="s">
        <v>451</v>
      </c>
      <c r="B59" s="47">
        <v>0</v>
      </c>
      <c r="C59" s="47">
        <v>0</v>
      </c>
      <c r="E59" t="s">
        <v>383</v>
      </c>
      <c r="F59" t="s">
        <v>425</v>
      </c>
      <c r="G59">
        <f t="shared" si="4"/>
        <v>0</v>
      </c>
      <c r="H59" t="s">
        <v>452</v>
      </c>
    </row>
    <row r="60" spans="1:8" x14ac:dyDescent="0.35">
      <c r="A60" t="s">
        <v>453</v>
      </c>
      <c r="B60" s="47">
        <v>0</v>
      </c>
      <c r="C60" s="47">
        <v>0</v>
      </c>
      <c r="E60" t="s">
        <v>383</v>
      </c>
      <c r="F60" t="s">
        <v>425</v>
      </c>
      <c r="G60">
        <f t="shared" si="4"/>
        <v>0</v>
      </c>
      <c r="H60" t="s">
        <v>454</v>
      </c>
    </row>
    <row r="61" spans="1:8" x14ac:dyDescent="0.35">
      <c r="A61" t="s">
        <v>455</v>
      </c>
      <c r="B61" s="47">
        <f>SUM(B58:B60)</f>
        <v>0</v>
      </c>
      <c r="C61" s="47">
        <f>SUM(C58:C60)</f>
        <v>0</v>
      </c>
      <c r="E61" t="s">
        <v>383</v>
      </c>
      <c r="F61" t="s">
        <v>425</v>
      </c>
      <c r="G61">
        <f t="shared" si="4"/>
        <v>0</v>
      </c>
      <c r="H61" t="s">
        <v>456</v>
      </c>
    </row>
    <row r="62" spans="1:8" x14ac:dyDescent="0.35">
      <c r="A62" t="s">
        <v>457</v>
      </c>
      <c r="B62" s="47">
        <v>0</v>
      </c>
      <c r="C62" s="47">
        <v>0</v>
      </c>
      <c r="E62" t="s">
        <v>383</v>
      </c>
      <c r="F62" t="s">
        <v>425</v>
      </c>
      <c r="G62">
        <f t="shared" si="4"/>
        <v>0</v>
      </c>
      <c r="H62" t="s">
        <v>458</v>
      </c>
    </row>
    <row r="63" spans="1:8" x14ac:dyDescent="0.35">
      <c r="A63" t="s">
        <v>459</v>
      </c>
      <c r="B63" s="47">
        <v>0</v>
      </c>
      <c r="C63" s="47">
        <v>0</v>
      </c>
      <c r="E63" t="s">
        <v>383</v>
      </c>
      <c r="F63" t="s">
        <v>425</v>
      </c>
      <c r="G63">
        <f t="shared" si="4"/>
        <v>0</v>
      </c>
      <c r="H63" t="s">
        <v>460</v>
      </c>
    </row>
    <row r="64" spans="1:8" x14ac:dyDescent="0.35">
      <c r="A64" t="s">
        <v>461</v>
      </c>
      <c r="B64" s="47">
        <f>B57+B62+B63</f>
        <v>0</v>
      </c>
      <c r="C64" s="47">
        <f>C57+C62+C63</f>
        <v>423648.62000000023</v>
      </c>
      <c r="E64" t="s">
        <v>383</v>
      </c>
      <c r="F64" t="s">
        <v>425</v>
      </c>
      <c r="G64">
        <f t="shared" si="4"/>
        <v>423648.62000000023</v>
      </c>
      <c r="H64" t="s">
        <v>462</v>
      </c>
    </row>
    <row r="65" spans="1:8" x14ac:dyDescent="0.35">
      <c r="A65" t="s">
        <v>463</v>
      </c>
      <c r="B65" s="47">
        <f>IF((B61-B664)&lt;0,0,B61-B64)</f>
        <v>0</v>
      </c>
      <c r="C65" s="47">
        <f>IF((C61-C64)&gt;0,C61-C64,0)</f>
        <v>0</v>
      </c>
      <c r="E65" t="s">
        <v>383</v>
      </c>
      <c r="F65" t="s">
        <v>425</v>
      </c>
      <c r="G65">
        <f t="shared" si="4"/>
        <v>0</v>
      </c>
      <c r="H65" t="s">
        <v>464</v>
      </c>
    </row>
    <row r="66" spans="1:8" x14ac:dyDescent="0.35">
      <c r="A66" t="s">
        <v>465</v>
      </c>
      <c r="B66" s="47">
        <f>IF((B64-B61)&lt;0,0,B64)</f>
        <v>0</v>
      </c>
      <c r="C66" s="47">
        <f>IF((C64-C61)&lt;0,0,C64-C61)</f>
        <v>423648.62000000023</v>
      </c>
      <c r="E66" t="s">
        <v>383</v>
      </c>
      <c r="F66" t="s">
        <v>425</v>
      </c>
      <c r="G66">
        <f t="shared" si="4"/>
        <v>423648.62000000023</v>
      </c>
      <c r="H66" t="s">
        <v>466</v>
      </c>
    </row>
    <row r="67" spans="1:8" x14ac:dyDescent="0.35">
      <c r="B67" s="47"/>
      <c r="C67" s="47"/>
    </row>
    <row r="68" spans="1:8" x14ac:dyDescent="0.35">
      <c r="A68" t="s">
        <v>278</v>
      </c>
      <c r="B68" s="47">
        <v>0</v>
      </c>
      <c r="C68" s="47">
        <v>0</v>
      </c>
      <c r="E68" t="s">
        <v>383</v>
      </c>
      <c r="H68" t="s">
        <v>467</v>
      </c>
    </row>
    <row r="69" spans="1:8" x14ac:dyDescent="0.35">
      <c r="A69" t="s">
        <v>468</v>
      </c>
      <c r="B69" s="47">
        <v>0</v>
      </c>
      <c r="C69" s="47">
        <v>0</v>
      </c>
      <c r="E69" t="s">
        <v>383</v>
      </c>
      <c r="H69" t="s">
        <v>469</v>
      </c>
    </row>
    <row r="70" spans="1:8" x14ac:dyDescent="0.35">
      <c r="A70" t="s">
        <v>470</v>
      </c>
      <c r="B70" s="47">
        <v>0</v>
      </c>
      <c r="C70" s="47">
        <v>0</v>
      </c>
      <c r="E70" t="s">
        <v>383</v>
      </c>
      <c r="H70" t="s">
        <v>471</v>
      </c>
    </row>
    <row r="71" spans="1:8" x14ac:dyDescent="0.35">
      <c r="A71" t="s">
        <v>472</v>
      </c>
      <c r="B71" s="47">
        <f>B70</f>
        <v>0</v>
      </c>
      <c r="C71" s="47">
        <f>C70</f>
        <v>0</v>
      </c>
      <c r="E71" t="s">
        <v>363</v>
      </c>
      <c r="H71" t="s">
        <v>473</v>
      </c>
    </row>
    <row r="72" spans="1:8" x14ac:dyDescent="0.35">
      <c r="B72" s="47"/>
      <c r="C72" s="47"/>
    </row>
    <row r="73" spans="1:8" x14ac:dyDescent="0.35">
      <c r="A73" t="s">
        <v>474</v>
      </c>
      <c r="B73" s="47" t="s">
        <v>249</v>
      </c>
      <c r="C73" s="47" t="s">
        <v>250</v>
      </c>
    </row>
    <row r="74" spans="1:8" x14ac:dyDescent="0.35">
      <c r="B74" s="47">
        <v>0</v>
      </c>
      <c r="C74" s="47">
        <v>0</v>
      </c>
    </row>
  </sheetData>
  <autoFilter ref="A7:G71" xr:uid="{00000000-0009-0000-0000-000006000000}"/>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
  <sheetViews>
    <sheetView showGridLines="0" workbookViewId="0"/>
  </sheetViews>
  <sheetFormatPr defaultRowHeight="14.5" x14ac:dyDescent="0.35"/>
  <sheetData>
    <row r="2" spans="1:1" ht="38.5" x14ac:dyDescent="0.85">
      <c r="A2" s="43" t="s">
        <v>475</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10000"/>
  <sheetViews>
    <sheetView showGridLines="0" workbookViewId="0">
      <pane ySplit="3" topLeftCell="A4" activePane="bottomLeft" state="frozen"/>
      <selection pane="bottomLeft"/>
    </sheetView>
  </sheetViews>
  <sheetFormatPr defaultRowHeight="14.5" x14ac:dyDescent="0.35"/>
  <cols>
    <col min="2" max="2" width="20" customWidth="1"/>
    <col min="4" max="4" width="35" customWidth="1"/>
    <col min="9" max="9" width="0" hidden="1"/>
  </cols>
  <sheetData>
    <row r="1" spans="1:9" x14ac:dyDescent="0.35">
      <c r="A1" s="48" t="s">
        <v>476</v>
      </c>
    </row>
    <row r="3" spans="1:9" x14ac:dyDescent="0.35">
      <c r="A3" s="45" t="s">
        <v>253</v>
      </c>
      <c r="B3" s="45" t="s">
        <v>477</v>
      </c>
      <c r="C3" s="45" t="s">
        <v>478</v>
      </c>
      <c r="D3" s="45" t="s">
        <v>479</v>
      </c>
      <c r="E3" s="45" t="s">
        <v>480</v>
      </c>
      <c r="F3" s="45" t="s">
        <v>481</v>
      </c>
      <c r="G3" s="45" t="s">
        <v>482</v>
      </c>
      <c r="H3" s="45" t="s">
        <v>480</v>
      </c>
      <c r="I3" s="45" t="s">
        <v>483</v>
      </c>
    </row>
    <row r="4" spans="1:9" x14ac:dyDescent="0.35">
      <c r="A4" t="s">
        <v>278</v>
      </c>
      <c r="B4" t="s">
        <v>484</v>
      </c>
      <c r="C4" t="s">
        <v>485</v>
      </c>
      <c r="D4" t="s">
        <v>22</v>
      </c>
      <c r="E4" s="47">
        <f t="shared" ref="E4:E11" si="0">ROUND(H4,0)</f>
        <v>239789</v>
      </c>
      <c r="F4" t="s">
        <v>23</v>
      </c>
      <c r="G4" t="s">
        <v>486</v>
      </c>
      <c r="H4" s="47">
        <v>239789.14</v>
      </c>
      <c r="I4">
        <f>IF(F4=" "," ",COUNTIFS(F4:F10000,F4,A4:A10000,A4))</f>
        <v>1</v>
      </c>
    </row>
    <row r="5" spans="1:9" x14ac:dyDescent="0.35">
      <c r="A5" t="s">
        <v>278</v>
      </c>
      <c r="B5" t="s">
        <v>487</v>
      </c>
      <c r="C5" t="s">
        <v>488</v>
      </c>
      <c r="D5" t="s">
        <v>24</v>
      </c>
      <c r="E5" s="47">
        <f t="shared" si="0"/>
        <v>22818</v>
      </c>
      <c r="F5" t="s">
        <v>25</v>
      </c>
      <c r="G5" t="s">
        <v>489</v>
      </c>
      <c r="H5" s="47">
        <v>22818.22</v>
      </c>
      <c r="I5">
        <f>IF(F5=" "," ",COUNTIFS(F5:F10000,F5,A5:A10000,A5))</f>
        <v>3</v>
      </c>
    </row>
    <row r="6" spans="1:9" x14ac:dyDescent="0.35">
      <c r="A6" t="s">
        <v>278</v>
      </c>
      <c r="B6" t="s">
        <v>490</v>
      </c>
      <c r="C6" t="s">
        <v>491</v>
      </c>
      <c r="D6" t="s">
        <v>27</v>
      </c>
      <c r="E6" s="47">
        <f t="shared" si="0"/>
        <v>93024</v>
      </c>
      <c r="F6" t="s">
        <v>28</v>
      </c>
      <c r="G6" t="s">
        <v>492</v>
      </c>
      <c r="H6" s="47">
        <v>93023.91</v>
      </c>
      <c r="I6">
        <f>IF(F6=" "," ",COUNTIFS(F6:F10000,F6,A6:A10000,A6))</f>
        <v>3</v>
      </c>
    </row>
    <row r="7" spans="1:9" x14ac:dyDescent="0.35">
      <c r="A7" t="s">
        <v>278</v>
      </c>
      <c r="B7" t="s">
        <v>490</v>
      </c>
      <c r="C7" t="s">
        <v>491</v>
      </c>
      <c r="D7" t="s">
        <v>27</v>
      </c>
      <c r="E7" s="47">
        <f t="shared" si="0"/>
        <v>109254</v>
      </c>
      <c r="F7" t="s">
        <v>28</v>
      </c>
      <c r="G7" t="s">
        <v>492</v>
      </c>
      <c r="H7" s="47">
        <v>109254.05</v>
      </c>
      <c r="I7">
        <f>IF(F7=" "," ",COUNTIFS(F7:F10000,F7,A7:A10000,A7))</f>
        <v>2</v>
      </c>
    </row>
    <row r="8" spans="1:9" x14ac:dyDescent="0.35">
      <c r="A8" t="s">
        <v>278</v>
      </c>
      <c r="B8" t="s">
        <v>490</v>
      </c>
      <c r="C8" t="s">
        <v>491</v>
      </c>
      <c r="D8" t="s">
        <v>27</v>
      </c>
      <c r="E8" s="47">
        <f t="shared" si="0"/>
        <v>109254</v>
      </c>
      <c r="F8" t="s">
        <v>28</v>
      </c>
      <c r="G8" t="s">
        <v>492</v>
      </c>
      <c r="H8" s="47">
        <v>109254.05</v>
      </c>
      <c r="I8">
        <f>IF(F8=" "," ",COUNTIFS(F8:F10000,F8,A8:A10000,A8))</f>
        <v>1</v>
      </c>
    </row>
    <row r="9" spans="1:9" x14ac:dyDescent="0.35">
      <c r="A9" t="s">
        <v>278</v>
      </c>
      <c r="B9" t="s">
        <v>487</v>
      </c>
      <c r="C9" t="s">
        <v>488</v>
      </c>
      <c r="D9" t="s">
        <v>24</v>
      </c>
      <c r="E9" s="47">
        <f t="shared" si="0"/>
        <v>22969</v>
      </c>
      <c r="F9" t="s">
        <v>25</v>
      </c>
      <c r="G9" t="s">
        <v>489</v>
      </c>
      <c r="H9" s="47">
        <v>22969.09</v>
      </c>
      <c r="I9">
        <f>IF(F9=" "," ",COUNTIFS(F9:F10000,F9,A9:A10000,A9))</f>
        <v>2</v>
      </c>
    </row>
    <row r="10" spans="1:9" x14ac:dyDescent="0.35">
      <c r="A10" t="s">
        <v>278</v>
      </c>
      <c r="B10" t="s">
        <v>487</v>
      </c>
      <c r="C10" t="s">
        <v>488</v>
      </c>
      <c r="D10" t="s">
        <v>24</v>
      </c>
      <c r="E10" s="47">
        <f t="shared" si="0"/>
        <v>-22971</v>
      </c>
      <c r="F10" t="s">
        <v>25</v>
      </c>
      <c r="G10" t="s">
        <v>489</v>
      </c>
      <c r="H10" s="47">
        <v>-22970.94</v>
      </c>
      <c r="I10">
        <f>IF(F10=" "," ",COUNTIFS(F10:F10000,F10,A10:A10000,A10))</f>
        <v>1</v>
      </c>
    </row>
    <row r="11" spans="1:9" x14ac:dyDescent="0.35">
      <c r="A11" t="s">
        <v>275</v>
      </c>
      <c r="B11" t="s">
        <v>493</v>
      </c>
      <c r="C11" t="s">
        <v>494</v>
      </c>
      <c r="D11" t="s">
        <v>17</v>
      </c>
      <c r="E11" s="47">
        <f t="shared" si="0"/>
        <v>6390</v>
      </c>
      <c r="F11" t="s">
        <v>18</v>
      </c>
      <c r="G11" t="s">
        <v>495</v>
      </c>
      <c r="H11" s="47">
        <v>6390.28</v>
      </c>
      <c r="I11">
        <f>IF(F11=" "," ",COUNTIFS(F11:F10000,F11,A11:A10000,A11))</f>
        <v>1</v>
      </c>
    </row>
    <row r="12" spans="1:9" x14ac:dyDescent="0.35">
      <c r="E12" s="47"/>
      <c r="H12" s="47"/>
    </row>
    <row r="13" spans="1:9" x14ac:dyDescent="0.35">
      <c r="E13" s="47"/>
      <c r="H13" s="47"/>
    </row>
    <row r="14" spans="1:9" x14ac:dyDescent="0.35">
      <c r="E14" s="47"/>
      <c r="H14" s="47"/>
    </row>
    <row r="15" spans="1:9" x14ac:dyDescent="0.35">
      <c r="E15" s="47"/>
      <c r="H15" s="47"/>
    </row>
    <row r="16" spans="1:9" x14ac:dyDescent="0.35">
      <c r="E16" s="47"/>
      <c r="H16" s="47"/>
    </row>
    <row r="17" spans="5:8" x14ac:dyDescent="0.35">
      <c r="E17" s="47"/>
      <c r="H17" s="47"/>
    </row>
    <row r="18" spans="5:8" x14ac:dyDescent="0.35">
      <c r="E18" s="47"/>
      <c r="H18" s="47"/>
    </row>
    <row r="19" spans="5:8" x14ac:dyDescent="0.35">
      <c r="E19" s="47"/>
      <c r="H19" s="47"/>
    </row>
    <row r="20" spans="5:8" x14ac:dyDescent="0.35">
      <c r="E20" s="47"/>
      <c r="H20" s="47"/>
    </row>
    <row r="21" spans="5:8" x14ac:dyDescent="0.35">
      <c r="E21" s="47"/>
      <c r="H21" s="47"/>
    </row>
    <row r="22" spans="5:8" x14ac:dyDescent="0.35">
      <c r="E22" s="47"/>
      <c r="H22" s="47"/>
    </row>
    <row r="23" spans="5:8" x14ac:dyDescent="0.35">
      <c r="E23" s="47"/>
      <c r="H23" s="47"/>
    </row>
    <row r="24" spans="5:8" x14ac:dyDescent="0.35">
      <c r="E24" s="47"/>
      <c r="H24" s="47"/>
    </row>
    <row r="25" spans="5:8" x14ac:dyDescent="0.35">
      <c r="E25" s="47"/>
      <c r="H25" s="47"/>
    </row>
    <row r="26" spans="5:8" x14ac:dyDescent="0.35">
      <c r="E26" s="47"/>
      <c r="H26" s="47"/>
    </row>
    <row r="27" spans="5:8" x14ac:dyDescent="0.35">
      <c r="E27" s="47"/>
      <c r="H27" s="47"/>
    </row>
    <row r="28" spans="5:8" x14ac:dyDescent="0.35">
      <c r="E28" s="47"/>
      <c r="H28" s="47"/>
    </row>
    <row r="29" spans="5:8" x14ac:dyDescent="0.35">
      <c r="E29" s="47"/>
      <c r="H29" s="47"/>
    </row>
    <row r="30" spans="5:8" x14ac:dyDescent="0.35">
      <c r="E30" s="47"/>
      <c r="H30" s="47"/>
    </row>
    <row r="31" spans="5:8" x14ac:dyDescent="0.35">
      <c r="E31" s="47"/>
      <c r="H31" s="47"/>
    </row>
    <row r="32" spans="5:8" x14ac:dyDescent="0.35">
      <c r="E32" s="47"/>
      <c r="H32" s="47"/>
    </row>
    <row r="33" spans="5:8" x14ac:dyDescent="0.35">
      <c r="E33" s="47"/>
      <c r="H33" s="47"/>
    </row>
    <row r="34" spans="5:8" x14ac:dyDescent="0.35">
      <c r="E34" s="47"/>
      <c r="H34" s="47"/>
    </row>
    <row r="35" spans="5:8" x14ac:dyDescent="0.35">
      <c r="E35" s="47"/>
      <c r="H35" s="47"/>
    </row>
    <row r="36" spans="5:8" x14ac:dyDescent="0.35">
      <c r="E36" s="47"/>
      <c r="H36" s="47"/>
    </row>
    <row r="37" spans="5:8" x14ac:dyDescent="0.35">
      <c r="E37" s="47"/>
      <c r="H37" s="47"/>
    </row>
    <row r="38" spans="5:8" x14ac:dyDescent="0.35">
      <c r="E38" s="47"/>
      <c r="H38" s="47"/>
    </row>
    <row r="39" spans="5:8" x14ac:dyDescent="0.35">
      <c r="E39" s="47"/>
      <c r="H39" s="47"/>
    </row>
    <row r="40" spans="5:8" x14ac:dyDescent="0.35">
      <c r="E40" s="47"/>
      <c r="H40" s="47"/>
    </row>
    <row r="41" spans="5:8" x14ac:dyDescent="0.35">
      <c r="E41" s="47"/>
      <c r="H41" s="47"/>
    </row>
    <row r="42" spans="5:8" x14ac:dyDescent="0.35">
      <c r="E42" s="47"/>
      <c r="H42" s="47"/>
    </row>
    <row r="43" spans="5:8" x14ac:dyDescent="0.35">
      <c r="E43" s="47"/>
      <c r="H43" s="47"/>
    </row>
    <row r="44" spans="5:8" x14ac:dyDescent="0.35">
      <c r="E44" s="47"/>
      <c r="H44" s="47"/>
    </row>
    <row r="45" spans="5:8" x14ac:dyDescent="0.35">
      <c r="E45" s="47"/>
      <c r="H45" s="47"/>
    </row>
    <row r="46" spans="5:8" x14ac:dyDescent="0.35">
      <c r="E46" s="47"/>
      <c r="H46" s="47"/>
    </row>
    <row r="47" spans="5:8" x14ac:dyDescent="0.35">
      <c r="E47" s="47"/>
      <c r="H47" s="47"/>
    </row>
    <row r="48" spans="5:8" x14ac:dyDescent="0.35">
      <c r="E48" s="47"/>
      <c r="H48" s="47"/>
    </row>
    <row r="49" spans="5:8" x14ac:dyDescent="0.35">
      <c r="E49" s="47"/>
      <c r="H49" s="47"/>
    </row>
    <row r="50" spans="5:8" x14ac:dyDescent="0.35">
      <c r="E50" s="47"/>
      <c r="H50" s="47"/>
    </row>
    <row r="51" spans="5:8" x14ac:dyDescent="0.35">
      <c r="E51" s="47"/>
      <c r="H51" s="47"/>
    </row>
    <row r="52" spans="5:8" x14ac:dyDescent="0.35">
      <c r="E52" s="47"/>
      <c r="H52" s="47"/>
    </row>
    <row r="53" spans="5:8" x14ac:dyDescent="0.35">
      <c r="E53" s="47"/>
      <c r="H53" s="47"/>
    </row>
    <row r="54" spans="5:8" x14ac:dyDescent="0.35">
      <c r="E54" s="47"/>
      <c r="H54" s="47"/>
    </row>
    <row r="55" spans="5:8" x14ac:dyDescent="0.35">
      <c r="E55" s="47"/>
      <c r="H55" s="47"/>
    </row>
    <row r="56" spans="5:8" x14ac:dyDescent="0.35">
      <c r="E56" s="47"/>
      <c r="H56" s="47"/>
    </row>
    <row r="57" spans="5:8" x14ac:dyDescent="0.35">
      <c r="E57" s="47"/>
      <c r="H57" s="47"/>
    </row>
    <row r="58" spans="5:8" x14ac:dyDescent="0.35">
      <c r="E58" s="47"/>
      <c r="H58" s="47"/>
    </row>
    <row r="59" spans="5:8" x14ac:dyDescent="0.35">
      <c r="E59" s="47"/>
      <c r="H59" s="47"/>
    </row>
    <row r="60" spans="5:8" x14ac:dyDescent="0.35">
      <c r="E60" s="47"/>
      <c r="H60" s="47"/>
    </row>
    <row r="61" spans="5:8" x14ac:dyDescent="0.35">
      <c r="E61" s="47"/>
      <c r="H61" s="47"/>
    </row>
    <row r="62" spans="5:8" x14ac:dyDescent="0.35">
      <c r="E62" s="47"/>
      <c r="H62" s="47"/>
    </row>
    <row r="63" spans="5:8" x14ac:dyDescent="0.35">
      <c r="E63" s="47"/>
      <c r="H63" s="47"/>
    </row>
    <row r="64" spans="5:8" x14ac:dyDescent="0.35">
      <c r="E64" s="47"/>
      <c r="H64" s="47"/>
    </row>
    <row r="65" spans="5:8" x14ac:dyDescent="0.35">
      <c r="E65" s="47"/>
      <c r="H65" s="47"/>
    </row>
    <row r="66" spans="5:8" x14ac:dyDescent="0.35">
      <c r="E66" s="47"/>
      <c r="H66" s="47"/>
    </row>
    <row r="67" spans="5:8" x14ac:dyDescent="0.35">
      <c r="E67" s="47"/>
      <c r="H67" s="47"/>
    </row>
    <row r="68" spans="5:8" x14ac:dyDescent="0.35">
      <c r="E68" s="47"/>
      <c r="H68" s="47"/>
    </row>
    <row r="69" spans="5:8" x14ac:dyDescent="0.35">
      <c r="E69" s="47"/>
      <c r="H69" s="47"/>
    </row>
    <row r="70" spans="5:8" x14ac:dyDescent="0.35">
      <c r="E70" s="47"/>
      <c r="H70" s="47"/>
    </row>
    <row r="71" spans="5:8" x14ac:dyDescent="0.35">
      <c r="E71" s="47"/>
      <c r="H71" s="47"/>
    </row>
    <row r="72" spans="5:8" x14ac:dyDescent="0.35">
      <c r="E72" s="47"/>
      <c r="H72" s="47"/>
    </row>
    <row r="73" spans="5:8" x14ac:dyDescent="0.35">
      <c r="E73" s="47"/>
      <c r="H73" s="47"/>
    </row>
    <row r="74" spans="5:8" x14ac:dyDescent="0.35">
      <c r="E74" s="47"/>
      <c r="H74" s="47"/>
    </row>
    <row r="75" spans="5:8" x14ac:dyDescent="0.35">
      <c r="E75" s="47"/>
      <c r="H75" s="47"/>
    </row>
    <row r="76" spans="5:8" x14ac:dyDescent="0.35">
      <c r="E76" s="47"/>
      <c r="H76" s="47"/>
    </row>
    <row r="77" spans="5:8" x14ac:dyDescent="0.35">
      <c r="E77" s="47"/>
      <c r="H77" s="47"/>
    </row>
    <row r="78" spans="5:8" x14ac:dyDescent="0.35">
      <c r="E78" s="47"/>
      <c r="H78" s="47"/>
    </row>
    <row r="79" spans="5:8" x14ac:dyDescent="0.35">
      <c r="E79" s="47"/>
      <c r="H79" s="47"/>
    </row>
    <row r="80" spans="5:8" x14ac:dyDescent="0.35">
      <c r="E80" s="47"/>
      <c r="H80" s="47"/>
    </row>
    <row r="81" spans="5:8" x14ac:dyDescent="0.35">
      <c r="E81" s="47"/>
      <c r="H81" s="47"/>
    </row>
    <row r="82" spans="5:8" x14ac:dyDescent="0.35">
      <c r="E82" s="47"/>
      <c r="H82" s="47"/>
    </row>
    <row r="83" spans="5:8" x14ac:dyDescent="0.35">
      <c r="E83" s="47"/>
      <c r="H83" s="47"/>
    </row>
    <row r="84" spans="5:8" x14ac:dyDescent="0.35">
      <c r="E84" s="47"/>
      <c r="H84" s="47"/>
    </row>
    <row r="85" spans="5:8" x14ac:dyDescent="0.35">
      <c r="E85" s="47"/>
      <c r="H85" s="47"/>
    </row>
    <row r="86" spans="5:8" x14ac:dyDescent="0.35">
      <c r="E86" s="47"/>
      <c r="H86" s="47"/>
    </row>
    <row r="87" spans="5:8" x14ac:dyDescent="0.35">
      <c r="E87" s="47"/>
      <c r="H87" s="47"/>
    </row>
    <row r="88" spans="5:8" x14ac:dyDescent="0.35">
      <c r="E88" s="47"/>
      <c r="H88" s="47"/>
    </row>
    <row r="89" spans="5:8" x14ac:dyDescent="0.35">
      <c r="E89" s="47"/>
      <c r="H89" s="47"/>
    </row>
    <row r="90" spans="5:8" x14ac:dyDescent="0.35">
      <c r="E90" s="47"/>
      <c r="H90" s="47"/>
    </row>
    <row r="91" spans="5:8" x14ac:dyDescent="0.35">
      <c r="E91" s="47"/>
      <c r="H91" s="47"/>
    </row>
    <row r="92" spans="5:8" x14ac:dyDescent="0.35">
      <c r="E92" s="47"/>
      <c r="H92" s="47"/>
    </row>
    <row r="93" spans="5:8" x14ac:dyDescent="0.35">
      <c r="E93" s="47"/>
      <c r="H93" s="47"/>
    </row>
    <row r="94" spans="5:8" x14ac:dyDescent="0.35">
      <c r="E94" s="47"/>
      <c r="H94" s="47"/>
    </row>
    <row r="95" spans="5:8" x14ac:dyDescent="0.35">
      <c r="E95" s="47"/>
      <c r="H95" s="47"/>
    </row>
    <row r="96" spans="5:8" x14ac:dyDescent="0.35">
      <c r="E96" s="47"/>
      <c r="H96" s="47"/>
    </row>
    <row r="97" spans="5:8" x14ac:dyDescent="0.35">
      <c r="E97" s="47"/>
      <c r="H97" s="47"/>
    </row>
    <row r="98" spans="5:8" x14ac:dyDescent="0.35">
      <c r="E98" s="47"/>
      <c r="H98" s="47"/>
    </row>
    <row r="99" spans="5:8" x14ac:dyDescent="0.35">
      <c r="E99" s="47"/>
      <c r="H99" s="47"/>
    </row>
    <row r="100" spans="5:8" x14ac:dyDescent="0.35">
      <c r="E100" s="47"/>
      <c r="H100" s="47"/>
    </row>
    <row r="101" spans="5:8" x14ac:dyDescent="0.35">
      <c r="E101" s="47"/>
      <c r="H101" s="47"/>
    </row>
    <row r="102" spans="5:8" x14ac:dyDescent="0.35">
      <c r="E102" s="47"/>
      <c r="H102" s="47"/>
    </row>
    <row r="103" spans="5:8" x14ac:dyDescent="0.35">
      <c r="E103" s="47"/>
      <c r="H103" s="47"/>
    </row>
    <row r="104" spans="5:8" x14ac:dyDescent="0.35">
      <c r="E104" s="47"/>
      <c r="H104" s="47"/>
    </row>
    <row r="105" spans="5:8" x14ac:dyDescent="0.35">
      <c r="E105" s="47"/>
      <c r="H105" s="47"/>
    </row>
    <row r="106" spans="5:8" x14ac:dyDescent="0.35">
      <c r="E106" s="47"/>
      <c r="H106" s="47"/>
    </row>
    <row r="107" spans="5:8" x14ac:dyDescent="0.35">
      <c r="E107" s="47"/>
      <c r="H107" s="47"/>
    </row>
    <row r="108" spans="5:8" x14ac:dyDescent="0.35">
      <c r="E108" s="47"/>
      <c r="H108" s="47"/>
    </row>
    <row r="109" spans="5:8" x14ac:dyDescent="0.35">
      <c r="E109" s="47"/>
      <c r="H109" s="47"/>
    </row>
    <row r="110" spans="5:8" x14ac:dyDescent="0.35">
      <c r="E110" s="47"/>
      <c r="H110" s="47"/>
    </row>
    <row r="111" spans="5:8" x14ac:dyDescent="0.35">
      <c r="E111" s="47"/>
      <c r="H111" s="47"/>
    </row>
    <row r="112" spans="5:8" x14ac:dyDescent="0.35">
      <c r="E112" s="47"/>
      <c r="H112" s="47"/>
    </row>
    <row r="113" spans="5:8" x14ac:dyDescent="0.35">
      <c r="E113" s="47"/>
      <c r="H113" s="47"/>
    </row>
    <row r="114" spans="5:8" x14ac:dyDescent="0.35">
      <c r="E114" s="47"/>
      <c r="H114" s="47"/>
    </row>
    <row r="115" spans="5:8" x14ac:dyDescent="0.35">
      <c r="E115" s="47"/>
      <c r="H115" s="47"/>
    </row>
    <row r="116" spans="5:8" x14ac:dyDescent="0.35">
      <c r="E116" s="47"/>
      <c r="H116" s="47"/>
    </row>
    <row r="117" spans="5:8" x14ac:dyDescent="0.35">
      <c r="E117" s="47"/>
      <c r="H117" s="47"/>
    </row>
    <row r="118" spans="5:8" x14ac:dyDescent="0.35">
      <c r="E118" s="47"/>
      <c r="H118" s="47"/>
    </row>
    <row r="119" spans="5:8" x14ac:dyDescent="0.35">
      <c r="E119" s="47"/>
      <c r="H119" s="47"/>
    </row>
    <row r="120" spans="5:8" x14ac:dyDescent="0.35">
      <c r="E120" s="47"/>
      <c r="H120" s="47"/>
    </row>
    <row r="121" spans="5:8" x14ac:dyDescent="0.35">
      <c r="E121" s="47"/>
      <c r="H121" s="47"/>
    </row>
    <row r="122" spans="5:8" x14ac:dyDescent="0.35">
      <c r="E122" s="47"/>
      <c r="H122" s="47"/>
    </row>
    <row r="123" spans="5:8" x14ac:dyDescent="0.35">
      <c r="E123" s="47"/>
      <c r="H123" s="47"/>
    </row>
    <row r="124" spans="5:8" x14ac:dyDescent="0.35">
      <c r="E124" s="47"/>
      <c r="H124" s="47"/>
    </row>
    <row r="125" spans="5:8" x14ac:dyDescent="0.35">
      <c r="E125" s="47"/>
      <c r="H125" s="47"/>
    </row>
    <row r="126" spans="5:8" x14ac:dyDescent="0.35">
      <c r="E126" s="47"/>
      <c r="H126" s="47"/>
    </row>
    <row r="127" spans="5:8" x14ac:dyDescent="0.35">
      <c r="E127" s="47"/>
      <c r="H127" s="47"/>
    </row>
    <row r="128" spans="5:8" x14ac:dyDescent="0.35">
      <c r="E128" s="47"/>
      <c r="H128" s="47"/>
    </row>
    <row r="129" spans="5:8" x14ac:dyDescent="0.35">
      <c r="E129" s="47"/>
      <c r="H129" s="47"/>
    </row>
    <row r="130" spans="5:8" x14ac:dyDescent="0.35">
      <c r="E130" s="47"/>
      <c r="H130" s="47"/>
    </row>
    <row r="131" spans="5:8" x14ac:dyDescent="0.35">
      <c r="E131" s="47"/>
      <c r="H131" s="47"/>
    </row>
    <row r="132" spans="5:8" x14ac:dyDescent="0.35">
      <c r="E132" s="47"/>
      <c r="H132" s="47"/>
    </row>
    <row r="133" spans="5:8" x14ac:dyDescent="0.35">
      <c r="E133" s="47"/>
      <c r="H133" s="47"/>
    </row>
    <row r="134" spans="5:8" x14ac:dyDescent="0.35">
      <c r="E134" s="47"/>
      <c r="H134" s="47"/>
    </row>
    <row r="135" spans="5:8" x14ac:dyDescent="0.35">
      <c r="E135" s="47"/>
      <c r="H135" s="47"/>
    </row>
    <row r="136" spans="5:8" x14ac:dyDescent="0.35">
      <c r="E136" s="47"/>
      <c r="H136" s="47"/>
    </row>
    <row r="137" spans="5:8" x14ac:dyDescent="0.35">
      <c r="E137" s="47"/>
      <c r="H137" s="47"/>
    </row>
    <row r="138" spans="5:8" x14ac:dyDescent="0.35">
      <c r="E138" s="47"/>
      <c r="H138" s="47"/>
    </row>
    <row r="139" spans="5:8" x14ac:dyDescent="0.35">
      <c r="E139" s="47"/>
      <c r="H139" s="47"/>
    </row>
    <row r="140" spans="5:8" x14ac:dyDescent="0.35">
      <c r="E140" s="47"/>
      <c r="H140" s="47"/>
    </row>
    <row r="141" spans="5:8" x14ac:dyDescent="0.35">
      <c r="E141" s="47"/>
      <c r="H141" s="47"/>
    </row>
    <row r="142" spans="5:8" x14ac:dyDescent="0.35">
      <c r="E142" s="47"/>
      <c r="H142" s="47"/>
    </row>
    <row r="143" spans="5:8" x14ac:dyDescent="0.35">
      <c r="E143" s="47"/>
      <c r="H143" s="47"/>
    </row>
    <row r="144" spans="5:8" x14ac:dyDescent="0.35">
      <c r="E144" s="47"/>
      <c r="H144" s="47"/>
    </row>
    <row r="145" spans="5:8" x14ac:dyDescent="0.35">
      <c r="E145" s="47"/>
      <c r="H145" s="47"/>
    </row>
    <row r="146" spans="5:8" x14ac:dyDescent="0.35">
      <c r="E146" s="47"/>
      <c r="H146" s="47"/>
    </row>
    <row r="147" spans="5:8" x14ac:dyDescent="0.35">
      <c r="E147" s="47"/>
      <c r="H147" s="47"/>
    </row>
    <row r="148" spans="5:8" x14ac:dyDescent="0.35">
      <c r="E148" s="47"/>
      <c r="H148" s="47"/>
    </row>
    <row r="149" spans="5:8" x14ac:dyDescent="0.35">
      <c r="E149" s="47"/>
      <c r="H149" s="47"/>
    </row>
    <row r="150" spans="5:8" x14ac:dyDescent="0.35">
      <c r="E150" s="47"/>
      <c r="H150" s="47"/>
    </row>
    <row r="151" spans="5:8" x14ac:dyDescent="0.35">
      <c r="E151" s="47"/>
      <c r="H151" s="47"/>
    </row>
    <row r="152" spans="5:8" x14ac:dyDescent="0.35">
      <c r="E152" s="47"/>
      <c r="H152" s="47"/>
    </row>
    <row r="153" spans="5:8" x14ac:dyDescent="0.35">
      <c r="E153" s="47"/>
      <c r="H153" s="47"/>
    </row>
    <row r="154" spans="5:8" x14ac:dyDescent="0.35">
      <c r="E154" s="47"/>
      <c r="H154" s="47"/>
    </row>
    <row r="155" spans="5:8" x14ac:dyDescent="0.35">
      <c r="E155" s="47"/>
      <c r="H155" s="47"/>
    </row>
    <row r="156" spans="5:8" x14ac:dyDescent="0.35">
      <c r="E156" s="47"/>
      <c r="H156" s="47"/>
    </row>
    <row r="157" spans="5:8" x14ac:dyDescent="0.35">
      <c r="E157" s="47"/>
      <c r="H157" s="47"/>
    </row>
    <row r="158" spans="5:8" x14ac:dyDescent="0.35">
      <c r="E158" s="47"/>
      <c r="H158" s="47"/>
    </row>
    <row r="159" spans="5:8" x14ac:dyDescent="0.35">
      <c r="E159" s="47"/>
      <c r="H159" s="47"/>
    </row>
    <row r="160" spans="5:8" x14ac:dyDescent="0.35">
      <c r="E160" s="47"/>
      <c r="H160" s="47"/>
    </row>
    <row r="161" spans="5:8" x14ac:dyDescent="0.35">
      <c r="E161" s="47"/>
      <c r="H161" s="47"/>
    </row>
    <row r="162" spans="5:8" x14ac:dyDescent="0.35">
      <c r="E162" s="47"/>
      <c r="H162" s="47"/>
    </row>
    <row r="163" spans="5:8" x14ac:dyDescent="0.35">
      <c r="E163" s="47"/>
      <c r="H163" s="47"/>
    </row>
    <row r="164" spans="5:8" x14ac:dyDescent="0.35">
      <c r="E164" s="47"/>
      <c r="H164" s="47"/>
    </row>
    <row r="165" spans="5:8" x14ac:dyDescent="0.35">
      <c r="E165" s="47"/>
      <c r="H165" s="47"/>
    </row>
    <row r="166" spans="5:8" x14ac:dyDescent="0.35">
      <c r="E166" s="47"/>
      <c r="H166" s="47"/>
    </row>
    <row r="167" spans="5:8" x14ac:dyDescent="0.35">
      <c r="E167" s="47"/>
      <c r="H167" s="47"/>
    </row>
    <row r="168" spans="5:8" x14ac:dyDescent="0.35">
      <c r="E168" s="47"/>
      <c r="H168" s="47"/>
    </row>
    <row r="169" spans="5:8" x14ac:dyDescent="0.35">
      <c r="E169" s="47"/>
      <c r="H169" s="47"/>
    </row>
    <row r="170" spans="5:8" x14ac:dyDescent="0.35">
      <c r="E170" s="47"/>
      <c r="H170" s="47"/>
    </row>
    <row r="171" spans="5:8" x14ac:dyDescent="0.35">
      <c r="E171" s="47"/>
      <c r="H171" s="47"/>
    </row>
    <row r="172" spans="5:8" x14ac:dyDescent="0.35">
      <c r="E172" s="47"/>
      <c r="H172" s="47"/>
    </row>
    <row r="173" spans="5:8" x14ac:dyDescent="0.35">
      <c r="E173" s="47"/>
      <c r="H173" s="47"/>
    </row>
    <row r="174" spans="5:8" x14ac:dyDescent="0.35">
      <c r="E174" s="47"/>
      <c r="H174" s="47"/>
    </row>
    <row r="175" spans="5:8" x14ac:dyDescent="0.35">
      <c r="E175" s="47"/>
      <c r="H175" s="47"/>
    </row>
    <row r="176" spans="5:8" x14ac:dyDescent="0.35">
      <c r="E176" s="47"/>
      <c r="H176" s="47"/>
    </row>
    <row r="177" spans="5:8" x14ac:dyDescent="0.35">
      <c r="E177" s="47"/>
      <c r="H177" s="47"/>
    </row>
    <row r="178" spans="5:8" x14ac:dyDescent="0.35">
      <c r="E178" s="47"/>
      <c r="H178" s="47"/>
    </row>
    <row r="179" spans="5:8" x14ac:dyDescent="0.35">
      <c r="E179" s="47"/>
      <c r="H179" s="47"/>
    </row>
    <row r="180" spans="5:8" x14ac:dyDescent="0.35">
      <c r="E180" s="47"/>
      <c r="H180" s="47"/>
    </row>
    <row r="181" spans="5:8" x14ac:dyDescent="0.35">
      <c r="E181" s="47"/>
      <c r="H181" s="47"/>
    </row>
    <row r="182" spans="5:8" x14ac:dyDescent="0.35">
      <c r="E182" s="47"/>
      <c r="H182" s="47"/>
    </row>
    <row r="183" spans="5:8" x14ac:dyDescent="0.35">
      <c r="E183" s="47"/>
      <c r="H183" s="47"/>
    </row>
    <row r="184" spans="5:8" x14ac:dyDescent="0.35">
      <c r="E184" s="47"/>
      <c r="H184" s="47"/>
    </row>
    <row r="185" spans="5:8" x14ac:dyDescent="0.35">
      <c r="E185" s="47"/>
      <c r="H185" s="47"/>
    </row>
    <row r="186" spans="5:8" x14ac:dyDescent="0.35">
      <c r="E186" s="47"/>
      <c r="H186" s="47"/>
    </row>
    <row r="187" spans="5:8" x14ac:dyDescent="0.35">
      <c r="E187" s="47"/>
      <c r="H187" s="47"/>
    </row>
    <row r="188" spans="5:8" x14ac:dyDescent="0.35">
      <c r="E188" s="47"/>
      <c r="H188" s="47"/>
    </row>
    <row r="189" spans="5:8" x14ac:dyDescent="0.35">
      <c r="E189" s="47"/>
      <c r="H189" s="47"/>
    </row>
    <row r="190" spans="5:8" x14ac:dyDescent="0.35">
      <c r="E190" s="47"/>
      <c r="H190" s="47"/>
    </row>
    <row r="191" spans="5:8" x14ac:dyDescent="0.35">
      <c r="E191" s="47"/>
      <c r="H191" s="47"/>
    </row>
    <row r="192" spans="5:8" x14ac:dyDescent="0.35">
      <c r="E192" s="47"/>
      <c r="H192" s="47"/>
    </row>
    <row r="193" spans="5:8" x14ac:dyDescent="0.35">
      <c r="E193" s="47"/>
      <c r="H193" s="47"/>
    </row>
    <row r="194" spans="5:8" x14ac:dyDescent="0.35">
      <c r="E194" s="47"/>
      <c r="H194" s="47"/>
    </row>
    <row r="195" spans="5:8" x14ac:dyDescent="0.35">
      <c r="E195" s="47"/>
      <c r="H195" s="47"/>
    </row>
    <row r="196" spans="5:8" x14ac:dyDescent="0.35">
      <c r="E196" s="47"/>
      <c r="H196" s="47"/>
    </row>
    <row r="197" spans="5:8" x14ac:dyDescent="0.35">
      <c r="E197" s="47"/>
      <c r="H197" s="47"/>
    </row>
    <row r="198" spans="5:8" x14ac:dyDescent="0.35">
      <c r="E198" s="47"/>
      <c r="H198" s="47"/>
    </row>
    <row r="199" spans="5:8" x14ac:dyDescent="0.35">
      <c r="E199" s="47"/>
      <c r="H199" s="47"/>
    </row>
    <row r="200" spans="5:8" x14ac:dyDescent="0.35">
      <c r="E200" s="47"/>
      <c r="H200" s="47"/>
    </row>
    <row r="201" spans="5:8" x14ac:dyDescent="0.35">
      <c r="E201" s="47"/>
      <c r="H201" s="47"/>
    </row>
    <row r="202" spans="5:8" x14ac:dyDescent="0.35">
      <c r="E202" s="47"/>
      <c r="H202" s="47"/>
    </row>
    <row r="203" spans="5:8" x14ac:dyDescent="0.35">
      <c r="E203" s="47"/>
      <c r="H203" s="47"/>
    </row>
    <row r="204" spans="5:8" x14ac:dyDescent="0.35">
      <c r="E204" s="47"/>
      <c r="H204" s="47"/>
    </row>
    <row r="205" spans="5:8" x14ac:dyDescent="0.35">
      <c r="E205" s="47"/>
      <c r="H205" s="47"/>
    </row>
    <row r="206" spans="5:8" x14ac:dyDescent="0.35">
      <c r="E206" s="47"/>
      <c r="H206" s="47"/>
    </row>
    <row r="207" spans="5:8" x14ac:dyDescent="0.35">
      <c r="E207" s="47"/>
      <c r="H207" s="47"/>
    </row>
    <row r="208" spans="5:8" x14ac:dyDescent="0.35">
      <c r="E208" s="47"/>
      <c r="H208" s="47"/>
    </row>
    <row r="209" spans="5:8" x14ac:dyDescent="0.35">
      <c r="E209" s="47"/>
      <c r="H209" s="47"/>
    </row>
    <row r="210" spans="5:8" x14ac:dyDescent="0.35">
      <c r="E210" s="47"/>
      <c r="H210" s="47"/>
    </row>
    <row r="211" spans="5:8" x14ac:dyDescent="0.35">
      <c r="E211" s="47"/>
      <c r="H211" s="47"/>
    </row>
    <row r="212" spans="5:8" x14ac:dyDescent="0.35">
      <c r="E212" s="47"/>
      <c r="H212" s="47"/>
    </row>
    <row r="213" spans="5:8" x14ac:dyDescent="0.35">
      <c r="E213" s="47"/>
      <c r="H213" s="47"/>
    </row>
    <row r="214" spans="5:8" x14ac:dyDescent="0.35">
      <c r="E214" s="47"/>
      <c r="H214" s="47"/>
    </row>
    <row r="215" spans="5:8" x14ac:dyDescent="0.35">
      <c r="E215" s="47"/>
      <c r="H215" s="47"/>
    </row>
    <row r="216" spans="5:8" x14ac:dyDescent="0.35">
      <c r="E216" s="47"/>
      <c r="H216" s="47"/>
    </row>
    <row r="217" spans="5:8" x14ac:dyDescent="0.35">
      <c r="E217" s="47"/>
      <c r="H217" s="47"/>
    </row>
    <row r="218" spans="5:8" x14ac:dyDescent="0.35">
      <c r="E218" s="47"/>
      <c r="H218" s="47"/>
    </row>
    <row r="219" spans="5:8" x14ac:dyDescent="0.35">
      <c r="E219" s="47"/>
      <c r="H219" s="47"/>
    </row>
    <row r="220" spans="5:8" x14ac:dyDescent="0.35">
      <c r="E220" s="47"/>
      <c r="H220" s="47"/>
    </row>
    <row r="221" spans="5:8" x14ac:dyDescent="0.35">
      <c r="E221" s="47"/>
      <c r="H221" s="47"/>
    </row>
    <row r="222" spans="5:8" x14ac:dyDescent="0.35">
      <c r="E222" s="47"/>
      <c r="H222" s="47"/>
    </row>
    <row r="223" spans="5:8" x14ac:dyDescent="0.35">
      <c r="E223" s="47"/>
      <c r="H223" s="47"/>
    </row>
    <row r="224" spans="5:8" x14ac:dyDescent="0.35">
      <c r="E224" s="47"/>
      <c r="H224" s="47"/>
    </row>
    <row r="225" spans="5:8" x14ac:dyDescent="0.35">
      <c r="E225" s="47"/>
      <c r="H225" s="47"/>
    </row>
    <row r="226" spans="5:8" x14ac:dyDescent="0.35">
      <c r="E226" s="47"/>
      <c r="H226" s="47"/>
    </row>
    <row r="227" spans="5:8" x14ac:dyDescent="0.35">
      <c r="E227" s="47"/>
      <c r="H227" s="47"/>
    </row>
    <row r="228" spans="5:8" x14ac:dyDescent="0.35">
      <c r="E228" s="47"/>
      <c r="H228" s="47"/>
    </row>
    <row r="229" spans="5:8" x14ac:dyDescent="0.35">
      <c r="E229" s="47"/>
      <c r="H229" s="47"/>
    </row>
    <row r="230" spans="5:8" x14ac:dyDescent="0.35">
      <c r="E230" s="47"/>
      <c r="H230" s="47"/>
    </row>
    <row r="231" spans="5:8" x14ac:dyDescent="0.35">
      <c r="E231" s="47"/>
      <c r="H231" s="47"/>
    </row>
    <row r="232" spans="5:8" x14ac:dyDescent="0.35">
      <c r="E232" s="47"/>
      <c r="H232" s="47"/>
    </row>
    <row r="233" spans="5:8" x14ac:dyDescent="0.35">
      <c r="E233" s="47"/>
      <c r="H233" s="47"/>
    </row>
    <row r="234" spans="5:8" x14ac:dyDescent="0.35">
      <c r="E234" s="47"/>
      <c r="H234" s="47"/>
    </row>
    <row r="235" spans="5:8" x14ac:dyDescent="0.35">
      <c r="E235" s="47"/>
      <c r="H235" s="47"/>
    </row>
    <row r="236" spans="5:8" x14ac:dyDescent="0.35">
      <c r="E236" s="47"/>
      <c r="H236" s="47"/>
    </row>
    <row r="237" spans="5:8" x14ac:dyDescent="0.35">
      <c r="E237" s="47"/>
      <c r="H237" s="47"/>
    </row>
    <row r="238" spans="5:8" x14ac:dyDescent="0.35">
      <c r="E238" s="47"/>
      <c r="H238" s="47"/>
    </row>
    <row r="239" spans="5:8" x14ac:dyDescent="0.35">
      <c r="E239" s="47"/>
      <c r="H239" s="47"/>
    </row>
    <row r="240" spans="5:8" x14ac:dyDescent="0.35">
      <c r="E240" s="47"/>
      <c r="H240" s="47"/>
    </row>
    <row r="241" spans="5:8" x14ac:dyDescent="0.35">
      <c r="E241" s="47"/>
      <c r="H241" s="47"/>
    </row>
    <row r="242" spans="5:8" x14ac:dyDescent="0.35">
      <c r="E242" s="47"/>
      <c r="H242" s="47"/>
    </row>
    <row r="243" spans="5:8" x14ac:dyDescent="0.35">
      <c r="E243" s="47"/>
      <c r="H243" s="47"/>
    </row>
    <row r="244" spans="5:8" x14ac:dyDescent="0.35">
      <c r="E244" s="47"/>
      <c r="H244" s="47"/>
    </row>
    <row r="245" spans="5:8" x14ac:dyDescent="0.35">
      <c r="E245" s="47"/>
      <c r="H245" s="47"/>
    </row>
    <row r="246" spans="5:8" x14ac:dyDescent="0.35">
      <c r="E246" s="47"/>
      <c r="H246" s="47"/>
    </row>
    <row r="247" spans="5:8" x14ac:dyDescent="0.35">
      <c r="E247" s="47"/>
      <c r="H247" s="47"/>
    </row>
    <row r="248" spans="5:8" x14ac:dyDescent="0.35">
      <c r="E248" s="47"/>
      <c r="H248" s="47"/>
    </row>
    <row r="249" spans="5:8" x14ac:dyDescent="0.35">
      <c r="E249" s="47"/>
      <c r="H249" s="47"/>
    </row>
    <row r="250" spans="5:8" x14ac:dyDescent="0.35">
      <c r="E250" s="47"/>
      <c r="H250" s="47"/>
    </row>
    <row r="251" spans="5:8" x14ac:dyDescent="0.35">
      <c r="E251" s="47"/>
      <c r="H251" s="47"/>
    </row>
    <row r="252" spans="5:8" x14ac:dyDescent="0.35">
      <c r="E252" s="47"/>
      <c r="H252" s="47"/>
    </row>
    <row r="253" spans="5:8" x14ac:dyDescent="0.35">
      <c r="E253" s="47"/>
      <c r="H253" s="47"/>
    </row>
    <row r="254" spans="5:8" x14ac:dyDescent="0.35">
      <c r="E254" s="47"/>
      <c r="H254" s="47"/>
    </row>
    <row r="255" spans="5:8" x14ac:dyDescent="0.35">
      <c r="E255" s="47"/>
      <c r="H255" s="47"/>
    </row>
    <row r="256" spans="5:8" x14ac:dyDescent="0.35">
      <c r="E256" s="47"/>
      <c r="H256" s="47"/>
    </row>
    <row r="257" spans="5:8" x14ac:dyDescent="0.35">
      <c r="E257" s="47"/>
      <c r="H257" s="47"/>
    </row>
    <row r="258" spans="5:8" x14ac:dyDescent="0.35">
      <c r="E258" s="47"/>
      <c r="H258" s="47"/>
    </row>
    <row r="259" spans="5:8" x14ac:dyDescent="0.35">
      <c r="E259" s="47"/>
      <c r="H259" s="47"/>
    </row>
    <row r="260" spans="5:8" x14ac:dyDescent="0.35">
      <c r="E260" s="47"/>
      <c r="H260" s="47"/>
    </row>
    <row r="261" spans="5:8" x14ac:dyDescent="0.35">
      <c r="E261" s="47"/>
      <c r="H261" s="47"/>
    </row>
    <row r="262" spans="5:8" x14ac:dyDescent="0.35">
      <c r="E262" s="47"/>
      <c r="H262" s="47"/>
    </row>
    <row r="263" spans="5:8" x14ac:dyDescent="0.35">
      <c r="E263" s="47"/>
      <c r="H263" s="47"/>
    </row>
    <row r="264" spans="5:8" x14ac:dyDescent="0.35">
      <c r="E264" s="47"/>
      <c r="H264" s="47"/>
    </row>
    <row r="265" spans="5:8" x14ac:dyDescent="0.35">
      <c r="E265" s="47"/>
      <c r="H265" s="47"/>
    </row>
    <row r="266" spans="5:8" x14ac:dyDescent="0.35">
      <c r="E266" s="47"/>
      <c r="H266" s="47"/>
    </row>
    <row r="267" spans="5:8" x14ac:dyDescent="0.35">
      <c r="E267" s="47"/>
      <c r="H267" s="47"/>
    </row>
    <row r="268" spans="5:8" x14ac:dyDescent="0.35">
      <c r="E268" s="47"/>
      <c r="H268" s="47"/>
    </row>
    <row r="269" spans="5:8" x14ac:dyDescent="0.35">
      <c r="E269" s="47"/>
      <c r="H269" s="47"/>
    </row>
    <row r="270" spans="5:8" x14ac:dyDescent="0.35">
      <c r="E270" s="47"/>
      <c r="H270" s="47"/>
    </row>
    <row r="271" spans="5:8" x14ac:dyDescent="0.35">
      <c r="E271" s="47"/>
      <c r="H271" s="47"/>
    </row>
    <row r="272" spans="5:8" x14ac:dyDescent="0.35">
      <c r="E272" s="47"/>
      <c r="H272" s="47"/>
    </row>
    <row r="273" spans="5:8" x14ac:dyDescent="0.35">
      <c r="E273" s="47"/>
      <c r="H273" s="47"/>
    </row>
    <row r="274" spans="5:8" x14ac:dyDescent="0.35">
      <c r="E274" s="47"/>
      <c r="H274" s="47"/>
    </row>
    <row r="275" spans="5:8" x14ac:dyDescent="0.35">
      <c r="E275" s="47"/>
      <c r="H275" s="47"/>
    </row>
    <row r="276" spans="5:8" x14ac:dyDescent="0.35">
      <c r="E276" s="47"/>
      <c r="H276" s="47"/>
    </row>
    <row r="277" spans="5:8" x14ac:dyDescent="0.35">
      <c r="E277" s="47"/>
      <c r="H277" s="47"/>
    </row>
    <row r="278" spans="5:8" x14ac:dyDescent="0.35">
      <c r="E278" s="47"/>
      <c r="H278" s="47"/>
    </row>
    <row r="279" spans="5:8" x14ac:dyDescent="0.35">
      <c r="E279" s="47"/>
      <c r="H279" s="47"/>
    </row>
    <row r="280" spans="5:8" x14ac:dyDescent="0.35">
      <c r="E280" s="47"/>
      <c r="H280" s="47"/>
    </row>
    <row r="281" spans="5:8" x14ac:dyDescent="0.35">
      <c r="E281" s="47"/>
      <c r="H281" s="47"/>
    </row>
    <row r="282" spans="5:8" x14ac:dyDescent="0.35">
      <c r="E282" s="47"/>
      <c r="H282" s="47"/>
    </row>
    <row r="283" spans="5:8" x14ac:dyDescent="0.35">
      <c r="E283" s="47"/>
      <c r="H283" s="47"/>
    </row>
    <row r="284" spans="5:8" x14ac:dyDescent="0.35">
      <c r="E284" s="47"/>
      <c r="H284" s="47"/>
    </row>
    <row r="285" spans="5:8" x14ac:dyDescent="0.35">
      <c r="E285" s="47"/>
      <c r="H285" s="47"/>
    </row>
    <row r="286" spans="5:8" x14ac:dyDescent="0.35">
      <c r="E286" s="47"/>
      <c r="H286" s="47"/>
    </row>
    <row r="287" spans="5:8" x14ac:dyDescent="0.35">
      <c r="E287" s="47"/>
      <c r="H287" s="47"/>
    </row>
    <row r="288" spans="5:8" x14ac:dyDescent="0.35">
      <c r="E288" s="47"/>
      <c r="H288" s="47"/>
    </row>
    <row r="289" spans="5:8" x14ac:dyDescent="0.35">
      <c r="E289" s="47"/>
      <c r="H289" s="47"/>
    </row>
    <row r="290" spans="5:8" x14ac:dyDescent="0.35">
      <c r="E290" s="47"/>
      <c r="H290" s="47"/>
    </row>
    <row r="291" spans="5:8" x14ac:dyDescent="0.35">
      <c r="E291" s="47"/>
      <c r="H291" s="47"/>
    </row>
    <row r="292" spans="5:8" x14ac:dyDescent="0.35">
      <c r="E292" s="47"/>
      <c r="H292" s="47"/>
    </row>
    <row r="293" spans="5:8" x14ac:dyDescent="0.35">
      <c r="E293" s="47"/>
      <c r="H293" s="47"/>
    </row>
    <row r="294" spans="5:8" x14ac:dyDescent="0.35">
      <c r="E294" s="47"/>
      <c r="H294" s="47"/>
    </row>
    <row r="295" spans="5:8" x14ac:dyDescent="0.35">
      <c r="E295" s="47"/>
      <c r="H295" s="47"/>
    </row>
    <row r="296" spans="5:8" x14ac:dyDescent="0.35">
      <c r="E296" s="47"/>
      <c r="H296" s="47"/>
    </row>
    <row r="297" spans="5:8" x14ac:dyDescent="0.35">
      <c r="E297" s="47"/>
      <c r="H297" s="47"/>
    </row>
    <row r="298" spans="5:8" x14ac:dyDescent="0.35">
      <c r="E298" s="47"/>
      <c r="H298" s="47"/>
    </row>
    <row r="299" spans="5:8" x14ac:dyDescent="0.35">
      <c r="E299" s="47"/>
      <c r="H299" s="47"/>
    </row>
    <row r="300" spans="5:8" x14ac:dyDescent="0.35">
      <c r="E300" s="47"/>
      <c r="H300" s="47"/>
    </row>
    <row r="301" spans="5:8" x14ac:dyDescent="0.35">
      <c r="E301" s="47"/>
      <c r="H301" s="47"/>
    </row>
    <row r="302" spans="5:8" x14ac:dyDescent="0.35">
      <c r="E302" s="47"/>
      <c r="H302" s="47"/>
    </row>
    <row r="303" spans="5:8" x14ac:dyDescent="0.35">
      <c r="E303" s="47"/>
      <c r="H303" s="47"/>
    </row>
    <row r="304" spans="5:8" x14ac:dyDescent="0.35">
      <c r="E304" s="47"/>
      <c r="H304" s="47"/>
    </row>
    <row r="305" spans="5:8" x14ac:dyDescent="0.35">
      <c r="E305" s="47"/>
      <c r="H305" s="47"/>
    </row>
    <row r="306" spans="5:8" x14ac:dyDescent="0.35">
      <c r="E306" s="47"/>
      <c r="H306" s="47"/>
    </row>
    <row r="307" spans="5:8" x14ac:dyDescent="0.35">
      <c r="E307" s="47"/>
      <c r="H307" s="47"/>
    </row>
    <row r="308" spans="5:8" x14ac:dyDescent="0.35">
      <c r="E308" s="47"/>
      <c r="H308" s="47"/>
    </row>
    <row r="309" spans="5:8" x14ac:dyDescent="0.35">
      <c r="E309" s="47"/>
      <c r="H309" s="47"/>
    </row>
    <row r="310" spans="5:8" x14ac:dyDescent="0.35">
      <c r="E310" s="47"/>
      <c r="H310" s="47"/>
    </row>
    <row r="311" spans="5:8" x14ac:dyDescent="0.35">
      <c r="E311" s="47"/>
      <c r="H311" s="47"/>
    </row>
    <row r="312" spans="5:8" x14ac:dyDescent="0.35">
      <c r="E312" s="47"/>
      <c r="H312" s="47"/>
    </row>
    <row r="313" spans="5:8" x14ac:dyDescent="0.35">
      <c r="E313" s="47"/>
      <c r="H313" s="47"/>
    </row>
    <row r="314" spans="5:8" x14ac:dyDescent="0.35">
      <c r="E314" s="47"/>
      <c r="H314" s="47"/>
    </row>
    <row r="315" spans="5:8" x14ac:dyDescent="0.35">
      <c r="E315" s="47"/>
      <c r="H315" s="47"/>
    </row>
    <row r="316" spans="5:8" x14ac:dyDescent="0.35">
      <c r="E316" s="47"/>
      <c r="H316" s="47"/>
    </row>
    <row r="317" spans="5:8" x14ac:dyDescent="0.35">
      <c r="E317" s="47"/>
      <c r="H317" s="47"/>
    </row>
    <row r="318" spans="5:8" x14ac:dyDescent="0.35">
      <c r="E318" s="47"/>
      <c r="H318" s="47"/>
    </row>
    <row r="319" spans="5:8" x14ac:dyDescent="0.35">
      <c r="E319" s="47"/>
      <c r="H319" s="47"/>
    </row>
    <row r="320" spans="5:8" x14ac:dyDescent="0.35">
      <c r="E320" s="47"/>
      <c r="H320" s="47"/>
    </row>
    <row r="321" spans="5:8" x14ac:dyDescent="0.35">
      <c r="E321" s="47"/>
      <c r="H321" s="47"/>
    </row>
    <row r="322" spans="5:8" x14ac:dyDescent="0.35">
      <c r="E322" s="47"/>
      <c r="H322" s="47"/>
    </row>
    <row r="323" spans="5:8" x14ac:dyDescent="0.35">
      <c r="E323" s="47"/>
      <c r="H323" s="47"/>
    </row>
    <row r="324" spans="5:8" x14ac:dyDescent="0.35">
      <c r="E324" s="47"/>
      <c r="H324" s="47"/>
    </row>
    <row r="325" spans="5:8" x14ac:dyDescent="0.35">
      <c r="E325" s="47"/>
      <c r="H325" s="47"/>
    </row>
    <row r="326" spans="5:8" x14ac:dyDescent="0.35">
      <c r="E326" s="47"/>
      <c r="H326" s="47"/>
    </row>
    <row r="327" spans="5:8" x14ac:dyDescent="0.35">
      <c r="E327" s="47"/>
      <c r="H327" s="47"/>
    </row>
    <row r="328" spans="5:8" x14ac:dyDescent="0.35">
      <c r="E328" s="47"/>
      <c r="H328" s="47"/>
    </row>
    <row r="329" spans="5:8" x14ac:dyDescent="0.35">
      <c r="E329" s="47"/>
      <c r="H329" s="47"/>
    </row>
    <row r="330" spans="5:8" x14ac:dyDescent="0.35">
      <c r="E330" s="47"/>
      <c r="H330" s="47"/>
    </row>
    <row r="331" spans="5:8" x14ac:dyDescent="0.35">
      <c r="E331" s="47"/>
      <c r="H331" s="47"/>
    </row>
    <row r="332" spans="5:8" x14ac:dyDescent="0.35">
      <c r="E332" s="47"/>
      <c r="H332" s="47"/>
    </row>
    <row r="333" spans="5:8" x14ac:dyDescent="0.35">
      <c r="E333" s="47"/>
      <c r="H333" s="47"/>
    </row>
    <row r="334" spans="5:8" x14ac:dyDescent="0.35">
      <c r="E334" s="47"/>
      <c r="H334" s="47"/>
    </row>
    <row r="335" spans="5:8" x14ac:dyDescent="0.35">
      <c r="E335" s="47"/>
      <c r="H335" s="47"/>
    </row>
    <row r="336" spans="5:8" x14ac:dyDescent="0.35">
      <c r="E336" s="47"/>
      <c r="H336" s="47"/>
    </row>
    <row r="337" spans="5:8" x14ac:dyDescent="0.35">
      <c r="E337" s="47"/>
      <c r="H337" s="47"/>
    </row>
    <row r="338" spans="5:8" x14ac:dyDescent="0.35">
      <c r="E338" s="47"/>
      <c r="H338" s="47"/>
    </row>
    <row r="339" spans="5:8" x14ac:dyDescent="0.35">
      <c r="E339" s="47"/>
      <c r="H339" s="47"/>
    </row>
    <row r="340" spans="5:8" x14ac:dyDescent="0.35">
      <c r="E340" s="47"/>
      <c r="H340" s="47"/>
    </row>
    <row r="341" spans="5:8" x14ac:dyDescent="0.35">
      <c r="E341" s="47"/>
      <c r="H341" s="47"/>
    </row>
    <row r="342" spans="5:8" x14ac:dyDescent="0.35">
      <c r="E342" s="47"/>
      <c r="H342" s="47"/>
    </row>
    <row r="343" spans="5:8" x14ac:dyDescent="0.35">
      <c r="E343" s="47"/>
      <c r="H343" s="47"/>
    </row>
    <row r="344" spans="5:8" x14ac:dyDescent="0.35">
      <c r="E344" s="47"/>
      <c r="H344" s="47"/>
    </row>
    <row r="345" spans="5:8" x14ac:dyDescent="0.35">
      <c r="E345" s="47"/>
      <c r="H345" s="47"/>
    </row>
    <row r="346" spans="5:8" x14ac:dyDescent="0.35">
      <c r="E346" s="47"/>
      <c r="H346" s="47"/>
    </row>
    <row r="347" spans="5:8" x14ac:dyDescent="0.35">
      <c r="E347" s="47"/>
      <c r="H347" s="47"/>
    </row>
    <row r="348" spans="5:8" x14ac:dyDescent="0.35">
      <c r="E348" s="47"/>
      <c r="H348" s="47"/>
    </row>
    <row r="349" spans="5:8" x14ac:dyDescent="0.35">
      <c r="E349" s="47"/>
      <c r="H349" s="47"/>
    </row>
    <row r="350" spans="5:8" x14ac:dyDescent="0.35">
      <c r="E350" s="47"/>
      <c r="H350" s="47"/>
    </row>
    <row r="351" spans="5:8" x14ac:dyDescent="0.35">
      <c r="E351" s="47"/>
      <c r="H351" s="47"/>
    </row>
    <row r="352" spans="5:8" x14ac:dyDescent="0.35">
      <c r="E352" s="47"/>
      <c r="H352" s="47"/>
    </row>
    <row r="353" spans="5:8" x14ac:dyDescent="0.35">
      <c r="E353" s="47"/>
      <c r="H353" s="47"/>
    </row>
    <row r="354" spans="5:8" x14ac:dyDescent="0.35">
      <c r="E354" s="47"/>
      <c r="H354" s="47"/>
    </row>
    <row r="355" spans="5:8" x14ac:dyDescent="0.35">
      <c r="E355" s="47"/>
      <c r="H355" s="47"/>
    </row>
    <row r="356" spans="5:8" x14ac:dyDescent="0.35">
      <c r="E356" s="47"/>
      <c r="H356" s="47"/>
    </row>
    <row r="357" spans="5:8" x14ac:dyDescent="0.35">
      <c r="E357" s="47"/>
      <c r="H357" s="47"/>
    </row>
    <row r="358" spans="5:8" x14ac:dyDescent="0.35">
      <c r="E358" s="47"/>
      <c r="H358" s="47"/>
    </row>
    <row r="359" spans="5:8" x14ac:dyDescent="0.35">
      <c r="E359" s="47"/>
      <c r="H359" s="47"/>
    </row>
    <row r="360" spans="5:8" x14ac:dyDescent="0.35">
      <c r="E360" s="47"/>
      <c r="H360" s="47"/>
    </row>
    <row r="361" spans="5:8" x14ac:dyDescent="0.35">
      <c r="E361" s="47"/>
      <c r="H361" s="47"/>
    </row>
    <row r="362" spans="5:8" x14ac:dyDescent="0.35">
      <c r="E362" s="47"/>
      <c r="H362" s="47"/>
    </row>
    <row r="363" spans="5:8" x14ac:dyDescent="0.35">
      <c r="E363" s="47"/>
      <c r="H363" s="47"/>
    </row>
    <row r="364" spans="5:8" x14ac:dyDescent="0.35">
      <c r="E364" s="47"/>
      <c r="H364" s="47"/>
    </row>
    <row r="365" spans="5:8" x14ac:dyDescent="0.35">
      <c r="E365" s="47"/>
      <c r="H365" s="47"/>
    </row>
    <row r="366" spans="5:8" x14ac:dyDescent="0.35">
      <c r="E366" s="47"/>
      <c r="H366" s="47"/>
    </row>
    <row r="367" spans="5:8" x14ac:dyDescent="0.35">
      <c r="E367" s="47"/>
      <c r="H367" s="47"/>
    </row>
    <row r="368" spans="5:8" x14ac:dyDescent="0.35">
      <c r="E368" s="47"/>
      <c r="H368" s="47"/>
    </row>
    <row r="369" spans="5:8" x14ac:dyDescent="0.35">
      <c r="E369" s="47"/>
      <c r="H369" s="47"/>
    </row>
    <row r="370" spans="5:8" x14ac:dyDescent="0.35">
      <c r="E370" s="47"/>
      <c r="H370" s="47"/>
    </row>
    <row r="371" spans="5:8" x14ac:dyDescent="0.35">
      <c r="E371" s="47"/>
      <c r="H371" s="47"/>
    </row>
    <row r="372" spans="5:8" x14ac:dyDescent="0.35">
      <c r="E372" s="47"/>
      <c r="H372" s="47"/>
    </row>
    <row r="373" spans="5:8" x14ac:dyDescent="0.35">
      <c r="E373" s="47"/>
      <c r="H373" s="47"/>
    </row>
    <row r="374" spans="5:8" x14ac:dyDescent="0.35">
      <c r="E374" s="47"/>
      <c r="H374" s="47"/>
    </row>
    <row r="375" spans="5:8" x14ac:dyDescent="0.35">
      <c r="E375" s="47"/>
      <c r="H375" s="47"/>
    </row>
    <row r="376" spans="5:8" x14ac:dyDescent="0.35">
      <c r="E376" s="47"/>
      <c r="H376" s="47"/>
    </row>
    <row r="377" spans="5:8" x14ac:dyDescent="0.35">
      <c r="E377" s="47"/>
      <c r="H377" s="47"/>
    </row>
    <row r="378" spans="5:8" x14ac:dyDescent="0.35">
      <c r="E378" s="47"/>
      <c r="H378" s="47"/>
    </row>
    <row r="379" spans="5:8" x14ac:dyDescent="0.35">
      <c r="E379" s="47"/>
      <c r="H379" s="47"/>
    </row>
    <row r="380" spans="5:8" x14ac:dyDescent="0.35">
      <c r="E380" s="47"/>
      <c r="H380" s="47"/>
    </row>
    <row r="381" spans="5:8" x14ac:dyDescent="0.35">
      <c r="E381" s="47"/>
      <c r="H381" s="47"/>
    </row>
    <row r="382" spans="5:8" x14ac:dyDescent="0.35">
      <c r="E382" s="47"/>
      <c r="H382" s="47"/>
    </row>
    <row r="383" spans="5:8" x14ac:dyDescent="0.35">
      <c r="E383" s="47"/>
      <c r="H383" s="47"/>
    </row>
    <row r="384" spans="5:8" x14ac:dyDescent="0.35">
      <c r="E384" s="47"/>
      <c r="H384" s="47"/>
    </row>
    <row r="385" spans="5:8" x14ac:dyDescent="0.35">
      <c r="E385" s="47"/>
      <c r="H385" s="47"/>
    </row>
    <row r="386" spans="5:8" x14ac:dyDescent="0.35">
      <c r="E386" s="47"/>
      <c r="H386" s="47"/>
    </row>
    <row r="387" spans="5:8" x14ac:dyDescent="0.35">
      <c r="E387" s="47"/>
      <c r="H387" s="47"/>
    </row>
    <row r="388" spans="5:8" x14ac:dyDescent="0.35">
      <c r="E388" s="47"/>
      <c r="H388" s="47"/>
    </row>
    <row r="389" spans="5:8" x14ac:dyDescent="0.35">
      <c r="E389" s="47"/>
      <c r="H389" s="47"/>
    </row>
    <row r="390" spans="5:8" x14ac:dyDescent="0.35">
      <c r="E390" s="47"/>
      <c r="H390" s="47"/>
    </row>
    <row r="391" spans="5:8" x14ac:dyDescent="0.35">
      <c r="E391" s="47"/>
      <c r="H391" s="47"/>
    </row>
    <row r="392" spans="5:8" x14ac:dyDescent="0.35">
      <c r="E392" s="47"/>
      <c r="H392" s="47"/>
    </row>
    <row r="393" spans="5:8" x14ac:dyDescent="0.35">
      <c r="E393" s="47"/>
      <c r="H393" s="47"/>
    </row>
    <row r="394" spans="5:8" x14ac:dyDescent="0.35">
      <c r="E394" s="47"/>
      <c r="H394" s="47"/>
    </row>
    <row r="395" spans="5:8" x14ac:dyDescent="0.35">
      <c r="E395" s="47"/>
      <c r="H395" s="47"/>
    </row>
    <row r="396" spans="5:8" x14ac:dyDescent="0.35">
      <c r="E396" s="47"/>
      <c r="H396" s="47"/>
    </row>
    <row r="397" spans="5:8" x14ac:dyDescent="0.35">
      <c r="E397" s="47"/>
      <c r="H397" s="47"/>
    </row>
    <row r="398" spans="5:8" x14ac:dyDescent="0.35">
      <c r="E398" s="47"/>
      <c r="H398" s="47"/>
    </row>
    <row r="399" spans="5:8" x14ac:dyDescent="0.35">
      <c r="E399" s="47"/>
      <c r="H399" s="47"/>
    </row>
    <row r="400" spans="5:8" x14ac:dyDescent="0.35">
      <c r="E400" s="47"/>
      <c r="H400" s="47"/>
    </row>
    <row r="401" spans="5:8" x14ac:dyDescent="0.35">
      <c r="E401" s="47"/>
      <c r="H401" s="47"/>
    </row>
    <row r="402" spans="5:8" x14ac:dyDescent="0.35">
      <c r="E402" s="47"/>
      <c r="H402" s="47"/>
    </row>
    <row r="403" spans="5:8" x14ac:dyDescent="0.35">
      <c r="E403" s="47"/>
      <c r="H403" s="47"/>
    </row>
    <row r="404" spans="5:8" x14ac:dyDescent="0.35">
      <c r="E404" s="47"/>
      <c r="H404" s="47"/>
    </row>
    <row r="405" spans="5:8" x14ac:dyDescent="0.35">
      <c r="E405" s="47"/>
      <c r="H405" s="47"/>
    </row>
    <row r="406" spans="5:8" x14ac:dyDescent="0.35">
      <c r="E406" s="47"/>
      <c r="H406" s="47"/>
    </row>
    <row r="407" spans="5:8" x14ac:dyDescent="0.35">
      <c r="E407" s="47"/>
      <c r="H407" s="47"/>
    </row>
    <row r="408" spans="5:8" x14ac:dyDescent="0.35">
      <c r="E408" s="47"/>
      <c r="H408" s="47"/>
    </row>
    <row r="409" spans="5:8" x14ac:dyDescent="0.35">
      <c r="E409" s="47"/>
      <c r="H409" s="47"/>
    </row>
    <row r="410" spans="5:8" x14ac:dyDescent="0.35">
      <c r="E410" s="47"/>
      <c r="H410" s="47"/>
    </row>
    <row r="411" spans="5:8" x14ac:dyDescent="0.35">
      <c r="E411" s="47"/>
      <c r="H411" s="47"/>
    </row>
    <row r="412" spans="5:8" x14ac:dyDescent="0.35">
      <c r="E412" s="47"/>
      <c r="H412" s="47"/>
    </row>
    <row r="413" spans="5:8" x14ac:dyDescent="0.35">
      <c r="E413" s="47"/>
      <c r="H413" s="47"/>
    </row>
    <row r="414" spans="5:8" x14ac:dyDescent="0.35">
      <c r="E414" s="47"/>
      <c r="H414" s="47"/>
    </row>
    <row r="415" spans="5:8" x14ac:dyDescent="0.35">
      <c r="E415" s="47"/>
      <c r="H415" s="47"/>
    </row>
    <row r="416" spans="5:8" x14ac:dyDescent="0.35">
      <c r="E416" s="47"/>
      <c r="H416" s="47"/>
    </row>
    <row r="417" spans="5:8" x14ac:dyDescent="0.35">
      <c r="E417" s="47"/>
      <c r="H417" s="47"/>
    </row>
    <row r="418" spans="5:8" x14ac:dyDescent="0.35">
      <c r="E418" s="47"/>
      <c r="H418" s="47"/>
    </row>
    <row r="419" spans="5:8" x14ac:dyDescent="0.35">
      <c r="E419" s="47"/>
      <c r="H419" s="47"/>
    </row>
    <row r="420" spans="5:8" x14ac:dyDescent="0.35">
      <c r="E420" s="47"/>
      <c r="H420" s="47"/>
    </row>
    <row r="421" spans="5:8" x14ac:dyDescent="0.35">
      <c r="E421" s="47"/>
      <c r="H421" s="47"/>
    </row>
    <row r="422" spans="5:8" x14ac:dyDescent="0.35">
      <c r="E422" s="47"/>
      <c r="H422" s="47"/>
    </row>
    <row r="423" spans="5:8" x14ac:dyDescent="0.35">
      <c r="E423" s="47"/>
      <c r="H423" s="47"/>
    </row>
    <row r="424" spans="5:8" x14ac:dyDescent="0.35">
      <c r="E424" s="47"/>
      <c r="H424" s="47"/>
    </row>
    <row r="425" spans="5:8" x14ac:dyDescent="0.35">
      <c r="E425" s="47"/>
      <c r="H425" s="47"/>
    </row>
    <row r="426" spans="5:8" x14ac:dyDescent="0.35">
      <c r="E426" s="47"/>
      <c r="H426" s="47"/>
    </row>
    <row r="427" spans="5:8" x14ac:dyDescent="0.35">
      <c r="E427" s="47"/>
      <c r="H427" s="47"/>
    </row>
    <row r="428" spans="5:8" x14ac:dyDescent="0.35">
      <c r="E428" s="47"/>
      <c r="H428" s="47"/>
    </row>
    <row r="429" spans="5:8" x14ac:dyDescent="0.35">
      <c r="E429" s="47"/>
      <c r="H429" s="47"/>
    </row>
    <row r="430" spans="5:8" x14ac:dyDescent="0.35">
      <c r="E430" s="47"/>
      <c r="H430" s="47"/>
    </row>
    <row r="431" spans="5:8" x14ac:dyDescent="0.35">
      <c r="E431" s="47"/>
      <c r="H431" s="47"/>
    </row>
    <row r="432" spans="5:8" x14ac:dyDescent="0.35">
      <c r="E432" s="47"/>
      <c r="H432" s="47"/>
    </row>
    <row r="433" spans="5:8" x14ac:dyDescent="0.35">
      <c r="E433" s="47"/>
      <c r="H433" s="47"/>
    </row>
    <row r="434" spans="5:8" x14ac:dyDescent="0.35">
      <c r="E434" s="47"/>
      <c r="H434" s="47"/>
    </row>
    <row r="435" spans="5:8" x14ac:dyDescent="0.35">
      <c r="E435" s="47"/>
      <c r="H435" s="47"/>
    </row>
    <row r="436" spans="5:8" x14ac:dyDescent="0.35">
      <c r="E436" s="47"/>
      <c r="H436" s="47"/>
    </row>
    <row r="437" spans="5:8" x14ac:dyDescent="0.35">
      <c r="E437" s="47"/>
      <c r="H437" s="47"/>
    </row>
    <row r="438" spans="5:8" x14ac:dyDescent="0.35">
      <c r="E438" s="47"/>
      <c r="H438" s="47"/>
    </row>
    <row r="439" spans="5:8" x14ac:dyDescent="0.35">
      <c r="E439" s="47"/>
      <c r="H439" s="47"/>
    </row>
    <row r="440" spans="5:8" x14ac:dyDescent="0.35">
      <c r="E440" s="47"/>
      <c r="H440" s="47"/>
    </row>
    <row r="441" spans="5:8" x14ac:dyDescent="0.35">
      <c r="E441" s="47"/>
      <c r="H441" s="47"/>
    </row>
    <row r="442" spans="5:8" x14ac:dyDescent="0.35">
      <c r="E442" s="47"/>
      <c r="H442" s="47"/>
    </row>
    <row r="443" spans="5:8" x14ac:dyDescent="0.35">
      <c r="E443" s="47"/>
      <c r="H443" s="47"/>
    </row>
    <row r="444" spans="5:8" x14ac:dyDescent="0.35">
      <c r="E444" s="47"/>
      <c r="H444" s="47"/>
    </row>
    <row r="445" spans="5:8" x14ac:dyDescent="0.35">
      <c r="E445" s="47"/>
      <c r="H445" s="47"/>
    </row>
    <row r="446" spans="5:8" x14ac:dyDescent="0.35">
      <c r="E446" s="47"/>
      <c r="H446" s="47"/>
    </row>
    <row r="447" spans="5:8" x14ac:dyDescent="0.35">
      <c r="E447" s="47"/>
      <c r="H447" s="47"/>
    </row>
    <row r="448" spans="5:8" x14ac:dyDescent="0.35">
      <c r="E448" s="47"/>
      <c r="H448" s="47"/>
    </row>
    <row r="449" spans="5:8" x14ac:dyDescent="0.35">
      <c r="E449" s="47"/>
      <c r="H449" s="47"/>
    </row>
    <row r="450" spans="5:8" x14ac:dyDescent="0.35">
      <c r="E450" s="47"/>
      <c r="H450" s="47"/>
    </row>
    <row r="451" spans="5:8" x14ac:dyDescent="0.35">
      <c r="E451" s="47"/>
      <c r="H451" s="47"/>
    </row>
    <row r="452" spans="5:8" x14ac:dyDescent="0.35">
      <c r="E452" s="47"/>
      <c r="H452" s="47"/>
    </row>
    <row r="453" spans="5:8" x14ac:dyDescent="0.35">
      <c r="E453" s="47"/>
      <c r="H453" s="47"/>
    </row>
    <row r="454" spans="5:8" x14ac:dyDescent="0.35">
      <c r="E454" s="47"/>
      <c r="H454" s="47"/>
    </row>
    <row r="455" spans="5:8" x14ac:dyDescent="0.35">
      <c r="E455" s="47"/>
      <c r="H455" s="47"/>
    </row>
    <row r="456" spans="5:8" x14ac:dyDescent="0.35">
      <c r="E456" s="47"/>
      <c r="H456" s="47"/>
    </row>
    <row r="457" spans="5:8" x14ac:dyDescent="0.35">
      <c r="E457" s="47"/>
      <c r="H457" s="47"/>
    </row>
    <row r="458" spans="5:8" x14ac:dyDescent="0.35">
      <c r="E458" s="47"/>
      <c r="H458" s="47"/>
    </row>
    <row r="459" spans="5:8" x14ac:dyDescent="0.35">
      <c r="E459" s="47"/>
      <c r="H459" s="47"/>
    </row>
    <row r="460" spans="5:8" x14ac:dyDescent="0.35">
      <c r="E460" s="47"/>
      <c r="H460" s="47"/>
    </row>
    <row r="461" spans="5:8" x14ac:dyDescent="0.35">
      <c r="E461" s="47"/>
      <c r="H461" s="47"/>
    </row>
    <row r="462" spans="5:8" x14ac:dyDescent="0.35">
      <c r="E462" s="47"/>
      <c r="H462" s="47"/>
    </row>
    <row r="463" spans="5:8" x14ac:dyDescent="0.35">
      <c r="E463" s="47"/>
      <c r="H463" s="47"/>
    </row>
    <row r="464" spans="5:8" x14ac:dyDescent="0.35">
      <c r="E464" s="47"/>
      <c r="H464" s="47"/>
    </row>
    <row r="465" spans="5:8" x14ac:dyDescent="0.35">
      <c r="E465" s="47"/>
      <c r="H465" s="47"/>
    </row>
    <row r="466" spans="5:8" x14ac:dyDescent="0.35">
      <c r="E466" s="47"/>
      <c r="H466" s="47"/>
    </row>
    <row r="467" spans="5:8" x14ac:dyDescent="0.35">
      <c r="E467" s="47"/>
      <c r="H467" s="47"/>
    </row>
    <row r="468" spans="5:8" x14ac:dyDescent="0.35">
      <c r="E468" s="47"/>
      <c r="H468" s="47"/>
    </row>
    <row r="469" spans="5:8" x14ac:dyDescent="0.35">
      <c r="E469" s="47"/>
      <c r="H469" s="47"/>
    </row>
    <row r="470" spans="5:8" x14ac:dyDescent="0.35">
      <c r="E470" s="47"/>
      <c r="H470" s="47"/>
    </row>
    <row r="471" spans="5:8" x14ac:dyDescent="0.35">
      <c r="E471" s="47"/>
      <c r="H471" s="47"/>
    </row>
    <row r="472" spans="5:8" x14ac:dyDescent="0.35">
      <c r="E472" s="47"/>
      <c r="H472" s="47"/>
    </row>
    <row r="473" spans="5:8" x14ac:dyDescent="0.35">
      <c r="E473" s="47"/>
      <c r="H473" s="47"/>
    </row>
    <row r="474" spans="5:8" x14ac:dyDescent="0.35">
      <c r="E474" s="47"/>
      <c r="H474" s="47"/>
    </row>
    <row r="475" spans="5:8" x14ac:dyDescent="0.35">
      <c r="E475" s="47"/>
      <c r="H475" s="47"/>
    </row>
    <row r="476" spans="5:8" x14ac:dyDescent="0.35">
      <c r="E476" s="47"/>
      <c r="H476" s="47"/>
    </row>
    <row r="477" spans="5:8" x14ac:dyDescent="0.35">
      <c r="E477" s="47"/>
      <c r="H477" s="47"/>
    </row>
    <row r="478" spans="5:8" x14ac:dyDescent="0.35">
      <c r="E478" s="47"/>
      <c r="H478" s="47"/>
    </row>
    <row r="479" spans="5:8" x14ac:dyDescent="0.35">
      <c r="E479" s="47"/>
      <c r="H479" s="47"/>
    </row>
    <row r="480" spans="5:8" x14ac:dyDescent="0.35">
      <c r="E480" s="47"/>
      <c r="H480" s="47"/>
    </row>
    <row r="481" spans="5:8" x14ac:dyDescent="0.35">
      <c r="E481" s="47"/>
      <c r="H481" s="47"/>
    </row>
    <row r="482" spans="5:8" x14ac:dyDescent="0.35">
      <c r="E482" s="47"/>
      <c r="H482" s="47"/>
    </row>
    <row r="483" spans="5:8" x14ac:dyDescent="0.35">
      <c r="E483" s="47"/>
      <c r="H483" s="47"/>
    </row>
    <row r="484" spans="5:8" x14ac:dyDescent="0.35">
      <c r="E484" s="47"/>
      <c r="H484" s="47"/>
    </row>
    <row r="485" spans="5:8" x14ac:dyDescent="0.35">
      <c r="E485" s="47"/>
      <c r="H485" s="47"/>
    </row>
    <row r="486" spans="5:8" x14ac:dyDescent="0.35">
      <c r="E486" s="47"/>
      <c r="H486" s="47"/>
    </row>
    <row r="487" spans="5:8" x14ac:dyDescent="0.35">
      <c r="E487" s="47"/>
      <c r="H487" s="47"/>
    </row>
    <row r="488" spans="5:8" x14ac:dyDescent="0.35">
      <c r="E488" s="47"/>
      <c r="H488" s="47"/>
    </row>
    <row r="489" spans="5:8" x14ac:dyDescent="0.35">
      <c r="E489" s="47"/>
      <c r="H489" s="47"/>
    </row>
    <row r="490" spans="5:8" x14ac:dyDescent="0.35">
      <c r="E490" s="47"/>
      <c r="H490" s="47"/>
    </row>
    <row r="491" spans="5:8" x14ac:dyDescent="0.35">
      <c r="E491" s="47"/>
      <c r="H491" s="47"/>
    </row>
    <row r="492" spans="5:8" x14ac:dyDescent="0.35">
      <c r="E492" s="47"/>
      <c r="H492" s="47"/>
    </row>
    <row r="493" spans="5:8" x14ac:dyDescent="0.35">
      <c r="E493" s="47"/>
      <c r="H493" s="47"/>
    </row>
    <row r="494" spans="5:8" x14ac:dyDescent="0.35">
      <c r="E494" s="47"/>
      <c r="H494" s="47"/>
    </row>
    <row r="495" spans="5:8" x14ac:dyDescent="0.35">
      <c r="E495" s="47"/>
      <c r="H495" s="47"/>
    </row>
    <row r="496" spans="5:8" x14ac:dyDescent="0.35">
      <c r="E496" s="47"/>
      <c r="H496" s="47"/>
    </row>
    <row r="497" spans="5:8" x14ac:dyDescent="0.35">
      <c r="E497" s="47"/>
      <c r="H497" s="47"/>
    </row>
    <row r="498" spans="5:8" x14ac:dyDescent="0.35">
      <c r="E498" s="47"/>
      <c r="H498" s="47"/>
    </row>
    <row r="499" spans="5:8" x14ac:dyDescent="0.35">
      <c r="E499" s="47"/>
      <c r="H499" s="47"/>
    </row>
    <row r="500" spans="5:8" x14ac:dyDescent="0.35">
      <c r="E500" s="47"/>
      <c r="H500" s="47"/>
    </row>
    <row r="501" spans="5:8" x14ac:dyDescent="0.35">
      <c r="E501" s="47"/>
      <c r="H501" s="47"/>
    </row>
    <row r="502" spans="5:8" x14ac:dyDescent="0.35">
      <c r="E502" s="47"/>
      <c r="H502" s="47"/>
    </row>
    <row r="503" spans="5:8" x14ac:dyDescent="0.35">
      <c r="E503" s="47"/>
      <c r="H503" s="47"/>
    </row>
    <row r="504" spans="5:8" x14ac:dyDescent="0.35">
      <c r="E504" s="47"/>
      <c r="H504" s="47"/>
    </row>
    <row r="505" spans="5:8" x14ac:dyDescent="0.35">
      <c r="E505" s="47"/>
      <c r="H505" s="47"/>
    </row>
    <row r="506" spans="5:8" x14ac:dyDescent="0.35">
      <c r="E506" s="47"/>
      <c r="H506" s="47"/>
    </row>
    <row r="507" spans="5:8" x14ac:dyDescent="0.35">
      <c r="E507" s="47"/>
      <c r="H507" s="47"/>
    </row>
    <row r="508" spans="5:8" x14ac:dyDescent="0.35">
      <c r="E508" s="47"/>
      <c r="H508" s="47"/>
    </row>
    <row r="509" spans="5:8" x14ac:dyDescent="0.35">
      <c r="E509" s="47"/>
      <c r="H509" s="47"/>
    </row>
    <row r="510" spans="5:8" x14ac:dyDescent="0.35">
      <c r="E510" s="47"/>
      <c r="H510" s="47"/>
    </row>
    <row r="511" spans="5:8" x14ac:dyDescent="0.35">
      <c r="E511" s="47"/>
      <c r="H511" s="47"/>
    </row>
    <row r="512" spans="5:8" x14ac:dyDescent="0.35">
      <c r="E512" s="47"/>
      <c r="H512" s="47"/>
    </row>
    <row r="513" spans="5:8" x14ac:dyDescent="0.35">
      <c r="E513" s="47"/>
      <c r="H513" s="47"/>
    </row>
    <row r="514" spans="5:8" x14ac:dyDescent="0.35">
      <c r="E514" s="47"/>
      <c r="H514" s="47"/>
    </row>
    <row r="515" spans="5:8" x14ac:dyDescent="0.35">
      <c r="E515" s="47"/>
      <c r="H515" s="47"/>
    </row>
    <row r="516" spans="5:8" x14ac:dyDescent="0.35">
      <c r="E516" s="47"/>
      <c r="H516" s="47"/>
    </row>
    <row r="517" spans="5:8" x14ac:dyDescent="0.35">
      <c r="E517" s="47"/>
      <c r="H517" s="47"/>
    </row>
    <row r="518" spans="5:8" x14ac:dyDescent="0.35">
      <c r="E518" s="47"/>
      <c r="H518" s="47"/>
    </row>
    <row r="519" spans="5:8" x14ac:dyDescent="0.35">
      <c r="E519" s="47"/>
      <c r="H519" s="47"/>
    </row>
    <row r="520" spans="5:8" x14ac:dyDescent="0.35">
      <c r="E520" s="47"/>
      <c r="H520" s="47"/>
    </row>
    <row r="521" spans="5:8" x14ac:dyDescent="0.35">
      <c r="E521" s="47"/>
      <c r="H521" s="47"/>
    </row>
    <row r="522" spans="5:8" x14ac:dyDescent="0.35">
      <c r="E522" s="47"/>
      <c r="H522" s="47"/>
    </row>
    <row r="523" spans="5:8" x14ac:dyDescent="0.35">
      <c r="E523" s="47"/>
      <c r="H523" s="47"/>
    </row>
    <row r="524" spans="5:8" x14ac:dyDescent="0.35">
      <c r="E524" s="47"/>
      <c r="H524" s="47"/>
    </row>
    <row r="525" spans="5:8" x14ac:dyDescent="0.35">
      <c r="E525" s="47"/>
      <c r="H525" s="47"/>
    </row>
    <row r="526" spans="5:8" x14ac:dyDescent="0.35">
      <c r="E526" s="47"/>
      <c r="H526" s="47"/>
    </row>
    <row r="527" spans="5:8" x14ac:dyDescent="0.35">
      <c r="E527" s="47"/>
      <c r="H527" s="47"/>
    </row>
    <row r="528" spans="5:8" x14ac:dyDescent="0.35">
      <c r="E528" s="47"/>
      <c r="H528" s="47"/>
    </row>
    <row r="529" spans="5:8" x14ac:dyDescent="0.35">
      <c r="E529" s="47"/>
      <c r="H529" s="47"/>
    </row>
    <row r="530" spans="5:8" x14ac:dyDescent="0.35">
      <c r="E530" s="47"/>
      <c r="H530" s="47"/>
    </row>
    <row r="531" spans="5:8" x14ac:dyDescent="0.35">
      <c r="E531" s="47"/>
      <c r="H531" s="47"/>
    </row>
    <row r="532" spans="5:8" x14ac:dyDescent="0.35">
      <c r="E532" s="47"/>
      <c r="H532" s="47"/>
    </row>
    <row r="533" spans="5:8" x14ac:dyDescent="0.35">
      <c r="E533" s="47"/>
      <c r="H533" s="47"/>
    </row>
    <row r="534" spans="5:8" x14ac:dyDescent="0.35">
      <c r="E534" s="47"/>
      <c r="H534" s="47"/>
    </row>
    <row r="535" spans="5:8" x14ac:dyDescent="0.35">
      <c r="E535" s="47"/>
      <c r="H535" s="47"/>
    </row>
    <row r="536" spans="5:8" x14ac:dyDescent="0.35">
      <c r="E536" s="47"/>
      <c r="H536" s="47"/>
    </row>
    <row r="537" spans="5:8" x14ac:dyDescent="0.35">
      <c r="E537" s="47"/>
      <c r="H537" s="47"/>
    </row>
    <row r="538" spans="5:8" x14ac:dyDescent="0.35">
      <c r="E538" s="47"/>
      <c r="H538" s="47"/>
    </row>
    <row r="539" spans="5:8" x14ac:dyDescent="0.35">
      <c r="E539" s="47"/>
      <c r="H539" s="47"/>
    </row>
    <row r="540" spans="5:8" x14ac:dyDescent="0.35">
      <c r="E540" s="47"/>
      <c r="H540" s="47"/>
    </row>
    <row r="541" spans="5:8" x14ac:dyDescent="0.35">
      <c r="E541" s="47"/>
      <c r="H541" s="47"/>
    </row>
    <row r="542" spans="5:8" x14ac:dyDescent="0.35">
      <c r="E542" s="47"/>
      <c r="H542" s="47"/>
    </row>
    <row r="543" spans="5:8" x14ac:dyDescent="0.35">
      <c r="E543" s="47"/>
      <c r="H543" s="47"/>
    </row>
    <row r="544" spans="5:8" x14ac:dyDescent="0.35">
      <c r="E544" s="47"/>
      <c r="H544" s="47"/>
    </row>
    <row r="545" spans="5:8" x14ac:dyDescent="0.35">
      <c r="E545" s="47"/>
      <c r="H545" s="47"/>
    </row>
    <row r="546" spans="5:8" x14ac:dyDescent="0.35">
      <c r="E546" s="47"/>
      <c r="H546" s="47"/>
    </row>
    <row r="547" spans="5:8" x14ac:dyDescent="0.35">
      <c r="E547" s="47"/>
      <c r="H547" s="47"/>
    </row>
    <row r="548" spans="5:8" x14ac:dyDescent="0.35">
      <c r="E548" s="47"/>
      <c r="H548" s="47"/>
    </row>
    <row r="549" spans="5:8" x14ac:dyDescent="0.35">
      <c r="E549" s="47"/>
      <c r="H549" s="47"/>
    </row>
    <row r="550" spans="5:8" x14ac:dyDescent="0.35">
      <c r="E550" s="47"/>
      <c r="H550" s="47"/>
    </row>
    <row r="551" spans="5:8" x14ac:dyDescent="0.35">
      <c r="E551" s="47"/>
      <c r="H551" s="47"/>
    </row>
    <row r="552" spans="5:8" x14ac:dyDescent="0.35">
      <c r="E552" s="47"/>
      <c r="H552" s="47"/>
    </row>
    <row r="553" spans="5:8" x14ac:dyDescent="0.35">
      <c r="E553" s="47"/>
      <c r="H553" s="47"/>
    </row>
    <row r="554" spans="5:8" x14ac:dyDescent="0.35">
      <c r="E554" s="47"/>
      <c r="H554" s="47"/>
    </row>
    <row r="555" spans="5:8" x14ac:dyDescent="0.35">
      <c r="E555" s="47"/>
      <c r="H555" s="47"/>
    </row>
    <row r="556" spans="5:8" x14ac:dyDescent="0.35">
      <c r="E556" s="47"/>
      <c r="H556" s="47"/>
    </row>
    <row r="557" spans="5:8" x14ac:dyDescent="0.35">
      <c r="E557" s="47"/>
      <c r="H557" s="47"/>
    </row>
    <row r="558" spans="5:8" x14ac:dyDescent="0.35">
      <c r="E558" s="47"/>
      <c r="H558" s="47"/>
    </row>
    <row r="559" spans="5:8" x14ac:dyDescent="0.35">
      <c r="E559" s="47"/>
      <c r="H559" s="47"/>
    </row>
    <row r="560" spans="5:8" x14ac:dyDescent="0.35">
      <c r="E560" s="47"/>
      <c r="H560" s="47"/>
    </row>
    <row r="561" spans="5:8" x14ac:dyDescent="0.35">
      <c r="E561" s="47"/>
      <c r="H561" s="47"/>
    </row>
    <row r="562" spans="5:8" x14ac:dyDescent="0.35">
      <c r="E562" s="47"/>
      <c r="H562" s="47"/>
    </row>
    <row r="563" spans="5:8" x14ac:dyDescent="0.35">
      <c r="E563" s="47"/>
      <c r="H563" s="47"/>
    </row>
    <row r="564" spans="5:8" x14ac:dyDescent="0.35">
      <c r="E564" s="47"/>
      <c r="H564" s="47"/>
    </row>
    <row r="565" spans="5:8" x14ac:dyDescent="0.35">
      <c r="E565" s="47"/>
      <c r="H565" s="47"/>
    </row>
    <row r="566" spans="5:8" x14ac:dyDescent="0.35">
      <c r="E566" s="47"/>
      <c r="H566" s="47"/>
    </row>
    <row r="567" spans="5:8" x14ac:dyDescent="0.35">
      <c r="E567" s="47"/>
      <c r="H567" s="47"/>
    </row>
    <row r="568" spans="5:8" x14ac:dyDescent="0.35">
      <c r="E568" s="47"/>
      <c r="H568" s="47"/>
    </row>
    <row r="569" spans="5:8" x14ac:dyDescent="0.35">
      <c r="E569" s="47"/>
      <c r="H569" s="47"/>
    </row>
    <row r="570" spans="5:8" x14ac:dyDescent="0.35">
      <c r="E570" s="47"/>
      <c r="H570" s="47"/>
    </row>
    <row r="571" spans="5:8" x14ac:dyDescent="0.35">
      <c r="E571" s="47"/>
      <c r="H571" s="47"/>
    </row>
    <row r="572" spans="5:8" x14ac:dyDescent="0.35">
      <c r="E572" s="47"/>
      <c r="H572" s="47"/>
    </row>
    <row r="573" spans="5:8" x14ac:dyDescent="0.35">
      <c r="E573" s="47"/>
      <c r="H573" s="47"/>
    </row>
    <row r="574" spans="5:8" x14ac:dyDescent="0.35">
      <c r="E574" s="47"/>
      <c r="H574" s="47"/>
    </row>
    <row r="575" spans="5:8" x14ac:dyDescent="0.35">
      <c r="E575" s="47"/>
      <c r="H575" s="47"/>
    </row>
    <row r="576" spans="5:8" x14ac:dyDescent="0.35">
      <c r="E576" s="47"/>
      <c r="H576" s="47"/>
    </row>
    <row r="577" spans="5:8" x14ac:dyDescent="0.35">
      <c r="E577" s="47"/>
      <c r="H577" s="47"/>
    </row>
    <row r="578" spans="5:8" x14ac:dyDescent="0.35">
      <c r="E578" s="47"/>
      <c r="H578" s="47"/>
    </row>
    <row r="579" spans="5:8" x14ac:dyDescent="0.35">
      <c r="E579" s="47"/>
      <c r="H579" s="47"/>
    </row>
    <row r="580" spans="5:8" x14ac:dyDescent="0.35">
      <c r="E580" s="47"/>
      <c r="H580" s="47"/>
    </row>
    <row r="581" spans="5:8" x14ac:dyDescent="0.35">
      <c r="E581" s="47"/>
      <c r="H581" s="47"/>
    </row>
    <row r="582" spans="5:8" x14ac:dyDescent="0.35">
      <c r="E582" s="47"/>
      <c r="H582" s="47"/>
    </row>
    <row r="583" spans="5:8" x14ac:dyDescent="0.35">
      <c r="E583" s="47"/>
      <c r="H583" s="47"/>
    </row>
    <row r="584" spans="5:8" x14ac:dyDescent="0.35">
      <c r="E584" s="47"/>
      <c r="H584" s="47"/>
    </row>
    <row r="585" spans="5:8" x14ac:dyDescent="0.35">
      <c r="E585" s="47"/>
      <c r="H585" s="47"/>
    </row>
    <row r="586" spans="5:8" x14ac:dyDescent="0.35">
      <c r="E586" s="47"/>
      <c r="H586" s="47"/>
    </row>
    <row r="587" spans="5:8" x14ac:dyDescent="0.35">
      <c r="E587" s="47"/>
      <c r="H587" s="47"/>
    </row>
    <row r="588" spans="5:8" x14ac:dyDescent="0.35">
      <c r="E588" s="47"/>
      <c r="H588" s="47"/>
    </row>
    <row r="589" spans="5:8" x14ac:dyDescent="0.35">
      <c r="E589" s="47"/>
      <c r="H589" s="47"/>
    </row>
    <row r="590" spans="5:8" x14ac:dyDescent="0.35">
      <c r="E590" s="47"/>
      <c r="H590" s="47"/>
    </row>
    <row r="591" spans="5:8" x14ac:dyDescent="0.35">
      <c r="E591" s="47"/>
      <c r="H591" s="47"/>
    </row>
    <row r="592" spans="5:8" x14ac:dyDescent="0.35">
      <c r="E592" s="47"/>
      <c r="H592" s="47"/>
    </row>
    <row r="593" spans="5:8" x14ac:dyDescent="0.35">
      <c r="E593" s="47"/>
      <c r="H593" s="47"/>
    </row>
    <row r="594" spans="5:8" x14ac:dyDescent="0.35">
      <c r="E594" s="47"/>
      <c r="H594" s="47"/>
    </row>
    <row r="595" spans="5:8" x14ac:dyDescent="0.35">
      <c r="E595" s="47"/>
      <c r="H595" s="47"/>
    </row>
    <row r="596" spans="5:8" x14ac:dyDescent="0.35">
      <c r="E596" s="47"/>
      <c r="H596" s="47"/>
    </row>
    <row r="597" spans="5:8" x14ac:dyDescent="0.35">
      <c r="E597" s="47"/>
      <c r="H597" s="47"/>
    </row>
    <row r="598" spans="5:8" x14ac:dyDescent="0.35">
      <c r="E598" s="47"/>
      <c r="H598" s="47"/>
    </row>
    <row r="599" spans="5:8" x14ac:dyDescent="0.35">
      <c r="E599" s="47"/>
      <c r="H599" s="47"/>
    </row>
    <row r="600" spans="5:8" x14ac:dyDescent="0.35">
      <c r="E600" s="47"/>
      <c r="H600" s="47"/>
    </row>
    <row r="601" spans="5:8" x14ac:dyDescent="0.35">
      <c r="E601" s="47"/>
      <c r="H601" s="47"/>
    </row>
    <row r="602" spans="5:8" x14ac:dyDescent="0.35">
      <c r="E602" s="47"/>
      <c r="H602" s="47"/>
    </row>
    <row r="603" spans="5:8" x14ac:dyDescent="0.35">
      <c r="E603" s="47"/>
      <c r="H603" s="47"/>
    </row>
    <row r="604" spans="5:8" x14ac:dyDescent="0.35">
      <c r="E604" s="47"/>
      <c r="H604" s="47"/>
    </row>
    <row r="605" spans="5:8" x14ac:dyDescent="0.35">
      <c r="E605" s="47"/>
      <c r="H605" s="47"/>
    </row>
    <row r="606" spans="5:8" x14ac:dyDescent="0.35">
      <c r="E606" s="47"/>
      <c r="H606" s="47"/>
    </row>
    <row r="607" spans="5:8" x14ac:dyDescent="0.35">
      <c r="E607" s="47"/>
      <c r="H607" s="47"/>
    </row>
    <row r="608" spans="5:8" x14ac:dyDescent="0.35">
      <c r="E608" s="47"/>
      <c r="H608" s="47"/>
    </row>
    <row r="609" spans="5:8" x14ac:dyDescent="0.35">
      <c r="E609" s="47"/>
      <c r="H609" s="47"/>
    </row>
    <row r="610" spans="5:8" x14ac:dyDescent="0.35">
      <c r="E610" s="47"/>
      <c r="H610" s="47"/>
    </row>
    <row r="611" spans="5:8" x14ac:dyDescent="0.35">
      <c r="E611" s="47"/>
      <c r="H611" s="47"/>
    </row>
    <row r="612" spans="5:8" x14ac:dyDescent="0.35">
      <c r="E612" s="47"/>
      <c r="H612" s="47"/>
    </row>
    <row r="613" spans="5:8" x14ac:dyDescent="0.35">
      <c r="E613" s="47"/>
      <c r="H613" s="47"/>
    </row>
    <row r="614" spans="5:8" x14ac:dyDescent="0.35">
      <c r="E614" s="47"/>
      <c r="H614" s="47"/>
    </row>
    <row r="615" spans="5:8" x14ac:dyDescent="0.35">
      <c r="E615" s="47"/>
      <c r="H615" s="47"/>
    </row>
    <row r="616" spans="5:8" x14ac:dyDescent="0.35">
      <c r="E616" s="47"/>
      <c r="H616" s="47"/>
    </row>
    <row r="617" spans="5:8" x14ac:dyDescent="0.35">
      <c r="E617" s="47"/>
      <c r="H617" s="47"/>
    </row>
    <row r="618" spans="5:8" x14ac:dyDescent="0.35">
      <c r="E618" s="47"/>
      <c r="H618" s="47"/>
    </row>
    <row r="619" spans="5:8" x14ac:dyDescent="0.35">
      <c r="E619" s="47"/>
      <c r="H619" s="47"/>
    </row>
    <row r="620" spans="5:8" x14ac:dyDescent="0.35">
      <c r="E620" s="47"/>
      <c r="H620" s="47"/>
    </row>
    <row r="621" spans="5:8" x14ac:dyDescent="0.35">
      <c r="E621" s="47"/>
      <c r="H621" s="47"/>
    </row>
    <row r="622" spans="5:8" x14ac:dyDescent="0.35">
      <c r="E622" s="47"/>
      <c r="H622" s="47"/>
    </row>
    <row r="623" spans="5:8" x14ac:dyDescent="0.35">
      <c r="E623" s="47"/>
      <c r="H623" s="47"/>
    </row>
    <row r="624" spans="5:8" x14ac:dyDescent="0.35">
      <c r="E624" s="47"/>
      <c r="H624" s="47"/>
    </row>
    <row r="625" spans="5:8" x14ac:dyDescent="0.35">
      <c r="E625" s="47"/>
      <c r="H625" s="47"/>
    </row>
    <row r="626" spans="5:8" x14ac:dyDescent="0.35">
      <c r="E626" s="47"/>
      <c r="H626" s="47"/>
    </row>
    <row r="627" spans="5:8" x14ac:dyDescent="0.35">
      <c r="E627" s="47"/>
      <c r="H627" s="47"/>
    </row>
    <row r="628" spans="5:8" x14ac:dyDescent="0.35">
      <c r="E628" s="47"/>
      <c r="H628" s="47"/>
    </row>
    <row r="629" spans="5:8" x14ac:dyDescent="0.35">
      <c r="E629" s="47"/>
      <c r="H629" s="47"/>
    </row>
    <row r="630" spans="5:8" x14ac:dyDescent="0.35">
      <c r="E630" s="47"/>
      <c r="H630" s="47"/>
    </row>
    <row r="631" spans="5:8" x14ac:dyDescent="0.35">
      <c r="E631" s="47"/>
      <c r="H631" s="47"/>
    </row>
    <row r="632" spans="5:8" x14ac:dyDescent="0.35">
      <c r="E632" s="47"/>
      <c r="H632" s="47"/>
    </row>
    <row r="633" spans="5:8" x14ac:dyDescent="0.35">
      <c r="E633" s="47"/>
      <c r="H633" s="47"/>
    </row>
    <row r="634" spans="5:8" x14ac:dyDescent="0.35">
      <c r="E634" s="47"/>
      <c r="H634" s="47"/>
    </row>
    <row r="635" spans="5:8" x14ac:dyDescent="0.35">
      <c r="E635" s="47"/>
      <c r="H635" s="47"/>
    </row>
    <row r="636" spans="5:8" x14ac:dyDescent="0.35">
      <c r="E636" s="47"/>
      <c r="H636" s="47"/>
    </row>
    <row r="637" spans="5:8" x14ac:dyDescent="0.35">
      <c r="E637" s="47"/>
      <c r="H637" s="47"/>
    </row>
    <row r="638" spans="5:8" x14ac:dyDescent="0.35">
      <c r="E638" s="47"/>
      <c r="H638" s="47"/>
    </row>
    <row r="639" spans="5:8" x14ac:dyDescent="0.35">
      <c r="E639" s="47"/>
      <c r="H639" s="47"/>
    </row>
    <row r="640" spans="5:8" x14ac:dyDescent="0.35">
      <c r="E640" s="47"/>
      <c r="H640" s="47"/>
    </row>
    <row r="641" spans="5:8" x14ac:dyDescent="0.35">
      <c r="E641" s="47"/>
      <c r="H641" s="47"/>
    </row>
    <row r="642" spans="5:8" x14ac:dyDescent="0.35">
      <c r="E642" s="47"/>
      <c r="H642" s="47"/>
    </row>
    <row r="643" spans="5:8" x14ac:dyDescent="0.35">
      <c r="E643" s="47"/>
      <c r="H643" s="47"/>
    </row>
    <row r="644" spans="5:8" x14ac:dyDescent="0.35">
      <c r="E644" s="47"/>
      <c r="H644" s="47"/>
    </row>
    <row r="645" spans="5:8" x14ac:dyDescent="0.35">
      <c r="E645" s="47"/>
      <c r="H645" s="47"/>
    </row>
    <row r="646" spans="5:8" x14ac:dyDescent="0.35">
      <c r="E646" s="47"/>
      <c r="H646" s="47"/>
    </row>
    <row r="647" spans="5:8" x14ac:dyDescent="0.35">
      <c r="E647" s="47"/>
      <c r="H647" s="47"/>
    </row>
    <row r="648" spans="5:8" x14ac:dyDescent="0.35">
      <c r="E648" s="47"/>
      <c r="H648" s="47"/>
    </row>
    <row r="649" spans="5:8" x14ac:dyDescent="0.35">
      <c r="E649" s="47"/>
      <c r="H649" s="47"/>
    </row>
    <row r="650" spans="5:8" x14ac:dyDescent="0.35">
      <c r="E650" s="47"/>
      <c r="H650" s="47"/>
    </row>
    <row r="651" spans="5:8" x14ac:dyDescent="0.35">
      <c r="E651" s="47"/>
      <c r="H651" s="47"/>
    </row>
    <row r="652" spans="5:8" x14ac:dyDescent="0.35">
      <c r="E652" s="47"/>
      <c r="H652" s="47"/>
    </row>
    <row r="653" spans="5:8" x14ac:dyDescent="0.35">
      <c r="E653" s="47"/>
      <c r="H653" s="47"/>
    </row>
    <row r="654" spans="5:8" x14ac:dyDescent="0.35">
      <c r="E654" s="47"/>
      <c r="H654" s="47"/>
    </row>
    <row r="655" spans="5:8" x14ac:dyDescent="0.35">
      <c r="E655" s="47"/>
      <c r="H655" s="47"/>
    </row>
    <row r="656" spans="5:8" x14ac:dyDescent="0.35">
      <c r="E656" s="47"/>
      <c r="H656" s="47"/>
    </row>
    <row r="657" spans="5:8" x14ac:dyDescent="0.35">
      <c r="E657" s="47"/>
      <c r="H657" s="47"/>
    </row>
    <row r="658" spans="5:8" x14ac:dyDescent="0.35">
      <c r="E658" s="47"/>
      <c r="H658" s="47"/>
    </row>
    <row r="659" spans="5:8" x14ac:dyDescent="0.35">
      <c r="E659" s="47"/>
      <c r="H659" s="47"/>
    </row>
    <row r="660" spans="5:8" x14ac:dyDescent="0.35">
      <c r="E660" s="47"/>
      <c r="H660" s="47"/>
    </row>
    <row r="661" spans="5:8" x14ac:dyDescent="0.35">
      <c r="E661" s="47"/>
      <c r="H661" s="47"/>
    </row>
    <row r="662" spans="5:8" x14ac:dyDescent="0.35">
      <c r="E662" s="47"/>
      <c r="H662" s="47"/>
    </row>
    <row r="663" spans="5:8" x14ac:dyDescent="0.35">
      <c r="E663" s="47"/>
      <c r="H663" s="47"/>
    </row>
    <row r="664" spans="5:8" x14ac:dyDescent="0.35">
      <c r="E664" s="47"/>
      <c r="H664" s="47"/>
    </row>
    <row r="665" spans="5:8" x14ac:dyDescent="0.35">
      <c r="E665" s="47"/>
      <c r="H665" s="47"/>
    </row>
    <row r="666" spans="5:8" x14ac:dyDescent="0.35">
      <c r="E666" s="47"/>
      <c r="H666" s="47"/>
    </row>
    <row r="667" spans="5:8" x14ac:dyDescent="0.35">
      <c r="E667" s="47"/>
      <c r="H667" s="47"/>
    </row>
    <row r="668" spans="5:8" x14ac:dyDescent="0.35">
      <c r="E668" s="47"/>
      <c r="H668" s="47"/>
    </row>
    <row r="669" spans="5:8" x14ac:dyDescent="0.35">
      <c r="E669" s="47"/>
      <c r="H669" s="47"/>
    </row>
    <row r="670" spans="5:8" x14ac:dyDescent="0.35">
      <c r="E670" s="47"/>
      <c r="H670" s="47"/>
    </row>
    <row r="671" spans="5:8" x14ac:dyDescent="0.35">
      <c r="E671" s="47"/>
      <c r="H671" s="47"/>
    </row>
    <row r="672" spans="5:8" x14ac:dyDescent="0.35">
      <c r="E672" s="47"/>
      <c r="H672" s="47"/>
    </row>
    <row r="673" spans="5:8" x14ac:dyDescent="0.35">
      <c r="E673" s="47"/>
      <c r="H673" s="47"/>
    </row>
    <row r="674" spans="5:8" x14ac:dyDescent="0.35">
      <c r="E674" s="47"/>
      <c r="H674" s="47"/>
    </row>
    <row r="675" spans="5:8" x14ac:dyDescent="0.35">
      <c r="E675" s="47"/>
      <c r="H675" s="47"/>
    </row>
    <row r="676" spans="5:8" x14ac:dyDescent="0.35">
      <c r="E676" s="47"/>
      <c r="H676" s="47"/>
    </row>
    <row r="677" spans="5:8" x14ac:dyDescent="0.35">
      <c r="E677" s="47"/>
      <c r="H677" s="47"/>
    </row>
    <row r="678" spans="5:8" x14ac:dyDescent="0.35">
      <c r="E678" s="47"/>
      <c r="H678" s="47"/>
    </row>
    <row r="679" spans="5:8" x14ac:dyDescent="0.35">
      <c r="E679" s="47"/>
      <c r="H679" s="47"/>
    </row>
    <row r="680" spans="5:8" x14ac:dyDescent="0.35">
      <c r="E680" s="47"/>
      <c r="H680" s="47"/>
    </row>
    <row r="681" spans="5:8" x14ac:dyDescent="0.35">
      <c r="E681" s="47"/>
      <c r="H681" s="47"/>
    </row>
    <row r="682" spans="5:8" x14ac:dyDescent="0.35">
      <c r="E682" s="47"/>
      <c r="H682" s="47"/>
    </row>
    <row r="683" spans="5:8" x14ac:dyDescent="0.35">
      <c r="E683" s="47"/>
      <c r="H683" s="47"/>
    </row>
    <row r="684" spans="5:8" x14ac:dyDescent="0.35">
      <c r="E684" s="47"/>
      <c r="H684" s="47"/>
    </row>
    <row r="685" spans="5:8" x14ac:dyDescent="0.35">
      <c r="E685" s="47"/>
      <c r="H685" s="47"/>
    </row>
    <row r="686" spans="5:8" x14ac:dyDescent="0.35">
      <c r="E686" s="47"/>
      <c r="H686" s="47"/>
    </row>
    <row r="687" spans="5:8" x14ac:dyDescent="0.35">
      <c r="E687" s="47"/>
      <c r="H687" s="47"/>
    </row>
    <row r="688" spans="5:8" x14ac:dyDescent="0.35">
      <c r="E688" s="47"/>
      <c r="H688" s="47"/>
    </row>
    <row r="689" spans="5:8" x14ac:dyDescent="0.35">
      <c r="E689" s="47"/>
      <c r="H689" s="47"/>
    </row>
    <row r="690" spans="5:8" x14ac:dyDescent="0.35">
      <c r="E690" s="47"/>
      <c r="H690" s="47"/>
    </row>
    <row r="691" spans="5:8" x14ac:dyDescent="0.35">
      <c r="E691" s="47"/>
      <c r="H691" s="47"/>
    </row>
    <row r="692" spans="5:8" x14ac:dyDescent="0.35">
      <c r="E692" s="47"/>
      <c r="H692" s="47"/>
    </row>
    <row r="693" spans="5:8" x14ac:dyDescent="0.35">
      <c r="E693" s="47"/>
      <c r="H693" s="47"/>
    </row>
    <row r="694" spans="5:8" x14ac:dyDescent="0.35">
      <c r="E694" s="47"/>
      <c r="H694" s="47"/>
    </row>
    <row r="695" spans="5:8" x14ac:dyDescent="0.35">
      <c r="E695" s="47"/>
      <c r="H695" s="47"/>
    </row>
    <row r="696" spans="5:8" x14ac:dyDescent="0.35">
      <c r="E696" s="47"/>
      <c r="H696" s="47"/>
    </row>
    <row r="697" spans="5:8" x14ac:dyDescent="0.35">
      <c r="E697" s="47"/>
      <c r="H697" s="47"/>
    </row>
    <row r="698" spans="5:8" x14ac:dyDescent="0.35">
      <c r="E698" s="47"/>
      <c r="H698" s="47"/>
    </row>
    <row r="699" spans="5:8" x14ac:dyDescent="0.35">
      <c r="E699" s="47"/>
      <c r="H699" s="47"/>
    </row>
    <row r="700" spans="5:8" x14ac:dyDescent="0.35">
      <c r="E700" s="47"/>
      <c r="H700" s="47"/>
    </row>
    <row r="701" spans="5:8" x14ac:dyDescent="0.35">
      <c r="E701" s="47"/>
      <c r="H701" s="47"/>
    </row>
    <row r="702" spans="5:8" x14ac:dyDescent="0.35">
      <c r="E702" s="47"/>
      <c r="H702" s="47"/>
    </row>
    <row r="703" spans="5:8" x14ac:dyDescent="0.35">
      <c r="E703" s="47"/>
      <c r="H703" s="47"/>
    </row>
    <row r="704" spans="5:8" x14ac:dyDescent="0.35">
      <c r="E704" s="47"/>
      <c r="H704" s="47"/>
    </row>
    <row r="705" spans="5:8" x14ac:dyDescent="0.35">
      <c r="E705" s="47"/>
      <c r="H705" s="47"/>
    </row>
    <row r="706" spans="5:8" x14ac:dyDescent="0.35">
      <c r="E706" s="47"/>
      <c r="H706" s="47"/>
    </row>
    <row r="707" spans="5:8" x14ac:dyDescent="0.35">
      <c r="E707" s="47"/>
      <c r="H707" s="47"/>
    </row>
    <row r="708" spans="5:8" x14ac:dyDescent="0.35">
      <c r="E708" s="47"/>
      <c r="H708" s="47"/>
    </row>
    <row r="709" spans="5:8" x14ac:dyDescent="0.35">
      <c r="E709" s="47"/>
      <c r="H709" s="47"/>
    </row>
    <row r="710" spans="5:8" x14ac:dyDescent="0.35">
      <c r="E710" s="47"/>
      <c r="H710" s="47"/>
    </row>
    <row r="711" spans="5:8" x14ac:dyDescent="0.35">
      <c r="E711" s="47"/>
      <c r="H711" s="47"/>
    </row>
    <row r="712" spans="5:8" x14ac:dyDescent="0.35">
      <c r="E712" s="47"/>
      <c r="H712" s="47"/>
    </row>
    <row r="713" spans="5:8" x14ac:dyDescent="0.35">
      <c r="E713" s="47"/>
      <c r="H713" s="47"/>
    </row>
    <row r="714" spans="5:8" x14ac:dyDescent="0.35">
      <c r="E714" s="47"/>
      <c r="H714" s="47"/>
    </row>
    <row r="715" spans="5:8" x14ac:dyDescent="0.35">
      <c r="E715" s="47"/>
      <c r="H715" s="47"/>
    </row>
    <row r="716" spans="5:8" x14ac:dyDescent="0.35">
      <c r="E716" s="47"/>
      <c r="H716" s="47"/>
    </row>
    <row r="717" spans="5:8" x14ac:dyDescent="0.35">
      <c r="E717" s="47"/>
      <c r="H717" s="47"/>
    </row>
    <row r="718" spans="5:8" x14ac:dyDescent="0.35">
      <c r="E718" s="47"/>
      <c r="H718" s="47"/>
    </row>
    <row r="719" spans="5:8" x14ac:dyDescent="0.35">
      <c r="E719" s="47"/>
      <c r="H719" s="47"/>
    </row>
    <row r="720" spans="5:8" x14ac:dyDescent="0.35">
      <c r="E720" s="47"/>
      <c r="H720" s="47"/>
    </row>
    <row r="721" spans="5:8" x14ac:dyDescent="0.35">
      <c r="E721" s="47"/>
      <c r="H721" s="47"/>
    </row>
    <row r="722" spans="5:8" x14ac:dyDescent="0.35">
      <c r="E722" s="47"/>
      <c r="H722" s="47"/>
    </row>
    <row r="723" spans="5:8" x14ac:dyDescent="0.35">
      <c r="E723" s="47"/>
      <c r="H723" s="47"/>
    </row>
    <row r="724" spans="5:8" x14ac:dyDescent="0.35">
      <c r="E724" s="47"/>
      <c r="H724" s="47"/>
    </row>
    <row r="725" spans="5:8" x14ac:dyDescent="0.35">
      <c r="E725" s="47"/>
      <c r="H725" s="47"/>
    </row>
    <row r="726" spans="5:8" x14ac:dyDescent="0.35">
      <c r="E726" s="47"/>
      <c r="H726" s="47"/>
    </row>
    <row r="727" spans="5:8" x14ac:dyDescent="0.35">
      <c r="E727" s="47"/>
      <c r="H727" s="47"/>
    </row>
    <row r="728" spans="5:8" x14ac:dyDescent="0.35">
      <c r="E728" s="47"/>
      <c r="H728" s="47"/>
    </row>
    <row r="729" spans="5:8" x14ac:dyDescent="0.35">
      <c r="E729" s="47"/>
      <c r="H729" s="47"/>
    </row>
    <row r="730" spans="5:8" x14ac:dyDescent="0.35">
      <c r="E730" s="47"/>
      <c r="H730" s="47"/>
    </row>
    <row r="731" spans="5:8" x14ac:dyDescent="0.35">
      <c r="E731" s="47"/>
      <c r="H731" s="47"/>
    </row>
    <row r="732" spans="5:8" x14ac:dyDescent="0.35">
      <c r="E732" s="47"/>
      <c r="H732" s="47"/>
    </row>
    <row r="733" spans="5:8" x14ac:dyDescent="0.35">
      <c r="E733" s="47"/>
      <c r="H733" s="47"/>
    </row>
    <row r="734" spans="5:8" x14ac:dyDescent="0.35">
      <c r="E734" s="47"/>
      <c r="H734" s="47"/>
    </row>
    <row r="735" spans="5:8" x14ac:dyDescent="0.35">
      <c r="E735" s="47"/>
      <c r="H735" s="47"/>
    </row>
    <row r="736" spans="5:8" x14ac:dyDescent="0.35">
      <c r="E736" s="47"/>
      <c r="H736" s="47"/>
    </row>
    <row r="737" spans="5:8" x14ac:dyDescent="0.35">
      <c r="E737" s="47"/>
      <c r="H737" s="47"/>
    </row>
    <row r="738" spans="5:8" x14ac:dyDescent="0.35">
      <c r="E738" s="47"/>
      <c r="H738" s="47"/>
    </row>
    <row r="739" spans="5:8" x14ac:dyDescent="0.35">
      <c r="E739" s="47"/>
      <c r="H739" s="47"/>
    </row>
    <row r="740" spans="5:8" x14ac:dyDescent="0.35">
      <c r="E740" s="47"/>
      <c r="H740" s="47"/>
    </row>
    <row r="741" spans="5:8" x14ac:dyDescent="0.35">
      <c r="E741" s="47"/>
      <c r="H741" s="47"/>
    </row>
    <row r="742" spans="5:8" x14ac:dyDescent="0.35">
      <c r="E742" s="47"/>
      <c r="H742" s="47"/>
    </row>
    <row r="743" spans="5:8" x14ac:dyDescent="0.35">
      <c r="E743" s="47"/>
      <c r="H743" s="47"/>
    </row>
    <row r="744" spans="5:8" x14ac:dyDescent="0.35">
      <c r="E744" s="47"/>
      <c r="H744" s="47"/>
    </row>
    <row r="745" spans="5:8" x14ac:dyDescent="0.35">
      <c r="E745" s="47"/>
      <c r="H745" s="47"/>
    </row>
    <row r="746" spans="5:8" x14ac:dyDescent="0.35">
      <c r="E746" s="47"/>
      <c r="H746" s="47"/>
    </row>
    <row r="747" spans="5:8" x14ac:dyDescent="0.35">
      <c r="E747" s="47"/>
      <c r="H747" s="47"/>
    </row>
    <row r="748" spans="5:8" x14ac:dyDescent="0.35">
      <c r="E748" s="47"/>
      <c r="H748" s="47"/>
    </row>
    <row r="749" spans="5:8" x14ac:dyDescent="0.35">
      <c r="E749" s="47"/>
      <c r="H749" s="47"/>
    </row>
    <row r="750" spans="5:8" x14ac:dyDescent="0.35">
      <c r="E750" s="47"/>
      <c r="H750" s="47"/>
    </row>
    <row r="751" spans="5:8" x14ac:dyDescent="0.35">
      <c r="E751" s="47"/>
      <c r="H751" s="47"/>
    </row>
    <row r="752" spans="5:8" x14ac:dyDescent="0.35">
      <c r="E752" s="47"/>
      <c r="H752" s="47"/>
    </row>
    <row r="753" spans="5:8" x14ac:dyDescent="0.35">
      <c r="E753" s="47"/>
      <c r="H753" s="47"/>
    </row>
    <row r="754" spans="5:8" x14ac:dyDescent="0.35">
      <c r="E754" s="47"/>
      <c r="H754" s="47"/>
    </row>
    <row r="755" spans="5:8" x14ac:dyDescent="0.35">
      <c r="E755" s="47"/>
      <c r="H755" s="47"/>
    </row>
    <row r="756" spans="5:8" x14ac:dyDescent="0.35">
      <c r="E756" s="47"/>
      <c r="H756" s="47"/>
    </row>
    <row r="757" spans="5:8" x14ac:dyDescent="0.35">
      <c r="E757" s="47"/>
      <c r="H757" s="47"/>
    </row>
    <row r="758" spans="5:8" x14ac:dyDescent="0.35">
      <c r="E758" s="47"/>
      <c r="H758" s="47"/>
    </row>
    <row r="759" spans="5:8" x14ac:dyDescent="0.35">
      <c r="E759" s="47"/>
      <c r="H759" s="47"/>
    </row>
    <row r="760" spans="5:8" x14ac:dyDescent="0.35">
      <c r="E760" s="47"/>
      <c r="H760" s="47"/>
    </row>
    <row r="761" spans="5:8" x14ac:dyDescent="0.35">
      <c r="E761" s="47"/>
      <c r="H761" s="47"/>
    </row>
    <row r="762" spans="5:8" x14ac:dyDescent="0.35">
      <c r="E762" s="47"/>
      <c r="H762" s="47"/>
    </row>
    <row r="763" spans="5:8" x14ac:dyDescent="0.35">
      <c r="E763" s="47"/>
      <c r="H763" s="47"/>
    </row>
    <row r="764" spans="5:8" x14ac:dyDescent="0.35">
      <c r="E764" s="47"/>
      <c r="H764" s="47"/>
    </row>
    <row r="765" spans="5:8" x14ac:dyDescent="0.35">
      <c r="E765" s="47"/>
      <c r="H765" s="47"/>
    </row>
    <row r="766" spans="5:8" x14ac:dyDescent="0.35">
      <c r="E766" s="47"/>
      <c r="H766" s="47"/>
    </row>
    <row r="767" spans="5:8" x14ac:dyDescent="0.35">
      <c r="E767" s="47"/>
      <c r="H767" s="47"/>
    </row>
    <row r="768" spans="5:8" x14ac:dyDescent="0.35">
      <c r="E768" s="47"/>
      <c r="H768" s="47"/>
    </row>
    <row r="769" spans="5:8" x14ac:dyDescent="0.35">
      <c r="E769" s="47"/>
      <c r="H769" s="47"/>
    </row>
    <row r="770" spans="5:8" x14ac:dyDescent="0.35">
      <c r="E770" s="47"/>
      <c r="H770" s="47"/>
    </row>
    <row r="771" spans="5:8" x14ac:dyDescent="0.35">
      <c r="E771" s="47"/>
      <c r="H771" s="47"/>
    </row>
    <row r="772" spans="5:8" x14ac:dyDescent="0.35">
      <c r="E772" s="47"/>
      <c r="H772" s="47"/>
    </row>
    <row r="773" spans="5:8" x14ac:dyDescent="0.35">
      <c r="E773" s="47"/>
      <c r="H773" s="47"/>
    </row>
    <row r="774" spans="5:8" x14ac:dyDescent="0.35">
      <c r="E774" s="47"/>
      <c r="H774" s="47"/>
    </row>
    <row r="775" spans="5:8" x14ac:dyDescent="0.35">
      <c r="E775" s="47"/>
      <c r="H775" s="47"/>
    </row>
    <row r="776" spans="5:8" x14ac:dyDescent="0.35">
      <c r="E776" s="47"/>
      <c r="H776" s="47"/>
    </row>
    <row r="777" spans="5:8" x14ac:dyDescent="0.35">
      <c r="E777" s="47"/>
      <c r="H777" s="47"/>
    </row>
    <row r="778" spans="5:8" x14ac:dyDescent="0.35">
      <c r="E778" s="47"/>
      <c r="H778" s="47"/>
    </row>
    <row r="779" spans="5:8" x14ac:dyDescent="0.35">
      <c r="E779" s="47"/>
      <c r="H779" s="47"/>
    </row>
    <row r="780" spans="5:8" x14ac:dyDescent="0.35">
      <c r="E780" s="47"/>
      <c r="H780" s="47"/>
    </row>
    <row r="781" spans="5:8" x14ac:dyDescent="0.35">
      <c r="E781" s="47"/>
      <c r="H781" s="47"/>
    </row>
    <row r="782" spans="5:8" x14ac:dyDescent="0.35">
      <c r="E782" s="47"/>
      <c r="H782" s="47"/>
    </row>
    <row r="783" spans="5:8" x14ac:dyDescent="0.35">
      <c r="E783" s="47"/>
      <c r="H783" s="47"/>
    </row>
    <row r="784" spans="5:8" x14ac:dyDescent="0.35">
      <c r="E784" s="47"/>
      <c r="H784" s="47"/>
    </row>
    <row r="785" spans="5:8" x14ac:dyDescent="0.35">
      <c r="E785" s="47"/>
      <c r="H785" s="47"/>
    </row>
    <row r="786" spans="5:8" x14ac:dyDescent="0.35">
      <c r="E786" s="47"/>
      <c r="H786" s="47"/>
    </row>
    <row r="787" spans="5:8" x14ac:dyDescent="0.35">
      <c r="E787" s="47"/>
      <c r="H787" s="47"/>
    </row>
    <row r="788" spans="5:8" x14ac:dyDescent="0.35">
      <c r="E788" s="47"/>
      <c r="H788" s="47"/>
    </row>
    <row r="789" spans="5:8" x14ac:dyDescent="0.35">
      <c r="E789" s="47"/>
      <c r="H789" s="47"/>
    </row>
    <row r="790" spans="5:8" x14ac:dyDescent="0.35">
      <c r="E790" s="47"/>
      <c r="H790" s="47"/>
    </row>
    <row r="791" spans="5:8" x14ac:dyDescent="0.35">
      <c r="E791" s="47"/>
      <c r="H791" s="47"/>
    </row>
    <row r="792" spans="5:8" x14ac:dyDescent="0.35">
      <c r="E792" s="47"/>
      <c r="H792" s="47"/>
    </row>
    <row r="793" spans="5:8" x14ac:dyDescent="0.35">
      <c r="E793" s="47"/>
      <c r="H793" s="47"/>
    </row>
    <row r="794" spans="5:8" x14ac:dyDescent="0.35">
      <c r="E794" s="47"/>
      <c r="H794" s="47"/>
    </row>
    <row r="795" spans="5:8" x14ac:dyDescent="0.35">
      <c r="E795" s="47"/>
      <c r="H795" s="47"/>
    </row>
    <row r="796" spans="5:8" x14ac:dyDescent="0.35">
      <c r="E796" s="47"/>
      <c r="H796" s="47"/>
    </row>
    <row r="797" spans="5:8" x14ac:dyDescent="0.35">
      <c r="E797" s="47"/>
      <c r="H797" s="47"/>
    </row>
    <row r="798" spans="5:8" x14ac:dyDescent="0.35">
      <c r="E798" s="47"/>
      <c r="H798" s="47"/>
    </row>
    <row r="799" spans="5:8" x14ac:dyDescent="0.35">
      <c r="E799" s="47"/>
      <c r="H799" s="47"/>
    </row>
    <row r="800" spans="5:8" x14ac:dyDescent="0.35">
      <c r="E800" s="47"/>
      <c r="H800" s="47"/>
    </row>
    <row r="801" spans="5:8" x14ac:dyDescent="0.35">
      <c r="E801" s="47"/>
      <c r="H801" s="47"/>
    </row>
    <row r="802" spans="5:8" x14ac:dyDescent="0.35">
      <c r="E802" s="47"/>
      <c r="H802" s="47"/>
    </row>
    <row r="803" spans="5:8" x14ac:dyDescent="0.35">
      <c r="E803" s="47"/>
      <c r="H803" s="47"/>
    </row>
    <row r="804" spans="5:8" x14ac:dyDescent="0.35">
      <c r="E804" s="47"/>
      <c r="H804" s="47"/>
    </row>
    <row r="805" spans="5:8" x14ac:dyDescent="0.35">
      <c r="E805" s="47"/>
      <c r="H805" s="47"/>
    </row>
    <row r="806" spans="5:8" x14ac:dyDescent="0.35">
      <c r="E806" s="47"/>
      <c r="H806" s="47"/>
    </row>
    <row r="807" spans="5:8" x14ac:dyDescent="0.35">
      <c r="E807" s="47"/>
      <c r="H807" s="47"/>
    </row>
    <row r="808" spans="5:8" x14ac:dyDescent="0.35">
      <c r="E808" s="47"/>
      <c r="H808" s="47"/>
    </row>
    <row r="809" spans="5:8" x14ac:dyDescent="0.35">
      <c r="E809" s="47"/>
      <c r="H809" s="47"/>
    </row>
    <row r="810" spans="5:8" x14ac:dyDescent="0.35">
      <c r="E810" s="47"/>
      <c r="H810" s="47"/>
    </row>
    <row r="811" spans="5:8" x14ac:dyDescent="0.35">
      <c r="E811" s="47"/>
      <c r="H811" s="47"/>
    </row>
    <row r="812" spans="5:8" x14ac:dyDescent="0.35">
      <c r="E812" s="47"/>
      <c r="H812" s="47"/>
    </row>
    <row r="813" spans="5:8" x14ac:dyDescent="0.35">
      <c r="E813" s="47"/>
      <c r="H813" s="47"/>
    </row>
    <row r="814" spans="5:8" x14ac:dyDescent="0.35">
      <c r="E814" s="47"/>
      <c r="H814" s="47"/>
    </row>
    <row r="815" spans="5:8" x14ac:dyDescent="0.35">
      <c r="E815" s="47"/>
      <c r="H815" s="47"/>
    </row>
    <row r="816" spans="5:8" x14ac:dyDescent="0.35">
      <c r="E816" s="47"/>
      <c r="H816" s="47"/>
    </row>
    <row r="817" spans="5:8" x14ac:dyDescent="0.35">
      <c r="E817" s="47"/>
      <c r="H817" s="47"/>
    </row>
    <row r="818" spans="5:8" x14ac:dyDescent="0.35">
      <c r="E818" s="47"/>
      <c r="H818" s="47"/>
    </row>
    <row r="819" spans="5:8" x14ac:dyDescent="0.35">
      <c r="E819" s="47"/>
      <c r="H819" s="47"/>
    </row>
    <row r="820" spans="5:8" x14ac:dyDescent="0.35">
      <c r="E820" s="47"/>
      <c r="H820" s="47"/>
    </row>
    <row r="821" spans="5:8" x14ac:dyDescent="0.35">
      <c r="E821" s="47"/>
      <c r="H821" s="47"/>
    </row>
    <row r="822" spans="5:8" x14ac:dyDescent="0.35">
      <c r="E822" s="47"/>
      <c r="H822" s="47"/>
    </row>
    <row r="823" spans="5:8" x14ac:dyDescent="0.35">
      <c r="E823" s="47"/>
      <c r="H823" s="47"/>
    </row>
    <row r="824" spans="5:8" x14ac:dyDescent="0.35">
      <c r="E824" s="47"/>
      <c r="H824" s="47"/>
    </row>
    <row r="825" spans="5:8" x14ac:dyDescent="0.35">
      <c r="E825" s="47"/>
      <c r="H825" s="47"/>
    </row>
    <row r="826" spans="5:8" x14ac:dyDescent="0.35">
      <c r="E826" s="47"/>
      <c r="H826" s="47"/>
    </row>
    <row r="827" spans="5:8" x14ac:dyDescent="0.35">
      <c r="E827" s="47"/>
      <c r="H827" s="47"/>
    </row>
    <row r="828" spans="5:8" x14ac:dyDescent="0.35">
      <c r="E828" s="47"/>
      <c r="H828" s="47"/>
    </row>
    <row r="829" spans="5:8" x14ac:dyDescent="0.35">
      <c r="E829" s="47"/>
      <c r="H829" s="47"/>
    </row>
    <row r="830" spans="5:8" x14ac:dyDescent="0.35">
      <c r="E830" s="47"/>
      <c r="H830" s="47"/>
    </row>
    <row r="831" spans="5:8" x14ac:dyDescent="0.35">
      <c r="E831" s="47"/>
      <c r="H831" s="47"/>
    </row>
    <row r="832" spans="5:8" x14ac:dyDescent="0.35">
      <c r="E832" s="47"/>
      <c r="H832" s="47"/>
    </row>
    <row r="833" spans="5:8" x14ac:dyDescent="0.35">
      <c r="E833" s="47"/>
      <c r="H833" s="47"/>
    </row>
    <row r="834" spans="5:8" x14ac:dyDescent="0.35">
      <c r="E834" s="47"/>
      <c r="H834" s="47"/>
    </row>
    <row r="835" spans="5:8" x14ac:dyDescent="0.35">
      <c r="E835" s="47"/>
      <c r="H835" s="47"/>
    </row>
    <row r="836" spans="5:8" x14ac:dyDescent="0.35">
      <c r="E836" s="47"/>
      <c r="H836" s="47"/>
    </row>
    <row r="837" spans="5:8" x14ac:dyDescent="0.35">
      <c r="E837" s="47"/>
      <c r="H837" s="47"/>
    </row>
    <row r="838" spans="5:8" x14ac:dyDescent="0.35">
      <c r="E838" s="47"/>
      <c r="H838" s="47"/>
    </row>
    <row r="839" spans="5:8" x14ac:dyDescent="0.35">
      <c r="E839" s="47"/>
      <c r="H839" s="47"/>
    </row>
    <row r="840" spans="5:8" x14ac:dyDescent="0.35">
      <c r="E840" s="47"/>
      <c r="H840" s="47"/>
    </row>
    <row r="841" spans="5:8" x14ac:dyDescent="0.35">
      <c r="E841" s="47"/>
      <c r="H841" s="47"/>
    </row>
    <row r="842" spans="5:8" x14ac:dyDescent="0.35">
      <c r="E842" s="47"/>
      <c r="H842" s="47"/>
    </row>
    <row r="843" spans="5:8" x14ac:dyDescent="0.35">
      <c r="E843" s="47"/>
      <c r="H843" s="47"/>
    </row>
    <row r="844" spans="5:8" x14ac:dyDescent="0.35">
      <c r="E844" s="47"/>
      <c r="H844" s="47"/>
    </row>
    <row r="845" spans="5:8" x14ac:dyDescent="0.35">
      <c r="E845" s="47"/>
      <c r="H845" s="47"/>
    </row>
    <row r="846" spans="5:8" x14ac:dyDescent="0.35">
      <c r="E846" s="47"/>
      <c r="H846" s="47"/>
    </row>
    <row r="847" spans="5:8" x14ac:dyDescent="0.35">
      <c r="E847" s="47"/>
      <c r="H847" s="47"/>
    </row>
    <row r="848" spans="5:8" x14ac:dyDescent="0.35">
      <c r="E848" s="47"/>
      <c r="H848" s="47"/>
    </row>
    <row r="849" spans="5:8" x14ac:dyDescent="0.35">
      <c r="E849" s="47"/>
      <c r="H849" s="47"/>
    </row>
    <row r="850" spans="5:8" x14ac:dyDescent="0.35">
      <c r="E850" s="47"/>
      <c r="H850" s="47"/>
    </row>
    <row r="851" spans="5:8" x14ac:dyDescent="0.35">
      <c r="E851" s="47"/>
      <c r="H851" s="47"/>
    </row>
    <row r="852" spans="5:8" x14ac:dyDescent="0.35">
      <c r="E852" s="47"/>
      <c r="H852" s="47"/>
    </row>
    <row r="853" spans="5:8" x14ac:dyDescent="0.35">
      <c r="E853" s="47"/>
      <c r="H853" s="47"/>
    </row>
    <row r="854" spans="5:8" x14ac:dyDescent="0.35">
      <c r="E854" s="47"/>
      <c r="H854" s="47"/>
    </row>
    <row r="855" spans="5:8" x14ac:dyDescent="0.35">
      <c r="E855" s="47"/>
      <c r="H855" s="47"/>
    </row>
    <row r="856" spans="5:8" x14ac:dyDescent="0.35">
      <c r="E856" s="47"/>
      <c r="H856" s="47"/>
    </row>
    <row r="857" spans="5:8" x14ac:dyDescent="0.35">
      <c r="E857" s="47"/>
      <c r="H857" s="47"/>
    </row>
    <row r="858" spans="5:8" x14ac:dyDescent="0.35">
      <c r="E858" s="47"/>
      <c r="H858" s="47"/>
    </row>
    <row r="859" spans="5:8" x14ac:dyDescent="0.35">
      <c r="E859" s="47"/>
      <c r="H859" s="47"/>
    </row>
    <row r="860" spans="5:8" x14ac:dyDescent="0.35">
      <c r="E860" s="47"/>
      <c r="H860" s="47"/>
    </row>
    <row r="861" spans="5:8" x14ac:dyDescent="0.35">
      <c r="E861" s="47"/>
      <c r="H861" s="47"/>
    </row>
    <row r="862" spans="5:8" x14ac:dyDescent="0.35">
      <c r="E862" s="47"/>
      <c r="H862" s="47"/>
    </row>
    <row r="863" spans="5:8" x14ac:dyDescent="0.35">
      <c r="E863" s="47"/>
      <c r="H863" s="47"/>
    </row>
    <row r="864" spans="5:8" x14ac:dyDescent="0.35">
      <c r="E864" s="47"/>
      <c r="H864" s="47"/>
    </row>
    <row r="865" spans="5:8" x14ac:dyDescent="0.35">
      <c r="E865" s="47"/>
      <c r="H865" s="47"/>
    </row>
    <row r="866" spans="5:8" x14ac:dyDescent="0.35">
      <c r="E866" s="47"/>
      <c r="H866" s="47"/>
    </row>
    <row r="867" spans="5:8" x14ac:dyDescent="0.35">
      <c r="E867" s="47"/>
      <c r="H867" s="47"/>
    </row>
    <row r="868" spans="5:8" x14ac:dyDescent="0.35">
      <c r="E868" s="47"/>
      <c r="H868" s="47"/>
    </row>
    <row r="869" spans="5:8" x14ac:dyDescent="0.35">
      <c r="E869" s="47"/>
      <c r="H869" s="47"/>
    </row>
    <row r="870" spans="5:8" x14ac:dyDescent="0.35">
      <c r="E870" s="47"/>
      <c r="H870" s="47"/>
    </row>
    <row r="871" spans="5:8" x14ac:dyDescent="0.35">
      <c r="E871" s="47"/>
      <c r="H871" s="47"/>
    </row>
    <row r="872" spans="5:8" x14ac:dyDescent="0.35">
      <c r="E872" s="47"/>
      <c r="H872" s="47"/>
    </row>
    <row r="873" spans="5:8" x14ac:dyDescent="0.35">
      <c r="E873" s="47"/>
      <c r="H873" s="47"/>
    </row>
    <row r="874" spans="5:8" x14ac:dyDescent="0.35">
      <c r="E874" s="47"/>
      <c r="H874" s="47"/>
    </row>
    <row r="875" spans="5:8" x14ac:dyDescent="0.35">
      <c r="E875" s="47"/>
      <c r="H875" s="47"/>
    </row>
    <row r="876" spans="5:8" x14ac:dyDescent="0.35">
      <c r="E876" s="47"/>
      <c r="H876" s="47"/>
    </row>
    <row r="877" spans="5:8" x14ac:dyDescent="0.35">
      <c r="E877" s="47"/>
      <c r="H877" s="47"/>
    </row>
    <row r="878" spans="5:8" x14ac:dyDescent="0.35">
      <c r="E878" s="47"/>
      <c r="H878" s="47"/>
    </row>
    <row r="879" spans="5:8" x14ac:dyDescent="0.35">
      <c r="E879" s="47"/>
      <c r="H879" s="47"/>
    </row>
    <row r="880" spans="5:8" x14ac:dyDescent="0.35">
      <c r="E880" s="47"/>
      <c r="H880" s="47"/>
    </row>
    <row r="881" spans="5:8" x14ac:dyDescent="0.35">
      <c r="E881" s="47"/>
      <c r="H881" s="47"/>
    </row>
    <row r="882" spans="5:8" x14ac:dyDescent="0.35">
      <c r="E882" s="47"/>
      <c r="H882" s="47"/>
    </row>
    <row r="883" spans="5:8" x14ac:dyDescent="0.35">
      <c r="E883" s="47"/>
      <c r="H883" s="47"/>
    </row>
    <row r="884" spans="5:8" x14ac:dyDescent="0.35">
      <c r="E884" s="47"/>
      <c r="H884" s="47"/>
    </row>
    <row r="885" spans="5:8" x14ac:dyDescent="0.35">
      <c r="E885" s="47"/>
      <c r="H885" s="47"/>
    </row>
    <row r="886" spans="5:8" x14ac:dyDescent="0.35">
      <c r="E886" s="47"/>
      <c r="H886" s="47"/>
    </row>
    <row r="887" spans="5:8" x14ac:dyDescent="0.35">
      <c r="E887" s="47"/>
      <c r="H887" s="47"/>
    </row>
    <row r="888" spans="5:8" x14ac:dyDescent="0.35">
      <c r="E888" s="47"/>
      <c r="H888" s="47"/>
    </row>
    <row r="889" spans="5:8" x14ac:dyDescent="0.35">
      <c r="E889" s="47"/>
      <c r="H889" s="47"/>
    </row>
    <row r="890" spans="5:8" x14ac:dyDescent="0.35">
      <c r="E890" s="47"/>
      <c r="H890" s="47"/>
    </row>
    <row r="891" spans="5:8" x14ac:dyDescent="0.35">
      <c r="E891" s="47"/>
      <c r="H891" s="47"/>
    </row>
    <row r="892" spans="5:8" x14ac:dyDescent="0.35">
      <c r="E892" s="47"/>
      <c r="H892" s="47"/>
    </row>
    <row r="893" spans="5:8" x14ac:dyDescent="0.35">
      <c r="E893" s="47"/>
      <c r="H893" s="47"/>
    </row>
    <row r="894" spans="5:8" x14ac:dyDescent="0.35">
      <c r="E894" s="47"/>
      <c r="H894" s="47"/>
    </row>
    <row r="895" spans="5:8" x14ac:dyDescent="0.35">
      <c r="E895" s="47"/>
      <c r="H895" s="47"/>
    </row>
    <row r="896" spans="5:8" x14ac:dyDescent="0.35">
      <c r="E896" s="47"/>
      <c r="H896" s="47"/>
    </row>
    <row r="897" spans="5:8" x14ac:dyDescent="0.35">
      <c r="E897" s="47"/>
      <c r="H897" s="47"/>
    </row>
    <row r="898" spans="5:8" x14ac:dyDescent="0.35">
      <c r="E898" s="47"/>
      <c r="H898" s="47"/>
    </row>
    <row r="899" spans="5:8" x14ac:dyDescent="0.35">
      <c r="E899" s="47"/>
      <c r="H899" s="47"/>
    </row>
    <row r="900" spans="5:8" x14ac:dyDescent="0.35">
      <c r="E900" s="47"/>
      <c r="H900" s="47"/>
    </row>
    <row r="901" spans="5:8" x14ac:dyDescent="0.35">
      <c r="E901" s="47"/>
      <c r="H901" s="47"/>
    </row>
    <row r="902" spans="5:8" x14ac:dyDescent="0.35">
      <c r="E902" s="47"/>
      <c r="H902" s="47"/>
    </row>
    <row r="903" spans="5:8" x14ac:dyDescent="0.35">
      <c r="E903" s="47"/>
      <c r="H903" s="47"/>
    </row>
    <row r="904" spans="5:8" x14ac:dyDescent="0.35">
      <c r="E904" s="47"/>
      <c r="H904" s="47"/>
    </row>
    <row r="905" spans="5:8" x14ac:dyDescent="0.35">
      <c r="E905" s="47"/>
      <c r="H905" s="47"/>
    </row>
    <row r="906" spans="5:8" x14ac:dyDescent="0.35">
      <c r="E906" s="47"/>
      <c r="H906" s="47"/>
    </row>
    <row r="907" spans="5:8" x14ac:dyDescent="0.35">
      <c r="E907" s="47"/>
      <c r="H907" s="47"/>
    </row>
    <row r="908" spans="5:8" x14ac:dyDescent="0.35">
      <c r="E908" s="47"/>
      <c r="H908" s="47"/>
    </row>
    <row r="909" spans="5:8" x14ac:dyDescent="0.35">
      <c r="E909" s="47"/>
      <c r="H909" s="47"/>
    </row>
    <row r="910" spans="5:8" x14ac:dyDescent="0.35">
      <c r="E910" s="47"/>
      <c r="H910" s="47"/>
    </row>
    <row r="911" spans="5:8" x14ac:dyDescent="0.35">
      <c r="E911" s="47"/>
      <c r="H911" s="47"/>
    </row>
    <row r="912" spans="5:8" x14ac:dyDescent="0.35">
      <c r="E912" s="47"/>
      <c r="H912" s="47"/>
    </row>
    <row r="913" spans="5:8" x14ac:dyDescent="0.35">
      <c r="E913" s="47"/>
      <c r="H913" s="47"/>
    </row>
    <row r="914" spans="5:8" x14ac:dyDescent="0.35">
      <c r="E914" s="47"/>
      <c r="H914" s="47"/>
    </row>
    <row r="915" spans="5:8" x14ac:dyDescent="0.35">
      <c r="E915" s="47"/>
      <c r="H915" s="47"/>
    </row>
    <row r="916" spans="5:8" x14ac:dyDescent="0.35">
      <c r="E916" s="47"/>
      <c r="H916" s="47"/>
    </row>
    <row r="917" spans="5:8" x14ac:dyDescent="0.35">
      <c r="E917" s="47"/>
      <c r="H917" s="47"/>
    </row>
    <row r="918" spans="5:8" x14ac:dyDescent="0.35">
      <c r="E918" s="47"/>
      <c r="H918" s="47"/>
    </row>
    <row r="919" spans="5:8" x14ac:dyDescent="0.35">
      <c r="E919" s="47"/>
      <c r="H919" s="47"/>
    </row>
    <row r="920" spans="5:8" x14ac:dyDescent="0.35">
      <c r="E920" s="47"/>
      <c r="H920" s="47"/>
    </row>
    <row r="921" spans="5:8" x14ac:dyDescent="0.35">
      <c r="E921" s="47"/>
      <c r="H921" s="47"/>
    </row>
    <row r="922" spans="5:8" x14ac:dyDescent="0.35">
      <c r="E922" s="47"/>
      <c r="H922" s="47"/>
    </row>
    <row r="923" spans="5:8" x14ac:dyDescent="0.35">
      <c r="E923" s="47"/>
      <c r="H923" s="47"/>
    </row>
    <row r="924" spans="5:8" x14ac:dyDescent="0.35">
      <c r="E924" s="47"/>
      <c r="H924" s="47"/>
    </row>
    <row r="925" spans="5:8" x14ac:dyDescent="0.35">
      <c r="E925" s="47"/>
      <c r="H925" s="47"/>
    </row>
    <row r="926" spans="5:8" x14ac:dyDescent="0.35">
      <c r="E926" s="47"/>
      <c r="H926" s="47"/>
    </row>
    <row r="927" spans="5:8" x14ac:dyDescent="0.35">
      <c r="E927" s="47"/>
      <c r="H927" s="47"/>
    </row>
    <row r="928" spans="5:8" x14ac:dyDescent="0.35">
      <c r="E928" s="47"/>
      <c r="H928" s="47"/>
    </row>
    <row r="929" spans="5:8" x14ac:dyDescent="0.35">
      <c r="E929" s="47"/>
      <c r="H929" s="47"/>
    </row>
    <row r="930" spans="5:8" x14ac:dyDescent="0.35">
      <c r="E930" s="47"/>
      <c r="H930" s="47"/>
    </row>
    <row r="931" spans="5:8" x14ac:dyDescent="0.35">
      <c r="E931" s="47"/>
      <c r="H931" s="47"/>
    </row>
    <row r="932" spans="5:8" x14ac:dyDescent="0.35">
      <c r="E932" s="47"/>
      <c r="H932" s="47"/>
    </row>
    <row r="933" spans="5:8" x14ac:dyDescent="0.35">
      <c r="E933" s="47"/>
      <c r="H933" s="47"/>
    </row>
    <row r="934" spans="5:8" x14ac:dyDescent="0.35">
      <c r="E934" s="47"/>
      <c r="H934" s="47"/>
    </row>
    <row r="935" spans="5:8" x14ac:dyDescent="0.35">
      <c r="E935" s="47"/>
      <c r="H935" s="47"/>
    </row>
    <row r="936" spans="5:8" x14ac:dyDescent="0.35">
      <c r="E936" s="47"/>
      <c r="H936" s="47"/>
    </row>
    <row r="937" spans="5:8" x14ac:dyDescent="0.35">
      <c r="E937" s="47"/>
      <c r="H937" s="47"/>
    </row>
    <row r="938" spans="5:8" x14ac:dyDescent="0.35">
      <c r="E938" s="47"/>
      <c r="H938" s="47"/>
    </row>
    <row r="939" spans="5:8" x14ac:dyDescent="0.35">
      <c r="E939" s="47"/>
      <c r="H939" s="47"/>
    </row>
    <row r="940" spans="5:8" x14ac:dyDescent="0.35">
      <c r="E940" s="47"/>
      <c r="H940" s="47"/>
    </row>
    <row r="941" spans="5:8" x14ac:dyDescent="0.35">
      <c r="E941" s="47"/>
      <c r="H941" s="47"/>
    </row>
    <row r="942" spans="5:8" x14ac:dyDescent="0.35">
      <c r="E942" s="47"/>
      <c r="H942" s="47"/>
    </row>
    <row r="943" spans="5:8" x14ac:dyDescent="0.35">
      <c r="E943" s="47"/>
      <c r="H943" s="47"/>
    </row>
    <row r="944" spans="5:8" x14ac:dyDescent="0.35">
      <c r="E944" s="47"/>
      <c r="H944" s="47"/>
    </row>
    <row r="945" spans="5:8" x14ac:dyDescent="0.35">
      <c r="E945" s="47"/>
      <c r="H945" s="47"/>
    </row>
    <row r="946" spans="5:8" x14ac:dyDescent="0.35">
      <c r="E946" s="47"/>
      <c r="H946" s="47"/>
    </row>
    <row r="947" spans="5:8" x14ac:dyDescent="0.35">
      <c r="E947" s="47"/>
      <c r="H947" s="47"/>
    </row>
    <row r="948" spans="5:8" x14ac:dyDescent="0.35">
      <c r="E948" s="47"/>
      <c r="H948" s="47"/>
    </row>
    <row r="949" spans="5:8" x14ac:dyDescent="0.35">
      <c r="E949" s="47"/>
      <c r="H949" s="47"/>
    </row>
    <row r="950" spans="5:8" x14ac:dyDescent="0.35">
      <c r="E950" s="47"/>
      <c r="H950" s="47"/>
    </row>
    <row r="951" spans="5:8" x14ac:dyDescent="0.35">
      <c r="E951" s="47"/>
      <c r="H951" s="47"/>
    </row>
    <row r="952" spans="5:8" x14ac:dyDescent="0.35">
      <c r="E952" s="47"/>
      <c r="H952" s="47"/>
    </row>
    <row r="953" spans="5:8" x14ac:dyDescent="0.35">
      <c r="E953" s="47"/>
      <c r="H953" s="47"/>
    </row>
    <row r="954" spans="5:8" x14ac:dyDescent="0.35">
      <c r="E954" s="47"/>
      <c r="H954" s="47"/>
    </row>
    <row r="955" spans="5:8" x14ac:dyDescent="0.35">
      <c r="E955" s="47"/>
      <c r="H955" s="47"/>
    </row>
    <row r="956" spans="5:8" x14ac:dyDescent="0.35">
      <c r="E956" s="47"/>
      <c r="H956" s="47"/>
    </row>
    <row r="957" spans="5:8" x14ac:dyDescent="0.35">
      <c r="E957" s="47"/>
      <c r="H957" s="47"/>
    </row>
    <row r="958" spans="5:8" x14ac:dyDescent="0.35">
      <c r="E958" s="47"/>
      <c r="H958" s="47"/>
    </row>
    <row r="959" spans="5:8" x14ac:dyDescent="0.35">
      <c r="E959" s="47"/>
      <c r="H959" s="47"/>
    </row>
    <row r="960" spans="5:8" x14ac:dyDescent="0.35">
      <c r="E960" s="47"/>
      <c r="H960" s="47"/>
    </row>
    <row r="961" spans="5:8" x14ac:dyDescent="0.35">
      <c r="E961" s="47"/>
      <c r="H961" s="47"/>
    </row>
    <row r="962" spans="5:8" x14ac:dyDescent="0.35">
      <c r="E962" s="47"/>
      <c r="H962" s="47"/>
    </row>
    <row r="963" spans="5:8" x14ac:dyDescent="0.35">
      <c r="E963" s="47"/>
      <c r="H963" s="47"/>
    </row>
    <row r="964" spans="5:8" x14ac:dyDescent="0.35">
      <c r="E964" s="47"/>
      <c r="H964" s="47"/>
    </row>
    <row r="965" spans="5:8" x14ac:dyDescent="0.35">
      <c r="E965" s="47"/>
      <c r="H965" s="47"/>
    </row>
    <row r="966" spans="5:8" x14ac:dyDescent="0.35">
      <c r="E966" s="47"/>
      <c r="H966" s="47"/>
    </row>
    <row r="967" spans="5:8" x14ac:dyDescent="0.35">
      <c r="E967" s="47"/>
      <c r="H967" s="47"/>
    </row>
    <row r="968" spans="5:8" x14ac:dyDescent="0.35">
      <c r="E968" s="47"/>
      <c r="H968" s="47"/>
    </row>
    <row r="969" spans="5:8" x14ac:dyDescent="0.35">
      <c r="E969" s="47"/>
      <c r="H969" s="47"/>
    </row>
    <row r="970" spans="5:8" x14ac:dyDescent="0.35">
      <c r="E970" s="47"/>
      <c r="H970" s="47"/>
    </row>
    <row r="971" spans="5:8" x14ac:dyDescent="0.35">
      <c r="E971" s="47"/>
      <c r="H971" s="47"/>
    </row>
    <row r="972" spans="5:8" x14ac:dyDescent="0.35">
      <c r="E972" s="47"/>
      <c r="H972" s="47"/>
    </row>
    <row r="973" spans="5:8" x14ac:dyDescent="0.35">
      <c r="E973" s="47"/>
      <c r="H973" s="47"/>
    </row>
    <row r="974" spans="5:8" x14ac:dyDescent="0.35">
      <c r="E974" s="47"/>
      <c r="H974" s="47"/>
    </row>
    <row r="975" spans="5:8" x14ac:dyDescent="0.35">
      <c r="E975" s="47"/>
      <c r="H975" s="47"/>
    </row>
    <row r="976" spans="5:8" x14ac:dyDescent="0.35">
      <c r="E976" s="47"/>
      <c r="H976" s="47"/>
    </row>
    <row r="977" spans="5:8" x14ac:dyDescent="0.35">
      <c r="E977" s="47"/>
      <c r="H977" s="47"/>
    </row>
    <row r="978" spans="5:8" x14ac:dyDescent="0.35">
      <c r="E978" s="47"/>
      <c r="H978" s="47"/>
    </row>
    <row r="979" spans="5:8" x14ac:dyDescent="0.35">
      <c r="E979" s="47"/>
      <c r="H979" s="47"/>
    </row>
    <row r="980" spans="5:8" x14ac:dyDescent="0.35">
      <c r="E980" s="47"/>
      <c r="H980" s="47"/>
    </row>
    <row r="981" spans="5:8" x14ac:dyDescent="0.35">
      <c r="E981" s="47"/>
      <c r="H981" s="47"/>
    </row>
    <row r="982" spans="5:8" x14ac:dyDescent="0.35">
      <c r="E982" s="47"/>
      <c r="H982" s="47"/>
    </row>
    <row r="983" spans="5:8" x14ac:dyDescent="0.35">
      <c r="E983" s="47"/>
      <c r="H983" s="47"/>
    </row>
    <row r="984" spans="5:8" x14ac:dyDescent="0.35">
      <c r="E984" s="47"/>
      <c r="H984" s="47"/>
    </row>
    <row r="985" spans="5:8" x14ac:dyDescent="0.35">
      <c r="E985" s="47"/>
      <c r="H985" s="47"/>
    </row>
    <row r="986" spans="5:8" x14ac:dyDescent="0.35">
      <c r="E986" s="47"/>
      <c r="H986" s="47"/>
    </row>
    <row r="987" spans="5:8" x14ac:dyDescent="0.35">
      <c r="E987" s="47"/>
      <c r="H987" s="47"/>
    </row>
    <row r="988" spans="5:8" x14ac:dyDescent="0.35">
      <c r="E988" s="47"/>
      <c r="H988" s="47"/>
    </row>
    <row r="989" spans="5:8" x14ac:dyDescent="0.35">
      <c r="E989" s="47"/>
      <c r="H989" s="47"/>
    </row>
    <row r="990" spans="5:8" x14ac:dyDescent="0.35">
      <c r="E990" s="47"/>
      <c r="H990" s="47"/>
    </row>
    <row r="991" spans="5:8" x14ac:dyDescent="0.35">
      <c r="E991" s="47"/>
      <c r="H991" s="47"/>
    </row>
    <row r="992" spans="5:8" x14ac:dyDescent="0.35">
      <c r="E992" s="47"/>
      <c r="H992" s="47"/>
    </row>
    <row r="993" spans="5:8" x14ac:dyDescent="0.35">
      <c r="E993" s="47"/>
      <c r="H993" s="47"/>
    </row>
    <row r="994" spans="5:8" x14ac:dyDescent="0.35">
      <c r="E994" s="47"/>
      <c r="H994" s="47"/>
    </row>
    <row r="995" spans="5:8" x14ac:dyDescent="0.35">
      <c r="E995" s="47"/>
      <c r="H995" s="47"/>
    </row>
    <row r="996" spans="5:8" x14ac:dyDescent="0.35">
      <c r="E996" s="47"/>
      <c r="H996" s="47"/>
    </row>
    <row r="997" spans="5:8" x14ac:dyDescent="0.35">
      <c r="E997" s="47"/>
      <c r="H997" s="47"/>
    </row>
    <row r="998" spans="5:8" x14ac:dyDescent="0.35">
      <c r="E998" s="47"/>
      <c r="H998" s="47"/>
    </row>
    <row r="999" spans="5:8" x14ac:dyDescent="0.35">
      <c r="E999" s="47"/>
      <c r="H999" s="47"/>
    </row>
    <row r="1000" spans="5:8" x14ac:dyDescent="0.35">
      <c r="E1000" s="47"/>
      <c r="H1000" s="47"/>
    </row>
    <row r="1001" spans="5:8" x14ac:dyDescent="0.35">
      <c r="E1001" s="47"/>
      <c r="H1001" s="47"/>
    </row>
    <row r="1002" spans="5:8" x14ac:dyDescent="0.35">
      <c r="E1002" s="47"/>
      <c r="H1002" s="47"/>
    </row>
    <row r="1003" spans="5:8" x14ac:dyDescent="0.35">
      <c r="E1003" s="47"/>
      <c r="H1003" s="47"/>
    </row>
    <row r="1004" spans="5:8" x14ac:dyDescent="0.35">
      <c r="E1004" s="47"/>
      <c r="H1004" s="47"/>
    </row>
    <row r="1005" spans="5:8" x14ac:dyDescent="0.35">
      <c r="E1005" s="47"/>
      <c r="H1005" s="47"/>
    </row>
    <row r="1006" spans="5:8" x14ac:dyDescent="0.35">
      <c r="E1006" s="47"/>
      <c r="H1006" s="47"/>
    </row>
    <row r="1007" spans="5:8" x14ac:dyDescent="0.35">
      <c r="E1007" s="47"/>
      <c r="H1007" s="47"/>
    </row>
    <row r="1008" spans="5:8" x14ac:dyDescent="0.35">
      <c r="E1008" s="47"/>
      <c r="H1008" s="47"/>
    </row>
    <row r="1009" spans="5:8" x14ac:dyDescent="0.35">
      <c r="E1009" s="47"/>
      <c r="H1009" s="47"/>
    </row>
    <row r="1010" spans="5:8" x14ac:dyDescent="0.35">
      <c r="E1010" s="47"/>
      <c r="H1010" s="47"/>
    </row>
    <row r="1011" spans="5:8" x14ac:dyDescent="0.35">
      <c r="E1011" s="47"/>
      <c r="H1011" s="47"/>
    </row>
    <row r="1012" spans="5:8" x14ac:dyDescent="0.35">
      <c r="E1012" s="47"/>
      <c r="H1012" s="47"/>
    </row>
    <row r="1013" spans="5:8" x14ac:dyDescent="0.35">
      <c r="E1013" s="47"/>
      <c r="H1013" s="47"/>
    </row>
    <row r="1014" spans="5:8" x14ac:dyDescent="0.35">
      <c r="E1014" s="47"/>
      <c r="H1014" s="47"/>
    </row>
    <row r="1015" spans="5:8" x14ac:dyDescent="0.35">
      <c r="E1015" s="47"/>
      <c r="H1015" s="47"/>
    </row>
    <row r="1016" spans="5:8" x14ac:dyDescent="0.35">
      <c r="E1016" s="47"/>
      <c r="H1016" s="47"/>
    </row>
    <row r="1017" spans="5:8" x14ac:dyDescent="0.35">
      <c r="E1017" s="47"/>
      <c r="H1017" s="47"/>
    </row>
    <row r="1018" spans="5:8" x14ac:dyDescent="0.35">
      <c r="E1018" s="47"/>
      <c r="H1018" s="47"/>
    </row>
    <row r="1019" spans="5:8" x14ac:dyDescent="0.35">
      <c r="E1019" s="47"/>
      <c r="H1019" s="47"/>
    </row>
    <row r="1020" spans="5:8" x14ac:dyDescent="0.35">
      <c r="E1020" s="47"/>
      <c r="H1020" s="47"/>
    </row>
    <row r="1021" spans="5:8" x14ac:dyDescent="0.35">
      <c r="E1021" s="47"/>
      <c r="H1021" s="47"/>
    </row>
    <row r="1022" spans="5:8" x14ac:dyDescent="0.35">
      <c r="E1022" s="47"/>
      <c r="H1022" s="47"/>
    </row>
    <row r="1023" spans="5:8" x14ac:dyDescent="0.35">
      <c r="E1023" s="47"/>
      <c r="H1023" s="47"/>
    </row>
    <row r="1024" spans="5:8" x14ac:dyDescent="0.35">
      <c r="E1024" s="47"/>
      <c r="H1024" s="47"/>
    </row>
    <row r="1025" spans="5:8" x14ac:dyDescent="0.35">
      <c r="E1025" s="47"/>
      <c r="H1025" s="47"/>
    </row>
    <row r="1026" spans="5:8" x14ac:dyDescent="0.35">
      <c r="E1026" s="47"/>
      <c r="H1026" s="47"/>
    </row>
    <row r="1027" spans="5:8" x14ac:dyDescent="0.35">
      <c r="E1027" s="47"/>
      <c r="H1027" s="47"/>
    </row>
    <row r="1028" spans="5:8" x14ac:dyDescent="0.35">
      <c r="E1028" s="47"/>
      <c r="H1028" s="47"/>
    </row>
    <row r="1029" spans="5:8" x14ac:dyDescent="0.35">
      <c r="E1029" s="47"/>
      <c r="H1029" s="47"/>
    </row>
    <row r="1030" spans="5:8" x14ac:dyDescent="0.35">
      <c r="E1030" s="47"/>
      <c r="H1030" s="47"/>
    </row>
    <row r="1031" spans="5:8" x14ac:dyDescent="0.35">
      <c r="E1031" s="47"/>
      <c r="H1031" s="47"/>
    </row>
    <row r="1032" spans="5:8" x14ac:dyDescent="0.35">
      <c r="E1032" s="47"/>
      <c r="H1032" s="47"/>
    </row>
    <row r="1033" spans="5:8" x14ac:dyDescent="0.35">
      <c r="E1033" s="47"/>
      <c r="H1033" s="47"/>
    </row>
    <row r="1034" spans="5:8" x14ac:dyDescent="0.35">
      <c r="E1034" s="47"/>
      <c r="H1034" s="47"/>
    </row>
    <row r="1035" spans="5:8" x14ac:dyDescent="0.35">
      <c r="E1035" s="47"/>
      <c r="H1035" s="47"/>
    </row>
    <row r="1036" spans="5:8" x14ac:dyDescent="0.35">
      <c r="E1036" s="47"/>
      <c r="H1036" s="47"/>
    </row>
    <row r="1037" spans="5:8" x14ac:dyDescent="0.35">
      <c r="E1037" s="47"/>
      <c r="H1037" s="47"/>
    </row>
    <row r="1038" spans="5:8" x14ac:dyDescent="0.35">
      <c r="E1038" s="47"/>
      <c r="H1038" s="47"/>
    </row>
    <row r="1039" spans="5:8" x14ac:dyDescent="0.35">
      <c r="E1039" s="47"/>
      <c r="H1039" s="47"/>
    </row>
    <row r="1040" spans="5:8" x14ac:dyDescent="0.35">
      <c r="E1040" s="47"/>
      <c r="H1040" s="47"/>
    </row>
    <row r="1041" spans="5:8" x14ac:dyDescent="0.35">
      <c r="E1041" s="47"/>
      <c r="H1041" s="47"/>
    </row>
    <row r="1042" spans="5:8" x14ac:dyDescent="0.35">
      <c r="E1042" s="47"/>
      <c r="H1042" s="47"/>
    </row>
    <row r="1043" spans="5:8" x14ac:dyDescent="0.35">
      <c r="E1043" s="47"/>
      <c r="H1043" s="47"/>
    </row>
    <row r="1044" spans="5:8" x14ac:dyDescent="0.35">
      <c r="E1044" s="47"/>
      <c r="H1044" s="47"/>
    </row>
    <row r="1045" spans="5:8" x14ac:dyDescent="0.35">
      <c r="E1045" s="47"/>
      <c r="H1045" s="47"/>
    </row>
    <row r="1046" spans="5:8" x14ac:dyDescent="0.35">
      <c r="E1046" s="47"/>
      <c r="H1046" s="47"/>
    </row>
    <row r="1047" spans="5:8" x14ac:dyDescent="0.35">
      <c r="E1047" s="47"/>
      <c r="H1047" s="47"/>
    </row>
    <row r="1048" spans="5:8" x14ac:dyDescent="0.35">
      <c r="E1048" s="47"/>
      <c r="H1048" s="47"/>
    </row>
    <row r="1049" spans="5:8" x14ac:dyDescent="0.35">
      <c r="E1049" s="47"/>
      <c r="H1049" s="47"/>
    </row>
    <row r="1050" spans="5:8" x14ac:dyDescent="0.35">
      <c r="E1050" s="47"/>
      <c r="H1050" s="47"/>
    </row>
    <row r="1051" spans="5:8" x14ac:dyDescent="0.35">
      <c r="E1051" s="47"/>
      <c r="H1051" s="47"/>
    </row>
    <row r="1052" spans="5:8" x14ac:dyDescent="0.35">
      <c r="E1052" s="47"/>
      <c r="H1052" s="47"/>
    </row>
    <row r="1053" spans="5:8" x14ac:dyDescent="0.35">
      <c r="E1053" s="47"/>
      <c r="H1053" s="47"/>
    </row>
    <row r="1054" spans="5:8" x14ac:dyDescent="0.35">
      <c r="E1054" s="47"/>
      <c r="H1054" s="47"/>
    </row>
    <row r="1055" spans="5:8" x14ac:dyDescent="0.35">
      <c r="E1055" s="47"/>
      <c r="H1055" s="47"/>
    </row>
    <row r="1056" spans="5:8" x14ac:dyDescent="0.35">
      <c r="E1056" s="47"/>
      <c r="H1056" s="47"/>
    </row>
    <row r="1057" spans="5:8" x14ac:dyDescent="0.35">
      <c r="E1057" s="47"/>
      <c r="H1057" s="47"/>
    </row>
    <row r="1058" spans="5:8" x14ac:dyDescent="0.35">
      <c r="E1058" s="47"/>
      <c r="H1058" s="47"/>
    </row>
    <row r="1059" spans="5:8" x14ac:dyDescent="0.35">
      <c r="E1059" s="47"/>
      <c r="H1059" s="47"/>
    </row>
    <row r="1060" spans="5:8" x14ac:dyDescent="0.35">
      <c r="E1060" s="47"/>
      <c r="H1060" s="47"/>
    </row>
    <row r="1061" spans="5:8" x14ac:dyDescent="0.35">
      <c r="E1061" s="47"/>
      <c r="H1061" s="47"/>
    </row>
    <row r="1062" spans="5:8" x14ac:dyDescent="0.35">
      <c r="E1062" s="47"/>
      <c r="H1062" s="47"/>
    </row>
    <row r="1063" spans="5:8" x14ac:dyDescent="0.35">
      <c r="E1063" s="47"/>
      <c r="H1063" s="47"/>
    </row>
    <row r="1064" spans="5:8" x14ac:dyDescent="0.35">
      <c r="E1064" s="47"/>
      <c r="H1064" s="47"/>
    </row>
    <row r="1065" spans="5:8" x14ac:dyDescent="0.35">
      <c r="E1065" s="47"/>
      <c r="H1065" s="47"/>
    </row>
    <row r="1066" spans="5:8" x14ac:dyDescent="0.35">
      <c r="E1066" s="47"/>
      <c r="H1066" s="47"/>
    </row>
    <row r="1067" spans="5:8" x14ac:dyDescent="0.35">
      <c r="E1067" s="47"/>
      <c r="H1067" s="47"/>
    </row>
    <row r="1068" spans="5:8" x14ac:dyDescent="0.35">
      <c r="E1068" s="47"/>
      <c r="H1068" s="47"/>
    </row>
    <row r="1069" spans="5:8" x14ac:dyDescent="0.35">
      <c r="E1069" s="47"/>
      <c r="H1069" s="47"/>
    </row>
    <row r="1070" spans="5:8" x14ac:dyDescent="0.35">
      <c r="E1070" s="47"/>
      <c r="H1070" s="47"/>
    </row>
    <row r="1071" spans="5:8" x14ac:dyDescent="0.35">
      <c r="E1071" s="47"/>
      <c r="H1071" s="47"/>
    </row>
    <row r="1072" spans="5:8" x14ac:dyDescent="0.35">
      <c r="E1072" s="47"/>
      <c r="H1072" s="47"/>
    </row>
    <row r="1073" spans="5:8" x14ac:dyDescent="0.35">
      <c r="E1073" s="47"/>
      <c r="H1073" s="47"/>
    </row>
    <row r="1074" spans="5:8" x14ac:dyDescent="0.35">
      <c r="E1074" s="47"/>
      <c r="H1074" s="47"/>
    </row>
    <row r="1075" spans="5:8" x14ac:dyDescent="0.35">
      <c r="E1075" s="47"/>
      <c r="H1075" s="47"/>
    </row>
    <row r="1076" spans="5:8" x14ac:dyDescent="0.35">
      <c r="E1076" s="47"/>
      <c r="H1076" s="47"/>
    </row>
    <row r="1077" spans="5:8" x14ac:dyDescent="0.35">
      <c r="E1077" s="47"/>
      <c r="H1077" s="47"/>
    </row>
    <row r="1078" spans="5:8" x14ac:dyDescent="0.35">
      <c r="E1078" s="47"/>
      <c r="H1078" s="47"/>
    </row>
    <row r="1079" spans="5:8" x14ac:dyDescent="0.35">
      <c r="E1079" s="47"/>
      <c r="H1079" s="47"/>
    </row>
    <row r="1080" spans="5:8" x14ac:dyDescent="0.35">
      <c r="E1080" s="47"/>
      <c r="H1080" s="47"/>
    </row>
    <row r="1081" spans="5:8" x14ac:dyDescent="0.35">
      <c r="E1081" s="47"/>
      <c r="H1081" s="47"/>
    </row>
    <row r="1082" spans="5:8" x14ac:dyDescent="0.35">
      <c r="E1082" s="47"/>
      <c r="H1082" s="47"/>
    </row>
    <row r="1083" spans="5:8" x14ac:dyDescent="0.35">
      <c r="E1083" s="47"/>
      <c r="H1083" s="47"/>
    </row>
    <row r="1084" spans="5:8" x14ac:dyDescent="0.35">
      <c r="E1084" s="47"/>
      <c r="H1084" s="47"/>
    </row>
    <row r="1085" spans="5:8" x14ac:dyDescent="0.35">
      <c r="E1085" s="47"/>
      <c r="H1085" s="47"/>
    </row>
    <row r="1086" spans="5:8" x14ac:dyDescent="0.35">
      <c r="E1086" s="47"/>
      <c r="H1086" s="47"/>
    </row>
    <row r="1087" spans="5:8" x14ac:dyDescent="0.35">
      <c r="E1087" s="47"/>
      <c r="H1087" s="47"/>
    </row>
    <row r="1088" spans="5:8" x14ac:dyDescent="0.35">
      <c r="E1088" s="47"/>
      <c r="H1088" s="47"/>
    </row>
    <row r="1089" spans="5:8" x14ac:dyDescent="0.35">
      <c r="E1089" s="47"/>
      <c r="H1089" s="47"/>
    </row>
    <row r="1090" spans="5:8" x14ac:dyDescent="0.35">
      <c r="E1090" s="47"/>
      <c r="H1090" s="47"/>
    </row>
    <row r="1091" spans="5:8" x14ac:dyDescent="0.35">
      <c r="E1091" s="47"/>
      <c r="H1091" s="47"/>
    </row>
    <row r="1092" spans="5:8" x14ac:dyDescent="0.35">
      <c r="E1092" s="47"/>
      <c r="H1092" s="47"/>
    </row>
    <row r="1093" spans="5:8" x14ac:dyDescent="0.35">
      <c r="E1093" s="47"/>
      <c r="H1093" s="47"/>
    </row>
    <row r="1094" spans="5:8" x14ac:dyDescent="0.35">
      <c r="E1094" s="47"/>
      <c r="H1094" s="47"/>
    </row>
    <row r="1095" spans="5:8" x14ac:dyDescent="0.35">
      <c r="E1095" s="47"/>
      <c r="H1095" s="47"/>
    </row>
    <row r="1096" spans="5:8" x14ac:dyDescent="0.35">
      <c r="E1096" s="47"/>
      <c r="H1096" s="47"/>
    </row>
    <row r="1097" spans="5:8" x14ac:dyDescent="0.35">
      <c r="E1097" s="47"/>
      <c r="H1097" s="47"/>
    </row>
    <row r="1098" spans="5:8" x14ac:dyDescent="0.35">
      <c r="E1098" s="47"/>
      <c r="H1098" s="47"/>
    </row>
    <row r="1099" spans="5:8" x14ac:dyDescent="0.35">
      <c r="E1099" s="47"/>
      <c r="H1099" s="47"/>
    </row>
    <row r="1100" spans="5:8" x14ac:dyDescent="0.35">
      <c r="E1100" s="47"/>
      <c r="H1100" s="47"/>
    </row>
    <row r="1101" spans="5:8" x14ac:dyDescent="0.35">
      <c r="E1101" s="47"/>
      <c r="H1101" s="47"/>
    </row>
    <row r="1102" spans="5:8" x14ac:dyDescent="0.35">
      <c r="E1102" s="47"/>
      <c r="H1102" s="47"/>
    </row>
    <row r="1103" spans="5:8" x14ac:dyDescent="0.35">
      <c r="E1103" s="47"/>
      <c r="H1103" s="47"/>
    </row>
    <row r="1104" spans="5:8" x14ac:dyDescent="0.35">
      <c r="E1104" s="47"/>
      <c r="H1104" s="47"/>
    </row>
    <row r="1105" spans="5:8" x14ac:dyDescent="0.35">
      <c r="E1105" s="47"/>
      <c r="H1105" s="47"/>
    </row>
    <row r="1106" spans="5:8" x14ac:dyDescent="0.35">
      <c r="E1106" s="47"/>
      <c r="H1106" s="47"/>
    </row>
    <row r="1107" spans="5:8" x14ac:dyDescent="0.35">
      <c r="E1107" s="47"/>
      <c r="H1107" s="47"/>
    </row>
    <row r="1108" spans="5:8" x14ac:dyDescent="0.35">
      <c r="E1108" s="47"/>
      <c r="H1108" s="47"/>
    </row>
    <row r="1109" spans="5:8" x14ac:dyDescent="0.35">
      <c r="E1109" s="47"/>
      <c r="H1109" s="47"/>
    </row>
    <row r="1110" spans="5:8" x14ac:dyDescent="0.35">
      <c r="E1110" s="47"/>
      <c r="H1110" s="47"/>
    </row>
    <row r="1111" spans="5:8" x14ac:dyDescent="0.35">
      <c r="E1111" s="47"/>
      <c r="H1111" s="47"/>
    </row>
    <row r="1112" spans="5:8" x14ac:dyDescent="0.35">
      <c r="E1112" s="47"/>
      <c r="H1112" s="47"/>
    </row>
    <row r="1113" spans="5:8" x14ac:dyDescent="0.35">
      <c r="E1113" s="47"/>
      <c r="H1113" s="47"/>
    </row>
    <row r="1114" spans="5:8" x14ac:dyDescent="0.35">
      <c r="E1114" s="47"/>
      <c r="H1114" s="47"/>
    </row>
    <row r="1115" spans="5:8" x14ac:dyDescent="0.35">
      <c r="E1115" s="47"/>
      <c r="H1115" s="47"/>
    </row>
    <row r="1116" spans="5:8" x14ac:dyDescent="0.35">
      <c r="E1116" s="47"/>
      <c r="H1116" s="47"/>
    </row>
    <row r="1117" spans="5:8" x14ac:dyDescent="0.35">
      <c r="E1117" s="47"/>
      <c r="H1117" s="47"/>
    </row>
    <row r="1118" spans="5:8" x14ac:dyDescent="0.35">
      <c r="E1118" s="47"/>
      <c r="H1118" s="47"/>
    </row>
    <row r="1119" spans="5:8" x14ac:dyDescent="0.35">
      <c r="E1119" s="47"/>
      <c r="H1119" s="47"/>
    </row>
    <row r="1120" spans="5:8" x14ac:dyDescent="0.35">
      <c r="E1120" s="47"/>
      <c r="H1120" s="47"/>
    </row>
    <row r="1121" spans="5:8" x14ac:dyDescent="0.35">
      <c r="E1121" s="47"/>
      <c r="H1121" s="47"/>
    </row>
    <row r="1122" spans="5:8" x14ac:dyDescent="0.35">
      <c r="E1122" s="47"/>
      <c r="H1122" s="47"/>
    </row>
    <row r="1123" spans="5:8" x14ac:dyDescent="0.35">
      <c r="E1123" s="47"/>
      <c r="H1123" s="47"/>
    </row>
    <row r="1124" spans="5:8" x14ac:dyDescent="0.35">
      <c r="E1124" s="47"/>
      <c r="H1124" s="47"/>
    </row>
    <row r="1125" spans="5:8" x14ac:dyDescent="0.35">
      <c r="E1125" s="47"/>
      <c r="H1125" s="47"/>
    </row>
    <row r="1126" spans="5:8" x14ac:dyDescent="0.35">
      <c r="E1126" s="47"/>
      <c r="H1126" s="47"/>
    </row>
    <row r="1127" spans="5:8" x14ac:dyDescent="0.35">
      <c r="E1127" s="47"/>
      <c r="H1127" s="47"/>
    </row>
    <row r="1128" spans="5:8" x14ac:dyDescent="0.35">
      <c r="E1128" s="47"/>
      <c r="H1128" s="47"/>
    </row>
    <row r="1129" spans="5:8" x14ac:dyDescent="0.35">
      <c r="E1129" s="47"/>
      <c r="H1129" s="47"/>
    </row>
    <row r="1130" spans="5:8" x14ac:dyDescent="0.35">
      <c r="E1130" s="47"/>
      <c r="H1130" s="47"/>
    </row>
    <row r="1131" spans="5:8" x14ac:dyDescent="0.35">
      <c r="E1131" s="47"/>
      <c r="H1131" s="47"/>
    </row>
    <row r="1132" spans="5:8" x14ac:dyDescent="0.35">
      <c r="E1132" s="47"/>
      <c r="H1132" s="47"/>
    </row>
    <row r="1133" spans="5:8" x14ac:dyDescent="0.35">
      <c r="E1133" s="47"/>
      <c r="H1133" s="47"/>
    </row>
    <row r="1134" spans="5:8" x14ac:dyDescent="0.35">
      <c r="E1134" s="47"/>
      <c r="H1134" s="47"/>
    </row>
    <row r="1135" spans="5:8" x14ac:dyDescent="0.35">
      <c r="E1135" s="47"/>
      <c r="H1135" s="47"/>
    </row>
    <row r="1136" spans="5:8" x14ac:dyDescent="0.35">
      <c r="E1136" s="47"/>
      <c r="H1136" s="47"/>
    </row>
    <row r="1137" spans="5:8" x14ac:dyDescent="0.35">
      <c r="E1137" s="47"/>
      <c r="H1137" s="47"/>
    </row>
    <row r="1138" spans="5:8" x14ac:dyDescent="0.35">
      <c r="E1138" s="47"/>
      <c r="H1138" s="47"/>
    </row>
    <row r="1139" spans="5:8" x14ac:dyDescent="0.35">
      <c r="E1139" s="47"/>
      <c r="H1139" s="47"/>
    </row>
    <row r="1140" spans="5:8" x14ac:dyDescent="0.35">
      <c r="E1140" s="47"/>
      <c r="H1140" s="47"/>
    </row>
    <row r="1141" spans="5:8" x14ac:dyDescent="0.35">
      <c r="E1141" s="47"/>
      <c r="H1141" s="47"/>
    </row>
    <row r="1142" spans="5:8" x14ac:dyDescent="0.35">
      <c r="E1142" s="47"/>
      <c r="H1142" s="47"/>
    </row>
    <row r="1143" spans="5:8" x14ac:dyDescent="0.35">
      <c r="E1143" s="47"/>
      <c r="H1143" s="47"/>
    </row>
    <row r="1144" spans="5:8" x14ac:dyDescent="0.35">
      <c r="E1144" s="47"/>
      <c r="H1144" s="47"/>
    </row>
    <row r="1145" spans="5:8" x14ac:dyDescent="0.35">
      <c r="E1145" s="47"/>
      <c r="H1145" s="47"/>
    </row>
    <row r="1146" spans="5:8" x14ac:dyDescent="0.35">
      <c r="E1146" s="47"/>
      <c r="H1146" s="47"/>
    </row>
    <row r="1147" spans="5:8" x14ac:dyDescent="0.35">
      <c r="E1147" s="47"/>
      <c r="H1147" s="47"/>
    </row>
    <row r="1148" spans="5:8" x14ac:dyDescent="0.35">
      <c r="E1148" s="47"/>
      <c r="H1148" s="47"/>
    </row>
    <row r="1149" spans="5:8" x14ac:dyDescent="0.35">
      <c r="E1149" s="47"/>
      <c r="H1149" s="47"/>
    </row>
    <row r="1150" spans="5:8" x14ac:dyDescent="0.35">
      <c r="E1150" s="47"/>
      <c r="H1150" s="47"/>
    </row>
    <row r="1151" spans="5:8" x14ac:dyDescent="0.35">
      <c r="E1151" s="47"/>
      <c r="H1151" s="47"/>
    </row>
    <row r="1152" spans="5:8" x14ac:dyDescent="0.35">
      <c r="E1152" s="47"/>
      <c r="H1152" s="47"/>
    </row>
    <row r="1153" spans="5:8" x14ac:dyDescent="0.35">
      <c r="E1153" s="47"/>
      <c r="H1153" s="47"/>
    </row>
    <row r="1154" spans="5:8" x14ac:dyDescent="0.35">
      <c r="E1154" s="47"/>
      <c r="H1154" s="47"/>
    </row>
    <row r="1155" spans="5:8" x14ac:dyDescent="0.35">
      <c r="E1155" s="47"/>
      <c r="H1155" s="47"/>
    </row>
    <row r="1156" spans="5:8" x14ac:dyDescent="0.35">
      <c r="E1156" s="47"/>
      <c r="H1156" s="47"/>
    </row>
    <row r="1157" spans="5:8" x14ac:dyDescent="0.35">
      <c r="E1157" s="47"/>
      <c r="H1157" s="47"/>
    </row>
    <row r="1158" spans="5:8" x14ac:dyDescent="0.35">
      <c r="E1158" s="47"/>
      <c r="H1158" s="47"/>
    </row>
    <row r="1159" spans="5:8" x14ac:dyDescent="0.35">
      <c r="E1159" s="47"/>
      <c r="H1159" s="47"/>
    </row>
    <row r="1160" spans="5:8" x14ac:dyDescent="0.35">
      <c r="E1160" s="47"/>
      <c r="H1160" s="47"/>
    </row>
    <row r="1161" spans="5:8" x14ac:dyDescent="0.35">
      <c r="E1161" s="47"/>
      <c r="H1161" s="47"/>
    </row>
    <row r="1162" spans="5:8" x14ac:dyDescent="0.35">
      <c r="E1162" s="47"/>
      <c r="H1162" s="47"/>
    </row>
    <row r="1163" spans="5:8" x14ac:dyDescent="0.35">
      <c r="E1163" s="47"/>
      <c r="H1163" s="47"/>
    </row>
    <row r="1164" spans="5:8" x14ac:dyDescent="0.35">
      <c r="E1164" s="47"/>
      <c r="H1164" s="47"/>
    </row>
    <row r="1165" spans="5:8" x14ac:dyDescent="0.35">
      <c r="E1165" s="47"/>
      <c r="H1165" s="47"/>
    </row>
    <row r="1166" spans="5:8" x14ac:dyDescent="0.35">
      <c r="E1166" s="47"/>
      <c r="H1166" s="47"/>
    </row>
    <row r="1167" spans="5:8" x14ac:dyDescent="0.35">
      <c r="E1167" s="47"/>
      <c r="H1167" s="47"/>
    </row>
    <row r="1168" spans="5:8" x14ac:dyDescent="0.35">
      <c r="E1168" s="47"/>
      <c r="H1168" s="47"/>
    </row>
    <row r="1169" spans="5:8" x14ac:dyDescent="0.35">
      <c r="E1169" s="47"/>
      <c r="H1169" s="47"/>
    </row>
    <row r="1170" spans="5:8" x14ac:dyDescent="0.35">
      <c r="E1170" s="47"/>
      <c r="H1170" s="47"/>
    </row>
    <row r="1171" spans="5:8" x14ac:dyDescent="0.35">
      <c r="E1171" s="47"/>
      <c r="H1171" s="47"/>
    </row>
    <row r="1172" spans="5:8" x14ac:dyDescent="0.35">
      <c r="E1172" s="47"/>
      <c r="H1172" s="47"/>
    </row>
    <row r="1173" spans="5:8" x14ac:dyDescent="0.35">
      <c r="E1173" s="47"/>
      <c r="H1173" s="47"/>
    </row>
    <row r="1174" spans="5:8" x14ac:dyDescent="0.35">
      <c r="E1174" s="47"/>
      <c r="H1174" s="47"/>
    </row>
    <row r="1175" spans="5:8" x14ac:dyDescent="0.35">
      <c r="E1175" s="47"/>
      <c r="H1175" s="47"/>
    </row>
    <row r="1176" spans="5:8" x14ac:dyDescent="0.35">
      <c r="E1176" s="47"/>
      <c r="H1176" s="47"/>
    </row>
    <row r="1177" spans="5:8" x14ac:dyDescent="0.35">
      <c r="E1177" s="47"/>
      <c r="H1177" s="47"/>
    </row>
    <row r="1178" spans="5:8" x14ac:dyDescent="0.35">
      <c r="E1178" s="47"/>
      <c r="H1178" s="47"/>
    </row>
    <row r="1179" spans="5:8" x14ac:dyDescent="0.35">
      <c r="E1179" s="47"/>
      <c r="H1179" s="47"/>
    </row>
    <row r="1180" spans="5:8" x14ac:dyDescent="0.35">
      <c r="E1180" s="47"/>
      <c r="H1180" s="47"/>
    </row>
    <row r="1181" spans="5:8" x14ac:dyDescent="0.35">
      <c r="E1181" s="47"/>
      <c r="H1181" s="47"/>
    </row>
    <row r="1182" spans="5:8" x14ac:dyDescent="0.35">
      <c r="E1182" s="47"/>
      <c r="H1182" s="47"/>
    </row>
    <row r="1183" spans="5:8" x14ac:dyDescent="0.35">
      <c r="E1183" s="47"/>
      <c r="H1183" s="47"/>
    </row>
    <row r="1184" spans="5:8" x14ac:dyDescent="0.35">
      <c r="E1184" s="47"/>
      <c r="H1184" s="47"/>
    </row>
    <row r="1185" spans="5:8" x14ac:dyDescent="0.35">
      <c r="E1185" s="47"/>
      <c r="H1185" s="47"/>
    </row>
    <row r="1186" spans="5:8" x14ac:dyDescent="0.35">
      <c r="E1186" s="47"/>
      <c r="H1186" s="47"/>
    </row>
    <row r="1187" spans="5:8" x14ac:dyDescent="0.35">
      <c r="E1187" s="47"/>
      <c r="H1187" s="47"/>
    </row>
    <row r="1188" spans="5:8" x14ac:dyDescent="0.35">
      <c r="E1188" s="47"/>
      <c r="H1188" s="47"/>
    </row>
    <row r="1189" spans="5:8" x14ac:dyDescent="0.35">
      <c r="E1189" s="47"/>
      <c r="H1189" s="47"/>
    </row>
    <row r="1190" spans="5:8" x14ac:dyDescent="0.35">
      <c r="E1190" s="47"/>
      <c r="H1190" s="47"/>
    </row>
    <row r="1191" spans="5:8" x14ac:dyDescent="0.35">
      <c r="E1191" s="47"/>
      <c r="H1191" s="47"/>
    </row>
    <row r="1192" spans="5:8" x14ac:dyDescent="0.35">
      <c r="E1192" s="47"/>
      <c r="H1192" s="47"/>
    </row>
    <row r="1193" spans="5:8" x14ac:dyDescent="0.35">
      <c r="E1193" s="47"/>
      <c r="H1193" s="47"/>
    </row>
    <row r="1194" spans="5:8" x14ac:dyDescent="0.35">
      <c r="E1194" s="47"/>
      <c r="H1194" s="47"/>
    </row>
    <row r="1195" spans="5:8" x14ac:dyDescent="0.35">
      <c r="E1195" s="47"/>
      <c r="H1195" s="47"/>
    </row>
    <row r="1196" spans="5:8" x14ac:dyDescent="0.35">
      <c r="E1196" s="47"/>
      <c r="H1196" s="47"/>
    </row>
    <row r="1197" spans="5:8" x14ac:dyDescent="0.35">
      <c r="E1197" s="47"/>
      <c r="H1197" s="47"/>
    </row>
    <row r="1198" spans="5:8" x14ac:dyDescent="0.35">
      <c r="E1198" s="47"/>
      <c r="H1198" s="47"/>
    </row>
    <row r="1199" spans="5:8" x14ac:dyDescent="0.35">
      <c r="E1199" s="47"/>
      <c r="H1199" s="47"/>
    </row>
    <row r="1200" spans="5:8" x14ac:dyDescent="0.35">
      <c r="E1200" s="47"/>
      <c r="H1200" s="47"/>
    </row>
    <row r="1201" spans="5:8" x14ac:dyDescent="0.35">
      <c r="E1201" s="47"/>
      <c r="H1201" s="47"/>
    </row>
    <row r="1202" spans="5:8" x14ac:dyDescent="0.35">
      <c r="E1202" s="47"/>
      <c r="H1202" s="47"/>
    </row>
    <row r="1203" spans="5:8" x14ac:dyDescent="0.35">
      <c r="E1203" s="47"/>
      <c r="H1203" s="47"/>
    </row>
    <row r="1204" spans="5:8" x14ac:dyDescent="0.35">
      <c r="E1204" s="47"/>
      <c r="H1204" s="47"/>
    </row>
    <row r="1205" spans="5:8" x14ac:dyDescent="0.35">
      <c r="E1205" s="47"/>
      <c r="H1205" s="47"/>
    </row>
    <row r="1206" spans="5:8" x14ac:dyDescent="0.35">
      <c r="E1206" s="47"/>
      <c r="H1206" s="47"/>
    </row>
    <row r="1207" spans="5:8" x14ac:dyDescent="0.35">
      <c r="E1207" s="47"/>
      <c r="H1207" s="47"/>
    </row>
    <row r="1208" spans="5:8" x14ac:dyDescent="0.35">
      <c r="E1208" s="47"/>
      <c r="H1208" s="47"/>
    </row>
    <row r="1209" spans="5:8" x14ac:dyDescent="0.35">
      <c r="E1209" s="47"/>
      <c r="H1209" s="47"/>
    </row>
    <row r="1210" spans="5:8" x14ac:dyDescent="0.35">
      <c r="E1210" s="47"/>
      <c r="H1210" s="47"/>
    </row>
    <row r="1211" spans="5:8" x14ac:dyDescent="0.35">
      <c r="E1211" s="47"/>
      <c r="H1211" s="47"/>
    </row>
    <row r="1212" spans="5:8" x14ac:dyDescent="0.35">
      <c r="E1212" s="47"/>
      <c r="H1212" s="47"/>
    </row>
    <row r="1213" spans="5:8" x14ac:dyDescent="0.35">
      <c r="E1213" s="47"/>
      <c r="H1213" s="47"/>
    </row>
    <row r="1214" spans="5:8" x14ac:dyDescent="0.35">
      <c r="E1214" s="47"/>
      <c r="H1214" s="47"/>
    </row>
    <row r="1215" spans="5:8" x14ac:dyDescent="0.35">
      <c r="E1215" s="47"/>
      <c r="H1215" s="47"/>
    </row>
    <row r="1216" spans="5:8" x14ac:dyDescent="0.35">
      <c r="E1216" s="47"/>
      <c r="H1216" s="47"/>
    </row>
    <row r="1217" spans="5:8" x14ac:dyDescent="0.35">
      <c r="E1217" s="47"/>
      <c r="H1217" s="47"/>
    </row>
    <row r="1218" spans="5:8" x14ac:dyDescent="0.35">
      <c r="E1218" s="47"/>
      <c r="H1218" s="47"/>
    </row>
    <row r="1219" spans="5:8" x14ac:dyDescent="0.35">
      <c r="E1219" s="47"/>
      <c r="H1219" s="47"/>
    </row>
    <row r="1220" spans="5:8" x14ac:dyDescent="0.35">
      <c r="E1220" s="47"/>
      <c r="H1220" s="47"/>
    </row>
    <row r="1221" spans="5:8" x14ac:dyDescent="0.35">
      <c r="E1221" s="47"/>
      <c r="H1221" s="47"/>
    </row>
    <row r="1222" spans="5:8" x14ac:dyDescent="0.35">
      <c r="E1222" s="47"/>
      <c r="H1222" s="47"/>
    </row>
    <row r="1223" spans="5:8" x14ac:dyDescent="0.35">
      <c r="E1223" s="47"/>
      <c r="H1223" s="47"/>
    </row>
    <row r="1224" spans="5:8" x14ac:dyDescent="0.35">
      <c r="E1224" s="47"/>
      <c r="H1224" s="47"/>
    </row>
    <row r="1225" spans="5:8" x14ac:dyDescent="0.35">
      <c r="E1225" s="47"/>
      <c r="H1225" s="47"/>
    </row>
    <row r="1226" spans="5:8" x14ac:dyDescent="0.35">
      <c r="E1226" s="47"/>
      <c r="H1226" s="47"/>
    </row>
    <row r="1227" spans="5:8" x14ac:dyDescent="0.35">
      <c r="E1227" s="47"/>
      <c r="H1227" s="47"/>
    </row>
    <row r="1228" spans="5:8" x14ac:dyDescent="0.35">
      <c r="E1228" s="47"/>
      <c r="H1228" s="47"/>
    </row>
    <row r="1229" spans="5:8" x14ac:dyDescent="0.35">
      <c r="E1229" s="47"/>
      <c r="H1229" s="47"/>
    </row>
    <row r="1230" spans="5:8" x14ac:dyDescent="0.35">
      <c r="E1230" s="47"/>
      <c r="H1230" s="47"/>
    </row>
    <row r="1231" spans="5:8" x14ac:dyDescent="0.35">
      <c r="E1231" s="47"/>
      <c r="H1231" s="47"/>
    </row>
    <row r="1232" spans="5:8" x14ac:dyDescent="0.35">
      <c r="E1232" s="47"/>
      <c r="H1232" s="47"/>
    </row>
    <row r="1233" spans="5:8" x14ac:dyDescent="0.35">
      <c r="E1233" s="47"/>
      <c r="H1233" s="47"/>
    </row>
    <row r="1234" spans="5:8" x14ac:dyDescent="0.35">
      <c r="E1234" s="47"/>
      <c r="H1234" s="47"/>
    </row>
    <row r="1235" spans="5:8" x14ac:dyDescent="0.35">
      <c r="E1235" s="47"/>
      <c r="H1235" s="47"/>
    </row>
    <row r="1236" spans="5:8" x14ac:dyDescent="0.35">
      <c r="E1236" s="47"/>
      <c r="H1236" s="47"/>
    </row>
    <row r="1237" spans="5:8" x14ac:dyDescent="0.35">
      <c r="E1237" s="47"/>
      <c r="H1237" s="47"/>
    </row>
    <row r="1238" spans="5:8" x14ac:dyDescent="0.35">
      <c r="E1238" s="47"/>
      <c r="H1238" s="47"/>
    </row>
    <row r="1239" spans="5:8" x14ac:dyDescent="0.35">
      <c r="E1239" s="47"/>
      <c r="H1239" s="47"/>
    </row>
    <row r="1240" spans="5:8" x14ac:dyDescent="0.35">
      <c r="E1240" s="47"/>
      <c r="H1240" s="47"/>
    </row>
    <row r="1241" spans="5:8" x14ac:dyDescent="0.35">
      <c r="E1241" s="47"/>
      <c r="H1241" s="47"/>
    </row>
    <row r="1242" spans="5:8" x14ac:dyDescent="0.35">
      <c r="E1242" s="47"/>
      <c r="H1242" s="47"/>
    </row>
    <row r="1243" spans="5:8" x14ac:dyDescent="0.35">
      <c r="E1243" s="47"/>
      <c r="H1243" s="47"/>
    </row>
    <row r="1244" spans="5:8" x14ac:dyDescent="0.35">
      <c r="E1244" s="47"/>
      <c r="H1244" s="47"/>
    </row>
    <row r="1245" spans="5:8" x14ac:dyDescent="0.35">
      <c r="E1245" s="47"/>
      <c r="H1245" s="47"/>
    </row>
    <row r="1246" spans="5:8" x14ac:dyDescent="0.35">
      <c r="E1246" s="47"/>
      <c r="H1246" s="47"/>
    </row>
    <row r="1247" spans="5:8" x14ac:dyDescent="0.35">
      <c r="E1247" s="47"/>
      <c r="H1247" s="47"/>
    </row>
    <row r="1248" spans="5:8" x14ac:dyDescent="0.35">
      <c r="E1248" s="47"/>
      <c r="H1248" s="47"/>
    </row>
    <row r="1249" spans="5:8" x14ac:dyDescent="0.35">
      <c r="E1249" s="47"/>
      <c r="H1249" s="47"/>
    </row>
    <row r="1250" spans="5:8" x14ac:dyDescent="0.35">
      <c r="E1250" s="47"/>
      <c r="H1250" s="47"/>
    </row>
    <row r="1251" spans="5:8" x14ac:dyDescent="0.35">
      <c r="E1251" s="47"/>
      <c r="H1251" s="47"/>
    </row>
    <row r="1252" spans="5:8" x14ac:dyDescent="0.35">
      <c r="E1252" s="47"/>
      <c r="H1252" s="47"/>
    </row>
    <row r="1253" spans="5:8" x14ac:dyDescent="0.35">
      <c r="E1253" s="47"/>
      <c r="H1253" s="47"/>
    </row>
    <row r="1254" spans="5:8" x14ac:dyDescent="0.35">
      <c r="E1254" s="47"/>
      <c r="H1254" s="47"/>
    </row>
    <row r="1255" spans="5:8" x14ac:dyDescent="0.35">
      <c r="E1255" s="47"/>
      <c r="H1255" s="47"/>
    </row>
    <row r="1256" spans="5:8" x14ac:dyDescent="0.35">
      <c r="E1256" s="47"/>
      <c r="H1256" s="47"/>
    </row>
    <row r="1257" spans="5:8" x14ac:dyDescent="0.35">
      <c r="E1257" s="47"/>
      <c r="H1257" s="47"/>
    </row>
    <row r="1258" spans="5:8" x14ac:dyDescent="0.35">
      <c r="E1258" s="47"/>
      <c r="H1258" s="47"/>
    </row>
    <row r="1259" spans="5:8" x14ac:dyDescent="0.35">
      <c r="E1259" s="47"/>
      <c r="H1259" s="47"/>
    </row>
    <row r="1260" spans="5:8" x14ac:dyDescent="0.35">
      <c r="E1260" s="47"/>
      <c r="H1260" s="47"/>
    </row>
    <row r="1261" spans="5:8" x14ac:dyDescent="0.35">
      <c r="E1261" s="47"/>
      <c r="H1261" s="47"/>
    </row>
    <row r="1262" spans="5:8" x14ac:dyDescent="0.35">
      <c r="E1262" s="47"/>
      <c r="H1262" s="47"/>
    </row>
    <row r="1263" spans="5:8" x14ac:dyDescent="0.35">
      <c r="E1263" s="47"/>
      <c r="H1263" s="47"/>
    </row>
    <row r="1264" spans="5:8" x14ac:dyDescent="0.35">
      <c r="E1264" s="47"/>
      <c r="H1264" s="47"/>
    </row>
    <row r="1265" spans="5:8" x14ac:dyDescent="0.35">
      <c r="E1265" s="47"/>
      <c r="H1265" s="47"/>
    </row>
    <row r="1266" spans="5:8" x14ac:dyDescent="0.35">
      <c r="E1266" s="47"/>
      <c r="H1266" s="47"/>
    </row>
    <row r="1267" spans="5:8" x14ac:dyDescent="0.35">
      <c r="E1267" s="47"/>
      <c r="H1267" s="47"/>
    </row>
    <row r="1268" spans="5:8" x14ac:dyDescent="0.35">
      <c r="E1268" s="47"/>
      <c r="H1268" s="47"/>
    </row>
    <row r="1269" spans="5:8" x14ac:dyDescent="0.35">
      <c r="E1269" s="47"/>
      <c r="H1269" s="47"/>
    </row>
    <row r="1270" spans="5:8" x14ac:dyDescent="0.35">
      <c r="E1270" s="47"/>
      <c r="H1270" s="47"/>
    </row>
    <row r="1271" spans="5:8" x14ac:dyDescent="0.35">
      <c r="E1271" s="47"/>
      <c r="H1271" s="47"/>
    </row>
    <row r="1272" spans="5:8" x14ac:dyDescent="0.35">
      <c r="E1272" s="47"/>
      <c r="H1272" s="47"/>
    </row>
    <row r="1273" spans="5:8" x14ac:dyDescent="0.35">
      <c r="E1273" s="47"/>
      <c r="H1273" s="47"/>
    </row>
    <row r="1274" spans="5:8" x14ac:dyDescent="0.35">
      <c r="E1274" s="47"/>
      <c r="H1274" s="47"/>
    </row>
    <row r="1275" spans="5:8" x14ac:dyDescent="0.35">
      <c r="E1275" s="47"/>
      <c r="H1275" s="47"/>
    </row>
    <row r="1276" spans="5:8" x14ac:dyDescent="0.35">
      <c r="E1276" s="47"/>
      <c r="H1276" s="47"/>
    </row>
    <row r="1277" spans="5:8" x14ac:dyDescent="0.35">
      <c r="E1277" s="47"/>
      <c r="H1277" s="47"/>
    </row>
    <row r="1278" spans="5:8" x14ac:dyDescent="0.35">
      <c r="E1278" s="47"/>
      <c r="H1278" s="47"/>
    </row>
    <row r="1279" spans="5:8" x14ac:dyDescent="0.35">
      <c r="E1279" s="47"/>
      <c r="H1279" s="47"/>
    </row>
    <row r="1280" spans="5:8" x14ac:dyDescent="0.35">
      <c r="E1280" s="47"/>
      <c r="H1280" s="47"/>
    </row>
    <row r="1281" spans="5:8" x14ac:dyDescent="0.35">
      <c r="E1281" s="47"/>
      <c r="H1281" s="47"/>
    </row>
    <row r="1282" spans="5:8" x14ac:dyDescent="0.35">
      <c r="E1282" s="47"/>
      <c r="H1282" s="47"/>
    </row>
    <row r="1283" spans="5:8" x14ac:dyDescent="0.35">
      <c r="E1283" s="47"/>
      <c r="H1283" s="47"/>
    </row>
    <row r="1284" spans="5:8" x14ac:dyDescent="0.35">
      <c r="E1284" s="47"/>
      <c r="H1284" s="47"/>
    </row>
    <row r="1285" spans="5:8" x14ac:dyDescent="0.35">
      <c r="E1285" s="47"/>
      <c r="H1285" s="47"/>
    </row>
    <row r="1286" spans="5:8" x14ac:dyDescent="0.35">
      <c r="E1286" s="47"/>
      <c r="H1286" s="47"/>
    </row>
    <row r="1287" spans="5:8" x14ac:dyDescent="0.35">
      <c r="E1287" s="47"/>
      <c r="H1287" s="47"/>
    </row>
    <row r="1288" spans="5:8" x14ac:dyDescent="0.35">
      <c r="E1288" s="47"/>
      <c r="H1288" s="47"/>
    </row>
    <row r="1289" spans="5:8" x14ac:dyDescent="0.35">
      <c r="E1289" s="47"/>
      <c r="H1289" s="47"/>
    </row>
    <row r="1290" spans="5:8" x14ac:dyDescent="0.35">
      <c r="E1290" s="47"/>
      <c r="H1290" s="47"/>
    </row>
    <row r="1291" spans="5:8" x14ac:dyDescent="0.35">
      <c r="E1291" s="47"/>
      <c r="H1291" s="47"/>
    </row>
    <row r="1292" spans="5:8" x14ac:dyDescent="0.35">
      <c r="E1292" s="47"/>
      <c r="H1292" s="47"/>
    </row>
    <row r="1293" spans="5:8" x14ac:dyDescent="0.35">
      <c r="E1293" s="47"/>
      <c r="H1293" s="47"/>
    </row>
    <row r="1294" spans="5:8" x14ac:dyDescent="0.35">
      <c r="E1294" s="47"/>
      <c r="H1294" s="47"/>
    </row>
    <row r="1295" spans="5:8" x14ac:dyDescent="0.35">
      <c r="E1295" s="47"/>
      <c r="H1295" s="47"/>
    </row>
    <row r="1296" spans="5:8" x14ac:dyDescent="0.35">
      <c r="E1296" s="47"/>
      <c r="H1296" s="47"/>
    </row>
    <row r="1297" spans="5:8" x14ac:dyDescent="0.35">
      <c r="E1297" s="47"/>
      <c r="H1297" s="47"/>
    </row>
    <row r="1298" spans="5:8" x14ac:dyDescent="0.35">
      <c r="E1298" s="47"/>
      <c r="H1298" s="47"/>
    </row>
    <row r="1299" spans="5:8" x14ac:dyDescent="0.35">
      <c r="E1299" s="47"/>
      <c r="H1299" s="47"/>
    </row>
    <row r="1300" spans="5:8" x14ac:dyDescent="0.35">
      <c r="E1300" s="47"/>
      <c r="H1300" s="47"/>
    </row>
    <row r="1301" spans="5:8" x14ac:dyDescent="0.35">
      <c r="E1301" s="47"/>
      <c r="H1301" s="47"/>
    </row>
    <row r="1302" spans="5:8" x14ac:dyDescent="0.35">
      <c r="E1302" s="47"/>
      <c r="H1302" s="47"/>
    </row>
    <row r="1303" spans="5:8" x14ac:dyDescent="0.35">
      <c r="E1303" s="47"/>
      <c r="H1303" s="47"/>
    </row>
    <row r="1304" spans="5:8" x14ac:dyDescent="0.35">
      <c r="E1304" s="47"/>
      <c r="H1304" s="47"/>
    </row>
    <row r="1305" spans="5:8" x14ac:dyDescent="0.35">
      <c r="E1305" s="47"/>
      <c r="H1305" s="47"/>
    </row>
    <row r="1306" spans="5:8" x14ac:dyDescent="0.35">
      <c r="E1306" s="47"/>
      <c r="H1306" s="47"/>
    </row>
    <row r="1307" spans="5:8" x14ac:dyDescent="0.35">
      <c r="E1307" s="47"/>
      <c r="H1307" s="47"/>
    </row>
    <row r="1308" spans="5:8" x14ac:dyDescent="0.35">
      <c r="E1308" s="47"/>
      <c r="H1308" s="47"/>
    </row>
    <row r="1309" spans="5:8" x14ac:dyDescent="0.35">
      <c r="E1309" s="47"/>
      <c r="H1309" s="47"/>
    </row>
    <row r="1310" spans="5:8" x14ac:dyDescent="0.35">
      <c r="E1310" s="47"/>
      <c r="H1310" s="47"/>
    </row>
    <row r="1311" spans="5:8" x14ac:dyDescent="0.35">
      <c r="E1311" s="47"/>
      <c r="H1311" s="47"/>
    </row>
    <row r="1312" spans="5:8" x14ac:dyDescent="0.35">
      <c r="E1312" s="47"/>
      <c r="H1312" s="47"/>
    </row>
    <row r="1313" spans="5:8" x14ac:dyDescent="0.35">
      <c r="E1313" s="47"/>
      <c r="H1313" s="47"/>
    </row>
    <row r="1314" spans="5:8" x14ac:dyDescent="0.35">
      <c r="E1314" s="47"/>
      <c r="H1314" s="47"/>
    </row>
    <row r="1315" spans="5:8" x14ac:dyDescent="0.35">
      <c r="E1315" s="47"/>
      <c r="H1315" s="47"/>
    </row>
    <row r="1316" spans="5:8" x14ac:dyDescent="0.35">
      <c r="E1316" s="47"/>
      <c r="H1316" s="47"/>
    </row>
    <row r="1317" spans="5:8" x14ac:dyDescent="0.35">
      <c r="E1317" s="47"/>
      <c r="H1317" s="47"/>
    </row>
    <row r="1318" spans="5:8" x14ac:dyDescent="0.35">
      <c r="E1318" s="47"/>
      <c r="H1318" s="47"/>
    </row>
    <row r="1319" spans="5:8" x14ac:dyDescent="0.35">
      <c r="E1319" s="47"/>
      <c r="H1319" s="47"/>
    </row>
    <row r="1320" spans="5:8" x14ac:dyDescent="0.35">
      <c r="E1320" s="47"/>
      <c r="H1320" s="47"/>
    </row>
    <row r="1321" spans="5:8" x14ac:dyDescent="0.35">
      <c r="E1321" s="47"/>
      <c r="H1321" s="47"/>
    </row>
    <row r="1322" spans="5:8" x14ac:dyDescent="0.35">
      <c r="E1322" s="47"/>
      <c r="H1322" s="47"/>
    </row>
    <row r="1323" spans="5:8" x14ac:dyDescent="0.35">
      <c r="E1323" s="47"/>
      <c r="H1323" s="47"/>
    </row>
    <row r="1324" spans="5:8" x14ac:dyDescent="0.35">
      <c r="E1324" s="47"/>
      <c r="H1324" s="47"/>
    </row>
    <row r="1325" spans="5:8" x14ac:dyDescent="0.35">
      <c r="E1325" s="47"/>
      <c r="H1325" s="47"/>
    </row>
    <row r="1326" spans="5:8" x14ac:dyDescent="0.35">
      <c r="E1326" s="47"/>
      <c r="H1326" s="47"/>
    </row>
    <row r="1327" spans="5:8" x14ac:dyDescent="0.35">
      <c r="E1327" s="47"/>
      <c r="H1327" s="47"/>
    </row>
    <row r="1328" spans="5:8" x14ac:dyDescent="0.35">
      <c r="E1328" s="47"/>
      <c r="H1328" s="47"/>
    </row>
    <row r="1329" spans="5:8" x14ac:dyDescent="0.35">
      <c r="E1329" s="47"/>
      <c r="H1329" s="47"/>
    </row>
    <row r="1330" spans="5:8" x14ac:dyDescent="0.35">
      <c r="E1330" s="47"/>
      <c r="H1330" s="47"/>
    </row>
    <row r="1331" spans="5:8" x14ac:dyDescent="0.35">
      <c r="E1331" s="47"/>
      <c r="H1331" s="47"/>
    </row>
    <row r="1332" spans="5:8" x14ac:dyDescent="0.35">
      <c r="E1332" s="47"/>
      <c r="H1332" s="47"/>
    </row>
    <row r="1333" spans="5:8" x14ac:dyDescent="0.35">
      <c r="E1333" s="47"/>
      <c r="H1333" s="47"/>
    </row>
    <row r="1334" spans="5:8" x14ac:dyDescent="0.35">
      <c r="E1334" s="47"/>
      <c r="H1334" s="47"/>
    </row>
    <row r="1335" spans="5:8" x14ac:dyDescent="0.35">
      <c r="E1335" s="47"/>
      <c r="H1335" s="47"/>
    </row>
    <row r="1336" spans="5:8" x14ac:dyDescent="0.35">
      <c r="E1336" s="47"/>
      <c r="H1336" s="47"/>
    </row>
    <row r="1337" spans="5:8" x14ac:dyDescent="0.35">
      <c r="E1337" s="47"/>
      <c r="H1337" s="47"/>
    </row>
    <row r="1338" spans="5:8" x14ac:dyDescent="0.35">
      <c r="E1338" s="47"/>
      <c r="H1338" s="47"/>
    </row>
    <row r="1339" spans="5:8" x14ac:dyDescent="0.35">
      <c r="E1339" s="47"/>
      <c r="H1339" s="47"/>
    </row>
    <row r="1340" spans="5:8" x14ac:dyDescent="0.35">
      <c r="E1340" s="47"/>
      <c r="H1340" s="47"/>
    </row>
    <row r="1341" spans="5:8" x14ac:dyDescent="0.35">
      <c r="E1341" s="47"/>
      <c r="H1341" s="47"/>
    </row>
    <row r="1342" spans="5:8" x14ac:dyDescent="0.35">
      <c r="E1342" s="47"/>
      <c r="H1342" s="47"/>
    </row>
    <row r="1343" spans="5:8" x14ac:dyDescent="0.35">
      <c r="E1343" s="47"/>
      <c r="H1343" s="47"/>
    </row>
    <row r="1344" spans="5:8" x14ac:dyDescent="0.35">
      <c r="E1344" s="47"/>
      <c r="H1344" s="47"/>
    </row>
    <row r="1345" spans="5:8" x14ac:dyDescent="0.35">
      <c r="E1345" s="47"/>
      <c r="H1345" s="47"/>
    </row>
    <row r="1346" spans="5:8" x14ac:dyDescent="0.35">
      <c r="E1346" s="47"/>
      <c r="H1346" s="47"/>
    </row>
    <row r="1347" spans="5:8" x14ac:dyDescent="0.35">
      <c r="E1347" s="47"/>
      <c r="H1347" s="47"/>
    </row>
    <row r="1348" spans="5:8" x14ac:dyDescent="0.35">
      <c r="E1348" s="47"/>
      <c r="H1348" s="47"/>
    </row>
    <row r="1349" spans="5:8" x14ac:dyDescent="0.35">
      <c r="E1349" s="47"/>
      <c r="H1349" s="47"/>
    </row>
    <row r="1350" spans="5:8" x14ac:dyDescent="0.35">
      <c r="E1350" s="47"/>
      <c r="H1350" s="47"/>
    </row>
    <row r="1351" spans="5:8" x14ac:dyDescent="0.35">
      <c r="E1351" s="47"/>
      <c r="H1351" s="47"/>
    </row>
    <row r="1352" spans="5:8" x14ac:dyDescent="0.35">
      <c r="E1352" s="47"/>
      <c r="H1352" s="47"/>
    </row>
    <row r="1353" spans="5:8" x14ac:dyDescent="0.35">
      <c r="E1353" s="47"/>
      <c r="H1353" s="47"/>
    </row>
    <row r="1354" spans="5:8" x14ac:dyDescent="0.35">
      <c r="E1354" s="47"/>
      <c r="H1354" s="47"/>
    </row>
    <row r="1355" spans="5:8" x14ac:dyDescent="0.35">
      <c r="E1355" s="47"/>
      <c r="H1355" s="47"/>
    </row>
    <row r="1356" spans="5:8" x14ac:dyDescent="0.35">
      <c r="E1356" s="47"/>
      <c r="H1356" s="47"/>
    </row>
    <row r="1357" spans="5:8" x14ac:dyDescent="0.35">
      <c r="E1357" s="47"/>
      <c r="H1357" s="47"/>
    </row>
    <row r="1358" spans="5:8" x14ac:dyDescent="0.35">
      <c r="E1358" s="47"/>
      <c r="H1358" s="47"/>
    </row>
    <row r="1359" spans="5:8" x14ac:dyDescent="0.35">
      <c r="E1359" s="47"/>
      <c r="H1359" s="47"/>
    </row>
    <row r="1360" spans="5:8" x14ac:dyDescent="0.35">
      <c r="E1360" s="47"/>
      <c r="H1360" s="47"/>
    </row>
    <row r="1361" spans="5:8" x14ac:dyDescent="0.35">
      <c r="E1361" s="47"/>
      <c r="H1361" s="47"/>
    </row>
    <row r="1362" spans="5:8" x14ac:dyDescent="0.35">
      <c r="E1362" s="47"/>
      <c r="H1362" s="47"/>
    </row>
    <row r="1363" spans="5:8" x14ac:dyDescent="0.35">
      <c r="E1363" s="47"/>
      <c r="H1363" s="47"/>
    </row>
    <row r="1364" spans="5:8" x14ac:dyDescent="0.35">
      <c r="E1364" s="47"/>
      <c r="H1364" s="47"/>
    </row>
    <row r="1365" spans="5:8" x14ac:dyDescent="0.35">
      <c r="E1365" s="47"/>
      <c r="H1365" s="47"/>
    </row>
    <row r="1366" spans="5:8" x14ac:dyDescent="0.35">
      <c r="E1366" s="47"/>
      <c r="H1366" s="47"/>
    </row>
    <row r="1367" spans="5:8" x14ac:dyDescent="0.35">
      <c r="E1367" s="47"/>
      <c r="H1367" s="47"/>
    </row>
    <row r="1368" spans="5:8" x14ac:dyDescent="0.35">
      <c r="E1368" s="47"/>
      <c r="H1368" s="47"/>
    </row>
    <row r="1369" spans="5:8" x14ac:dyDescent="0.35">
      <c r="E1369" s="47"/>
      <c r="H1369" s="47"/>
    </row>
    <row r="1370" spans="5:8" x14ac:dyDescent="0.35">
      <c r="E1370" s="47"/>
      <c r="H1370" s="47"/>
    </row>
    <row r="1371" spans="5:8" x14ac:dyDescent="0.35">
      <c r="E1371" s="47"/>
      <c r="H1371" s="47"/>
    </row>
    <row r="1372" spans="5:8" x14ac:dyDescent="0.35">
      <c r="E1372" s="47"/>
      <c r="H1372" s="47"/>
    </row>
    <row r="1373" spans="5:8" x14ac:dyDescent="0.35">
      <c r="E1373" s="47"/>
      <c r="H1373" s="47"/>
    </row>
    <row r="1374" spans="5:8" x14ac:dyDescent="0.35">
      <c r="E1374" s="47"/>
      <c r="H1374" s="47"/>
    </row>
    <row r="1375" spans="5:8" x14ac:dyDescent="0.35">
      <c r="E1375" s="47"/>
      <c r="H1375" s="47"/>
    </row>
    <row r="1376" spans="5:8" x14ac:dyDescent="0.35">
      <c r="E1376" s="47"/>
      <c r="H1376" s="47"/>
    </row>
    <row r="1377" spans="5:8" x14ac:dyDescent="0.35">
      <c r="E1377" s="47"/>
      <c r="H1377" s="47"/>
    </row>
    <row r="1378" spans="5:8" x14ac:dyDescent="0.35">
      <c r="E1378" s="47"/>
      <c r="H1378" s="47"/>
    </row>
    <row r="1379" spans="5:8" x14ac:dyDescent="0.35">
      <c r="E1379" s="47"/>
      <c r="H1379" s="47"/>
    </row>
    <row r="1380" spans="5:8" x14ac:dyDescent="0.35">
      <c r="E1380" s="47"/>
      <c r="H1380" s="47"/>
    </row>
    <row r="1381" spans="5:8" x14ac:dyDescent="0.35">
      <c r="E1381" s="47"/>
      <c r="H1381" s="47"/>
    </row>
    <row r="1382" spans="5:8" x14ac:dyDescent="0.35">
      <c r="E1382" s="47"/>
      <c r="H1382" s="47"/>
    </row>
    <row r="1383" spans="5:8" x14ac:dyDescent="0.35">
      <c r="E1383" s="47"/>
      <c r="H1383" s="47"/>
    </row>
    <row r="1384" spans="5:8" x14ac:dyDescent="0.35">
      <c r="E1384" s="47"/>
      <c r="H1384" s="47"/>
    </row>
    <row r="1385" spans="5:8" x14ac:dyDescent="0.35">
      <c r="E1385" s="47"/>
      <c r="H1385" s="47"/>
    </row>
    <row r="1386" spans="5:8" x14ac:dyDescent="0.35">
      <c r="E1386" s="47"/>
      <c r="H1386" s="47"/>
    </row>
    <row r="1387" spans="5:8" x14ac:dyDescent="0.35">
      <c r="E1387" s="47"/>
      <c r="H1387" s="47"/>
    </row>
    <row r="1388" spans="5:8" x14ac:dyDescent="0.35">
      <c r="E1388" s="47"/>
      <c r="H1388" s="47"/>
    </row>
    <row r="1389" spans="5:8" x14ac:dyDescent="0.35">
      <c r="E1389" s="47"/>
      <c r="H1389" s="47"/>
    </row>
    <row r="1390" spans="5:8" x14ac:dyDescent="0.35">
      <c r="E1390" s="47"/>
      <c r="H1390" s="47"/>
    </row>
    <row r="1391" spans="5:8" x14ac:dyDescent="0.35">
      <c r="E1391" s="47"/>
      <c r="H1391" s="47"/>
    </row>
    <row r="1392" spans="5:8" x14ac:dyDescent="0.35">
      <c r="E1392" s="47"/>
      <c r="H1392" s="47"/>
    </row>
    <row r="1393" spans="5:8" x14ac:dyDescent="0.35">
      <c r="E1393" s="47"/>
      <c r="H1393" s="47"/>
    </row>
    <row r="1394" spans="5:8" x14ac:dyDescent="0.35">
      <c r="E1394" s="47"/>
      <c r="H1394" s="47"/>
    </row>
    <row r="1395" spans="5:8" x14ac:dyDescent="0.35">
      <c r="E1395" s="47"/>
      <c r="H1395" s="47"/>
    </row>
    <row r="1396" spans="5:8" x14ac:dyDescent="0.35">
      <c r="E1396" s="47"/>
      <c r="H1396" s="47"/>
    </row>
    <row r="1397" spans="5:8" x14ac:dyDescent="0.35">
      <c r="E1397" s="47"/>
      <c r="H1397" s="47"/>
    </row>
    <row r="1398" spans="5:8" x14ac:dyDescent="0.35">
      <c r="E1398" s="47"/>
      <c r="H1398" s="47"/>
    </row>
    <row r="1399" spans="5:8" x14ac:dyDescent="0.35">
      <c r="E1399" s="47"/>
      <c r="H1399" s="47"/>
    </row>
    <row r="1400" spans="5:8" x14ac:dyDescent="0.35">
      <c r="E1400" s="47"/>
      <c r="H1400" s="47"/>
    </row>
    <row r="1401" spans="5:8" x14ac:dyDescent="0.35">
      <c r="E1401" s="47"/>
      <c r="H1401" s="47"/>
    </row>
    <row r="1402" spans="5:8" x14ac:dyDescent="0.35">
      <c r="E1402" s="47"/>
      <c r="H1402" s="47"/>
    </row>
    <row r="1403" spans="5:8" x14ac:dyDescent="0.35">
      <c r="E1403" s="47"/>
      <c r="H1403" s="47"/>
    </row>
    <row r="1404" spans="5:8" x14ac:dyDescent="0.35">
      <c r="E1404" s="47"/>
      <c r="H1404" s="47"/>
    </row>
    <row r="1405" spans="5:8" x14ac:dyDescent="0.35">
      <c r="E1405" s="47"/>
      <c r="H1405" s="47"/>
    </row>
    <row r="1406" spans="5:8" x14ac:dyDescent="0.35">
      <c r="E1406" s="47"/>
      <c r="H1406" s="47"/>
    </row>
    <row r="1407" spans="5:8" x14ac:dyDescent="0.35">
      <c r="E1407" s="47"/>
      <c r="H1407" s="47"/>
    </row>
    <row r="1408" spans="5:8" x14ac:dyDescent="0.35">
      <c r="E1408" s="47"/>
      <c r="H1408" s="47"/>
    </row>
    <row r="1409" spans="5:8" x14ac:dyDescent="0.35">
      <c r="E1409" s="47"/>
      <c r="H1409" s="47"/>
    </row>
    <row r="1410" spans="5:8" x14ac:dyDescent="0.35">
      <c r="E1410" s="47"/>
      <c r="H1410" s="47"/>
    </row>
    <row r="1411" spans="5:8" x14ac:dyDescent="0.35">
      <c r="E1411" s="47"/>
      <c r="H1411" s="47"/>
    </row>
    <row r="1412" spans="5:8" x14ac:dyDescent="0.35">
      <c r="E1412" s="47"/>
      <c r="H1412" s="47"/>
    </row>
    <row r="1413" spans="5:8" x14ac:dyDescent="0.35">
      <c r="E1413" s="47"/>
      <c r="H1413" s="47"/>
    </row>
    <row r="1414" spans="5:8" x14ac:dyDescent="0.35">
      <c r="E1414" s="47"/>
      <c r="H1414" s="47"/>
    </row>
    <row r="1415" spans="5:8" x14ac:dyDescent="0.35">
      <c r="E1415" s="47"/>
      <c r="H1415" s="47"/>
    </row>
    <row r="1416" spans="5:8" x14ac:dyDescent="0.35">
      <c r="E1416" s="47"/>
      <c r="H1416" s="47"/>
    </row>
    <row r="1417" spans="5:8" x14ac:dyDescent="0.35">
      <c r="E1417" s="47"/>
      <c r="H1417" s="47"/>
    </row>
    <row r="1418" spans="5:8" x14ac:dyDescent="0.35">
      <c r="E1418" s="47"/>
      <c r="H1418" s="47"/>
    </row>
    <row r="1419" spans="5:8" x14ac:dyDescent="0.35">
      <c r="E1419" s="47"/>
      <c r="H1419" s="47"/>
    </row>
    <row r="1420" spans="5:8" x14ac:dyDescent="0.35">
      <c r="E1420" s="47"/>
      <c r="H1420" s="47"/>
    </row>
    <row r="1421" spans="5:8" x14ac:dyDescent="0.35">
      <c r="E1421" s="47"/>
      <c r="H1421" s="47"/>
    </row>
    <row r="1422" spans="5:8" x14ac:dyDescent="0.35">
      <c r="E1422" s="47"/>
      <c r="H1422" s="47"/>
    </row>
    <row r="1423" spans="5:8" x14ac:dyDescent="0.35">
      <c r="E1423" s="47"/>
      <c r="H1423" s="47"/>
    </row>
    <row r="1424" spans="5:8" x14ac:dyDescent="0.35">
      <c r="E1424" s="47"/>
      <c r="H1424" s="47"/>
    </row>
    <row r="1425" spans="5:8" x14ac:dyDescent="0.35">
      <c r="E1425" s="47"/>
      <c r="H1425" s="47"/>
    </row>
    <row r="1426" spans="5:8" x14ac:dyDescent="0.35">
      <c r="E1426" s="47"/>
      <c r="H1426" s="47"/>
    </row>
    <row r="1427" spans="5:8" x14ac:dyDescent="0.35">
      <c r="E1427" s="47"/>
      <c r="H1427" s="47"/>
    </row>
    <row r="1428" spans="5:8" x14ac:dyDescent="0.35">
      <c r="E1428" s="47"/>
      <c r="H1428" s="47"/>
    </row>
    <row r="1429" spans="5:8" x14ac:dyDescent="0.35">
      <c r="E1429" s="47"/>
      <c r="H1429" s="47"/>
    </row>
    <row r="1430" spans="5:8" x14ac:dyDescent="0.35">
      <c r="E1430" s="47"/>
      <c r="H1430" s="47"/>
    </row>
    <row r="1431" spans="5:8" x14ac:dyDescent="0.35">
      <c r="E1431" s="47"/>
      <c r="H1431" s="47"/>
    </row>
    <row r="1432" spans="5:8" x14ac:dyDescent="0.35">
      <c r="E1432" s="47"/>
      <c r="H1432" s="47"/>
    </row>
    <row r="1433" spans="5:8" x14ac:dyDescent="0.35">
      <c r="E1433" s="47"/>
      <c r="H1433" s="47"/>
    </row>
    <row r="1434" spans="5:8" x14ac:dyDescent="0.35">
      <c r="E1434" s="47"/>
      <c r="H1434" s="47"/>
    </row>
    <row r="1435" spans="5:8" x14ac:dyDescent="0.35">
      <c r="E1435" s="47"/>
      <c r="H1435" s="47"/>
    </row>
    <row r="1436" spans="5:8" x14ac:dyDescent="0.35">
      <c r="E1436" s="47"/>
      <c r="H1436" s="47"/>
    </row>
    <row r="1437" spans="5:8" x14ac:dyDescent="0.35">
      <c r="E1437" s="47"/>
      <c r="H1437" s="47"/>
    </row>
    <row r="1438" spans="5:8" x14ac:dyDescent="0.35">
      <c r="E1438" s="47"/>
      <c r="H1438" s="47"/>
    </row>
    <row r="1439" spans="5:8" x14ac:dyDescent="0.35">
      <c r="E1439" s="47"/>
      <c r="H1439" s="47"/>
    </row>
    <row r="1440" spans="5:8" x14ac:dyDescent="0.35">
      <c r="E1440" s="47"/>
      <c r="H1440" s="47"/>
    </row>
    <row r="1441" spans="5:8" x14ac:dyDescent="0.35">
      <c r="E1441" s="47"/>
      <c r="H1441" s="47"/>
    </row>
    <row r="1442" spans="5:8" x14ac:dyDescent="0.35">
      <c r="E1442" s="47"/>
      <c r="H1442" s="47"/>
    </row>
    <row r="1443" spans="5:8" x14ac:dyDescent="0.35">
      <c r="E1443" s="47"/>
      <c r="H1443" s="47"/>
    </row>
    <row r="1444" spans="5:8" x14ac:dyDescent="0.35">
      <c r="E1444" s="47"/>
      <c r="H1444" s="47"/>
    </row>
    <row r="1445" spans="5:8" x14ac:dyDescent="0.35">
      <c r="E1445" s="47"/>
      <c r="H1445" s="47"/>
    </row>
    <row r="1446" spans="5:8" x14ac:dyDescent="0.35">
      <c r="E1446" s="47"/>
      <c r="H1446" s="47"/>
    </row>
    <row r="1447" spans="5:8" x14ac:dyDescent="0.35">
      <c r="E1447" s="47"/>
      <c r="H1447" s="47"/>
    </row>
    <row r="1448" spans="5:8" x14ac:dyDescent="0.35">
      <c r="E1448" s="47"/>
      <c r="H1448" s="47"/>
    </row>
    <row r="1449" spans="5:8" x14ac:dyDescent="0.35">
      <c r="E1449" s="47"/>
      <c r="H1449" s="47"/>
    </row>
    <row r="1450" spans="5:8" x14ac:dyDescent="0.35">
      <c r="E1450" s="47"/>
      <c r="H1450" s="47"/>
    </row>
    <row r="1451" spans="5:8" x14ac:dyDescent="0.35">
      <c r="E1451" s="47"/>
      <c r="H1451" s="47"/>
    </row>
    <row r="1452" spans="5:8" x14ac:dyDescent="0.35">
      <c r="E1452" s="47"/>
      <c r="H1452" s="47"/>
    </row>
    <row r="1453" spans="5:8" x14ac:dyDescent="0.35">
      <c r="E1453" s="47"/>
      <c r="H1453" s="47"/>
    </row>
    <row r="1454" spans="5:8" x14ac:dyDescent="0.35">
      <c r="E1454" s="47"/>
      <c r="H1454" s="47"/>
    </row>
    <row r="1455" spans="5:8" x14ac:dyDescent="0.35">
      <c r="E1455" s="47"/>
      <c r="H1455" s="47"/>
    </row>
    <row r="1456" spans="5:8" x14ac:dyDescent="0.35">
      <c r="E1456" s="47"/>
      <c r="H1456" s="47"/>
    </row>
    <row r="1457" spans="5:8" x14ac:dyDescent="0.35">
      <c r="E1457" s="47"/>
      <c r="H1457" s="47"/>
    </row>
    <row r="1458" spans="5:8" x14ac:dyDescent="0.35">
      <c r="E1458" s="47"/>
      <c r="H1458" s="47"/>
    </row>
    <row r="1459" spans="5:8" x14ac:dyDescent="0.35">
      <c r="E1459" s="47"/>
      <c r="H1459" s="47"/>
    </row>
    <row r="1460" spans="5:8" x14ac:dyDescent="0.35">
      <c r="E1460" s="47"/>
      <c r="H1460" s="47"/>
    </row>
    <row r="1461" spans="5:8" x14ac:dyDescent="0.35">
      <c r="E1461" s="47"/>
      <c r="H1461" s="47"/>
    </row>
    <row r="1462" spans="5:8" x14ac:dyDescent="0.35">
      <c r="E1462" s="47"/>
      <c r="H1462" s="47"/>
    </row>
    <row r="1463" spans="5:8" x14ac:dyDescent="0.35">
      <c r="E1463" s="47"/>
      <c r="H1463" s="47"/>
    </row>
    <row r="1464" spans="5:8" x14ac:dyDescent="0.35">
      <c r="E1464" s="47"/>
      <c r="H1464" s="47"/>
    </row>
    <row r="1465" spans="5:8" x14ac:dyDescent="0.35">
      <c r="E1465" s="47"/>
      <c r="H1465" s="47"/>
    </row>
    <row r="1466" spans="5:8" x14ac:dyDescent="0.35">
      <c r="E1466" s="47"/>
      <c r="H1466" s="47"/>
    </row>
    <row r="1467" spans="5:8" x14ac:dyDescent="0.35">
      <c r="E1467" s="47"/>
      <c r="H1467" s="47"/>
    </row>
    <row r="1468" spans="5:8" x14ac:dyDescent="0.35">
      <c r="E1468" s="47"/>
      <c r="H1468" s="47"/>
    </row>
    <row r="1469" spans="5:8" x14ac:dyDescent="0.35">
      <c r="E1469" s="47"/>
      <c r="H1469" s="47"/>
    </row>
    <row r="1470" spans="5:8" x14ac:dyDescent="0.35">
      <c r="E1470" s="47"/>
      <c r="H1470" s="47"/>
    </row>
    <row r="1471" spans="5:8" x14ac:dyDescent="0.35">
      <c r="E1471" s="47"/>
      <c r="H1471" s="47"/>
    </row>
    <row r="1472" spans="5:8" x14ac:dyDescent="0.35">
      <c r="E1472" s="47"/>
      <c r="H1472" s="47"/>
    </row>
    <row r="1473" spans="5:8" x14ac:dyDescent="0.35">
      <c r="E1473" s="47"/>
      <c r="H1473" s="47"/>
    </row>
    <row r="1474" spans="5:8" x14ac:dyDescent="0.35">
      <c r="E1474" s="47"/>
      <c r="H1474" s="47"/>
    </row>
    <row r="1475" spans="5:8" x14ac:dyDescent="0.35">
      <c r="E1475" s="47"/>
      <c r="H1475" s="47"/>
    </row>
    <row r="1476" spans="5:8" x14ac:dyDescent="0.35">
      <c r="E1476" s="47"/>
      <c r="H1476" s="47"/>
    </row>
    <row r="1477" spans="5:8" x14ac:dyDescent="0.35">
      <c r="E1477" s="47"/>
      <c r="H1477" s="47"/>
    </row>
    <row r="1478" spans="5:8" x14ac:dyDescent="0.35">
      <c r="E1478" s="47"/>
      <c r="H1478" s="47"/>
    </row>
    <row r="1479" spans="5:8" x14ac:dyDescent="0.35">
      <c r="E1479" s="47"/>
      <c r="H1479" s="47"/>
    </row>
    <row r="1480" spans="5:8" x14ac:dyDescent="0.35">
      <c r="E1480" s="47"/>
      <c r="H1480" s="47"/>
    </row>
    <row r="1481" spans="5:8" x14ac:dyDescent="0.35">
      <c r="E1481" s="47"/>
      <c r="H1481" s="47"/>
    </row>
    <row r="1482" spans="5:8" x14ac:dyDescent="0.35">
      <c r="E1482" s="47"/>
      <c r="H1482" s="47"/>
    </row>
    <row r="1483" spans="5:8" x14ac:dyDescent="0.35">
      <c r="E1483" s="47"/>
      <c r="H1483" s="47"/>
    </row>
    <row r="1484" spans="5:8" x14ac:dyDescent="0.35">
      <c r="E1484" s="47"/>
      <c r="H1484" s="47"/>
    </row>
    <row r="1485" spans="5:8" x14ac:dyDescent="0.35">
      <c r="E1485" s="47"/>
      <c r="H1485" s="47"/>
    </row>
    <row r="1486" spans="5:8" x14ac:dyDescent="0.35">
      <c r="E1486" s="47"/>
      <c r="H1486" s="47"/>
    </row>
    <row r="1487" spans="5:8" x14ac:dyDescent="0.35">
      <c r="E1487" s="47"/>
      <c r="H1487" s="47"/>
    </row>
    <row r="1488" spans="5:8" x14ac:dyDescent="0.35">
      <c r="E1488" s="47"/>
      <c r="H1488" s="47"/>
    </row>
    <row r="1489" spans="5:8" x14ac:dyDescent="0.35">
      <c r="E1489" s="47"/>
      <c r="H1489" s="47"/>
    </row>
    <row r="1490" spans="5:8" x14ac:dyDescent="0.35">
      <c r="E1490" s="47"/>
      <c r="H1490" s="47"/>
    </row>
    <row r="1491" spans="5:8" x14ac:dyDescent="0.35">
      <c r="E1491" s="47"/>
      <c r="H1491" s="47"/>
    </row>
    <row r="1492" spans="5:8" x14ac:dyDescent="0.35">
      <c r="E1492" s="47"/>
      <c r="H1492" s="47"/>
    </row>
    <row r="1493" spans="5:8" x14ac:dyDescent="0.35">
      <c r="E1493" s="47"/>
      <c r="H1493" s="47"/>
    </row>
    <row r="1494" spans="5:8" x14ac:dyDescent="0.35">
      <c r="E1494" s="47"/>
      <c r="H1494" s="47"/>
    </row>
    <row r="1495" spans="5:8" x14ac:dyDescent="0.35">
      <c r="E1495" s="47"/>
      <c r="H1495" s="47"/>
    </row>
    <row r="1496" spans="5:8" x14ac:dyDescent="0.35">
      <c r="E1496" s="47"/>
      <c r="H1496" s="47"/>
    </row>
    <row r="1497" spans="5:8" x14ac:dyDescent="0.35">
      <c r="E1497" s="47"/>
      <c r="H1497" s="47"/>
    </row>
    <row r="1498" spans="5:8" x14ac:dyDescent="0.35">
      <c r="E1498" s="47"/>
      <c r="H1498" s="47"/>
    </row>
    <row r="1499" spans="5:8" x14ac:dyDescent="0.35">
      <c r="E1499" s="47"/>
      <c r="H1499" s="47"/>
    </row>
    <row r="1500" spans="5:8" x14ac:dyDescent="0.35">
      <c r="E1500" s="47"/>
      <c r="H1500" s="47"/>
    </row>
    <row r="1501" spans="5:8" x14ac:dyDescent="0.35">
      <c r="E1501" s="47"/>
      <c r="H1501" s="47"/>
    </row>
    <row r="1502" spans="5:8" x14ac:dyDescent="0.35">
      <c r="E1502" s="47"/>
      <c r="H1502" s="47"/>
    </row>
    <row r="1503" spans="5:8" x14ac:dyDescent="0.35">
      <c r="E1503" s="47"/>
      <c r="H1503" s="47"/>
    </row>
    <row r="1504" spans="5:8" x14ac:dyDescent="0.35">
      <c r="E1504" s="47"/>
      <c r="H1504" s="47"/>
    </row>
    <row r="1505" spans="5:8" x14ac:dyDescent="0.35">
      <c r="E1505" s="47"/>
      <c r="H1505" s="47"/>
    </row>
    <row r="1506" spans="5:8" x14ac:dyDescent="0.35">
      <c r="E1506" s="47"/>
      <c r="H1506" s="47"/>
    </row>
    <row r="1507" spans="5:8" x14ac:dyDescent="0.35">
      <c r="E1507" s="47"/>
      <c r="H1507" s="47"/>
    </row>
    <row r="1508" spans="5:8" x14ac:dyDescent="0.35">
      <c r="E1508" s="47"/>
      <c r="H1508" s="47"/>
    </row>
    <row r="1509" spans="5:8" x14ac:dyDescent="0.35">
      <c r="E1509" s="47"/>
      <c r="H1509" s="47"/>
    </row>
    <row r="1510" spans="5:8" x14ac:dyDescent="0.35">
      <c r="E1510" s="47"/>
      <c r="H1510" s="47"/>
    </row>
    <row r="1511" spans="5:8" x14ac:dyDescent="0.35">
      <c r="E1511" s="47"/>
      <c r="H1511" s="47"/>
    </row>
    <row r="1512" spans="5:8" x14ac:dyDescent="0.35">
      <c r="E1512" s="47"/>
      <c r="H1512" s="47"/>
    </row>
    <row r="1513" spans="5:8" x14ac:dyDescent="0.35">
      <c r="E1513" s="47"/>
      <c r="H1513" s="47"/>
    </row>
    <row r="1514" spans="5:8" x14ac:dyDescent="0.35">
      <c r="E1514" s="47"/>
      <c r="H1514" s="47"/>
    </row>
    <row r="1515" spans="5:8" x14ac:dyDescent="0.35">
      <c r="E1515" s="47"/>
      <c r="H1515" s="47"/>
    </row>
    <row r="1516" spans="5:8" x14ac:dyDescent="0.35">
      <c r="E1516" s="47"/>
      <c r="H1516" s="47"/>
    </row>
    <row r="1517" spans="5:8" x14ac:dyDescent="0.35">
      <c r="E1517" s="47"/>
      <c r="H1517" s="47"/>
    </row>
    <row r="1518" spans="5:8" x14ac:dyDescent="0.35">
      <c r="E1518" s="47"/>
      <c r="H1518" s="47"/>
    </row>
    <row r="1519" spans="5:8" x14ac:dyDescent="0.35">
      <c r="E1519" s="47"/>
      <c r="H1519" s="47"/>
    </row>
    <row r="1520" spans="5:8" x14ac:dyDescent="0.35">
      <c r="E1520" s="47"/>
      <c r="H1520" s="47"/>
    </row>
    <row r="1521" spans="5:8" x14ac:dyDescent="0.35">
      <c r="E1521" s="47"/>
      <c r="H1521" s="47"/>
    </row>
    <row r="1522" spans="5:8" x14ac:dyDescent="0.35">
      <c r="E1522" s="47"/>
      <c r="H1522" s="47"/>
    </row>
    <row r="1523" spans="5:8" x14ac:dyDescent="0.35">
      <c r="E1523" s="47"/>
      <c r="H1523" s="47"/>
    </row>
    <row r="1524" spans="5:8" x14ac:dyDescent="0.35">
      <c r="E1524" s="47"/>
      <c r="H1524" s="47"/>
    </row>
    <row r="1525" spans="5:8" x14ac:dyDescent="0.35">
      <c r="E1525" s="47"/>
      <c r="H1525" s="47"/>
    </row>
    <row r="1526" spans="5:8" x14ac:dyDescent="0.35">
      <c r="E1526" s="47"/>
      <c r="H1526" s="47"/>
    </row>
    <row r="1527" spans="5:8" x14ac:dyDescent="0.35">
      <c r="E1527" s="47"/>
      <c r="H1527" s="47"/>
    </row>
    <row r="1528" spans="5:8" x14ac:dyDescent="0.35">
      <c r="E1528" s="47"/>
      <c r="H1528" s="47"/>
    </row>
    <row r="1529" spans="5:8" x14ac:dyDescent="0.35">
      <c r="E1529" s="47"/>
      <c r="H1529" s="47"/>
    </row>
    <row r="1530" spans="5:8" x14ac:dyDescent="0.35">
      <c r="E1530" s="47"/>
      <c r="H1530" s="47"/>
    </row>
    <row r="1531" spans="5:8" x14ac:dyDescent="0.35">
      <c r="E1531" s="47"/>
      <c r="H1531" s="47"/>
    </row>
    <row r="1532" spans="5:8" x14ac:dyDescent="0.35">
      <c r="E1532" s="47"/>
      <c r="H1532" s="47"/>
    </row>
    <row r="1533" spans="5:8" x14ac:dyDescent="0.35">
      <c r="E1533" s="47"/>
      <c r="H1533" s="47"/>
    </row>
    <row r="1534" spans="5:8" x14ac:dyDescent="0.35">
      <c r="E1534" s="47"/>
      <c r="H1534" s="47"/>
    </row>
    <row r="1535" spans="5:8" x14ac:dyDescent="0.35">
      <c r="E1535" s="47"/>
      <c r="H1535" s="47"/>
    </row>
    <row r="1536" spans="5:8" x14ac:dyDescent="0.35">
      <c r="E1536" s="47"/>
      <c r="H1536" s="47"/>
    </row>
    <row r="1537" spans="5:8" x14ac:dyDescent="0.35">
      <c r="E1537" s="47"/>
      <c r="H1537" s="47"/>
    </row>
    <row r="1538" spans="5:8" x14ac:dyDescent="0.35">
      <c r="E1538" s="47"/>
      <c r="H1538" s="47"/>
    </row>
    <row r="1539" spans="5:8" x14ac:dyDescent="0.35">
      <c r="E1539" s="47"/>
      <c r="H1539" s="47"/>
    </row>
    <row r="1540" spans="5:8" x14ac:dyDescent="0.35">
      <c r="E1540" s="47"/>
      <c r="H1540" s="47"/>
    </row>
    <row r="1541" spans="5:8" x14ac:dyDescent="0.35">
      <c r="E1541" s="47"/>
      <c r="H1541" s="47"/>
    </row>
    <row r="1542" spans="5:8" x14ac:dyDescent="0.35">
      <c r="E1542" s="47"/>
      <c r="H1542" s="47"/>
    </row>
    <row r="1543" spans="5:8" x14ac:dyDescent="0.35">
      <c r="E1543" s="47"/>
      <c r="H1543" s="47"/>
    </row>
    <row r="1544" spans="5:8" x14ac:dyDescent="0.35">
      <c r="E1544" s="47"/>
      <c r="H1544" s="47"/>
    </row>
    <row r="1545" spans="5:8" x14ac:dyDescent="0.35">
      <c r="E1545" s="47"/>
      <c r="H1545" s="47"/>
    </row>
    <row r="1546" spans="5:8" x14ac:dyDescent="0.35">
      <c r="E1546" s="47"/>
      <c r="H1546" s="47"/>
    </row>
    <row r="1547" spans="5:8" x14ac:dyDescent="0.35">
      <c r="E1547" s="47"/>
      <c r="H1547" s="47"/>
    </row>
    <row r="1548" spans="5:8" x14ac:dyDescent="0.35">
      <c r="E1548" s="47"/>
      <c r="H1548" s="47"/>
    </row>
    <row r="1549" spans="5:8" x14ac:dyDescent="0.35">
      <c r="E1549" s="47"/>
      <c r="H1549" s="47"/>
    </row>
    <row r="1550" spans="5:8" x14ac:dyDescent="0.35">
      <c r="E1550" s="47"/>
      <c r="H1550" s="47"/>
    </row>
    <row r="1551" spans="5:8" x14ac:dyDescent="0.35">
      <c r="E1551" s="47"/>
      <c r="H1551" s="47"/>
    </row>
    <row r="1552" spans="5:8" x14ac:dyDescent="0.35">
      <c r="E1552" s="47"/>
      <c r="H1552" s="47"/>
    </row>
    <row r="1553" spans="5:8" x14ac:dyDescent="0.35">
      <c r="E1553" s="47"/>
      <c r="H1553" s="47"/>
    </row>
    <row r="1554" spans="5:8" x14ac:dyDescent="0.35">
      <c r="E1554" s="47"/>
      <c r="H1554" s="47"/>
    </row>
    <row r="1555" spans="5:8" x14ac:dyDescent="0.35">
      <c r="E1555" s="47"/>
      <c r="H1555" s="47"/>
    </row>
    <row r="1556" spans="5:8" x14ac:dyDescent="0.35">
      <c r="E1556" s="47"/>
      <c r="H1556" s="47"/>
    </row>
    <row r="1557" spans="5:8" x14ac:dyDescent="0.35">
      <c r="E1557" s="47"/>
      <c r="H1557" s="47"/>
    </row>
    <row r="1558" spans="5:8" x14ac:dyDescent="0.35">
      <c r="E1558" s="47"/>
      <c r="H1558" s="47"/>
    </row>
    <row r="1559" spans="5:8" x14ac:dyDescent="0.35">
      <c r="E1559" s="47"/>
      <c r="H1559" s="47"/>
    </row>
    <row r="1560" spans="5:8" x14ac:dyDescent="0.35">
      <c r="E1560" s="47"/>
      <c r="H1560" s="47"/>
    </row>
    <row r="1561" spans="5:8" x14ac:dyDescent="0.35">
      <c r="E1561" s="47"/>
      <c r="H1561" s="47"/>
    </row>
    <row r="1562" spans="5:8" x14ac:dyDescent="0.35">
      <c r="E1562" s="47"/>
      <c r="H1562" s="47"/>
    </row>
    <row r="1563" spans="5:8" x14ac:dyDescent="0.35">
      <c r="E1563" s="47"/>
      <c r="H1563" s="47"/>
    </row>
    <row r="1564" spans="5:8" x14ac:dyDescent="0.35">
      <c r="E1564" s="47"/>
      <c r="H1564" s="47"/>
    </row>
    <row r="1565" spans="5:8" x14ac:dyDescent="0.35">
      <c r="E1565" s="47"/>
      <c r="H1565" s="47"/>
    </row>
    <row r="1566" spans="5:8" x14ac:dyDescent="0.35">
      <c r="E1566" s="47"/>
      <c r="H1566" s="47"/>
    </row>
    <row r="1567" spans="5:8" x14ac:dyDescent="0.35">
      <c r="E1567" s="47"/>
      <c r="H1567" s="47"/>
    </row>
    <row r="1568" spans="5:8" x14ac:dyDescent="0.35">
      <c r="E1568" s="47"/>
      <c r="H1568" s="47"/>
    </row>
    <row r="1569" spans="5:8" x14ac:dyDescent="0.35">
      <c r="E1569" s="47"/>
      <c r="H1569" s="47"/>
    </row>
    <row r="1570" spans="5:8" x14ac:dyDescent="0.35">
      <c r="E1570" s="47"/>
      <c r="H1570" s="47"/>
    </row>
    <row r="1571" spans="5:8" x14ac:dyDescent="0.35">
      <c r="E1571" s="47"/>
      <c r="H1571" s="47"/>
    </row>
    <row r="1572" spans="5:8" x14ac:dyDescent="0.35">
      <c r="E1572" s="47"/>
      <c r="H1572" s="47"/>
    </row>
    <row r="1573" spans="5:8" x14ac:dyDescent="0.35">
      <c r="E1573" s="47"/>
      <c r="H1573" s="47"/>
    </row>
    <row r="1574" spans="5:8" x14ac:dyDescent="0.35">
      <c r="E1574" s="47"/>
      <c r="H1574" s="47"/>
    </row>
    <row r="1575" spans="5:8" x14ac:dyDescent="0.35">
      <c r="E1575" s="47"/>
      <c r="H1575" s="47"/>
    </row>
    <row r="1576" spans="5:8" x14ac:dyDescent="0.35">
      <c r="E1576" s="47"/>
      <c r="H1576" s="47"/>
    </row>
    <row r="1577" spans="5:8" x14ac:dyDescent="0.35">
      <c r="E1577" s="47"/>
      <c r="H1577" s="47"/>
    </row>
    <row r="1578" spans="5:8" x14ac:dyDescent="0.35">
      <c r="E1578" s="47"/>
      <c r="H1578" s="47"/>
    </row>
    <row r="1579" spans="5:8" x14ac:dyDescent="0.35">
      <c r="E1579" s="47"/>
      <c r="H1579" s="47"/>
    </row>
    <row r="1580" spans="5:8" x14ac:dyDescent="0.35">
      <c r="E1580" s="47"/>
      <c r="H1580" s="47"/>
    </row>
    <row r="1581" spans="5:8" x14ac:dyDescent="0.35">
      <c r="E1581" s="47"/>
      <c r="H1581" s="47"/>
    </row>
    <row r="1582" spans="5:8" x14ac:dyDescent="0.35">
      <c r="E1582" s="47"/>
      <c r="H1582" s="47"/>
    </row>
    <row r="1583" spans="5:8" x14ac:dyDescent="0.35">
      <c r="E1583" s="47"/>
      <c r="H1583" s="47"/>
    </row>
    <row r="1584" spans="5:8" x14ac:dyDescent="0.35">
      <c r="E1584" s="47"/>
      <c r="H1584" s="47"/>
    </row>
    <row r="1585" spans="5:8" x14ac:dyDescent="0.35">
      <c r="E1585" s="47"/>
      <c r="H1585" s="47"/>
    </row>
    <row r="1586" spans="5:8" x14ac:dyDescent="0.35">
      <c r="E1586" s="47"/>
      <c r="H1586" s="47"/>
    </row>
    <row r="1587" spans="5:8" x14ac:dyDescent="0.35">
      <c r="E1587" s="47"/>
      <c r="H1587" s="47"/>
    </row>
    <row r="1588" spans="5:8" x14ac:dyDescent="0.35">
      <c r="E1588" s="47"/>
      <c r="H1588" s="47"/>
    </row>
    <row r="1589" spans="5:8" x14ac:dyDescent="0.35">
      <c r="E1589" s="47"/>
      <c r="H1589" s="47"/>
    </row>
    <row r="1590" spans="5:8" x14ac:dyDescent="0.35">
      <c r="E1590" s="47"/>
      <c r="H1590" s="47"/>
    </row>
    <row r="1591" spans="5:8" x14ac:dyDescent="0.35">
      <c r="E1591" s="47"/>
      <c r="H1591" s="47"/>
    </row>
    <row r="1592" spans="5:8" x14ac:dyDescent="0.35">
      <c r="E1592" s="47"/>
      <c r="H1592" s="47"/>
    </row>
    <row r="1593" spans="5:8" x14ac:dyDescent="0.35">
      <c r="E1593" s="47"/>
      <c r="H1593" s="47"/>
    </row>
    <row r="1594" spans="5:8" x14ac:dyDescent="0.35">
      <c r="E1594" s="47"/>
      <c r="H1594" s="47"/>
    </row>
    <row r="1595" spans="5:8" x14ac:dyDescent="0.35">
      <c r="E1595" s="47"/>
      <c r="H1595" s="47"/>
    </row>
    <row r="1596" spans="5:8" x14ac:dyDescent="0.35">
      <c r="E1596" s="47"/>
      <c r="H1596" s="47"/>
    </row>
    <row r="1597" spans="5:8" x14ac:dyDescent="0.35">
      <c r="E1597" s="47"/>
      <c r="H1597" s="47"/>
    </row>
    <row r="1598" spans="5:8" x14ac:dyDescent="0.35">
      <c r="E1598" s="47"/>
      <c r="H1598" s="47"/>
    </row>
    <row r="1599" spans="5:8" x14ac:dyDescent="0.35">
      <c r="E1599" s="47"/>
      <c r="H1599" s="47"/>
    </row>
    <row r="1600" spans="5:8" x14ac:dyDescent="0.35">
      <c r="E1600" s="47"/>
      <c r="H1600" s="47"/>
    </row>
    <row r="1601" spans="5:8" x14ac:dyDescent="0.35">
      <c r="E1601" s="47"/>
      <c r="H1601" s="47"/>
    </row>
    <row r="1602" spans="5:8" x14ac:dyDescent="0.35">
      <c r="E1602" s="47"/>
      <c r="H1602" s="47"/>
    </row>
    <row r="1603" spans="5:8" x14ac:dyDescent="0.35">
      <c r="E1603" s="47"/>
      <c r="H1603" s="47"/>
    </row>
    <row r="1604" spans="5:8" x14ac:dyDescent="0.35">
      <c r="E1604" s="47"/>
      <c r="H1604" s="47"/>
    </row>
    <row r="1605" spans="5:8" x14ac:dyDescent="0.35">
      <c r="E1605" s="47"/>
      <c r="H1605" s="47"/>
    </row>
    <row r="1606" spans="5:8" x14ac:dyDescent="0.35">
      <c r="E1606" s="47"/>
      <c r="H1606" s="47"/>
    </row>
    <row r="1607" spans="5:8" x14ac:dyDescent="0.35">
      <c r="E1607" s="47"/>
      <c r="H1607" s="47"/>
    </row>
    <row r="1608" spans="5:8" x14ac:dyDescent="0.35">
      <c r="E1608" s="47"/>
      <c r="H1608" s="47"/>
    </row>
    <row r="1609" spans="5:8" x14ac:dyDescent="0.35">
      <c r="E1609" s="47"/>
      <c r="H1609" s="47"/>
    </row>
    <row r="1610" spans="5:8" x14ac:dyDescent="0.35">
      <c r="E1610" s="47"/>
      <c r="H1610" s="47"/>
    </row>
    <row r="1611" spans="5:8" x14ac:dyDescent="0.35">
      <c r="E1611" s="47"/>
      <c r="H1611" s="47"/>
    </row>
    <row r="1612" spans="5:8" x14ac:dyDescent="0.35">
      <c r="E1612" s="47"/>
      <c r="H1612" s="47"/>
    </row>
    <row r="1613" spans="5:8" x14ac:dyDescent="0.35">
      <c r="E1613" s="47"/>
      <c r="H1613" s="47"/>
    </row>
    <row r="1614" spans="5:8" x14ac:dyDescent="0.35">
      <c r="E1614" s="47"/>
      <c r="H1614" s="47"/>
    </row>
    <row r="1615" spans="5:8" x14ac:dyDescent="0.35">
      <c r="E1615" s="47"/>
      <c r="H1615" s="47"/>
    </row>
    <row r="1616" spans="5:8" x14ac:dyDescent="0.35">
      <c r="E1616" s="47"/>
      <c r="H1616" s="47"/>
    </row>
    <row r="1617" spans="5:8" x14ac:dyDescent="0.35">
      <c r="E1617" s="47"/>
      <c r="H1617" s="47"/>
    </row>
    <row r="1618" spans="5:8" x14ac:dyDescent="0.35">
      <c r="E1618" s="47"/>
      <c r="H1618" s="47"/>
    </row>
    <row r="1619" spans="5:8" x14ac:dyDescent="0.35">
      <c r="E1619" s="47"/>
      <c r="H1619" s="47"/>
    </row>
    <row r="1620" spans="5:8" x14ac:dyDescent="0.35">
      <c r="E1620" s="47"/>
      <c r="H1620" s="47"/>
    </row>
    <row r="1621" spans="5:8" x14ac:dyDescent="0.35">
      <c r="E1621" s="47"/>
      <c r="H1621" s="47"/>
    </row>
    <row r="1622" spans="5:8" x14ac:dyDescent="0.35">
      <c r="E1622" s="47"/>
      <c r="H1622" s="47"/>
    </row>
    <row r="1623" spans="5:8" x14ac:dyDescent="0.35">
      <c r="E1623" s="47"/>
      <c r="H1623" s="47"/>
    </row>
    <row r="1624" spans="5:8" x14ac:dyDescent="0.35">
      <c r="E1624" s="47"/>
      <c r="H1624" s="47"/>
    </row>
    <row r="1625" spans="5:8" x14ac:dyDescent="0.35">
      <c r="E1625" s="47"/>
      <c r="H1625" s="47"/>
    </row>
    <row r="1626" spans="5:8" x14ac:dyDescent="0.35">
      <c r="E1626" s="47"/>
      <c r="H1626" s="47"/>
    </row>
    <row r="1627" spans="5:8" x14ac:dyDescent="0.35">
      <c r="E1627" s="47"/>
      <c r="H1627" s="47"/>
    </row>
    <row r="1628" spans="5:8" x14ac:dyDescent="0.35">
      <c r="E1628" s="47"/>
      <c r="H1628" s="47"/>
    </row>
    <row r="1629" spans="5:8" x14ac:dyDescent="0.35">
      <c r="E1629" s="47"/>
      <c r="H1629" s="47"/>
    </row>
    <row r="1630" spans="5:8" x14ac:dyDescent="0.35">
      <c r="E1630" s="47"/>
      <c r="H1630" s="47"/>
    </row>
    <row r="1631" spans="5:8" x14ac:dyDescent="0.35">
      <c r="E1631" s="47"/>
      <c r="H1631" s="47"/>
    </row>
    <row r="1632" spans="5:8" x14ac:dyDescent="0.35">
      <c r="E1632" s="47"/>
      <c r="H1632" s="47"/>
    </row>
    <row r="1633" spans="5:8" x14ac:dyDescent="0.35">
      <c r="E1633" s="47"/>
      <c r="H1633" s="47"/>
    </row>
    <row r="1634" spans="5:8" x14ac:dyDescent="0.35">
      <c r="E1634" s="47"/>
      <c r="H1634" s="47"/>
    </row>
    <row r="1635" spans="5:8" x14ac:dyDescent="0.35">
      <c r="E1635" s="47"/>
      <c r="H1635" s="47"/>
    </row>
    <row r="1636" spans="5:8" x14ac:dyDescent="0.35">
      <c r="E1636" s="47"/>
      <c r="H1636" s="47"/>
    </row>
    <row r="1637" spans="5:8" x14ac:dyDescent="0.35">
      <c r="E1637" s="47"/>
      <c r="H1637" s="47"/>
    </row>
    <row r="1638" spans="5:8" x14ac:dyDescent="0.35">
      <c r="E1638" s="47"/>
      <c r="H1638" s="47"/>
    </row>
    <row r="1639" spans="5:8" x14ac:dyDescent="0.35">
      <c r="E1639" s="47"/>
      <c r="H1639" s="47"/>
    </row>
    <row r="1640" spans="5:8" x14ac:dyDescent="0.35">
      <c r="E1640" s="47"/>
      <c r="H1640" s="47"/>
    </row>
    <row r="1641" spans="5:8" x14ac:dyDescent="0.35">
      <c r="E1641" s="47"/>
      <c r="H1641" s="47"/>
    </row>
    <row r="1642" spans="5:8" x14ac:dyDescent="0.35">
      <c r="E1642" s="47"/>
      <c r="H1642" s="47"/>
    </row>
    <row r="1643" spans="5:8" x14ac:dyDescent="0.35">
      <c r="E1643" s="47"/>
      <c r="H1643" s="47"/>
    </row>
    <row r="1644" spans="5:8" x14ac:dyDescent="0.35">
      <c r="E1644" s="47"/>
      <c r="H1644" s="47"/>
    </row>
    <row r="1645" spans="5:8" x14ac:dyDescent="0.35">
      <c r="E1645" s="47"/>
      <c r="H1645" s="47"/>
    </row>
    <row r="1646" spans="5:8" x14ac:dyDescent="0.35">
      <c r="E1646" s="47"/>
      <c r="H1646" s="47"/>
    </row>
    <row r="1647" spans="5:8" x14ac:dyDescent="0.35">
      <c r="E1647" s="47"/>
      <c r="H1647" s="47"/>
    </row>
    <row r="1648" spans="5:8" x14ac:dyDescent="0.35">
      <c r="E1648" s="47"/>
      <c r="H1648" s="47"/>
    </row>
    <row r="1649" spans="5:8" x14ac:dyDescent="0.35">
      <c r="E1649" s="47"/>
      <c r="H1649" s="47"/>
    </row>
    <row r="1650" spans="5:8" x14ac:dyDescent="0.35">
      <c r="E1650" s="47"/>
      <c r="H1650" s="47"/>
    </row>
    <row r="1651" spans="5:8" x14ac:dyDescent="0.35">
      <c r="E1651" s="47"/>
      <c r="H1651" s="47"/>
    </row>
    <row r="1652" spans="5:8" x14ac:dyDescent="0.35">
      <c r="E1652" s="47"/>
      <c r="H1652" s="47"/>
    </row>
    <row r="1653" spans="5:8" x14ac:dyDescent="0.35">
      <c r="E1653" s="47"/>
      <c r="H1653" s="47"/>
    </row>
    <row r="1654" spans="5:8" x14ac:dyDescent="0.35">
      <c r="E1654" s="47"/>
      <c r="H1654" s="47"/>
    </row>
    <row r="1655" spans="5:8" x14ac:dyDescent="0.35">
      <c r="E1655" s="47"/>
      <c r="H1655" s="47"/>
    </row>
    <row r="1656" spans="5:8" x14ac:dyDescent="0.35">
      <c r="E1656" s="47"/>
      <c r="H1656" s="47"/>
    </row>
    <row r="1657" spans="5:8" x14ac:dyDescent="0.35">
      <c r="E1657" s="47"/>
      <c r="H1657" s="47"/>
    </row>
    <row r="1658" spans="5:8" x14ac:dyDescent="0.35">
      <c r="E1658" s="47"/>
      <c r="H1658" s="47"/>
    </row>
    <row r="1659" spans="5:8" x14ac:dyDescent="0.35">
      <c r="E1659" s="47"/>
      <c r="H1659" s="47"/>
    </row>
    <row r="1660" spans="5:8" x14ac:dyDescent="0.35">
      <c r="E1660" s="47"/>
      <c r="H1660" s="47"/>
    </row>
    <row r="1661" spans="5:8" x14ac:dyDescent="0.35">
      <c r="E1661" s="47"/>
      <c r="H1661" s="47"/>
    </row>
    <row r="1662" spans="5:8" x14ac:dyDescent="0.35">
      <c r="E1662" s="47"/>
      <c r="H1662" s="47"/>
    </row>
    <row r="1663" spans="5:8" x14ac:dyDescent="0.35">
      <c r="E1663" s="47"/>
      <c r="H1663" s="47"/>
    </row>
    <row r="1664" spans="5:8" x14ac:dyDescent="0.35">
      <c r="E1664" s="47"/>
      <c r="H1664" s="47"/>
    </row>
    <row r="1665" spans="5:8" x14ac:dyDescent="0.35">
      <c r="E1665" s="47"/>
      <c r="H1665" s="47"/>
    </row>
    <row r="1666" spans="5:8" x14ac:dyDescent="0.35">
      <c r="E1666" s="47"/>
      <c r="H1666" s="47"/>
    </row>
    <row r="1667" spans="5:8" x14ac:dyDescent="0.35">
      <c r="E1667" s="47"/>
      <c r="H1667" s="47"/>
    </row>
    <row r="1668" spans="5:8" x14ac:dyDescent="0.35">
      <c r="E1668" s="47"/>
      <c r="H1668" s="47"/>
    </row>
    <row r="1669" spans="5:8" x14ac:dyDescent="0.35">
      <c r="E1669" s="47"/>
      <c r="H1669" s="47"/>
    </row>
    <row r="1670" spans="5:8" x14ac:dyDescent="0.35">
      <c r="E1670" s="47"/>
      <c r="H1670" s="47"/>
    </row>
    <row r="1671" spans="5:8" x14ac:dyDescent="0.35">
      <c r="E1671" s="47"/>
      <c r="H1671" s="47"/>
    </row>
    <row r="1672" spans="5:8" x14ac:dyDescent="0.35">
      <c r="E1672" s="47"/>
      <c r="H1672" s="47"/>
    </row>
    <row r="1673" spans="5:8" x14ac:dyDescent="0.35">
      <c r="E1673" s="47"/>
      <c r="H1673" s="47"/>
    </row>
    <row r="1674" spans="5:8" x14ac:dyDescent="0.35">
      <c r="E1674" s="47"/>
      <c r="H1674" s="47"/>
    </row>
    <row r="1675" spans="5:8" x14ac:dyDescent="0.35">
      <c r="E1675" s="47"/>
      <c r="H1675" s="47"/>
    </row>
    <row r="1676" spans="5:8" x14ac:dyDescent="0.35">
      <c r="E1676" s="47"/>
      <c r="H1676" s="47"/>
    </row>
    <row r="1677" spans="5:8" x14ac:dyDescent="0.35">
      <c r="E1677" s="47"/>
      <c r="H1677" s="47"/>
    </row>
    <row r="1678" spans="5:8" x14ac:dyDescent="0.35">
      <c r="E1678" s="47"/>
      <c r="H1678" s="47"/>
    </row>
    <row r="1679" spans="5:8" x14ac:dyDescent="0.35">
      <c r="E1679" s="47"/>
      <c r="H1679" s="47"/>
    </row>
    <row r="1680" spans="5:8" x14ac:dyDescent="0.35">
      <c r="E1680" s="47"/>
      <c r="H1680" s="47"/>
    </row>
    <row r="1681" spans="5:8" x14ac:dyDescent="0.35">
      <c r="E1681" s="47"/>
      <c r="H1681" s="47"/>
    </row>
    <row r="1682" spans="5:8" x14ac:dyDescent="0.35">
      <c r="E1682" s="47"/>
      <c r="H1682" s="47"/>
    </row>
    <row r="1683" spans="5:8" x14ac:dyDescent="0.35">
      <c r="E1683" s="47"/>
      <c r="H1683" s="47"/>
    </row>
    <row r="1684" spans="5:8" x14ac:dyDescent="0.35">
      <c r="E1684" s="47"/>
      <c r="H1684" s="47"/>
    </row>
    <row r="1685" spans="5:8" x14ac:dyDescent="0.35">
      <c r="E1685" s="47"/>
      <c r="H1685" s="47"/>
    </row>
    <row r="1686" spans="5:8" x14ac:dyDescent="0.35">
      <c r="E1686" s="47"/>
      <c r="H1686" s="47"/>
    </row>
    <row r="1687" spans="5:8" x14ac:dyDescent="0.35">
      <c r="E1687" s="47"/>
      <c r="H1687" s="47"/>
    </row>
    <row r="1688" spans="5:8" x14ac:dyDescent="0.35">
      <c r="E1688" s="47"/>
      <c r="H1688" s="47"/>
    </row>
    <row r="1689" spans="5:8" x14ac:dyDescent="0.35">
      <c r="E1689" s="47"/>
      <c r="H1689" s="47"/>
    </row>
    <row r="1690" spans="5:8" x14ac:dyDescent="0.35">
      <c r="E1690" s="47"/>
      <c r="H1690" s="47"/>
    </row>
    <row r="1691" spans="5:8" x14ac:dyDescent="0.35">
      <c r="E1691" s="47"/>
      <c r="H1691" s="47"/>
    </row>
    <row r="1692" spans="5:8" x14ac:dyDescent="0.35">
      <c r="E1692" s="47"/>
      <c r="H1692" s="47"/>
    </row>
    <row r="1693" spans="5:8" x14ac:dyDescent="0.35">
      <c r="E1693" s="47"/>
      <c r="H1693" s="47"/>
    </row>
    <row r="1694" spans="5:8" x14ac:dyDescent="0.35">
      <c r="E1694" s="47"/>
      <c r="H1694" s="47"/>
    </row>
    <row r="1695" spans="5:8" x14ac:dyDescent="0.35">
      <c r="E1695" s="47"/>
      <c r="H1695" s="47"/>
    </row>
    <row r="1696" spans="5:8" x14ac:dyDescent="0.35">
      <c r="E1696" s="47"/>
      <c r="H1696" s="47"/>
    </row>
    <row r="1697" spans="5:8" x14ac:dyDescent="0.35">
      <c r="E1697" s="47"/>
      <c r="H1697" s="47"/>
    </row>
    <row r="1698" spans="5:8" x14ac:dyDescent="0.35">
      <c r="E1698" s="47"/>
      <c r="H1698" s="47"/>
    </row>
    <row r="1699" spans="5:8" x14ac:dyDescent="0.35">
      <c r="E1699" s="47"/>
      <c r="H1699" s="47"/>
    </row>
    <row r="1700" spans="5:8" x14ac:dyDescent="0.35">
      <c r="E1700" s="47"/>
      <c r="H1700" s="47"/>
    </row>
    <row r="1701" spans="5:8" x14ac:dyDescent="0.35">
      <c r="E1701" s="47"/>
      <c r="H1701" s="47"/>
    </row>
    <row r="1702" spans="5:8" x14ac:dyDescent="0.35">
      <c r="E1702" s="47"/>
      <c r="H1702" s="47"/>
    </row>
    <row r="1703" spans="5:8" x14ac:dyDescent="0.35">
      <c r="E1703" s="47"/>
      <c r="H1703" s="47"/>
    </row>
    <row r="1704" spans="5:8" x14ac:dyDescent="0.35">
      <c r="E1704" s="47"/>
      <c r="H1704" s="47"/>
    </row>
    <row r="1705" spans="5:8" x14ac:dyDescent="0.35">
      <c r="E1705" s="47"/>
      <c r="H1705" s="47"/>
    </row>
    <row r="1706" spans="5:8" x14ac:dyDescent="0.35">
      <c r="E1706" s="47"/>
      <c r="H1706" s="47"/>
    </row>
    <row r="1707" spans="5:8" x14ac:dyDescent="0.35">
      <c r="E1707" s="47"/>
      <c r="H1707" s="47"/>
    </row>
    <row r="1708" spans="5:8" x14ac:dyDescent="0.35">
      <c r="E1708" s="47"/>
      <c r="H1708" s="47"/>
    </row>
    <row r="1709" spans="5:8" x14ac:dyDescent="0.35">
      <c r="E1709" s="47"/>
      <c r="H1709" s="47"/>
    </row>
    <row r="1710" spans="5:8" x14ac:dyDescent="0.35">
      <c r="E1710" s="47"/>
      <c r="H1710" s="47"/>
    </row>
    <row r="1711" spans="5:8" x14ac:dyDescent="0.35">
      <c r="E1711" s="47"/>
      <c r="H1711" s="47"/>
    </row>
    <row r="1712" spans="5:8" x14ac:dyDescent="0.35">
      <c r="E1712" s="47"/>
      <c r="H1712" s="47"/>
    </row>
    <row r="1713" spans="5:8" x14ac:dyDescent="0.35">
      <c r="E1713" s="47"/>
      <c r="H1713" s="47"/>
    </row>
    <row r="1714" spans="5:8" x14ac:dyDescent="0.35">
      <c r="E1714" s="47"/>
      <c r="H1714" s="47"/>
    </row>
    <row r="1715" spans="5:8" x14ac:dyDescent="0.35">
      <c r="E1715" s="47"/>
      <c r="H1715" s="47"/>
    </row>
    <row r="1716" spans="5:8" x14ac:dyDescent="0.35">
      <c r="E1716" s="47"/>
      <c r="H1716" s="47"/>
    </row>
    <row r="1717" spans="5:8" x14ac:dyDescent="0.35">
      <c r="E1717" s="47"/>
      <c r="H1717" s="47"/>
    </row>
    <row r="1718" spans="5:8" x14ac:dyDescent="0.35">
      <c r="E1718" s="47"/>
      <c r="H1718" s="47"/>
    </row>
    <row r="1719" spans="5:8" x14ac:dyDescent="0.35">
      <c r="E1719" s="47"/>
      <c r="H1719" s="47"/>
    </row>
    <row r="1720" spans="5:8" x14ac:dyDescent="0.35">
      <c r="E1720" s="47"/>
      <c r="H1720" s="47"/>
    </row>
    <row r="1721" spans="5:8" x14ac:dyDescent="0.35">
      <c r="E1721" s="47"/>
      <c r="H1721" s="47"/>
    </row>
    <row r="1722" spans="5:8" x14ac:dyDescent="0.35">
      <c r="E1722" s="47"/>
      <c r="H1722" s="47"/>
    </row>
    <row r="1723" spans="5:8" x14ac:dyDescent="0.35">
      <c r="E1723" s="47"/>
      <c r="H1723" s="47"/>
    </row>
    <row r="1724" spans="5:8" x14ac:dyDescent="0.35">
      <c r="E1724" s="47"/>
      <c r="H1724" s="47"/>
    </row>
    <row r="1725" spans="5:8" x14ac:dyDescent="0.35">
      <c r="E1725" s="47"/>
      <c r="H1725" s="47"/>
    </row>
    <row r="1726" spans="5:8" x14ac:dyDescent="0.35">
      <c r="E1726" s="47"/>
      <c r="H1726" s="47"/>
    </row>
    <row r="1727" spans="5:8" x14ac:dyDescent="0.35">
      <c r="E1727" s="47"/>
      <c r="H1727" s="47"/>
    </row>
    <row r="1728" spans="5:8" x14ac:dyDescent="0.35">
      <c r="E1728" s="47"/>
      <c r="H1728" s="47"/>
    </row>
    <row r="1729" spans="5:8" x14ac:dyDescent="0.35">
      <c r="E1729" s="47"/>
      <c r="H1729" s="47"/>
    </row>
    <row r="1730" spans="5:8" x14ac:dyDescent="0.35">
      <c r="E1730" s="47"/>
      <c r="H1730" s="47"/>
    </row>
    <row r="1731" spans="5:8" x14ac:dyDescent="0.35">
      <c r="E1731" s="47"/>
      <c r="H1731" s="47"/>
    </row>
    <row r="1732" spans="5:8" x14ac:dyDescent="0.35">
      <c r="E1732" s="47"/>
      <c r="H1732" s="47"/>
    </row>
    <row r="1733" spans="5:8" x14ac:dyDescent="0.35">
      <c r="E1733" s="47"/>
      <c r="H1733" s="47"/>
    </row>
    <row r="1734" spans="5:8" x14ac:dyDescent="0.35">
      <c r="E1734" s="47"/>
      <c r="H1734" s="47"/>
    </row>
    <row r="1735" spans="5:8" x14ac:dyDescent="0.35">
      <c r="E1735" s="47"/>
      <c r="H1735" s="47"/>
    </row>
    <row r="1736" spans="5:8" x14ac:dyDescent="0.35">
      <c r="E1736" s="47"/>
      <c r="H1736" s="47"/>
    </row>
    <row r="1737" spans="5:8" x14ac:dyDescent="0.35">
      <c r="E1737" s="47"/>
      <c r="H1737" s="47"/>
    </row>
    <row r="1738" spans="5:8" x14ac:dyDescent="0.35">
      <c r="E1738" s="47"/>
      <c r="H1738" s="47"/>
    </row>
    <row r="1739" spans="5:8" x14ac:dyDescent="0.35">
      <c r="E1739" s="47"/>
      <c r="H1739" s="47"/>
    </row>
    <row r="1740" spans="5:8" x14ac:dyDescent="0.35">
      <c r="E1740" s="47"/>
      <c r="H1740" s="47"/>
    </row>
    <row r="1741" spans="5:8" x14ac:dyDescent="0.35">
      <c r="E1741" s="47"/>
      <c r="H1741" s="47"/>
    </row>
    <row r="1742" spans="5:8" x14ac:dyDescent="0.35">
      <c r="E1742" s="47"/>
      <c r="H1742" s="47"/>
    </row>
    <row r="1743" spans="5:8" x14ac:dyDescent="0.35">
      <c r="E1743" s="47"/>
      <c r="H1743" s="47"/>
    </row>
    <row r="1744" spans="5:8" x14ac:dyDescent="0.35">
      <c r="E1744" s="47"/>
      <c r="H1744" s="47"/>
    </row>
    <row r="1745" spans="5:8" x14ac:dyDescent="0.35">
      <c r="E1745" s="47"/>
      <c r="H1745" s="47"/>
    </row>
    <row r="1746" spans="5:8" x14ac:dyDescent="0.35">
      <c r="E1746" s="47"/>
      <c r="H1746" s="47"/>
    </row>
    <row r="1747" spans="5:8" x14ac:dyDescent="0.35">
      <c r="E1747" s="47"/>
      <c r="H1747" s="47"/>
    </row>
    <row r="1748" spans="5:8" x14ac:dyDescent="0.35">
      <c r="E1748" s="47"/>
      <c r="H1748" s="47"/>
    </row>
    <row r="1749" spans="5:8" x14ac:dyDescent="0.35">
      <c r="E1749" s="47"/>
      <c r="H1749" s="47"/>
    </row>
    <row r="1750" spans="5:8" x14ac:dyDescent="0.35">
      <c r="E1750" s="47"/>
      <c r="H1750" s="47"/>
    </row>
    <row r="1751" spans="5:8" x14ac:dyDescent="0.35">
      <c r="E1751" s="47"/>
      <c r="H1751" s="47"/>
    </row>
    <row r="1752" spans="5:8" x14ac:dyDescent="0.35">
      <c r="E1752" s="47"/>
      <c r="H1752" s="47"/>
    </row>
    <row r="1753" spans="5:8" x14ac:dyDescent="0.35">
      <c r="E1753" s="47"/>
      <c r="H1753" s="47"/>
    </row>
    <row r="1754" spans="5:8" x14ac:dyDescent="0.35">
      <c r="E1754" s="47"/>
      <c r="H1754" s="47"/>
    </row>
    <row r="1755" spans="5:8" x14ac:dyDescent="0.35">
      <c r="E1755" s="47"/>
      <c r="H1755" s="47"/>
    </row>
    <row r="1756" spans="5:8" x14ac:dyDescent="0.35">
      <c r="E1756" s="47"/>
      <c r="H1756" s="47"/>
    </row>
    <row r="1757" spans="5:8" x14ac:dyDescent="0.35">
      <c r="E1757" s="47"/>
      <c r="H1757" s="47"/>
    </row>
    <row r="1758" spans="5:8" x14ac:dyDescent="0.35">
      <c r="E1758" s="47"/>
      <c r="H1758" s="47"/>
    </row>
    <row r="1759" spans="5:8" x14ac:dyDescent="0.35">
      <c r="E1759" s="47"/>
      <c r="H1759" s="47"/>
    </row>
    <row r="1760" spans="5:8" x14ac:dyDescent="0.35">
      <c r="E1760" s="47"/>
      <c r="H1760" s="47"/>
    </row>
    <row r="1761" spans="5:8" x14ac:dyDescent="0.35">
      <c r="E1761" s="47"/>
      <c r="H1761" s="47"/>
    </row>
    <row r="1762" spans="5:8" x14ac:dyDescent="0.35">
      <c r="E1762" s="47"/>
      <c r="H1762" s="47"/>
    </row>
    <row r="1763" spans="5:8" x14ac:dyDescent="0.35">
      <c r="E1763" s="47"/>
      <c r="H1763" s="47"/>
    </row>
    <row r="1764" spans="5:8" x14ac:dyDescent="0.35">
      <c r="E1764" s="47"/>
      <c r="H1764" s="47"/>
    </row>
    <row r="1765" spans="5:8" x14ac:dyDescent="0.35">
      <c r="E1765" s="47"/>
      <c r="H1765" s="47"/>
    </row>
    <row r="1766" spans="5:8" x14ac:dyDescent="0.35">
      <c r="E1766" s="47"/>
      <c r="H1766" s="47"/>
    </row>
    <row r="1767" spans="5:8" x14ac:dyDescent="0.35">
      <c r="E1767" s="47"/>
      <c r="H1767" s="47"/>
    </row>
    <row r="1768" spans="5:8" x14ac:dyDescent="0.35">
      <c r="E1768" s="47"/>
      <c r="H1768" s="47"/>
    </row>
    <row r="1769" spans="5:8" x14ac:dyDescent="0.35">
      <c r="E1769" s="47"/>
      <c r="H1769" s="47"/>
    </row>
    <row r="1770" spans="5:8" x14ac:dyDescent="0.35">
      <c r="E1770" s="47"/>
      <c r="H1770" s="47"/>
    </row>
    <row r="1771" spans="5:8" x14ac:dyDescent="0.35">
      <c r="E1771" s="47"/>
      <c r="H1771" s="47"/>
    </row>
    <row r="1772" spans="5:8" x14ac:dyDescent="0.35">
      <c r="E1772" s="47"/>
      <c r="H1772" s="47"/>
    </row>
    <row r="1773" spans="5:8" x14ac:dyDescent="0.35">
      <c r="E1773" s="47"/>
      <c r="H1773" s="47"/>
    </row>
    <row r="1774" spans="5:8" x14ac:dyDescent="0.35">
      <c r="E1774" s="47"/>
      <c r="H1774" s="47"/>
    </row>
    <row r="1775" spans="5:8" x14ac:dyDescent="0.35">
      <c r="E1775" s="47"/>
      <c r="H1775" s="47"/>
    </row>
    <row r="1776" spans="5:8" x14ac:dyDescent="0.35">
      <c r="E1776" s="47"/>
      <c r="H1776" s="47"/>
    </row>
    <row r="1777" spans="5:8" x14ac:dyDescent="0.35">
      <c r="E1777" s="47"/>
      <c r="H1777" s="47"/>
    </row>
    <row r="1778" spans="5:8" x14ac:dyDescent="0.35">
      <c r="E1778" s="47"/>
      <c r="H1778" s="47"/>
    </row>
    <row r="1779" spans="5:8" x14ac:dyDescent="0.35">
      <c r="E1779" s="47"/>
      <c r="H1779" s="47"/>
    </row>
    <row r="1780" spans="5:8" x14ac:dyDescent="0.35">
      <c r="E1780" s="47"/>
      <c r="H1780" s="47"/>
    </row>
    <row r="1781" spans="5:8" x14ac:dyDescent="0.35">
      <c r="E1781" s="47"/>
      <c r="H1781" s="47"/>
    </row>
    <row r="1782" spans="5:8" x14ac:dyDescent="0.35">
      <c r="E1782" s="47"/>
      <c r="H1782" s="47"/>
    </row>
    <row r="1783" spans="5:8" x14ac:dyDescent="0.35">
      <c r="E1783" s="47"/>
      <c r="H1783" s="47"/>
    </row>
    <row r="1784" spans="5:8" x14ac:dyDescent="0.35">
      <c r="E1784" s="47"/>
      <c r="H1784" s="47"/>
    </row>
    <row r="1785" spans="5:8" x14ac:dyDescent="0.35">
      <c r="E1785" s="47"/>
      <c r="H1785" s="47"/>
    </row>
    <row r="1786" spans="5:8" x14ac:dyDescent="0.35">
      <c r="E1786" s="47"/>
      <c r="H1786" s="47"/>
    </row>
    <row r="1787" spans="5:8" x14ac:dyDescent="0.35">
      <c r="E1787" s="47"/>
      <c r="H1787" s="47"/>
    </row>
    <row r="1788" spans="5:8" x14ac:dyDescent="0.35">
      <c r="E1788" s="47"/>
      <c r="H1788" s="47"/>
    </row>
    <row r="1789" spans="5:8" x14ac:dyDescent="0.35">
      <c r="E1789" s="47"/>
      <c r="H1789" s="47"/>
    </row>
    <row r="1790" spans="5:8" x14ac:dyDescent="0.35">
      <c r="E1790" s="47"/>
      <c r="H1790" s="47"/>
    </row>
    <row r="1791" spans="5:8" x14ac:dyDescent="0.35">
      <c r="E1791" s="47"/>
      <c r="H1791" s="47"/>
    </row>
    <row r="1792" spans="5:8" x14ac:dyDescent="0.35">
      <c r="E1792" s="47"/>
      <c r="H1792" s="47"/>
    </row>
    <row r="1793" spans="5:8" x14ac:dyDescent="0.35">
      <c r="E1793" s="47"/>
      <c r="H1793" s="47"/>
    </row>
    <row r="1794" spans="5:8" x14ac:dyDescent="0.35">
      <c r="E1794" s="47"/>
      <c r="H1794" s="47"/>
    </row>
    <row r="1795" spans="5:8" x14ac:dyDescent="0.35">
      <c r="E1795" s="47"/>
      <c r="H1795" s="47"/>
    </row>
    <row r="1796" spans="5:8" x14ac:dyDescent="0.35">
      <c r="E1796" s="47"/>
      <c r="H1796" s="47"/>
    </row>
    <row r="1797" spans="5:8" x14ac:dyDescent="0.35">
      <c r="E1797" s="47"/>
      <c r="H1797" s="47"/>
    </row>
    <row r="1798" spans="5:8" x14ac:dyDescent="0.35">
      <c r="E1798" s="47"/>
      <c r="H1798" s="47"/>
    </row>
    <row r="1799" spans="5:8" x14ac:dyDescent="0.35">
      <c r="E1799" s="47"/>
      <c r="H1799" s="47"/>
    </row>
    <row r="1800" spans="5:8" x14ac:dyDescent="0.35">
      <c r="E1800" s="47"/>
      <c r="H1800" s="47"/>
    </row>
    <row r="1801" spans="5:8" x14ac:dyDescent="0.35">
      <c r="E1801" s="47"/>
      <c r="H1801" s="47"/>
    </row>
    <row r="1802" spans="5:8" x14ac:dyDescent="0.35">
      <c r="E1802" s="47"/>
      <c r="H1802" s="47"/>
    </row>
    <row r="1803" spans="5:8" x14ac:dyDescent="0.35">
      <c r="E1803" s="47"/>
      <c r="H1803" s="47"/>
    </row>
    <row r="1804" spans="5:8" x14ac:dyDescent="0.35">
      <c r="E1804" s="47"/>
      <c r="H1804" s="47"/>
    </row>
    <row r="1805" spans="5:8" x14ac:dyDescent="0.35">
      <c r="E1805" s="47"/>
      <c r="H1805" s="47"/>
    </row>
    <row r="1806" spans="5:8" x14ac:dyDescent="0.35">
      <c r="E1806" s="47"/>
      <c r="H1806" s="47"/>
    </row>
    <row r="1807" spans="5:8" x14ac:dyDescent="0.35">
      <c r="E1807" s="47"/>
      <c r="H1807" s="47"/>
    </row>
    <row r="1808" spans="5:8" x14ac:dyDescent="0.35">
      <c r="E1808" s="47"/>
      <c r="H1808" s="47"/>
    </row>
    <row r="1809" spans="5:8" x14ac:dyDescent="0.35">
      <c r="E1809" s="47"/>
      <c r="H1809" s="47"/>
    </row>
    <row r="1810" spans="5:8" x14ac:dyDescent="0.35">
      <c r="E1810" s="47"/>
      <c r="H1810" s="47"/>
    </row>
    <row r="1811" spans="5:8" x14ac:dyDescent="0.35">
      <c r="E1811" s="47"/>
      <c r="H1811" s="47"/>
    </row>
    <row r="1812" spans="5:8" x14ac:dyDescent="0.35">
      <c r="E1812" s="47"/>
      <c r="H1812" s="47"/>
    </row>
    <row r="1813" spans="5:8" x14ac:dyDescent="0.35">
      <c r="E1813" s="47"/>
      <c r="H1813" s="47"/>
    </row>
    <row r="1814" spans="5:8" x14ac:dyDescent="0.35">
      <c r="E1814" s="47"/>
      <c r="H1814" s="47"/>
    </row>
    <row r="1815" spans="5:8" x14ac:dyDescent="0.35">
      <c r="E1815" s="47"/>
      <c r="H1815" s="47"/>
    </row>
    <row r="1816" spans="5:8" x14ac:dyDescent="0.35">
      <c r="E1816" s="47"/>
      <c r="H1816" s="47"/>
    </row>
    <row r="1817" spans="5:8" x14ac:dyDescent="0.35">
      <c r="E1817" s="47"/>
      <c r="H1817" s="47"/>
    </row>
    <row r="1818" spans="5:8" x14ac:dyDescent="0.35">
      <c r="E1818" s="47"/>
      <c r="H1818" s="47"/>
    </row>
    <row r="1819" spans="5:8" x14ac:dyDescent="0.35">
      <c r="E1819" s="47"/>
      <c r="H1819" s="47"/>
    </row>
    <row r="1820" spans="5:8" x14ac:dyDescent="0.35">
      <c r="E1820" s="47"/>
      <c r="H1820" s="47"/>
    </row>
    <row r="1821" spans="5:8" x14ac:dyDescent="0.35">
      <c r="E1821" s="47"/>
      <c r="H1821" s="47"/>
    </row>
    <row r="1822" spans="5:8" x14ac:dyDescent="0.35">
      <c r="E1822" s="47"/>
      <c r="H1822" s="47"/>
    </row>
    <row r="1823" spans="5:8" x14ac:dyDescent="0.35">
      <c r="E1823" s="47"/>
      <c r="H1823" s="47"/>
    </row>
    <row r="1824" spans="5:8" x14ac:dyDescent="0.35">
      <c r="E1824" s="47"/>
      <c r="H1824" s="47"/>
    </row>
    <row r="1825" spans="5:8" x14ac:dyDescent="0.35">
      <c r="E1825" s="47"/>
      <c r="H1825" s="47"/>
    </row>
    <row r="1826" spans="5:8" x14ac:dyDescent="0.35">
      <c r="E1826" s="47"/>
      <c r="H1826" s="47"/>
    </row>
    <row r="1827" spans="5:8" x14ac:dyDescent="0.35">
      <c r="E1827" s="47"/>
      <c r="H1827" s="47"/>
    </row>
    <row r="1828" spans="5:8" x14ac:dyDescent="0.35">
      <c r="E1828" s="47"/>
      <c r="H1828" s="47"/>
    </row>
    <row r="1829" spans="5:8" x14ac:dyDescent="0.35">
      <c r="E1829" s="47"/>
      <c r="H1829" s="47"/>
    </row>
    <row r="1830" spans="5:8" x14ac:dyDescent="0.35">
      <c r="E1830" s="47"/>
      <c r="H1830" s="47"/>
    </row>
    <row r="1831" spans="5:8" x14ac:dyDescent="0.35">
      <c r="E1831" s="47"/>
      <c r="H1831" s="47"/>
    </row>
    <row r="1832" spans="5:8" x14ac:dyDescent="0.35">
      <c r="E1832" s="47"/>
      <c r="H1832" s="47"/>
    </row>
    <row r="1833" spans="5:8" x14ac:dyDescent="0.35">
      <c r="E1833" s="47"/>
      <c r="H1833" s="47"/>
    </row>
    <row r="1834" spans="5:8" x14ac:dyDescent="0.35">
      <c r="E1834" s="47"/>
      <c r="H1834" s="47"/>
    </row>
    <row r="1835" spans="5:8" x14ac:dyDescent="0.35">
      <c r="E1835" s="47"/>
      <c r="H1835" s="47"/>
    </row>
    <row r="1836" spans="5:8" x14ac:dyDescent="0.35">
      <c r="E1836" s="47"/>
      <c r="H1836" s="47"/>
    </row>
    <row r="1837" spans="5:8" x14ac:dyDescent="0.35">
      <c r="E1837" s="47"/>
      <c r="H1837" s="47"/>
    </row>
    <row r="1838" spans="5:8" x14ac:dyDescent="0.35">
      <c r="E1838" s="47"/>
      <c r="H1838" s="47"/>
    </row>
    <row r="1839" spans="5:8" x14ac:dyDescent="0.35">
      <c r="E1839" s="47"/>
      <c r="H1839" s="47"/>
    </row>
    <row r="1840" spans="5:8" x14ac:dyDescent="0.35">
      <c r="E1840" s="47"/>
      <c r="H1840" s="47"/>
    </row>
    <row r="1841" spans="5:8" x14ac:dyDescent="0.35">
      <c r="E1841" s="47"/>
      <c r="H1841" s="47"/>
    </row>
    <row r="1842" spans="5:8" x14ac:dyDescent="0.35">
      <c r="E1842" s="47"/>
      <c r="H1842" s="47"/>
    </row>
    <row r="1843" spans="5:8" x14ac:dyDescent="0.35">
      <c r="E1843" s="47"/>
      <c r="H1843" s="47"/>
    </row>
    <row r="1844" spans="5:8" x14ac:dyDescent="0.35">
      <c r="E1844" s="47"/>
      <c r="H1844" s="47"/>
    </row>
    <row r="1845" spans="5:8" x14ac:dyDescent="0.35">
      <c r="E1845" s="47"/>
      <c r="H1845" s="47"/>
    </row>
    <row r="1846" spans="5:8" x14ac:dyDescent="0.35">
      <c r="E1846" s="47"/>
      <c r="H1846" s="47"/>
    </row>
    <row r="1847" spans="5:8" x14ac:dyDescent="0.35">
      <c r="E1847" s="47"/>
      <c r="H1847" s="47"/>
    </row>
    <row r="1848" spans="5:8" x14ac:dyDescent="0.35">
      <c r="E1848" s="47"/>
      <c r="H1848" s="47"/>
    </row>
    <row r="1849" spans="5:8" x14ac:dyDescent="0.35">
      <c r="E1849" s="47"/>
      <c r="H1849" s="47"/>
    </row>
    <row r="1850" spans="5:8" x14ac:dyDescent="0.35">
      <c r="E1850" s="47"/>
      <c r="H1850" s="47"/>
    </row>
    <row r="1851" spans="5:8" x14ac:dyDescent="0.35">
      <c r="E1851" s="47"/>
      <c r="H1851" s="47"/>
    </row>
    <row r="1852" spans="5:8" x14ac:dyDescent="0.35">
      <c r="E1852" s="47"/>
      <c r="H1852" s="47"/>
    </row>
    <row r="1853" spans="5:8" x14ac:dyDescent="0.35">
      <c r="E1853" s="47"/>
      <c r="H1853" s="47"/>
    </row>
    <row r="1854" spans="5:8" x14ac:dyDescent="0.35">
      <c r="E1854" s="47"/>
      <c r="H1854" s="47"/>
    </row>
    <row r="1855" spans="5:8" x14ac:dyDescent="0.35">
      <c r="E1855" s="47"/>
      <c r="H1855" s="47"/>
    </row>
    <row r="1856" spans="5:8" x14ac:dyDescent="0.35">
      <c r="E1856" s="47"/>
      <c r="H1856" s="47"/>
    </row>
    <row r="1857" spans="5:8" x14ac:dyDescent="0.35">
      <c r="E1857" s="47"/>
      <c r="H1857" s="47"/>
    </row>
    <row r="1858" spans="5:8" x14ac:dyDescent="0.35">
      <c r="E1858" s="47"/>
      <c r="H1858" s="47"/>
    </row>
    <row r="1859" spans="5:8" x14ac:dyDescent="0.35">
      <c r="E1859" s="47"/>
      <c r="H1859" s="47"/>
    </row>
    <row r="1860" spans="5:8" x14ac:dyDescent="0.35">
      <c r="E1860" s="47"/>
      <c r="H1860" s="47"/>
    </row>
    <row r="1861" spans="5:8" x14ac:dyDescent="0.35">
      <c r="E1861" s="47"/>
      <c r="H1861" s="47"/>
    </row>
    <row r="1862" spans="5:8" x14ac:dyDescent="0.35">
      <c r="E1862" s="47"/>
      <c r="H1862" s="47"/>
    </row>
    <row r="1863" spans="5:8" x14ac:dyDescent="0.35">
      <c r="E1863" s="47"/>
      <c r="H1863" s="47"/>
    </row>
    <row r="1864" spans="5:8" x14ac:dyDescent="0.35">
      <c r="E1864" s="47"/>
      <c r="H1864" s="47"/>
    </row>
    <row r="1865" spans="5:8" x14ac:dyDescent="0.35">
      <c r="E1865" s="47"/>
      <c r="H1865" s="47"/>
    </row>
    <row r="1866" spans="5:8" x14ac:dyDescent="0.35">
      <c r="E1866" s="47"/>
      <c r="H1866" s="47"/>
    </row>
    <row r="1867" spans="5:8" x14ac:dyDescent="0.35">
      <c r="E1867" s="47"/>
      <c r="H1867" s="47"/>
    </row>
    <row r="1868" spans="5:8" x14ac:dyDescent="0.35">
      <c r="E1868" s="47"/>
      <c r="H1868" s="47"/>
    </row>
    <row r="1869" spans="5:8" x14ac:dyDescent="0.35">
      <c r="E1869" s="47"/>
      <c r="H1869" s="47"/>
    </row>
    <row r="1870" spans="5:8" x14ac:dyDescent="0.35">
      <c r="E1870" s="47"/>
      <c r="H1870" s="47"/>
    </row>
    <row r="1871" spans="5:8" x14ac:dyDescent="0.35">
      <c r="E1871" s="47"/>
      <c r="H1871" s="47"/>
    </row>
    <row r="1872" spans="5:8" x14ac:dyDescent="0.35">
      <c r="E1872" s="47"/>
      <c r="H1872" s="47"/>
    </row>
    <row r="1873" spans="5:8" x14ac:dyDescent="0.35">
      <c r="E1873" s="47"/>
      <c r="H1873" s="47"/>
    </row>
    <row r="1874" spans="5:8" x14ac:dyDescent="0.35">
      <c r="E1874" s="47"/>
      <c r="H1874" s="47"/>
    </row>
    <row r="1875" spans="5:8" x14ac:dyDescent="0.35">
      <c r="E1875" s="47"/>
      <c r="H1875" s="47"/>
    </row>
    <row r="1876" spans="5:8" x14ac:dyDescent="0.35">
      <c r="E1876" s="47"/>
      <c r="H1876" s="47"/>
    </row>
    <row r="1877" spans="5:8" x14ac:dyDescent="0.35">
      <c r="E1877" s="47"/>
      <c r="H1877" s="47"/>
    </row>
    <row r="1878" spans="5:8" x14ac:dyDescent="0.35">
      <c r="E1878" s="47"/>
      <c r="H1878" s="47"/>
    </row>
    <row r="1879" spans="5:8" x14ac:dyDescent="0.35">
      <c r="E1879" s="47"/>
      <c r="H1879" s="47"/>
    </row>
    <row r="1880" spans="5:8" x14ac:dyDescent="0.35">
      <c r="E1880" s="47"/>
      <c r="H1880" s="47"/>
    </row>
    <row r="1881" spans="5:8" x14ac:dyDescent="0.35">
      <c r="E1881" s="47"/>
      <c r="H1881" s="47"/>
    </row>
    <row r="1882" spans="5:8" x14ac:dyDescent="0.35">
      <c r="E1882" s="47"/>
      <c r="H1882" s="47"/>
    </row>
    <row r="1883" spans="5:8" x14ac:dyDescent="0.35">
      <c r="E1883" s="47"/>
      <c r="H1883" s="47"/>
    </row>
    <row r="1884" spans="5:8" x14ac:dyDescent="0.35">
      <c r="E1884" s="47"/>
      <c r="H1884" s="47"/>
    </row>
    <row r="1885" spans="5:8" x14ac:dyDescent="0.35">
      <c r="E1885" s="47"/>
      <c r="H1885" s="47"/>
    </row>
    <row r="1886" spans="5:8" x14ac:dyDescent="0.35">
      <c r="E1886" s="47"/>
      <c r="H1886" s="47"/>
    </row>
    <row r="1887" spans="5:8" x14ac:dyDescent="0.35">
      <c r="E1887" s="47"/>
      <c r="H1887" s="47"/>
    </row>
    <row r="1888" spans="5:8" x14ac:dyDescent="0.35">
      <c r="E1888" s="47"/>
      <c r="H1888" s="47"/>
    </row>
    <row r="1889" spans="5:8" x14ac:dyDescent="0.35">
      <c r="E1889" s="47"/>
      <c r="H1889" s="47"/>
    </row>
    <row r="1890" spans="5:8" x14ac:dyDescent="0.35">
      <c r="E1890" s="47"/>
      <c r="H1890" s="47"/>
    </row>
    <row r="1891" spans="5:8" x14ac:dyDescent="0.35">
      <c r="E1891" s="47"/>
      <c r="H1891" s="47"/>
    </row>
    <row r="1892" spans="5:8" x14ac:dyDescent="0.35">
      <c r="E1892" s="47"/>
      <c r="H1892" s="47"/>
    </row>
    <row r="1893" spans="5:8" x14ac:dyDescent="0.35">
      <c r="E1893" s="47"/>
      <c r="H1893" s="47"/>
    </row>
    <row r="1894" spans="5:8" x14ac:dyDescent="0.35">
      <c r="E1894" s="47"/>
      <c r="H1894" s="47"/>
    </row>
    <row r="1895" spans="5:8" x14ac:dyDescent="0.35">
      <c r="E1895" s="47"/>
      <c r="H1895" s="47"/>
    </row>
    <row r="1896" spans="5:8" x14ac:dyDescent="0.35">
      <c r="E1896" s="47"/>
      <c r="H1896" s="47"/>
    </row>
    <row r="1897" spans="5:8" x14ac:dyDescent="0.35">
      <c r="E1897" s="47"/>
      <c r="H1897" s="47"/>
    </row>
    <row r="1898" spans="5:8" x14ac:dyDescent="0.35">
      <c r="E1898" s="47"/>
      <c r="H1898" s="47"/>
    </row>
    <row r="1899" spans="5:8" x14ac:dyDescent="0.35">
      <c r="E1899" s="47"/>
      <c r="H1899" s="47"/>
    </row>
    <row r="1900" spans="5:8" x14ac:dyDescent="0.35">
      <c r="E1900" s="47"/>
      <c r="H1900" s="47"/>
    </row>
    <row r="1901" spans="5:8" x14ac:dyDescent="0.35">
      <c r="E1901" s="47"/>
      <c r="H1901" s="47"/>
    </row>
    <row r="1902" spans="5:8" x14ac:dyDescent="0.35">
      <c r="E1902" s="47"/>
      <c r="H1902" s="47"/>
    </row>
    <row r="1903" spans="5:8" x14ac:dyDescent="0.35">
      <c r="E1903" s="47"/>
      <c r="H1903" s="47"/>
    </row>
    <row r="1904" spans="5:8" x14ac:dyDescent="0.35">
      <c r="E1904" s="47"/>
      <c r="H1904" s="47"/>
    </row>
    <row r="1905" spans="5:8" x14ac:dyDescent="0.35">
      <c r="E1905" s="47"/>
      <c r="H1905" s="47"/>
    </row>
    <row r="1906" spans="5:8" x14ac:dyDescent="0.35">
      <c r="E1906" s="47"/>
      <c r="H1906" s="47"/>
    </row>
    <row r="1907" spans="5:8" x14ac:dyDescent="0.35">
      <c r="E1907" s="47"/>
      <c r="H1907" s="47"/>
    </row>
    <row r="1908" spans="5:8" x14ac:dyDescent="0.35">
      <c r="E1908" s="47"/>
      <c r="H1908" s="47"/>
    </row>
    <row r="1909" spans="5:8" x14ac:dyDescent="0.35">
      <c r="E1909" s="47"/>
      <c r="H1909" s="47"/>
    </row>
    <row r="1910" spans="5:8" x14ac:dyDescent="0.35">
      <c r="E1910" s="47"/>
      <c r="H1910" s="47"/>
    </row>
    <row r="1911" spans="5:8" x14ac:dyDescent="0.35">
      <c r="E1911" s="47"/>
      <c r="H1911" s="47"/>
    </row>
    <row r="1912" spans="5:8" x14ac:dyDescent="0.35">
      <c r="E1912" s="47"/>
      <c r="H1912" s="47"/>
    </row>
    <row r="1913" spans="5:8" x14ac:dyDescent="0.35">
      <c r="E1913" s="47"/>
      <c r="H1913" s="47"/>
    </row>
    <row r="1914" spans="5:8" x14ac:dyDescent="0.35">
      <c r="E1914" s="47"/>
      <c r="H1914" s="47"/>
    </row>
    <row r="1915" spans="5:8" x14ac:dyDescent="0.35">
      <c r="E1915" s="47"/>
      <c r="H1915" s="47"/>
    </row>
    <row r="1916" spans="5:8" x14ac:dyDescent="0.35">
      <c r="E1916" s="47"/>
      <c r="H1916" s="47"/>
    </row>
    <row r="1917" spans="5:8" x14ac:dyDescent="0.35">
      <c r="E1917" s="47"/>
      <c r="H1917" s="47"/>
    </row>
    <row r="1918" spans="5:8" x14ac:dyDescent="0.35">
      <c r="E1918" s="47"/>
      <c r="H1918" s="47"/>
    </row>
    <row r="1919" spans="5:8" x14ac:dyDescent="0.35">
      <c r="E1919" s="47"/>
      <c r="H1919" s="47"/>
    </row>
    <row r="1920" spans="5:8" x14ac:dyDescent="0.35">
      <c r="E1920" s="47"/>
      <c r="H1920" s="47"/>
    </row>
    <row r="1921" spans="5:8" x14ac:dyDescent="0.35">
      <c r="E1921" s="47"/>
      <c r="H1921" s="47"/>
    </row>
    <row r="1922" spans="5:8" x14ac:dyDescent="0.35">
      <c r="E1922" s="47"/>
      <c r="H1922" s="47"/>
    </row>
    <row r="1923" spans="5:8" x14ac:dyDescent="0.35">
      <c r="E1923" s="47"/>
      <c r="H1923" s="47"/>
    </row>
    <row r="1924" spans="5:8" x14ac:dyDescent="0.35">
      <c r="E1924" s="47"/>
      <c r="H1924" s="47"/>
    </row>
    <row r="1925" spans="5:8" x14ac:dyDescent="0.35">
      <c r="E1925" s="47"/>
      <c r="H1925" s="47"/>
    </row>
    <row r="1926" spans="5:8" x14ac:dyDescent="0.35">
      <c r="E1926" s="47"/>
      <c r="H1926" s="47"/>
    </row>
    <row r="1927" spans="5:8" x14ac:dyDescent="0.35">
      <c r="E1927" s="47"/>
      <c r="H1927" s="47"/>
    </row>
    <row r="1928" spans="5:8" x14ac:dyDescent="0.35">
      <c r="E1928" s="47"/>
      <c r="H1928" s="47"/>
    </row>
    <row r="1929" spans="5:8" x14ac:dyDescent="0.35">
      <c r="E1929" s="47"/>
      <c r="H1929" s="47"/>
    </row>
    <row r="1930" spans="5:8" x14ac:dyDescent="0.35">
      <c r="E1930" s="47"/>
      <c r="H1930" s="47"/>
    </row>
    <row r="1931" spans="5:8" x14ac:dyDescent="0.35">
      <c r="E1931" s="47"/>
      <c r="H1931" s="47"/>
    </row>
    <row r="1932" spans="5:8" x14ac:dyDescent="0.35">
      <c r="E1932" s="47"/>
      <c r="H1932" s="47"/>
    </row>
    <row r="1933" spans="5:8" x14ac:dyDescent="0.35">
      <c r="E1933" s="47"/>
      <c r="H1933" s="47"/>
    </row>
    <row r="1934" spans="5:8" x14ac:dyDescent="0.35">
      <c r="E1934" s="47"/>
      <c r="H1934" s="47"/>
    </row>
    <row r="1935" spans="5:8" x14ac:dyDescent="0.35">
      <c r="E1935" s="47"/>
      <c r="H1935" s="47"/>
    </row>
    <row r="1936" spans="5:8" x14ac:dyDescent="0.35">
      <c r="E1936" s="47"/>
      <c r="H1936" s="47"/>
    </row>
    <row r="1937" spans="5:8" x14ac:dyDescent="0.35">
      <c r="E1937" s="47"/>
      <c r="H1937" s="47"/>
    </row>
    <row r="1938" spans="5:8" x14ac:dyDescent="0.35">
      <c r="E1938" s="47"/>
      <c r="H1938" s="47"/>
    </row>
    <row r="1939" spans="5:8" x14ac:dyDescent="0.35">
      <c r="E1939" s="47"/>
      <c r="H1939" s="47"/>
    </row>
    <row r="1940" spans="5:8" x14ac:dyDescent="0.35">
      <c r="E1940" s="47"/>
      <c r="H1940" s="47"/>
    </row>
    <row r="1941" spans="5:8" x14ac:dyDescent="0.35">
      <c r="E1941" s="47"/>
      <c r="H1941" s="47"/>
    </row>
    <row r="1942" spans="5:8" x14ac:dyDescent="0.35">
      <c r="E1942" s="47"/>
      <c r="H1942" s="47"/>
    </row>
    <row r="1943" spans="5:8" x14ac:dyDescent="0.35">
      <c r="E1943" s="47"/>
      <c r="H1943" s="47"/>
    </row>
    <row r="1944" spans="5:8" x14ac:dyDescent="0.35">
      <c r="E1944" s="47"/>
      <c r="H1944" s="47"/>
    </row>
    <row r="1945" spans="5:8" x14ac:dyDescent="0.35">
      <c r="E1945" s="47"/>
      <c r="H1945" s="47"/>
    </row>
    <row r="1946" spans="5:8" x14ac:dyDescent="0.35">
      <c r="E1946" s="47"/>
      <c r="H1946" s="47"/>
    </row>
    <row r="1947" spans="5:8" x14ac:dyDescent="0.35">
      <c r="E1947" s="47"/>
      <c r="H1947" s="47"/>
    </row>
    <row r="1948" spans="5:8" x14ac:dyDescent="0.35">
      <c r="E1948" s="47"/>
      <c r="H1948" s="47"/>
    </row>
    <row r="1949" spans="5:8" x14ac:dyDescent="0.35">
      <c r="E1949" s="47"/>
      <c r="H1949" s="47"/>
    </row>
    <row r="1950" spans="5:8" x14ac:dyDescent="0.35">
      <c r="E1950" s="47"/>
      <c r="H1950" s="47"/>
    </row>
    <row r="1951" spans="5:8" x14ac:dyDescent="0.35">
      <c r="E1951" s="47"/>
      <c r="H1951" s="47"/>
    </row>
    <row r="1952" spans="5:8" x14ac:dyDescent="0.35">
      <c r="E1952" s="47"/>
      <c r="H1952" s="47"/>
    </row>
    <row r="1953" spans="5:8" x14ac:dyDescent="0.35">
      <c r="E1953" s="47"/>
      <c r="H1953" s="47"/>
    </row>
    <row r="1954" spans="5:8" x14ac:dyDescent="0.35">
      <c r="E1954" s="47"/>
      <c r="H1954" s="47"/>
    </row>
    <row r="1955" spans="5:8" x14ac:dyDescent="0.35">
      <c r="E1955" s="47"/>
      <c r="H1955" s="47"/>
    </row>
    <row r="1956" spans="5:8" x14ac:dyDescent="0.35">
      <c r="E1956" s="47"/>
      <c r="H1956" s="47"/>
    </row>
    <row r="1957" spans="5:8" x14ac:dyDescent="0.35">
      <c r="E1957" s="47"/>
      <c r="H1957" s="47"/>
    </row>
    <row r="1958" spans="5:8" x14ac:dyDescent="0.35">
      <c r="E1958" s="47"/>
      <c r="H1958" s="47"/>
    </row>
    <row r="1959" spans="5:8" x14ac:dyDescent="0.35">
      <c r="E1959" s="47"/>
      <c r="H1959" s="47"/>
    </row>
    <row r="1960" spans="5:8" x14ac:dyDescent="0.35">
      <c r="E1960" s="47"/>
      <c r="H1960" s="47"/>
    </row>
    <row r="1961" spans="5:8" x14ac:dyDescent="0.35">
      <c r="E1961" s="47"/>
      <c r="H1961" s="47"/>
    </row>
    <row r="1962" spans="5:8" x14ac:dyDescent="0.35">
      <c r="E1962" s="47"/>
      <c r="H1962" s="47"/>
    </row>
    <row r="1963" spans="5:8" x14ac:dyDescent="0.35">
      <c r="E1963" s="47"/>
      <c r="H1963" s="47"/>
    </row>
    <row r="1964" spans="5:8" x14ac:dyDescent="0.35">
      <c r="E1964" s="47"/>
      <c r="H1964" s="47"/>
    </row>
    <row r="1965" spans="5:8" x14ac:dyDescent="0.35">
      <c r="E1965" s="47"/>
      <c r="H1965" s="47"/>
    </row>
    <row r="1966" spans="5:8" x14ac:dyDescent="0.35">
      <c r="E1966" s="47"/>
      <c r="H1966" s="47"/>
    </row>
    <row r="1967" spans="5:8" x14ac:dyDescent="0.35">
      <c r="E1967" s="47"/>
      <c r="H1967" s="47"/>
    </row>
    <row r="1968" spans="5:8" x14ac:dyDescent="0.35">
      <c r="E1968" s="47"/>
      <c r="H1968" s="47"/>
    </row>
    <row r="1969" spans="5:8" x14ac:dyDescent="0.35">
      <c r="E1969" s="47"/>
      <c r="H1969" s="47"/>
    </row>
    <row r="1970" spans="5:8" x14ac:dyDescent="0.35">
      <c r="E1970" s="47"/>
      <c r="H1970" s="47"/>
    </row>
    <row r="1971" spans="5:8" x14ac:dyDescent="0.35">
      <c r="E1971" s="47"/>
      <c r="H1971" s="47"/>
    </row>
    <row r="1972" spans="5:8" x14ac:dyDescent="0.35">
      <c r="E1972" s="47"/>
      <c r="H1972" s="47"/>
    </row>
    <row r="1973" spans="5:8" x14ac:dyDescent="0.35">
      <c r="E1973" s="47"/>
      <c r="H1973" s="47"/>
    </row>
    <row r="1974" spans="5:8" x14ac:dyDescent="0.35">
      <c r="E1974" s="47"/>
      <c r="H1974" s="47"/>
    </row>
    <row r="1975" spans="5:8" x14ac:dyDescent="0.35">
      <c r="E1975" s="47"/>
      <c r="H1975" s="47"/>
    </row>
    <row r="1976" spans="5:8" x14ac:dyDescent="0.35">
      <c r="E1976" s="47"/>
      <c r="H1976" s="47"/>
    </row>
    <row r="1977" spans="5:8" x14ac:dyDescent="0.35">
      <c r="E1977" s="47"/>
      <c r="H1977" s="47"/>
    </row>
    <row r="1978" spans="5:8" x14ac:dyDescent="0.35">
      <c r="E1978" s="47"/>
      <c r="H1978" s="47"/>
    </row>
    <row r="1979" spans="5:8" x14ac:dyDescent="0.35">
      <c r="E1979" s="47"/>
      <c r="H1979" s="47"/>
    </row>
    <row r="1980" spans="5:8" x14ac:dyDescent="0.35">
      <c r="E1980" s="47"/>
      <c r="H1980" s="47"/>
    </row>
    <row r="1981" spans="5:8" x14ac:dyDescent="0.35">
      <c r="E1981" s="47"/>
      <c r="H1981" s="47"/>
    </row>
    <row r="1982" spans="5:8" x14ac:dyDescent="0.35">
      <c r="E1982" s="47"/>
      <c r="H1982" s="47"/>
    </row>
    <row r="1983" spans="5:8" x14ac:dyDescent="0.35">
      <c r="E1983" s="47"/>
      <c r="H1983" s="47"/>
    </row>
    <row r="1984" spans="5:8" x14ac:dyDescent="0.35">
      <c r="E1984" s="47"/>
      <c r="H1984" s="47"/>
    </row>
    <row r="1985" spans="5:8" x14ac:dyDescent="0.35">
      <c r="E1985" s="47"/>
      <c r="H1985" s="47"/>
    </row>
    <row r="1986" spans="5:8" x14ac:dyDescent="0.35">
      <c r="E1986" s="47"/>
      <c r="H1986" s="47"/>
    </row>
    <row r="1987" spans="5:8" x14ac:dyDescent="0.35">
      <c r="E1987" s="47"/>
      <c r="H1987" s="47"/>
    </row>
    <row r="1988" spans="5:8" x14ac:dyDescent="0.35">
      <c r="E1988" s="47"/>
      <c r="H1988" s="47"/>
    </row>
    <row r="1989" spans="5:8" x14ac:dyDescent="0.35">
      <c r="E1989" s="47"/>
      <c r="H1989" s="47"/>
    </row>
    <row r="1990" spans="5:8" x14ac:dyDescent="0.35">
      <c r="E1990" s="47"/>
      <c r="H1990" s="47"/>
    </row>
    <row r="1991" spans="5:8" x14ac:dyDescent="0.35">
      <c r="E1991" s="47"/>
      <c r="H1991" s="47"/>
    </row>
    <row r="1992" spans="5:8" x14ac:dyDescent="0.35">
      <c r="E1992" s="47"/>
      <c r="H1992" s="47"/>
    </row>
    <row r="1993" spans="5:8" x14ac:dyDescent="0.35">
      <c r="E1993" s="47"/>
      <c r="H1993" s="47"/>
    </row>
    <row r="1994" spans="5:8" x14ac:dyDescent="0.35">
      <c r="E1994" s="47"/>
      <c r="H1994" s="47"/>
    </row>
    <row r="1995" spans="5:8" x14ac:dyDescent="0.35">
      <c r="E1995" s="47"/>
      <c r="H1995" s="47"/>
    </row>
    <row r="1996" spans="5:8" x14ac:dyDescent="0.35">
      <c r="E1996" s="47"/>
      <c r="H1996" s="47"/>
    </row>
    <row r="1997" spans="5:8" x14ac:dyDescent="0.35">
      <c r="E1997" s="47"/>
      <c r="H1997" s="47"/>
    </row>
    <row r="1998" spans="5:8" x14ac:dyDescent="0.35">
      <c r="E1998" s="47"/>
      <c r="H1998" s="47"/>
    </row>
    <row r="1999" spans="5:8" x14ac:dyDescent="0.35">
      <c r="E1999" s="47"/>
      <c r="H1999" s="47"/>
    </row>
    <row r="2000" spans="5:8" x14ac:dyDescent="0.35">
      <c r="E2000" s="47"/>
      <c r="H2000" s="47"/>
    </row>
    <row r="2001" spans="5:8" x14ac:dyDescent="0.35">
      <c r="E2001" s="47"/>
      <c r="H2001" s="47"/>
    </row>
    <row r="2002" spans="5:8" x14ac:dyDescent="0.35">
      <c r="E2002" s="47"/>
      <c r="H2002" s="47"/>
    </row>
    <row r="2003" spans="5:8" x14ac:dyDescent="0.35">
      <c r="E2003" s="47"/>
      <c r="H2003" s="47"/>
    </row>
    <row r="2004" spans="5:8" x14ac:dyDescent="0.35">
      <c r="E2004" s="47"/>
      <c r="H2004" s="47"/>
    </row>
    <row r="2005" spans="5:8" x14ac:dyDescent="0.35">
      <c r="E2005" s="47"/>
      <c r="H2005" s="47"/>
    </row>
    <row r="2006" spans="5:8" x14ac:dyDescent="0.35">
      <c r="E2006" s="47"/>
      <c r="H2006" s="47"/>
    </row>
    <row r="2007" spans="5:8" x14ac:dyDescent="0.35">
      <c r="E2007" s="47"/>
      <c r="H2007" s="47"/>
    </row>
    <row r="2008" spans="5:8" x14ac:dyDescent="0.35">
      <c r="E2008" s="47"/>
      <c r="H2008" s="47"/>
    </row>
    <row r="2009" spans="5:8" x14ac:dyDescent="0.35">
      <c r="E2009" s="47"/>
      <c r="H2009" s="47"/>
    </row>
    <row r="2010" spans="5:8" x14ac:dyDescent="0.35">
      <c r="E2010" s="47"/>
      <c r="H2010" s="47"/>
    </row>
    <row r="2011" spans="5:8" x14ac:dyDescent="0.35">
      <c r="E2011" s="47"/>
      <c r="H2011" s="47"/>
    </row>
    <row r="2012" spans="5:8" x14ac:dyDescent="0.35">
      <c r="E2012" s="47"/>
      <c r="H2012" s="47"/>
    </row>
    <row r="2013" spans="5:8" x14ac:dyDescent="0.35">
      <c r="E2013" s="47"/>
      <c r="H2013" s="47"/>
    </row>
    <row r="2014" spans="5:8" x14ac:dyDescent="0.35">
      <c r="E2014" s="47"/>
      <c r="H2014" s="47"/>
    </row>
    <row r="2015" spans="5:8" x14ac:dyDescent="0.35">
      <c r="E2015" s="47"/>
      <c r="H2015" s="47"/>
    </row>
    <row r="2016" spans="5:8" x14ac:dyDescent="0.35">
      <c r="E2016" s="47"/>
      <c r="H2016" s="47"/>
    </row>
    <row r="2017" spans="5:8" x14ac:dyDescent="0.35">
      <c r="E2017" s="47"/>
      <c r="H2017" s="47"/>
    </row>
    <row r="2018" spans="5:8" x14ac:dyDescent="0.35">
      <c r="E2018" s="47"/>
      <c r="H2018" s="47"/>
    </row>
    <row r="2019" spans="5:8" x14ac:dyDescent="0.35">
      <c r="E2019" s="47"/>
      <c r="H2019" s="47"/>
    </row>
    <row r="2020" spans="5:8" x14ac:dyDescent="0.35">
      <c r="E2020" s="47"/>
      <c r="H2020" s="47"/>
    </row>
    <row r="2021" spans="5:8" x14ac:dyDescent="0.35">
      <c r="E2021" s="47"/>
      <c r="H2021" s="47"/>
    </row>
    <row r="2022" spans="5:8" x14ac:dyDescent="0.35">
      <c r="E2022" s="47"/>
      <c r="H2022" s="47"/>
    </row>
    <row r="2023" spans="5:8" x14ac:dyDescent="0.35">
      <c r="E2023" s="47"/>
      <c r="H2023" s="47"/>
    </row>
    <row r="2024" spans="5:8" x14ac:dyDescent="0.35">
      <c r="E2024" s="47"/>
      <c r="H2024" s="47"/>
    </row>
    <row r="2025" spans="5:8" x14ac:dyDescent="0.35">
      <c r="E2025" s="47"/>
      <c r="H2025" s="47"/>
    </row>
    <row r="2026" spans="5:8" x14ac:dyDescent="0.35">
      <c r="E2026" s="47"/>
      <c r="H2026" s="47"/>
    </row>
    <row r="2027" spans="5:8" x14ac:dyDescent="0.35">
      <c r="E2027" s="47"/>
      <c r="H2027" s="47"/>
    </row>
    <row r="2028" spans="5:8" x14ac:dyDescent="0.35">
      <c r="E2028" s="47"/>
      <c r="H2028" s="47"/>
    </row>
    <row r="2029" spans="5:8" x14ac:dyDescent="0.35">
      <c r="E2029" s="47"/>
      <c r="H2029" s="47"/>
    </row>
    <row r="2030" spans="5:8" x14ac:dyDescent="0.35">
      <c r="E2030" s="47"/>
      <c r="H2030" s="47"/>
    </row>
    <row r="2031" spans="5:8" x14ac:dyDescent="0.35">
      <c r="E2031" s="47"/>
      <c r="H2031" s="47"/>
    </row>
    <row r="2032" spans="5:8" x14ac:dyDescent="0.35">
      <c r="E2032" s="47"/>
      <c r="H2032" s="47"/>
    </row>
    <row r="2033" spans="5:8" x14ac:dyDescent="0.35">
      <c r="E2033" s="47"/>
      <c r="H2033" s="47"/>
    </row>
    <row r="2034" spans="5:8" x14ac:dyDescent="0.35">
      <c r="E2034" s="47"/>
      <c r="H2034" s="47"/>
    </row>
    <row r="2035" spans="5:8" x14ac:dyDescent="0.35">
      <c r="E2035" s="47"/>
      <c r="H2035" s="47"/>
    </row>
    <row r="2036" spans="5:8" x14ac:dyDescent="0.35">
      <c r="E2036" s="47"/>
      <c r="H2036" s="47"/>
    </row>
    <row r="2037" spans="5:8" x14ac:dyDescent="0.35">
      <c r="E2037" s="47"/>
      <c r="H2037" s="47"/>
    </row>
    <row r="2038" spans="5:8" x14ac:dyDescent="0.35">
      <c r="E2038" s="47"/>
      <c r="H2038" s="47"/>
    </row>
    <row r="2039" spans="5:8" x14ac:dyDescent="0.35">
      <c r="E2039" s="47"/>
      <c r="H2039" s="47"/>
    </row>
    <row r="2040" spans="5:8" x14ac:dyDescent="0.35">
      <c r="E2040" s="47"/>
      <c r="H2040" s="47"/>
    </row>
    <row r="2041" spans="5:8" x14ac:dyDescent="0.35">
      <c r="E2041" s="47"/>
      <c r="H2041" s="47"/>
    </row>
    <row r="2042" spans="5:8" x14ac:dyDescent="0.35">
      <c r="E2042" s="47"/>
      <c r="H2042" s="47"/>
    </row>
    <row r="2043" spans="5:8" x14ac:dyDescent="0.35">
      <c r="E2043" s="47"/>
      <c r="H2043" s="47"/>
    </row>
    <row r="2044" spans="5:8" x14ac:dyDescent="0.35">
      <c r="E2044" s="47"/>
      <c r="H2044" s="47"/>
    </row>
    <row r="2045" spans="5:8" x14ac:dyDescent="0.35">
      <c r="E2045" s="47"/>
      <c r="H2045" s="47"/>
    </row>
    <row r="2046" spans="5:8" x14ac:dyDescent="0.35">
      <c r="E2046" s="47"/>
      <c r="H2046" s="47"/>
    </row>
    <row r="2047" spans="5:8" x14ac:dyDescent="0.35">
      <c r="E2047" s="47"/>
      <c r="H2047" s="47"/>
    </row>
    <row r="2048" spans="5:8" x14ac:dyDescent="0.35">
      <c r="E2048" s="47"/>
      <c r="H2048" s="47"/>
    </row>
    <row r="2049" spans="5:8" x14ac:dyDescent="0.35">
      <c r="E2049" s="47"/>
      <c r="H2049" s="47"/>
    </row>
    <row r="2050" spans="5:8" x14ac:dyDescent="0.35">
      <c r="E2050" s="47"/>
      <c r="H2050" s="47"/>
    </row>
    <row r="2051" spans="5:8" x14ac:dyDescent="0.35">
      <c r="E2051" s="47"/>
      <c r="H2051" s="47"/>
    </row>
    <row r="2052" spans="5:8" x14ac:dyDescent="0.35">
      <c r="E2052" s="47"/>
      <c r="H2052" s="47"/>
    </row>
    <row r="2053" spans="5:8" x14ac:dyDescent="0.35">
      <c r="E2053" s="47"/>
      <c r="H2053" s="47"/>
    </row>
    <row r="2054" spans="5:8" x14ac:dyDescent="0.35">
      <c r="E2054" s="47"/>
      <c r="H2054" s="47"/>
    </row>
    <row r="2055" spans="5:8" x14ac:dyDescent="0.35">
      <c r="E2055" s="47"/>
      <c r="H2055" s="47"/>
    </row>
    <row r="2056" spans="5:8" x14ac:dyDescent="0.35">
      <c r="E2056" s="47"/>
      <c r="H2056" s="47"/>
    </row>
    <row r="2057" spans="5:8" x14ac:dyDescent="0.35">
      <c r="E2057" s="47"/>
      <c r="H2057" s="47"/>
    </row>
    <row r="2058" spans="5:8" x14ac:dyDescent="0.35">
      <c r="E2058" s="47"/>
      <c r="H2058" s="47"/>
    </row>
    <row r="2059" spans="5:8" x14ac:dyDescent="0.35">
      <c r="E2059" s="47"/>
      <c r="H2059" s="47"/>
    </row>
    <row r="2060" spans="5:8" x14ac:dyDescent="0.35">
      <c r="E2060" s="47"/>
      <c r="H2060" s="47"/>
    </row>
    <row r="2061" spans="5:8" x14ac:dyDescent="0.35">
      <c r="E2061" s="47"/>
      <c r="H2061" s="47"/>
    </row>
    <row r="2062" spans="5:8" x14ac:dyDescent="0.35">
      <c r="E2062" s="47"/>
      <c r="H2062" s="47"/>
    </row>
    <row r="2063" spans="5:8" x14ac:dyDescent="0.35">
      <c r="E2063" s="47"/>
      <c r="H2063" s="47"/>
    </row>
    <row r="2064" spans="5:8" x14ac:dyDescent="0.35">
      <c r="E2064" s="47"/>
      <c r="H2064" s="47"/>
    </row>
    <row r="2065" spans="5:8" x14ac:dyDescent="0.35">
      <c r="E2065" s="47"/>
      <c r="H2065" s="47"/>
    </row>
    <row r="2066" spans="5:8" x14ac:dyDescent="0.35">
      <c r="E2066" s="47"/>
      <c r="H2066" s="47"/>
    </row>
    <row r="2067" spans="5:8" x14ac:dyDescent="0.35">
      <c r="E2067" s="47"/>
      <c r="H2067" s="47"/>
    </row>
    <row r="2068" spans="5:8" x14ac:dyDescent="0.35">
      <c r="E2068" s="47"/>
      <c r="H2068" s="47"/>
    </row>
    <row r="2069" spans="5:8" x14ac:dyDescent="0.35">
      <c r="E2069" s="47"/>
      <c r="H2069" s="47"/>
    </row>
    <row r="2070" spans="5:8" x14ac:dyDescent="0.35">
      <c r="E2070" s="47"/>
      <c r="H2070" s="47"/>
    </row>
    <row r="2071" spans="5:8" x14ac:dyDescent="0.35">
      <c r="E2071" s="47"/>
      <c r="H2071" s="47"/>
    </row>
    <row r="2072" spans="5:8" x14ac:dyDescent="0.35">
      <c r="E2072" s="47"/>
      <c r="H2072" s="47"/>
    </row>
    <row r="2073" spans="5:8" x14ac:dyDescent="0.35">
      <c r="E2073" s="47"/>
      <c r="H2073" s="47"/>
    </row>
    <row r="2074" spans="5:8" x14ac:dyDescent="0.35">
      <c r="E2074" s="47"/>
      <c r="H2074" s="47"/>
    </row>
    <row r="2075" spans="5:8" x14ac:dyDescent="0.35">
      <c r="E2075" s="47"/>
      <c r="H2075" s="47"/>
    </row>
    <row r="2076" spans="5:8" x14ac:dyDescent="0.35">
      <c r="E2076" s="47"/>
      <c r="H2076" s="47"/>
    </row>
    <row r="2077" spans="5:8" x14ac:dyDescent="0.35">
      <c r="E2077" s="47"/>
      <c r="H2077" s="47"/>
    </row>
    <row r="2078" spans="5:8" x14ac:dyDescent="0.35">
      <c r="E2078" s="47"/>
      <c r="H2078" s="47"/>
    </row>
    <row r="2079" spans="5:8" x14ac:dyDescent="0.35">
      <c r="E2079" s="47"/>
      <c r="H2079" s="47"/>
    </row>
    <row r="2080" spans="5:8" x14ac:dyDescent="0.35">
      <c r="E2080" s="47"/>
      <c r="H2080" s="47"/>
    </row>
    <row r="2081" spans="5:8" x14ac:dyDescent="0.35">
      <c r="E2081" s="47"/>
      <c r="H2081" s="47"/>
    </row>
    <row r="2082" spans="5:8" x14ac:dyDescent="0.35">
      <c r="E2082" s="47"/>
      <c r="H2082" s="47"/>
    </row>
    <row r="2083" spans="5:8" x14ac:dyDescent="0.35">
      <c r="E2083" s="47"/>
      <c r="H2083" s="47"/>
    </row>
    <row r="2084" spans="5:8" x14ac:dyDescent="0.35">
      <c r="E2084" s="47"/>
      <c r="H2084" s="47"/>
    </row>
    <row r="2085" spans="5:8" x14ac:dyDescent="0.35">
      <c r="E2085" s="47"/>
      <c r="H2085" s="47"/>
    </row>
    <row r="2086" spans="5:8" x14ac:dyDescent="0.35">
      <c r="E2086" s="47"/>
      <c r="H2086" s="47"/>
    </row>
    <row r="2087" spans="5:8" x14ac:dyDescent="0.35">
      <c r="E2087" s="47"/>
      <c r="H2087" s="47"/>
    </row>
    <row r="2088" spans="5:8" x14ac:dyDescent="0.35">
      <c r="E2088" s="47"/>
      <c r="H2088" s="47"/>
    </row>
    <row r="2089" spans="5:8" x14ac:dyDescent="0.35">
      <c r="E2089" s="47"/>
      <c r="H2089" s="47"/>
    </row>
    <row r="2090" spans="5:8" x14ac:dyDescent="0.35">
      <c r="E2090" s="47"/>
      <c r="H2090" s="47"/>
    </row>
    <row r="2091" spans="5:8" x14ac:dyDescent="0.35">
      <c r="E2091" s="47"/>
      <c r="H2091" s="47"/>
    </row>
    <row r="2092" spans="5:8" x14ac:dyDescent="0.35">
      <c r="E2092" s="47"/>
      <c r="H2092" s="47"/>
    </row>
    <row r="2093" spans="5:8" x14ac:dyDescent="0.35">
      <c r="E2093" s="47"/>
      <c r="H2093" s="47"/>
    </row>
    <row r="2094" spans="5:8" x14ac:dyDescent="0.35">
      <c r="E2094" s="47"/>
      <c r="H2094" s="47"/>
    </row>
    <row r="2095" spans="5:8" x14ac:dyDescent="0.35">
      <c r="E2095" s="47"/>
      <c r="H2095" s="47"/>
    </row>
    <row r="2096" spans="5:8" x14ac:dyDescent="0.35">
      <c r="E2096" s="47"/>
      <c r="H2096" s="47"/>
    </row>
    <row r="2097" spans="5:8" x14ac:dyDescent="0.35">
      <c r="E2097" s="47"/>
      <c r="H2097" s="47"/>
    </row>
    <row r="2098" spans="5:8" x14ac:dyDescent="0.35">
      <c r="E2098" s="47"/>
      <c r="H2098" s="47"/>
    </row>
    <row r="2099" spans="5:8" x14ac:dyDescent="0.35">
      <c r="E2099" s="47"/>
      <c r="H2099" s="47"/>
    </row>
    <row r="2100" spans="5:8" x14ac:dyDescent="0.35">
      <c r="E2100" s="47"/>
      <c r="H2100" s="47"/>
    </row>
    <row r="2101" spans="5:8" x14ac:dyDescent="0.35">
      <c r="E2101" s="47"/>
      <c r="H2101" s="47"/>
    </row>
    <row r="2102" spans="5:8" x14ac:dyDescent="0.35">
      <c r="E2102" s="47"/>
      <c r="H2102" s="47"/>
    </row>
    <row r="2103" spans="5:8" x14ac:dyDescent="0.35">
      <c r="E2103" s="47"/>
      <c r="H2103" s="47"/>
    </row>
    <row r="2104" spans="5:8" x14ac:dyDescent="0.35">
      <c r="E2104" s="47"/>
      <c r="H2104" s="47"/>
    </row>
    <row r="2105" spans="5:8" x14ac:dyDescent="0.35">
      <c r="E2105" s="47"/>
      <c r="H2105" s="47"/>
    </row>
    <row r="2106" spans="5:8" x14ac:dyDescent="0.35">
      <c r="E2106" s="47"/>
      <c r="H2106" s="47"/>
    </row>
    <row r="2107" spans="5:8" x14ac:dyDescent="0.35">
      <c r="E2107" s="47"/>
      <c r="H2107" s="47"/>
    </row>
    <row r="2108" spans="5:8" x14ac:dyDescent="0.35">
      <c r="E2108" s="47"/>
      <c r="H2108" s="47"/>
    </row>
    <row r="2109" spans="5:8" x14ac:dyDescent="0.35">
      <c r="E2109" s="47"/>
      <c r="H2109" s="47"/>
    </row>
    <row r="2110" spans="5:8" x14ac:dyDescent="0.35">
      <c r="E2110" s="47"/>
      <c r="H2110" s="47"/>
    </row>
    <row r="2111" spans="5:8" x14ac:dyDescent="0.35">
      <c r="E2111" s="47"/>
      <c r="H2111" s="47"/>
    </row>
    <row r="2112" spans="5:8" x14ac:dyDescent="0.35">
      <c r="E2112" s="47"/>
      <c r="H2112" s="47"/>
    </row>
    <row r="2113" spans="5:8" x14ac:dyDescent="0.35">
      <c r="E2113" s="47"/>
      <c r="H2113" s="47"/>
    </row>
    <row r="2114" spans="5:8" x14ac:dyDescent="0.35">
      <c r="E2114" s="47"/>
      <c r="H2114" s="47"/>
    </row>
    <row r="2115" spans="5:8" x14ac:dyDescent="0.35">
      <c r="E2115" s="47"/>
      <c r="H2115" s="47"/>
    </row>
    <row r="2116" spans="5:8" x14ac:dyDescent="0.35">
      <c r="E2116" s="47"/>
      <c r="H2116" s="47"/>
    </row>
    <row r="2117" spans="5:8" x14ac:dyDescent="0.35">
      <c r="E2117" s="47"/>
      <c r="H2117" s="47"/>
    </row>
    <row r="2118" spans="5:8" x14ac:dyDescent="0.35">
      <c r="E2118" s="47"/>
      <c r="H2118" s="47"/>
    </row>
    <row r="2119" spans="5:8" x14ac:dyDescent="0.35">
      <c r="E2119" s="47"/>
      <c r="H2119" s="47"/>
    </row>
    <row r="2120" spans="5:8" x14ac:dyDescent="0.35">
      <c r="E2120" s="47"/>
      <c r="H2120" s="47"/>
    </row>
    <row r="2121" spans="5:8" x14ac:dyDescent="0.35">
      <c r="E2121" s="47"/>
      <c r="H2121" s="47"/>
    </row>
    <row r="2122" spans="5:8" x14ac:dyDescent="0.35">
      <c r="E2122" s="47"/>
      <c r="H2122" s="47"/>
    </row>
    <row r="2123" spans="5:8" x14ac:dyDescent="0.35">
      <c r="E2123" s="47"/>
      <c r="H2123" s="47"/>
    </row>
    <row r="2124" spans="5:8" x14ac:dyDescent="0.35">
      <c r="E2124" s="47"/>
      <c r="H2124" s="47"/>
    </row>
    <row r="2125" spans="5:8" x14ac:dyDescent="0.35">
      <c r="E2125" s="47"/>
      <c r="H2125" s="47"/>
    </row>
    <row r="2126" spans="5:8" x14ac:dyDescent="0.35">
      <c r="E2126" s="47"/>
      <c r="H2126" s="47"/>
    </row>
    <row r="2127" spans="5:8" x14ac:dyDescent="0.35">
      <c r="E2127" s="47"/>
      <c r="H2127" s="47"/>
    </row>
    <row r="2128" spans="5:8" x14ac:dyDescent="0.35">
      <c r="E2128" s="47"/>
      <c r="H2128" s="47"/>
    </row>
    <row r="2129" spans="5:8" x14ac:dyDescent="0.35">
      <c r="E2129" s="47"/>
      <c r="H2129" s="47"/>
    </row>
    <row r="2130" spans="5:8" x14ac:dyDescent="0.35">
      <c r="E2130" s="47"/>
      <c r="H2130" s="47"/>
    </row>
    <row r="2131" spans="5:8" x14ac:dyDescent="0.35">
      <c r="E2131" s="47"/>
      <c r="H2131" s="47"/>
    </row>
    <row r="2132" spans="5:8" x14ac:dyDescent="0.35">
      <c r="E2132" s="47"/>
      <c r="H2132" s="47"/>
    </row>
    <row r="2133" spans="5:8" x14ac:dyDescent="0.35">
      <c r="E2133" s="47"/>
      <c r="H2133" s="47"/>
    </row>
    <row r="2134" spans="5:8" x14ac:dyDescent="0.35">
      <c r="E2134" s="47"/>
      <c r="H2134" s="47"/>
    </row>
    <row r="2135" spans="5:8" x14ac:dyDescent="0.35">
      <c r="E2135" s="47"/>
      <c r="H2135" s="47"/>
    </row>
    <row r="2136" spans="5:8" x14ac:dyDescent="0.35">
      <c r="E2136" s="47"/>
      <c r="H2136" s="47"/>
    </row>
    <row r="2137" spans="5:8" x14ac:dyDescent="0.35">
      <c r="E2137" s="47"/>
      <c r="H2137" s="47"/>
    </row>
    <row r="2138" spans="5:8" x14ac:dyDescent="0.35">
      <c r="E2138" s="47"/>
      <c r="H2138" s="47"/>
    </row>
    <row r="2139" spans="5:8" x14ac:dyDescent="0.35">
      <c r="E2139" s="47"/>
      <c r="H2139" s="47"/>
    </row>
    <row r="2140" spans="5:8" x14ac:dyDescent="0.35">
      <c r="E2140" s="47"/>
      <c r="H2140" s="47"/>
    </row>
    <row r="2141" spans="5:8" x14ac:dyDescent="0.35">
      <c r="E2141" s="47"/>
      <c r="H2141" s="47"/>
    </row>
    <row r="2142" spans="5:8" x14ac:dyDescent="0.35">
      <c r="E2142" s="47"/>
      <c r="H2142" s="47"/>
    </row>
    <row r="2143" spans="5:8" x14ac:dyDescent="0.35">
      <c r="E2143" s="47"/>
      <c r="H2143" s="47"/>
    </row>
    <row r="2144" spans="5:8" x14ac:dyDescent="0.35">
      <c r="E2144" s="47"/>
      <c r="H2144" s="47"/>
    </row>
    <row r="2145" spans="5:8" x14ac:dyDescent="0.35">
      <c r="E2145" s="47"/>
      <c r="H2145" s="47"/>
    </row>
    <row r="2146" spans="5:8" x14ac:dyDescent="0.35">
      <c r="E2146" s="47"/>
      <c r="H2146" s="47"/>
    </row>
    <row r="2147" spans="5:8" x14ac:dyDescent="0.35">
      <c r="E2147" s="47"/>
      <c r="H2147" s="47"/>
    </row>
    <row r="2148" spans="5:8" x14ac:dyDescent="0.35">
      <c r="E2148" s="47"/>
      <c r="H2148" s="47"/>
    </row>
    <row r="2149" spans="5:8" x14ac:dyDescent="0.35">
      <c r="E2149" s="47"/>
      <c r="H2149" s="47"/>
    </row>
    <row r="2150" spans="5:8" x14ac:dyDescent="0.35">
      <c r="E2150" s="47"/>
      <c r="H2150" s="47"/>
    </row>
    <row r="2151" spans="5:8" x14ac:dyDescent="0.35">
      <c r="E2151" s="47"/>
      <c r="H2151" s="47"/>
    </row>
    <row r="2152" spans="5:8" x14ac:dyDescent="0.35">
      <c r="E2152" s="47"/>
      <c r="H2152" s="47"/>
    </row>
    <row r="2153" spans="5:8" x14ac:dyDescent="0.35">
      <c r="E2153" s="47"/>
      <c r="H2153" s="47"/>
    </row>
    <row r="2154" spans="5:8" x14ac:dyDescent="0.35">
      <c r="E2154" s="47"/>
      <c r="H2154" s="47"/>
    </row>
    <row r="2155" spans="5:8" x14ac:dyDescent="0.35">
      <c r="E2155" s="47"/>
      <c r="H2155" s="47"/>
    </row>
    <row r="2156" spans="5:8" x14ac:dyDescent="0.35">
      <c r="E2156" s="47"/>
      <c r="H2156" s="47"/>
    </row>
    <row r="2157" spans="5:8" x14ac:dyDescent="0.35">
      <c r="E2157" s="47"/>
      <c r="H2157" s="47"/>
    </row>
    <row r="2158" spans="5:8" x14ac:dyDescent="0.35">
      <c r="E2158" s="47"/>
      <c r="H2158" s="47"/>
    </row>
    <row r="2159" spans="5:8" x14ac:dyDescent="0.35">
      <c r="E2159" s="47"/>
      <c r="H2159" s="47"/>
    </row>
    <row r="2160" spans="5:8" x14ac:dyDescent="0.35">
      <c r="E2160" s="47"/>
      <c r="H2160" s="47"/>
    </row>
    <row r="2161" spans="5:8" x14ac:dyDescent="0.35">
      <c r="E2161" s="47"/>
      <c r="H2161" s="47"/>
    </row>
    <row r="2162" spans="5:8" x14ac:dyDescent="0.35">
      <c r="E2162" s="47"/>
      <c r="H2162" s="47"/>
    </row>
    <row r="2163" spans="5:8" x14ac:dyDescent="0.35">
      <c r="E2163" s="47"/>
      <c r="H2163" s="47"/>
    </row>
    <row r="2164" spans="5:8" x14ac:dyDescent="0.35">
      <c r="E2164" s="47"/>
      <c r="H2164" s="47"/>
    </row>
    <row r="2165" spans="5:8" x14ac:dyDescent="0.35">
      <c r="E2165" s="47"/>
      <c r="H2165" s="47"/>
    </row>
    <row r="2166" spans="5:8" x14ac:dyDescent="0.35">
      <c r="E2166" s="47"/>
      <c r="H2166" s="47"/>
    </row>
    <row r="2167" spans="5:8" x14ac:dyDescent="0.35">
      <c r="E2167" s="47"/>
      <c r="H2167" s="47"/>
    </row>
    <row r="2168" spans="5:8" x14ac:dyDescent="0.35">
      <c r="E2168" s="47"/>
      <c r="H2168" s="47"/>
    </row>
    <row r="2169" spans="5:8" x14ac:dyDescent="0.35">
      <c r="E2169" s="47"/>
      <c r="H2169" s="47"/>
    </row>
    <row r="2170" spans="5:8" x14ac:dyDescent="0.35">
      <c r="E2170" s="47"/>
      <c r="H2170" s="47"/>
    </row>
    <row r="2171" spans="5:8" x14ac:dyDescent="0.35">
      <c r="E2171" s="47"/>
      <c r="H2171" s="47"/>
    </row>
    <row r="2172" spans="5:8" x14ac:dyDescent="0.35">
      <c r="E2172" s="47"/>
      <c r="H2172" s="47"/>
    </row>
    <row r="2173" spans="5:8" x14ac:dyDescent="0.35">
      <c r="E2173" s="47"/>
      <c r="H2173" s="47"/>
    </row>
    <row r="2174" spans="5:8" x14ac:dyDescent="0.35">
      <c r="E2174" s="47"/>
      <c r="H2174" s="47"/>
    </row>
    <row r="2175" spans="5:8" x14ac:dyDescent="0.35">
      <c r="E2175" s="47"/>
      <c r="H2175" s="47"/>
    </row>
    <row r="2176" spans="5:8" x14ac:dyDescent="0.35">
      <c r="E2176" s="47"/>
      <c r="H2176" s="47"/>
    </row>
    <row r="2177" spans="5:8" x14ac:dyDescent="0.35">
      <c r="E2177" s="47"/>
      <c r="H2177" s="47"/>
    </row>
    <row r="2178" spans="5:8" x14ac:dyDescent="0.35">
      <c r="E2178" s="47"/>
      <c r="H2178" s="47"/>
    </row>
    <row r="2179" spans="5:8" x14ac:dyDescent="0.35">
      <c r="E2179" s="47"/>
      <c r="H2179" s="47"/>
    </row>
    <row r="2180" spans="5:8" x14ac:dyDescent="0.35">
      <c r="E2180" s="47"/>
      <c r="H2180" s="47"/>
    </row>
    <row r="2181" spans="5:8" x14ac:dyDescent="0.35">
      <c r="E2181" s="47"/>
      <c r="H2181" s="47"/>
    </row>
    <row r="2182" spans="5:8" x14ac:dyDescent="0.35">
      <c r="E2182" s="47"/>
      <c r="H2182" s="47"/>
    </row>
    <row r="2183" spans="5:8" x14ac:dyDescent="0.35">
      <c r="E2183" s="47"/>
      <c r="H2183" s="47"/>
    </row>
    <row r="2184" spans="5:8" x14ac:dyDescent="0.35">
      <c r="E2184" s="47"/>
      <c r="H2184" s="47"/>
    </row>
    <row r="2185" spans="5:8" x14ac:dyDescent="0.35">
      <c r="E2185" s="47"/>
      <c r="H2185" s="47"/>
    </row>
    <row r="2186" spans="5:8" x14ac:dyDescent="0.35">
      <c r="E2186" s="47"/>
      <c r="H2186" s="47"/>
    </row>
    <row r="2187" spans="5:8" x14ac:dyDescent="0.35">
      <c r="E2187" s="47"/>
      <c r="H2187" s="47"/>
    </row>
    <row r="2188" spans="5:8" x14ac:dyDescent="0.35">
      <c r="E2188" s="47"/>
      <c r="H2188" s="47"/>
    </row>
    <row r="2189" spans="5:8" x14ac:dyDescent="0.35">
      <c r="E2189" s="47"/>
      <c r="H2189" s="47"/>
    </row>
    <row r="2190" spans="5:8" x14ac:dyDescent="0.35">
      <c r="E2190" s="47"/>
      <c r="H2190" s="47"/>
    </row>
    <row r="2191" spans="5:8" x14ac:dyDescent="0.35">
      <c r="E2191" s="47"/>
      <c r="H2191" s="47"/>
    </row>
    <row r="2192" spans="5:8" x14ac:dyDescent="0.35">
      <c r="E2192" s="47"/>
      <c r="H2192" s="47"/>
    </row>
    <row r="2193" spans="5:8" x14ac:dyDescent="0.35">
      <c r="E2193" s="47"/>
      <c r="H2193" s="47"/>
    </row>
    <row r="2194" spans="5:8" x14ac:dyDescent="0.35">
      <c r="E2194" s="47"/>
      <c r="H2194" s="47"/>
    </row>
    <row r="2195" spans="5:8" x14ac:dyDescent="0.35">
      <c r="E2195" s="47"/>
      <c r="H2195" s="47"/>
    </row>
    <row r="2196" spans="5:8" x14ac:dyDescent="0.35">
      <c r="E2196" s="47"/>
      <c r="H2196" s="47"/>
    </row>
    <row r="2197" spans="5:8" x14ac:dyDescent="0.35">
      <c r="E2197" s="47"/>
      <c r="H2197" s="47"/>
    </row>
    <row r="2198" spans="5:8" x14ac:dyDescent="0.35">
      <c r="E2198" s="47"/>
      <c r="H2198" s="47"/>
    </row>
    <row r="2199" spans="5:8" x14ac:dyDescent="0.35">
      <c r="E2199" s="47"/>
      <c r="H2199" s="47"/>
    </row>
    <row r="2200" spans="5:8" x14ac:dyDescent="0.35">
      <c r="E2200" s="47"/>
      <c r="H2200" s="47"/>
    </row>
    <row r="2201" spans="5:8" x14ac:dyDescent="0.35">
      <c r="E2201" s="47"/>
      <c r="H2201" s="47"/>
    </row>
    <row r="2202" spans="5:8" x14ac:dyDescent="0.35">
      <c r="E2202" s="47"/>
      <c r="H2202" s="47"/>
    </row>
    <row r="2203" spans="5:8" x14ac:dyDescent="0.35">
      <c r="E2203" s="47"/>
      <c r="H2203" s="47"/>
    </row>
    <row r="2204" spans="5:8" x14ac:dyDescent="0.35">
      <c r="E2204" s="47"/>
      <c r="H2204" s="47"/>
    </row>
    <row r="2205" spans="5:8" x14ac:dyDescent="0.35">
      <c r="E2205" s="47"/>
      <c r="H2205" s="47"/>
    </row>
    <row r="2206" spans="5:8" x14ac:dyDescent="0.35">
      <c r="E2206" s="47"/>
      <c r="H2206" s="47"/>
    </row>
    <row r="2207" spans="5:8" x14ac:dyDescent="0.35">
      <c r="E2207" s="47"/>
      <c r="H2207" s="47"/>
    </row>
    <row r="2208" spans="5:8" x14ac:dyDescent="0.35">
      <c r="E2208" s="47"/>
      <c r="H2208" s="47"/>
    </row>
    <row r="2209" spans="5:8" x14ac:dyDescent="0.35">
      <c r="E2209" s="47"/>
      <c r="H2209" s="47"/>
    </row>
    <row r="2210" spans="5:8" x14ac:dyDescent="0.35">
      <c r="E2210" s="47"/>
      <c r="H2210" s="47"/>
    </row>
    <row r="2211" spans="5:8" x14ac:dyDescent="0.35">
      <c r="E2211" s="47"/>
      <c r="H2211" s="47"/>
    </row>
    <row r="2212" spans="5:8" x14ac:dyDescent="0.35">
      <c r="E2212" s="47"/>
      <c r="H2212" s="47"/>
    </row>
    <row r="2213" spans="5:8" x14ac:dyDescent="0.35">
      <c r="E2213" s="47"/>
      <c r="H2213" s="47"/>
    </row>
    <row r="2214" spans="5:8" x14ac:dyDescent="0.35">
      <c r="E2214" s="47"/>
      <c r="H2214" s="47"/>
    </row>
    <row r="2215" spans="5:8" x14ac:dyDescent="0.35">
      <c r="E2215" s="47"/>
      <c r="H2215" s="47"/>
    </row>
    <row r="2216" spans="5:8" x14ac:dyDescent="0.35">
      <c r="E2216" s="47"/>
      <c r="H2216" s="47"/>
    </row>
    <row r="2217" spans="5:8" x14ac:dyDescent="0.35">
      <c r="E2217" s="47"/>
      <c r="H2217" s="47"/>
    </row>
    <row r="2218" spans="5:8" x14ac:dyDescent="0.35">
      <c r="E2218" s="47"/>
      <c r="H2218" s="47"/>
    </row>
    <row r="2219" spans="5:8" x14ac:dyDescent="0.35">
      <c r="E2219" s="47"/>
      <c r="H2219" s="47"/>
    </row>
    <row r="2220" spans="5:8" x14ac:dyDescent="0.35">
      <c r="E2220" s="47"/>
      <c r="H2220" s="47"/>
    </row>
    <row r="2221" spans="5:8" x14ac:dyDescent="0.35">
      <c r="E2221" s="47"/>
      <c r="H2221" s="47"/>
    </row>
    <row r="2222" spans="5:8" x14ac:dyDescent="0.35">
      <c r="E2222" s="47"/>
      <c r="H2222" s="47"/>
    </row>
    <row r="2223" spans="5:8" x14ac:dyDescent="0.35">
      <c r="E2223" s="47"/>
      <c r="H2223" s="47"/>
    </row>
    <row r="2224" spans="5:8" x14ac:dyDescent="0.35">
      <c r="E2224" s="47"/>
      <c r="H2224" s="47"/>
    </row>
    <row r="2225" spans="5:8" x14ac:dyDescent="0.35">
      <c r="E2225" s="47"/>
      <c r="H2225" s="47"/>
    </row>
    <row r="2226" spans="5:8" x14ac:dyDescent="0.35">
      <c r="E2226" s="47"/>
      <c r="H2226" s="47"/>
    </row>
    <row r="2227" spans="5:8" x14ac:dyDescent="0.35">
      <c r="E2227" s="47"/>
      <c r="H2227" s="47"/>
    </row>
    <row r="2228" spans="5:8" x14ac:dyDescent="0.35">
      <c r="E2228" s="47"/>
      <c r="H2228" s="47"/>
    </row>
    <row r="2229" spans="5:8" x14ac:dyDescent="0.35">
      <c r="E2229" s="47"/>
      <c r="H2229" s="47"/>
    </row>
    <row r="2230" spans="5:8" x14ac:dyDescent="0.35">
      <c r="E2230" s="47"/>
      <c r="H2230" s="47"/>
    </row>
    <row r="2231" spans="5:8" x14ac:dyDescent="0.35">
      <c r="E2231" s="47"/>
      <c r="H2231" s="47"/>
    </row>
    <row r="2232" spans="5:8" x14ac:dyDescent="0.35">
      <c r="E2232" s="47"/>
      <c r="H2232" s="47"/>
    </row>
    <row r="2233" spans="5:8" x14ac:dyDescent="0.35">
      <c r="E2233" s="47"/>
      <c r="H2233" s="47"/>
    </row>
    <row r="2234" spans="5:8" x14ac:dyDescent="0.35">
      <c r="E2234" s="47"/>
      <c r="H2234" s="47"/>
    </row>
    <row r="2235" spans="5:8" x14ac:dyDescent="0.35">
      <c r="E2235" s="47"/>
      <c r="H2235" s="47"/>
    </row>
    <row r="2236" spans="5:8" x14ac:dyDescent="0.35">
      <c r="E2236" s="47"/>
      <c r="H2236" s="47"/>
    </row>
    <row r="2237" spans="5:8" x14ac:dyDescent="0.35">
      <c r="E2237" s="47"/>
      <c r="H2237" s="47"/>
    </row>
    <row r="2238" spans="5:8" x14ac:dyDescent="0.35">
      <c r="E2238" s="47"/>
      <c r="H2238" s="47"/>
    </row>
    <row r="2239" spans="5:8" x14ac:dyDescent="0.35">
      <c r="E2239" s="47"/>
      <c r="H2239" s="47"/>
    </row>
    <row r="2240" spans="5:8" x14ac:dyDescent="0.35">
      <c r="E2240" s="47"/>
      <c r="H2240" s="47"/>
    </row>
    <row r="2241" spans="5:8" x14ac:dyDescent="0.35">
      <c r="E2241" s="47"/>
      <c r="H2241" s="47"/>
    </row>
    <row r="2242" spans="5:8" x14ac:dyDescent="0.35">
      <c r="E2242" s="47"/>
      <c r="H2242" s="47"/>
    </row>
    <row r="2243" spans="5:8" x14ac:dyDescent="0.35">
      <c r="E2243" s="47"/>
      <c r="H2243" s="47"/>
    </row>
    <row r="2244" spans="5:8" x14ac:dyDescent="0.35">
      <c r="E2244" s="47"/>
      <c r="H2244" s="47"/>
    </row>
    <row r="2245" spans="5:8" x14ac:dyDescent="0.35">
      <c r="E2245" s="47"/>
      <c r="H2245" s="47"/>
    </row>
    <row r="2246" spans="5:8" x14ac:dyDescent="0.35">
      <c r="E2246" s="47"/>
      <c r="H2246" s="47"/>
    </row>
    <row r="2247" spans="5:8" x14ac:dyDescent="0.35">
      <c r="E2247" s="47"/>
      <c r="H2247" s="47"/>
    </row>
    <row r="2248" spans="5:8" x14ac:dyDescent="0.35">
      <c r="E2248" s="47"/>
      <c r="H2248" s="47"/>
    </row>
    <row r="2249" spans="5:8" x14ac:dyDescent="0.35">
      <c r="E2249" s="47"/>
      <c r="H2249" s="47"/>
    </row>
    <row r="2250" spans="5:8" x14ac:dyDescent="0.35">
      <c r="E2250" s="47"/>
      <c r="H2250" s="47"/>
    </row>
    <row r="2251" spans="5:8" x14ac:dyDescent="0.35">
      <c r="E2251" s="47"/>
      <c r="H2251" s="47"/>
    </row>
    <row r="2252" spans="5:8" x14ac:dyDescent="0.35">
      <c r="E2252" s="47"/>
      <c r="H2252" s="47"/>
    </row>
    <row r="2253" spans="5:8" x14ac:dyDescent="0.35">
      <c r="E2253" s="47"/>
      <c r="H2253" s="47"/>
    </row>
    <row r="2254" spans="5:8" x14ac:dyDescent="0.35">
      <c r="E2254" s="47"/>
      <c r="H2254" s="47"/>
    </row>
    <row r="2255" spans="5:8" x14ac:dyDescent="0.35">
      <c r="E2255" s="47"/>
      <c r="H2255" s="47"/>
    </row>
    <row r="2256" spans="5:8" x14ac:dyDescent="0.35">
      <c r="E2256" s="47"/>
      <c r="H2256" s="47"/>
    </row>
    <row r="2257" spans="5:8" x14ac:dyDescent="0.35">
      <c r="E2257" s="47"/>
      <c r="H2257" s="47"/>
    </row>
    <row r="2258" spans="5:8" x14ac:dyDescent="0.35">
      <c r="E2258" s="47"/>
      <c r="H2258" s="47"/>
    </row>
    <row r="2259" spans="5:8" x14ac:dyDescent="0.35">
      <c r="E2259" s="47"/>
      <c r="H2259" s="47"/>
    </row>
    <row r="2260" spans="5:8" x14ac:dyDescent="0.35">
      <c r="E2260" s="47"/>
      <c r="H2260" s="47"/>
    </row>
    <row r="2261" spans="5:8" x14ac:dyDescent="0.35">
      <c r="E2261" s="47"/>
      <c r="H2261" s="47"/>
    </row>
    <row r="2262" spans="5:8" x14ac:dyDescent="0.35">
      <c r="E2262" s="47"/>
      <c r="H2262" s="47"/>
    </row>
    <row r="2263" spans="5:8" x14ac:dyDescent="0.35">
      <c r="E2263" s="47"/>
      <c r="H2263" s="47"/>
    </row>
    <row r="2264" spans="5:8" x14ac:dyDescent="0.35">
      <c r="E2264" s="47"/>
      <c r="H2264" s="47"/>
    </row>
    <row r="2265" spans="5:8" x14ac:dyDescent="0.35">
      <c r="E2265" s="47"/>
      <c r="H2265" s="47"/>
    </row>
    <row r="2266" spans="5:8" x14ac:dyDescent="0.35">
      <c r="E2266" s="47"/>
      <c r="H2266" s="47"/>
    </row>
    <row r="2267" spans="5:8" x14ac:dyDescent="0.35">
      <c r="E2267" s="47"/>
      <c r="H2267" s="47"/>
    </row>
    <row r="2268" spans="5:8" x14ac:dyDescent="0.35">
      <c r="E2268" s="47"/>
      <c r="H2268" s="47"/>
    </row>
    <row r="2269" spans="5:8" x14ac:dyDescent="0.35">
      <c r="E2269" s="47"/>
      <c r="H2269" s="47"/>
    </row>
    <row r="2270" spans="5:8" x14ac:dyDescent="0.35">
      <c r="E2270" s="47"/>
      <c r="H2270" s="47"/>
    </row>
    <row r="2271" spans="5:8" x14ac:dyDescent="0.35">
      <c r="E2271" s="47"/>
      <c r="H2271" s="47"/>
    </row>
    <row r="2272" spans="5:8" x14ac:dyDescent="0.35">
      <c r="E2272" s="47"/>
      <c r="H2272" s="47"/>
    </row>
    <row r="2273" spans="5:8" x14ac:dyDescent="0.35">
      <c r="E2273" s="47"/>
      <c r="H2273" s="47"/>
    </row>
    <row r="2274" spans="5:8" x14ac:dyDescent="0.35">
      <c r="E2274" s="47"/>
      <c r="H2274" s="47"/>
    </row>
    <row r="2275" spans="5:8" x14ac:dyDescent="0.35">
      <c r="E2275" s="47"/>
      <c r="H2275" s="47"/>
    </row>
    <row r="2276" spans="5:8" x14ac:dyDescent="0.35">
      <c r="E2276" s="47"/>
      <c r="H2276" s="47"/>
    </row>
    <row r="2277" spans="5:8" x14ac:dyDescent="0.35">
      <c r="E2277" s="47"/>
      <c r="H2277" s="47"/>
    </row>
    <row r="2278" spans="5:8" x14ac:dyDescent="0.35">
      <c r="E2278" s="47"/>
      <c r="H2278" s="47"/>
    </row>
    <row r="2279" spans="5:8" x14ac:dyDescent="0.35">
      <c r="E2279" s="47"/>
      <c r="H2279" s="47"/>
    </row>
    <row r="2280" spans="5:8" x14ac:dyDescent="0.35">
      <c r="E2280" s="47"/>
      <c r="H2280" s="47"/>
    </row>
    <row r="2281" spans="5:8" x14ac:dyDescent="0.35">
      <c r="E2281" s="47"/>
      <c r="H2281" s="47"/>
    </row>
    <row r="2282" spans="5:8" x14ac:dyDescent="0.35">
      <c r="E2282" s="47"/>
      <c r="H2282" s="47"/>
    </row>
    <row r="2283" spans="5:8" x14ac:dyDescent="0.35">
      <c r="E2283" s="47"/>
      <c r="H2283" s="47"/>
    </row>
    <row r="2284" spans="5:8" x14ac:dyDescent="0.35">
      <c r="E2284" s="47"/>
      <c r="H2284" s="47"/>
    </row>
    <row r="2285" spans="5:8" x14ac:dyDescent="0.35">
      <c r="E2285" s="47"/>
      <c r="H2285" s="47"/>
    </row>
    <row r="2286" spans="5:8" x14ac:dyDescent="0.35">
      <c r="E2286" s="47"/>
      <c r="H2286" s="47"/>
    </row>
    <row r="2287" spans="5:8" x14ac:dyDescent="0.35">
      <c r="E2287" s="47"/>
      <c r="H2287" s="47"/>
    </row>
    <row r="2288" spans="5:8" x14ac:dyDescent="0.35">
      <c r="E2288" s="47"/>
      <c r="H2288" s="47"/>
    </row>
    <row r="2289" spans="5:8" x14ac:dyDescent="0.35">
      <c r="E2289" s="47"/>
      <c r="H2289" s="47"/>
    </row>
    <row r="2290" spans="5:8" x14ac:dyDescent="0.35">
      <c r="E2290" s="47"/>
      <c r="H2290" s="47"/>
    </row>
    <row r="2291" spans="5:8" x14ac:dyDescent="0.35">
      <c r="E2291" s="47"/>
      <c r="H2291" s="47"/>
    </row>
    <row r="2292" spans="5:8" x14ac:dyDescent="0.35">
      <c r="E2292" s="47"/>
      <c r="H2292" s="47"/>
    </row>
    <row r="2293" spans="5:8" x14ac:dyDescent="0.35">
      <c r="E2293" s="47"/>
      <c r="H2293" s="47"/>
    </row>
    <row r="2294" spans="5:8" x14ac:dyDescent="0.35">
      <c r="E2294" s="47"/>
      <c r="H2294" s="47"/>
    </row>
    <row r="2295" spans="5:8" x14ac:dyDescent="0.35">
      <c r="E2295" s="47"/>
      <c r="H2295" s="47"/>
    </row>
    <row r="2296" spans="5:8" x14ac:dyDescent="0.35">
      <c r="E2296" s="47"/>
      <c r="H2296" s="47"/>
    </row>
    <row r="2297" spans="5:8" x14ac:dyDescent="0.35">
      <c r="E2297" s="47"/>
      <c r="H2297" s="47"/>
    </row>
    <row r="2298" spans="5:8" x14ac:dyDescent="0.35">
      <c r="E2298" s="47"/>
      <c r="H2298" s="47"/>
    </row>
    <row r="2299" spans="5:8" x14ac:dyDescent="0.35">
      <c r="E2299" s="47"/>
      <c r="H2299" s="47"/>
    </row>
    <row r="2300" spans="5:8" x14ac:dyDescent="0.35">
      <c r="E2300" s="47"/>
      <c r="H2300" s="47"/>
    </row>
    <row r="2301" spans="5:8" x14ac:dyDescent="0.35">
      <c r="E2301" s="47"/>
      <c r="H2301" s="47"/>
    </row>
    <row r="2302" spans="5:8" x14ac:dyDescent="0.35">
      <c r="E2302" s="47"/>
      <c r="H2302" s="47"/>
    </row>
    <row r="2303" spans="5:8" x14ac:dyDescent="0.35">
      <c r="E2303" s="47"/>
      <c r="H2303" s="47"/>
    </row>
    <row r="2304" spans="5:8" x14ac:dyDescent="0.35">
      <c r="E2304" s="47"/>
      <c r="H2304" s="47"/>
    </row>
    <row r="2305" spans="5:8" x14ac:dyDescent="0.35">
      <c r="E2305" s="47"/>
      <c r="H2305" s="47"/>
    </row>
    <row r="2306" spans="5:8" x14ac:dyDescent="0.35">
      <c r="E2306" s="47"/>
      <c r="H2306" s="47"/>
    </row>
    <row r="2307" spans="5:8" x14ac:dyDescent="0.35">
      <c r="E2307" s="47"/>
      <c r="H2307" s="47"/>
    </row>
    <row r="2308" spans="5:8" x14ac:dyDescent="0.35">
      <c r="E2308" s="47"/>
      <c r="H2308" s="47"/>
    </row>
    <row r="2309" spans="5:8" x14ac:dyDescent="0.35">
      <c r="E2309" s="47"/>
      <c r="H2309" s="47"/>
    </row>
    <row r="2310" spans="5:8" x14ac:dyDescent="0.35">
      <c r="E2310" s="47"/>
      <c r="H2310" s="47"/>
    </row>
    <row r="2311" spans="5:8" x14ac:dyDescent="0.35">
      <c r="E2311" s="47"/>
      <c r="H2311" s="47"/>
    </row>
    <row r="2312" spans="5:8" x14ac:dyDescent="0.35">
      <c r="E2312" s="47"/>
      <c r="H2312" s="47"/>
    </row>
    <row r="2313" spans="5:8" x14ac:dyDescent="0.35">
      <c r="E2313" s="47"/>
      <c r="H2313" s="47"/>
    </row>
    <row r="2314" spans="5:8" x14ac:dyDescent="0.35">
      <c r="E2314" s="47"/>
      <c r="H2314" s="47"/>
    </row>
    <row r="2315" spans="5:8" x14ac:dyDescent="0.35">
      <c r="E2315" s="47"/>
      <c r="H2315" s="47"/>
    </row>
    <row r="2316" spans="5:8" x14ac:dyDescent="0.35">
      <c r="E2316" s="47"/>
      <c r="H2316" s="47"/>
    </row>
    <row r="2317" spans="5:8" x14ac:dyDescent="0.35">
      <c r="E2317" s="47"/>
      <c r="H2317" s="47"/>
    </row>
    <row r="2318" spans="5:8" x14ac:dyDescent="0.35">
      <c r="E2318" s="47"/>
      <c r="H2318" s="47"/>
    </row>
    <row r="2319" spans="5:8" x14ac:dyDescent="0.35">
      <c r="E2319" s="47"/>
      <c r="H2319" s="47"/>
    </row>
    <row r="2320" spans="5:8" x14ac:dyDescent="0.35">
      <c r="E2320" s="47"/>
      <c r="H2320" s="47"/>
    </row>
    <row r="2321" spans="5:8" x14ac:dyDescent="0.35">
      <c r="E2321" s="47"/>
      <c r="H2321" s="47"/>
    </row>
    <row r="2322" spans="5:8" x14ac:dyDescent="0.35">
      <c r="E2322" s="47"/>
      <c r="H2322" s="47"/>
    </row>
    <row r="2323" spans="5:8" x14ac:dyDescent="0.35">
      <c r="E2323" s="47"/>
      <c r="H2323" s="47"/>
    </row>
    <row r="2324" spans="5:8" x14ac:dyDescent="0.35">
      <c r="E2324" s="47"/>
      <c r="H2324" s="47"/>
    </row>
    <row r="2325" spans="5:8" x14ac:dyDescent="0.35">
      <c r="E2325" s="47"/>
      <c r="H2325" s="47"/>
    </row>
    <row r="2326" spans="5:8" x14ac:dyDescent="0.35">
      <c r="E2326" s="47"/>
      <c r="H2326" s="47"/>
    </row>
    <row r="2327" spans="5:8" x14ac:dyDescent="0.35">
      <c r="E2327" s="47"/>
      <c r="H2327" s="47"/>
    </row>
    <row r="2328" spans="5:8" x14ac:dyDescent="0.35">
      <c r="E2328" s="47"/>
      <c r="H2328" s="47"/>
    </row>
    <row r="2329" spans="5:8" x14ac:dyDescent="0.35">
      <c r="E2329" s="47"/>
      <c r="H2329" s="47"/>
    </row>
    <row r="2330" spans="5:8" x14ac:dyDescent="0.35">
      <c r="E2330" s="47"/>
      <c r="H2330" s="47"/>
    </row>
    <row r="2331" spans="5:8" x14ac:dyDescent="0.35">
      <c r="E2331" s="47"/>
      <c r="H2331" s="47"/>
    </row>
    <row r="2332" spans="5:8" x14ac:dyDescent="0.35">
      <c r="E2332" s="47"/>
      <c r="H2332" s="47"/>
    </row>
    <row r="2333" spans="5:8" x14ac:dyDescent="0.35">
      <c r="E2333" s="47"/>
      <c r="H2333" s="47"/>
    </row>
    <row r="2334" spans="5:8" x14ac:dyDescent="0.35">
      <c r="E2334" s="47"/>
      <c r="H2334" s="47"/>
    </row>
    <row r="2335" spans="5:8" x14ac:dyDescent="0.35">
      <c r="E2335" s="47"/>
      <c r="H2335" s="47"/>
    </row>
    <row r="2336" spans="5:8" x14ac:dyDescent="0.35">
      <c r="E2336" s="47"/>
      <c r="H2336" s="47"/>
    </row>
    <row r="2337" spans="5:8" x14ac:dyDescent="0.35">
      <c r="E2337" s="47"/>
      <c r="H2337" s="47"/>
    </row>
    <row r="2338" spans="5:8" x14ac:dyDescent="0.35">
      <c r="E2338" s="47"/>
      <c r="H2338" s="47"/>
    </row>
    <row r="2339" spans="5:8" x14ac:dyDescent="0.35">
      <c r="E2339" s="47"/>
      <c r="H2339" s="47"/>
    </row>
    <row r="2340" spans="5:8" x14ac:dyDescent="0.35">
      <c r="E2340" s="47"/>
      <c r="H2340" s="47"/>
    </row>
    <row r="2341" spans="5:8" x14ac:dyDescent="0.35">
      <c r="E2341" s="47"/>
      <c r="H2341" s="47"/>
    </row>
    <row r="2342" spans="5:8" x14ac:dyDescent="0.35">
      <c r="E2342" s="47"/>
      <c r="H2342" s="47"/>
    </row>
    <row r="2343" spans="5:8" x14ac:dyDescent="0.35">
      <c r="E2343" s="47"/>
      <c r="H2343" s="47"/>
    </row>
    <row r="2344" spans="5:8" x14ac:dyDescent="0.35">
      <c r="E2344" s="47"/>
      <c r="H2344" s="47"/>
    </row>
    <row r="2345" spans="5:8" x14ac:dyDescent="0.35">
      <c r="E2345" s="47"/>
      <c r="H2345" s="47"/>
    </row>
    <row r="2346" spans="5:8" x14ac:dyDescent="0.35">
      <c r="E2346" s="47"/>
      <c r="H2346" s="47"/>
    </row>
    <row r="2347" spans="5:8" x14ac:dyDescent="0.35">
      <c r="E2347" s="47"/>
      <c r="H2347" s="47"/>
    </row>
    <row r="2348" spans="5:8" x14ac:dyDescent="0.35">
      <c r="E2348" s="47"/>
      <c r="H2348" s="47"/>
    </row>
    <row r="2349" spans="5:8" x14ac:dyDescent="0.35">
      <c r="E2349" s="47"/>
      <c r="H2349" s="47"/>
    </row>
    <row r="2350" spans="5:8" x14ac:dyDescent="0.35">
      <c r="E2350" s="47"/>
      <c r="H2350" s="47"/>
    </row>
    <row r="2351" spans="5:8" x14ac:dyDescent="0.35">
      <c r="E2351" s="47"/>
      <c r="H2351" s="47"/>
    </row>
    <row r="2352" spans="5:8" x14ac:dyDescent="0.35">
      <c r="E2352" s="47"/>
      <c r="H2352" s="47"/>
    </row>
    <row r="2353" spans="5:8" x14ac:dyDescent="0.35">
      <c r="E2353" s="47"/>
      <c r="H2353" s="47"/>
    </row>
    <row r="2354" spans="5:8" x14ac:dyDescent="0.35">
      <c r="E2354" s="47"/>
      <c r="H2354" s="47"/>
    </row>
    <row r="2355" spans="5:8" x14ac:dyDescent="0.35">
      <c r="E2355" s="47"/>
      <c r="H2355" s="47"/>
    </row>
    <row r="2356" spans="5:8" x14ac:dyDescent="0.35">
      <c r="E2356" s="47"/>
      <c r="H2356" s="47"/>
    </row>
    <row r="2357" spans="5:8" x14ac:dyDescent="0.35">
      <c r="E2357" s="47"/>
      <c r="H2357" s="47"/>
    </row>
    <row r="2358" spans="5:8" x14ac:dyDescent="0.35">
      <c r="E2358" s="47"/>
      <c r="H2358" s="47"/>
    </row>
    <row r="2359" spans="5:8" x14ac:dyDescent="0.35">
      <c r="E2359" s="47"/>
      <c r="H2359" s="47"/>
    </row>
    <row r="2360" spans="5:8" x14ac:dyDescent="0.35">
      <c r="E2360" s="47"/>
      <c r="H2360" s="47"/>
    </row>
    <row r="2361" spans="5:8" x14ac:dyDescent="0.35">
      <c r="E2361" s="47"/>
      <c r="H2361" s="47"/>
    </row>
    <row r="2362" spans="5:8" x14ac:dyDescent="0.35">
      <c r="E2362" s="47"/>
      <c r="H2362" s="47"/>
    </row>
    <row r="2363" spans="5:8" x14ac:dyDescent="0.35">
      <c r="E2363" s="47"/>
      <c r="H2363" s="47"/>
    </row>
    <row r="2364" spans="5:8" x14ac:dyDescent="0.35">
      <c r="E2364" s="47"/>
      <c r="H2364" s="47"/>
    </row>
    <row r="2365" spans="5:8" x14ac:dyDescent="0.35">
      <c r="E2365" s="47"/>
      <c r="H2365" s="47"/>
    </row>
    <row r="2366" spans="5:8" x14ac:dyDescent="0.35">
      <c r="E2366" s="47"/>
      <c r="H2366" s="47"/>
    </row>
    <row r="2367" spans="5:8" x14ac:dyDescent="0.35">
      <c r="E2367" s="47"/>
      <c r="H2367" s="47"/>
    </row>
    <row r="2368" spans="5:8" x14ac:dyDescent="0.35">
      <c r="E2368" s="47"/>
      <c r="H2368" s="47"/>
    </row>
    <row r="2369" spans="5:8" x14ac:dyDescent="0.35">
      <c r="E2369" s="47"/>
      <c r="H2369" s="47"/>
    </row>
    <row r="2370" spans="5:8" x14ac:dyDescent="0.35">
      <c r="E2370" s="47"/>
      <c r="H2370" s="47"/>
    </row>
    <row r="2371" spans="5:8" x14ac:dyDescent="0.35">
      <c r="E2371" s="47"/>
      <c r="H2371" s="47"/>
    </row>
    <row r="2372" spans="5:8" x14ac:dyDescent="0.35">
      <c r="E2372" s="47"/>
      <c r="H2372" s="47"/>
    </row>
    <row r="2373" spans="5:8" x14ac:dyDescent="0.35">
      <c r="E2373" s="47"/>
      <c r="H2373" s="47"/>
    </row>
    <row r="2374" spans="5:8" x14ac:dyDescent="0.35">
      <c r="E2374" s="47"/>
      <c r="H2374" s="47"/>
    </row>
    <row r="2375" spans="5:8" x14ac:dyDescent="0.35">
      <c r="E2375" s="47"/>
      <c r="H2375" s="47"/>
    </row>
    <row r="2376" spans="5:8" x14ac:dyDescent="0.35">
      <c r="E2376" s="47"/>
      <c r="H2376" s="47"/>
    </row>
    <row r="2377" spans="5:8" x14ac:dyDescent="0.35">
      <c r="E2377" s="47"/>
      <c r="H2377" s="47"/>
    </row>
    <row r="2378" spans="5:8" x14ac:dyDescent="0.35">
      <c r="E2378" s="47"/>
      <c r="H2378" s="47"/>
    </row>
    <row r="2379" spans="5:8" x14ac:dyDescent="0.35">
      <c r="E2379" s="47"/>
      <c r="H2379" s="47"/>
    </row>
    <row r="2380" spans="5:8" x14ac:dyDescent="0.35">
      <c r="E2380" s="47"/>
      <c r="H2380" s="47"/>
    </row>
    <row r="2381" spans="5:8" x14ac:dyDescent="0.35">
      <c r="E2381" s="47"/>
      <c r="H2381" s="47"/>
    </row>
    <row r="2382" spans="5:8" x14ac:dyDescent="0.35">
      <c r="E2382" s="47"/>
      <c r="H2382" s="47"/>
    </row>
    <row r="2383" spans="5:8" x14ac:dyDescent="0.35">
      <c r="E2383" s="47"/>
      <c r="H2383" s="47"/>
    </row>
    <row r="2384" spans="5:8" x14ac:dyDescent="0.35">
      <c r="E2384" s="47"/>
      <c r="H2384" s="47"/>
    </row>
    <row r="2385" spans="5:8" x14ac:dyDescent="0.35">
      <c r="E2385" s="47"/>
      <c r="H2385" s="47"/>
    </row>
    <row r="2386" spans="5:8" x14ac:dyDescent="0.35">
      <c r="E2386" s="47"/>
      <c r="H2386" s="47"/>
    </row>
    <row r="2387" spans="5:8" x14ac:dyDescent="0.35">
      <c r="E2387" s="47"/>
      <c r="H2387" s="47"/>
    </row>
    <row r="2388" spans="5:8" x14ac:dyDescent="0.35">
      <c r="E2388" s="47"/>
      <c r="H2388" s="47"/>
    </row>
    <row r="2389" spans="5:8" x14ac:dyDescent="0.35">
      <c r="E2389" s="47"/>
      <c r="H2389" s="47"/>
    </row>
    <row r="2390" spans="5:8" x14ac:dyDescent="0.35">
      <c r="E2390" s="47"/>
      <c r="H2390" s="47"/>
    </row>
    <row r="2391" spans="5:8" x14ac:dyDescent="0.35">
      <c r="E2391" s="47"/>
      <c r="H2391" s="47"/>
    </row>
    <row r="2392" spans="5:8" x14ac:dyDescent="0.35">
      <c r="E2392" s="47"/>
      <c r="H2392" s="47"/>
    </row>
    <row r="2393" spans="5:8" x14ac:dyDescent="0.35">
      <c r="E2393" s="47"/>
      <c r="H2393" s="47"/>
    </row>
    <row r="2394" spans="5:8" x14ac:dyDescent="0.35">
      <c r="E2394" s="47"/>
      <c r="H2394" s="47"/>
    </row>
    <row r="2395" spans="5:8" x14ac:dyDescent="0.35">
      <c r="E2395" s="47"/>
      <c r="H2395" s="47"/>
    </row>
    <row r="2396" spans="5:8" x14ac:dyDescent="0.35">
      <c r="E2396" s="47"/>
      <c r="H2396" s="47"/>
    </row>
    <row r="2397" spans="5:8" x14ac:dyDescent="0.35">
      <c r="E2397" s="47"/>
      <c r="H2397" s="47"/>
    </row>
    <row r="2398" spans="5:8" x14ac:dyDescent="0.35">
      <c r="E2398" s="47"/>
      <c r="H2398" s="47"/>
    </row>
    <row r="2399" spans="5:8" x14ac:dyDescent="0.35">
      <c r="E2399" s="47"/>
      <c r="H2399" s="47"/>
    </row>
    <row r="2400" spans="5:8" x14ac:dyDescent="0.35">
      <c r="E2400" s="47"/>
      <c r="H2400" s="47"/>
    </row>
    <row r="2401" spans="5:8" x14ac:dyDescent="0.35">
      <c r="E2401" s="47"/>
      <c r="H2401" s="47"/>
    </row>
    <row r="2402" spans="5:8" x14ac:dyDescent="0.35">
      <c r="E2402" s="47"/>
      <c r="H2402" s="47"/>
    </row>
    <row r="2403" spans="5:8" x14ac:dyDescent="0.35">
      <c r="E2403" s="47"/>
      <c r="H2403" s="47"/>
    </row>
    <row r="2404" spans="5:8" x14ac:dyDescent="0.35">
      <c r="E2404" s="47"/>
      <c r="H2404" s="47"/>
    </row>
    <row r="2405" spans="5:8" x14ac:dyDescent="0.35">
      <c r="E2405" s="47"/>
      <c r="H2405" s="47"/>
    </row>
    <row r="2406" spans="5:8" x14ac:dyDescent="0.35">
      <c r="E2406" s="47"/>
      <c r="H2406" s="47"/>
    </row>
    <row r="2407" spans="5:8" x14ac:dyDescent="0.35">
      <c r="E2407" s="47"/>
      <c r="H2407" s="47"/>
    </row>
    <row r="2408" spans="5:8" x14ac:dyDescent="0.35">
      <c r="E2408" s="47"/>
      <c r="H2408" s="47"/>
    </row>
    <row r="2409" spans="5:8" x14ac:dyDescent="0.35">
      <c r="E2409" s="47"/>
      <c r="H2409" s="47"/>
    </row>
    <row r="2410" spans="5:8" x14ac:dyDescent="0.35">
      <c r="E2410" s="47"/>
      <c r="H2410" s="47"/>
    </row>
    <row r="2411" spans="5:8" x14ac:dyDescent="0.35">
      <c r="E2411" s="47"/>
      <c r="H2411" s="47"/>
    </row>
    <row r="2412" spans="5:8" x14ac:dyDescent="0.35">
      <c r="E2412" s="47"/>
      <c r="H2412" s="47"/>
    </row>
    <row r="2413" spans="5:8" x14ac:dyDescent="0.35">
      <c r="E2413" s="47"/>
      <c r="H2413" s="47"/>
    </row>
    <row r="2414" spans="5:8" x14ac:dyDescent="0.35">
      <c r="E2414" s="47"/>
      <c r="H2414" s="47"/>
    </row>
    <row r="2415" spans="5:8" x14ac:dyDescent="0.35">
      <c r="E2415" s="47"/>
      <c r="H2415" s="47"/>
    </row>
    <row r="2416" spans="5:8" x14ac:dyDescent="0.35">
      <c r="E2416" s="47"/>
      <c r="H2416" s="47"/>
    </row>
    <row r="2417" spans="5:8" x14ac:dyDescent="0.35">
      <c r="E2417" s="47"/>
      <c r="H2417" s="47"/>
    </row>
    <row r="2418" spans="5:8" x14ac:dyDescent="0.35">
      <c r="E2418" s="47"/>
      <c r="H2418" s="47"/>
    </row>
    <row r="2419" spans="5:8" x14ac:dyDescent="0.35">
      <c r="E2419" s="47"/>
      <c r="H2419" s="47"/>
    </row>
    <row r="2420" spans="5:8" x14ac:dyDescent="0.35">
      <c r="E2420" s="47"/>
      <c r="H2420" s="47"/>
    </row>
    <row r="2421" spans="5:8" x14ac:dyDescent="0.35">
      <c r="E2421" s="47"/>
      <c r="H2421" s="47"/>
    </row>
    <row r="2422" spans="5:8" x14ac:dyDescent="0.35">
      <c r="E2422" s="47"/>
      <c r="H2422" s="47"/>
    </row>
    <row r="2423" spans="5:8" x14ac:dyDescent="0.35">
      <c r="E2423" s="47"/>
      <c r="H2423" s="47"/>
    </row>
    <row r="2424" spans="5:8" x14ac:dyDescent="0.35">
      <c r="E2424" s="47"/>
      <c r="H2424" s="47"/>
    </row>
    <row r="2425" spans="5:8" x14ac:dyDescent="0.35">
      <c r="E2425" s="47"/>
      <c r="H2425" s="47"/>
    </row>
    <row r="2426" spans="5:8" x14ac:dyDescent="0.35">
      <c r="E2426" s="47"/>
      <c r="H2426" s="47"/>
    </row>
    <row r="2427" spans="5:8" x14ac:dyDescent="0.35">
      <c r="E2427" s="47"/>
      <c r="H2427" s="47"/>
    </row>
    <row r="2428" spans="5:8" x14ac:dyDescent="0.35">
      <c r="E2428" s="47"/>
      <c r="H2428" s="47"/>
    </row>
    <row r="2429" spans="5:8" x14ac:dyDescent="0.35">
      <c r="E2429" s="47"/>
      <c r="H2429" s="47"/>
    </row>
    <row r="2430" spans="5:8" x14ac:dyDescent="0.35">
      <c r="E2430" s="47"/>
      <c r="H2430" s="47"/>
    </row>
    <row r="2431" spans="5:8" x14ac:dyDescent="0.35">
      <c r="E2431" s="47"/>
      <c r="H2431" s="47"/>
    </row>
    <row r="2432" spans="5:8" x14ac:dyDescent="0.35">
      <c r="E2432" s="47"/>
      <c r="H2432" s="47"/>
    </row>
    <row r="2433" spans="5:8" x14ac:dyDescent="0.35">
      <c r="E2433" s="47"/>
      <c r="H2433" s="47"/>
    </row>
    <row r="2434" spans="5:8" x14ac:dyDescent="0.35">
      <c r="E2434" s="47"/>
      <c r="H2434" s="47"/>
    </row>
    <row r="2435" spans="5:8" x14ac:dyDescent="0.35">
      <c r="E2435" s="47"/>
      <c r="H2435" s="47"/>
    </row>
    <row r="2436" spans="5:8" x14ac:dyDescent="0.35">
      <c r="E2436" s="47"/>
      <c r="H2436" s="47"/>
    </row>
    <row r="2437" spans="5:8" x14ac:dyDescent="0.35">
      <c r="E2437" s="47"/>
      <c r="H2437" s="47"/>
    </row>
    <row r="2438" spans="5:8" x14ac:dyDescent="0.35">
      <c r="E2438" s="47"/>
      <c r="H2438" s="47"/>
    </row>
    <row r="2439" spans="5:8" x14ac:dyDescent="0.35">
      <c r="E2439" s="47"/>
      <c r="H2439" s="47"/>
    </row>
    <row r="2440" spans="5:8" x14ac:dyDescent="0.35">
      <c r="E2440" s="47"/>
      <c r="H2440" s="47"/>
    </row>
    <row r="2441" spans="5:8" x14ac:dyDescent="0.35">
      <c r="E2441" s="47"/>
      <c r="H2441" s="47"/>
    </row>
    <row r="2442" spans="5:8" x14ac:dyDescent="0.35">
      <c r="E2442" s="47"/>
      <c r="H2442" s="47"/>
    </row>
    <row r="2443" spans="5:8" x14ac:dyDescent="0.35">
      <c r="E2443" s="47"/>
      <c r="H2443" s="47"/>
    </row>
    <row r="2444" spans="5:8" x14ac:dyDescent="0.35">
      <c r="E2444" s="47"/>
      <c r="H2444" s="47"/>
    </row>
    <row r="2445" spans="5:8" x14ac:dyDescent="0.35">
      <c r="E2445" s="47"/>
      <c r="H2445" s="47"/>
    </row>
    <row r="2446" spans="5:8" x14ac:dyDescent="0.35">
      <c r="E2446" s="47"/>
      <c r="H2446" s="47"/>
    </row>
    <row r="2447" spans="5:8" x14ac:dyDescent="0.35">
      <c r="E2447" s="47"/>
      <c r="H2447" s="47"/>
    </row>
    <row r="2448" spans="5:8" x14ac:dyDescent="0.35">
      <c r="E2448" s="47"/>
      <c r="H2448" s="47"/>
    </row>
    <row r="2449" spans="5:8" x14ac:dyDescent="0.35">
      <c r="E2449" s="47"/>
      <c r="H2449" s="47"/>
    </row>
    <row r="2450" spans="5:8" x14ac:dyDescent="0.35">
      <c r="E2450" s="47"/>
      <c r="H2450" s="47"/>
    </row>
    <row r="2451" spans="5:8" x14ac:dyDescent="0.35">
      <c r="E2451" s="47"/>
      <c r="H2451" s="47"/>
    </row>
    <row r="2452" spans="5:8" x14ac:dyDescent="0.35">
      <c r="E2452" s="47"/>
      <c r="H2452" s="47"/>
    </row>
    <row r="2453" spans="5:8" x14ac:dyDescent="0.35">
      <c r="E2453" s="47"/>
      <c r="H2453" s="47"/>
    </row>
    <row r="2454" spans="5:8" x14ac:dyDescent="0.35">
      <c r="E2454" s="47"/>
      <c r="H2454" s="47"/>
    </row>
    <row r="2455" spans="5:8" x14ac:dyDescent="0.35">
      <c r="E2455" s="47"/>
      <c r="H2455" s="47"/>
    </row>
    <row r="2456" spans="5:8" x14ac:dyDescent="0.35">
      <c r="E2456" s="47"/>
      <c r="H2456" s="47"/>
    </row>
    <row r="2457" spans="5:8" x14ac:dyDescent="0.35">
      <c r="E2457" s="47"/>
      <c r="H2457" s="47"/>
    </row>
    <row r="2458" spans="5:8" x14ac:dyDescent="0.35">
      <c r="E2458" s="47"/>
      <c r="H2458" s="47"/>
    </row>
    <row r="2459" spans="5:8" x14ac:dyDescent="0.35">
      <c r="E2459" s="47"/>
      <c r="H2459" s="47"/>
    </row>
    <row r="2460" spans="5:8" x14ac:dyDescent="0.35">
      <c r="E2460" s="47"/>
      <c r="H2460" s="47"/>
    </row>
    <row r="2461" spans="5:8" x14ac:dyDescent="0.35">
      <c r="E2461" s="47"/>
      <c r="H2461" s="47"/>
    </row>
    <row r="2462" spans="5:8" x14ac:dyDescent="0.35">
      <c r="E2462" s="47"/>
      <c r="H2462" s="47"/>
    </row>
    <row r="2463" spans="5:8" x14ac:dyDescent="0.35">
      <c r="E2463" s="47"/>
      <c r="H2463" s="47"/>
    </row>
    <row r="2464" spans="5:8" x14ac:dyDescent="0.35">
      <c r="E2464" s="47"/>
      <c r="H2464" s="47"/>
    </row>
    <row r="2465" spans="5:8" x14ac:dyDescent="0.35">
      <c r="E2465" s="47"/>
      <c r="H2465" s="47"/>
    </row>
    <row r="2466" spans="5:8" x14ac:dyDescent="0.35">
      <c r="E2466" s="47"/>
      <c r="H2466" s="47"/>
    </row>
    <row r="2467" spans="5:8" x14ac:dyDescent="0.35">
      <c r="E2467" s="47"/>
      <c r="H2467" s="47"/>
    </row>
    <row r="2468" spans="5:8" x14ac:dyDescent="0.35">
      <c r="E2468" s="47"/>
      <c r="H2468" s="47"/>
    </row>
    <row r="2469" spans="5:8" x14ac:dyDescent="0.35">
      <c r="E2469" s="47"/>
      <c r="H2469" s="47"/>
    </row>
    <row r="2470" spans="5:8" x14ac:dyDescent="0.35">
      <c r="E2470" s="47"/>
      <c r="H2470" s="47"/>
    </row>
    <row r="2471" spans="5:8" x14ac:dyDescent="0.35">
      <c r="E2471" s="47"/>
      <c r="H2471" s="47"/>
    </row>
    <row r="2472" spans="5:8" x14ac:dyDescent="0.35">
      <c r="E2472" s="47"/>
      <c r="H2472" s="47"/>
    </row>
    <row r="2473" spans="5:8" x14ac:dyDescent="0.35">
      <c r="E2473" s="47"/>
      <c r="H2473" s="47"/>
    </row>
    <row r="2474" spans="5:8" x14ac:dyDescent="0.35">
      <c r="E2474" s="47"/>
      <c r="H2474" s="47"/>
    </row>
    <row r="2475" spans="5:8" x14ac:dyDescent="0.35">
      <c r="E2475" s="47"/>
      <c r="H2475" s="47"/>
    </row>
    <row r="2476" spans="5:8" x14ac:dyDescent="0.35">
      <c r="E2476" s="47"/>
      <c r="H2476" s="47"/>
    </row>
    <row r="2477" spans="5:8" x14ac:dyDescent="0.35">
      <c r="E2477" s="47"/>
      <c r="H2477" s="47"/>
    </row>
    <row r="2478" spans="5:8" x14ac:dyDescent="0.35">
      <c r="E2478" s="47"/>
      <c r="H2478" s="47"/>
    </row>
    <row r="2479" spans="5:8" x14ac:dyDescent="0.35">
      <c r="E2479" s="47"/>
      <c r="H2479" s="47"/>
    </row>
    <row r="2480" spans="5:8" x14ac:dyDescent="0.35">
      <c r="E2480" s="47"/>
      <c r="H2480" s="47"/>
    </row>
    <row r="2481" spans="5:8" x14ac:dyDescent="0.35">
      <c r="E2481" s="47"/>
      <c r="H2481" s="47"/>
    </row>
    <row r="2482" spans="5:8" x14ac:dyDescent="0.35">
      <c r="E2482" s="47"/>
      <c r="H2482" s="47"/>
    </row>
    <row r="2483" spans="5:8" x14ac:dyDescent="0.35">
      <c r="E2483" s="47"/>
      <c r="H2483" s="47"/>
    </row>
    <row r="2484" spans="5:8" x14ac:dyDescent="0.35">
      <c r="E2484" s="47"/>
      <c r="H2484" s="47"/>
    </row>
    <row r="2485" spans="5:8" x14ac:dyDescent="0.35">
      <c r="E2485" s="47"/>
      <c r="H2485" s="47"/>
    </row>
    <row r="2486" spans="5:8" x14ac:dyDescent="0.35">
      <c r="E2486" s="47"/>
      <c r="H2486" s="47"/>
    </row>
    <row r="2487" spans="5:8" x14ac:dyDescent="0.35">
      <c r="E2487" s="47"/>
      <c r="H2487" s="47"/>
    </row>
    <row r="2488" spans="5:8" x14ac:dyDescent="0.35">
      <c r="E2488" s="47"/>
      <c r="H2488" s="47"/>
    </row>
    <row r="2489" spans="5:8" x14ac:dyDescent="0.35">
      <c r="E2489" s="47"/>
      <c r="H2489" s="47"/>
    </row>
    <row r="2490" spans="5:8" x14ac:dyDescent="0.35">
      <c r="E2490" s="47"/>
      <c r="H2490" s="47"/>
    </row>
    <row r="2491" spans="5:8" x14ac:dyDescent="0.35">
      <c r="E2491" s="47"/>
      <c r="H2491" s="47"/>
    </row>
    <row r="2492" spans="5:8" x14ac:dyDescent="0.35">
      <c r="E2492" s="47"/>
      <c r="H2492" s="47"/>
    </row>
    <row r="2493" spans="5:8" x14ac:dyDescent="0.35">
      <c r="E2493" s="47"/>
      <c r="H2493" s="47"/>
    </row>
    <row r="2494" spans="5:8" x14ac:dyDescent="0.35">
      <c r="E2494" s="47"/>
      <c r="H2494" s="47"/>
    </row>
    <row r="2495" spans="5:8" x14ac:dyDescent="0.35">
      <c r="E2495" s="47"/>
      <c r="H2495" s="47"/>
    </row>
    <row r="2496" spans="5:8" x14ac:dyDescent="0.35">
      <c r="E2496" s="47"/>
      <c r="H2496" s="47"/>
    </row>
    <row r="2497" spans="5:8" x14ac:dyDescent="0.35">
      <c r="E2497" s="47"/>
      <c r="H2497" s="47"/>
    </row>
    <row r="2498" spans="5:8" x14ac:dyDescent="0.35">
      <c r="E2498" s="47"/>
      <c r="H2498" s="47"/>
    </row>
    <row r="2499" spans="5:8" x14ac:dyDescent="0.35">
      <c r="E2499" s="47"/>
      <c r="H2499" s="47"/>
    </row>
    <row r="2500" spans="5:8" x14ac:dyDescent="0.35">
      <c r="E2500" s="47"/>
      <c r="H2500" s="47"/>
    </row>
    <row r="2501" spans="5:8" x14ac:dyDescent="0.35">
      <c r="E2501" s="47"/>
      <c r="H2501" s="47"/>
    </row>
    <row r="2502" spans="5:8" x14ac:dyDescent="0.35">
      <c r="E2502" s="47"/>
      <c r="H2502" s="47"/>
    </row>
    <row r="2503" spans="5:8" x14ac:dyDescent="0.35">
      <c r="E2503" s="47"/>
      <c r="H2503" s="47"/>
    </row>
    <row r="2504" spans="5:8" x14ac:dyDescent="0.35">
      <c r="E2504" s="47"/>
      <c r="H2504" s="47"/>
    </row>
    <row r="2505" spans="5:8" x14ac:dyDescent="0.35">
      <c r="E2505" s="47"/>
      <c r="H2505" s="47"/>
    </row>
    <row r="2506" spans="5:8" x14ac:dyDescent="0.35">
      <c r="E2506" s="47"/>
      <c r="H2506" s="47"/>
    </row>
    <row r="2507" spans="5:8" x14ac:dyDescent="0.35">
      <c r="E2507" s="47"/>
      <c r="H2507" s="47"/>
    </row>
    <row r="2508" spans="5:8" x14ac:dyDescent="0.35">
      <c r="E2508" s="47"/>
      <c r="H2508" s="47"/>
    </row>
    <row r="2509" spans="5:8" x14ac:dyDescent="0.35">
      <c r="E2509" s="47"/>
      <c r="H2509" s="47"/>
    </row>
    <row r="2510" spans="5:8" x14ac:dyDescent="0.35">
      <c r="E2510" s="47"/>
      <c r="H2510" s="47"/>
    </row>
    <row r="2511" spans="5:8" x14ac:dyDescent="0.35">
      <c r="E2511" s="47"/>
      <c r="H2511" s="47"/>
    </row>
    <row r="2512" spans="5:8" x14ac:dyDescent="0.35">
      <c r="E2512" s="47"/>
      <c r="H2512" s="47"/>
    </row>
    <row r="2513" spans="5:8" x14ac:dyDescent="0.35">
      <c r="E2513" s="47"/>
      <c r="H2513" s="47"/>
    </row>
    <row r="2514" spans="5:8" x14ac:dyDescent="0.35">
      <c r="E2514" s="47"/>
      <c r="H2514" s="47"/>
    </row>
    <row r="2515" spans="5:8" x14ac:dyDescent="0.35">
      <c r="E2515" s="47"/>
      <c r="H2515" s="47"/>
    </row>
    <row r="2516" spans="5:8" x14ac:dyDescent="0.35">
      <c r="E2516" s="47"/>
      <c r="H2516" s="47"/>
    </row>
    <row r="2517" spans="5:8" x14ac:dyDescent="0.35">
      <c r="E2517" s="47"/>
      <c r="H2517" s="47"/>
    </row>
    <row r="2518" spans="5:8" x14ac:dyDescent="0.35">
      <c r="E2518" s="47"/>
      <c r="H2518" s="47"/>
    </row>
    <row r="2519" spans="5:8" x14ac:dyDescent="0.35">
      <c r="E2519" s="47"/>
      <c r="H2519" s="47"/>
    </row>
    <row r="2520" spans="5:8" x14ac:dyDescent="0.35">
      <c r="E2520" s="47"/>
      <c r="H2520" s="47"/>
    </row>
    <row r="2521" spans="5:8" x14ac:dyDescent="0.35">
      <c r="E2521" s="47"/>
      <c r="H2521" s="47"/>
    </row>
    <row r="2522" spans="5:8" x14ac:dyDescent="0.35">
      <c r="E2522" s="47"/>
      <c r="H2522" s="47"/>
    </row>
    <row r="2523" spans="5:8" x14ac:dyDescent="0.35">
      <c r="E2523" s="47"/>
      <c r="H2523" s="47"/>
    </row>
    <row r="2524" spans="5:8" x14ac:dyDescent="0.35">
      <c r="E2524" s="47"/>
      <c r="H2524" s="47"/>
    </row>
    <row r="2525" spans="5:8" x14ac:dyDescent="0.35">
      <c r="E2525" s="47"/>
      <c r="H2525" s="47"/>
    </row>
    <row r="2526" spans="5:8" x14ac:dyDescent="0.35">
      <c r="E2526" s="47"/>
      <c r="H2526" s="47"/>
    </row>
    <row r="2527" spans="5:8" x14ac:dyDescent="0.35">
      <c r="E2527" s="47"/>
      <c r="H2527" s="47"/>
    </row>
    <row r="2528" spans="5:8" x14ac:dyDescent="0.35">
      <c r="E2528" s="47"/>
      <c r="H2528" s="47"/>
    </row>
    <row r="2529" spans="5:8" x14ac:dyDescent="0.35">
      <c r="E2529" s="47"/>
      <c r="H2529" s="47"/>
    </row>
    <row r="2530" spans="5:8" x14ac:dyDescent="0.35">
      <c r="E2530" s="47"/>
      <c r="H2530" s="47"/>
    </row>
    <row r="2531" spans="5:8" x14ac:dyDescent="0.35">
      <c r="E2531" s="47"/>
      <c r="H2531" s="47"/>
    </row>
    <row r="2532" spans="5:8" x14ac:dyDescent="0.35">
      <c r="E2532" s="47"/>
      <c r="H2532" s="47"/>
    </row>
    <row r="2533" spans="5:8" x14ac:dyDescent="0.35">
      <c r="E2533" s="47"/>
      <c r="H2533" s="47"/>
    </row>
    <row r="2534" spans="5:8" x14ac:dyDescent="0.35">
      <c r="E2534" s="47"/>
      <c r="H2534" s="47"/>
    </row>
    <row r="2535" spans="5:8" x14ac:dyDescent="0.35">
      <c r="E2535" s="47"/>
      <c r="H2535" s="47"/>
    </row>
    <row r="2536" spans="5:8" x14ac:dyDescent="0.35">
      <c r="E2536" s="47"/>
      <c r="H2536" s="47"/>
    </row>
    <row r="2537" spans="5:8" x14ac:dyDescent="0.35">
      <c r="E2537" s="47"/>
      <c r="H2537" s="47"/>
    </row>
    <row r="2538" spans="5:8" x14ac:dyDescent="0.35">
      <c r="E2538" s="47"/>
      <c r="H2538" s="47"/>
    </row>
    <row r="2539" spans="5:8" x14ac:dyDescent="0.35">
      <c r="E2539" s="47"/>
      <c r="H2539" s="47"/>
    </row>
    <row r="2540" spans="5:8" x14ac:dyDescent="0.35">
      <c r="E2540" s="47"/>
      <c r="H2540" s="47"/>
    </row>
    <row r="2541" spans="5:8" x14ac:dyDescent="0.35">
      <c r="E2541" s="47"/>
      <c r="H2541" s="47"/>
    </row>
    <row r="2542" spans="5:8" x14ac:dyDescent="0.35">
      <c r="E2542" s="47"/>
      <c r="H2542" s="47"/>
    </row>
    <row r="2543" spans="5:8" x14ac:dyDescent="0.35">
      <c r="E2543" s="47"/>
      <c r="H2543" s="47"/>
    </row>
    <row r="2544" spans="5:8" x14ac:dyDescent="0.35">
      <c r="E2544" s="47"/>
      <c r="H2544" s="47"/>
    </row>
    <row r="2545" spans="5:8" x14ac:dyDescent="0.35">
      <c r="E2545" s="47"/>
      <c r="H2545" s="47"/>
    </row>
    <row r="2546" spans="5:8" x14ac:dyDescent="0.35">
      <c r="E2546" s="47"/>
      <c r="H2546" s="47"/>
    </row>
    <row r="2547" spans="5:8" x14ac:dyDescent="0.35">
      <c r="E2547" s="47"/>
      <c r="H2547" s="47"/>
    </row>
    <row r="2548" spans="5:8" x14ac:dyDescent="0.35">
      <c r="E2548" s="47"/>
      <c r="H2548" s="47"/>
    </row>
    <row r="2549" spans="5:8" x14ac:dyDescent="0.35">
      <c r="E2549" s="47"/>
      <c r="H2549" s="47"/>
    </row>
    <row r="2550" spans="5:8" x14ac:dyDescent="0.35">
      <c r="E2550" s="47"/>
      <c r="H2550" s="47"/>
    </row>
    <row r="2551" spans="5:8" x14ac:dyDescent="0.35">
      <c r="E2551" s="47"/>
      <c r="H2551" s="47"/>
    </row>
    <row r="2552" spans="5:8" x14ac:dyDescent="0.35">
      <c r="E2552" s="47"/>
      <c r="H2552" s="47"/>
    </row>
    <row r="2553" spans="5:8" x14ac:dyDescent="0.35">
      <c r="E2553" s="47"/>
      <c r="H2553" s="47"/>
    </row>
    <row r="2554" spans="5:8" x14ac:dyDescent="0.35">
      <c r="E2554" s="47"/>
      <c r="H2554" s="47"/>
    </row>
    <row r="2555" spans="5:8" x14ac:dyDescent="0.35">
      <c r="E2555" s="47"/>
      <c r="H2555" s="47"/>
    </row>
    <row r="2556" spans="5:8" x14ac:dyDescent="0.35">
      <c r="E2556" s="47"/>
      <c r="H2556" s="47"/>
    </row>
    <row r="2557" spans="5:8" x14ac:dyDescent="0.35">
      <c r="E2557" s="47"/>
      <c r="H2557" s="47"/>
    </row>
    <row r="2558" spans="5:8" x14ac:dyDescent="0.35">
      <c r="E2558" s="47"/>
      <c r="H2558" s="47"/>
    </row>
    <row r="2559" spans="5:8" x14ac:dyDescent="0.35">
      <c r="E2559" s="47"/>
      <c r="H2559" s="47"/>
    </row>
    <row r="2560" spans="5:8" x14ac:dyDescent="0.35">
      <c r="E2560" s="47"/>
      <c r="H2560" s="47"/>
    </row>
    <row r="2561" spans="5:8" x14ac:dyDescent="0.35">
      <c r="E2561" s="47"/>
      <c r="H2561" s="47"/>
    </row>
    <row r="2562" spans="5:8" x14ac:dyDescent="0.35">
      <c r="E2562" s="47"/>
      <c r="H2562" s="47"/>
    </row>
    <row r="2563" spans="5:8" x14ac:dyDescent="0.35">
      <c r="E2563" s="47"/>
      <c r="H2563" s="47"/>
    </row>
    <row r="2564" spans="5:8" x14ac:dyDescent="0.35">
      <c r="E2564" s="47"/>
      <c r="H2564" s="47"/>
    </row>
    <row r="2565" spans="5:8" x14ac:dyDescent="0.35">
      <c r="E2565" s="47"/>
      <c r="H2565" s="47"/>
    </row>
    <row r="2566" spans="5:8" x14ac:dyDescent="0.35">
      <c r="E2566" s="47"/>
      <c r="H2566" s="47"/>
    </row>
    <row r="2567" spans="5:8" x14ac:dyDescent="0.35">
      <c r="E2567" s="47"/>
      <c r="H2567" s="47"/>
    </row>
    <row r="2568" spans="5:8" x14ac:dyDescent="0.35">
      <c r="E2568" s="47"/>
      <c r="H2568" s="47"/>
    </row>
    <row r="2569" spans="5:8" x14ac:dyDescent="0.35">
      <c r="E2569" s="47"/>
      <c r="H2569" s="47"/>
    </row>
    <row r="2570" spans="5:8" x14ac:dyDescent="0.35">
      <c r="E2570" s="47"/>
      <c r="H2570" s="47"/>
    </row>
    <row r="2571" spans="5:8" x14ac:dyDescent="0.35">
      <c r="E2571" s="47"/>
      <c r="H2571" s="47"/>
    </row>
    <row r="2572" spans="5:8" x14ac:dyDescent="0.35">
      <c r="E2572" s="47"/>
      <c r="H2572" s="47"/>
    </row>
    <row r="2573" spans="5:8" x14ac:dyDescent="0.35">
      <c r="E2573" s="47"/>
      <c r="H2573" s="47"/>
    </row>
    <row r="2574" spans="5:8" x14ac:dyDescent="0.35">
      <c r="E2574" s="47"/>
      <c r="H2574" s="47"/>
    </row>
    <row r="2575" spans="5:8" x14ac:dyDescent="0.35">
      <c r="E2575" s="47"/>
      <c r="H2575" s="47"/>
    </row>
    <row r="2576" spans="5:8" x14ac:dyDescent="0.35">
      <c r="E2576" s="47"/>
      <c r="H2576" s="47"/>
    </row>
    <row r="2577" spans="5:8" x14ac:dyDescent="0.35">
      <c r="E2577" s="47"/>
      <c r="H2577" s="47"/>
    </row>
    <row r="2578" spans="5:8" x14ac:dyDescent="0.35">
      <c r="E2578" s="47"/>
      <c r="H2578" s="47"/>
    </row>
    <row r="2579" spans="5:8" x14ac:dyDescent="0.35">
      <c r="E2579" s="47"/>
      <c r="H2579" s="47"/>
    </row>
    <row r="2580" spans="5:8" x14ac:dyDescent="0.35">
      <c r="E2580" s="47"/>
      <c r="H2580" s="47"/>
    </row>
    <row r="2581" spans="5:8" x14ac:dyDescent="0.35">
      <c r="E2581" s="47"/>
      <c r="H2581" s="47"/>
    </row>
    <row r="2582" spans="5:8" x14ac:dyDescent="0.35">
      <c r="E2582" s="47"/>
      <c r="H2582" s="47"/>
    </row>
    <row r="2583" spans="5:8" x14ac:dyDescent="0.35">
      <c r="E2583" s="47"/>
      <c r="H2583" s="47"/>
    </row>
    <row r="2584" spans="5:8" x14ac:dyDescent="0.35">
      <c r="E2584" s="47"/>
      <c r="H2584" s="47"/>
    </row>
    <row r="2585" spans="5:8" x14ac:dyDescent="0.35">
      <c r="E2585" s="47"/>
      <c r="H2585" s="47"/>
    </row>
    <row r="2586" spans="5:8" x14ac:dyDescent="0.35">
      <c r="E2586" s="47"/>
      <c r="H2586" s="47"/>
    </row>
    <row r="2587" spans="5:8" x14ac:dyDescent="0.35">
      <c r="E2587" s="47"/>
      <c r="H2587" s="47"/>
    </row>
    <row r="2588" spans="5:8" x14ac:dyDescent="0.35">
      <c r="E2588" s="47"/>
      <c r="H2588" s="47"/>
    </row>
    <row r="2589" spans="5:8" x14ac:dyDescent="0.35">
      <c r="E2589" s="47"/>
      <c r="H2589" s="47"/>
    </row>
    <row r="2590" spans="5:8" x14ac:dyDescent="0.35">
      <c r="E2590" s="47"/>
      <c r="H2590" s="47"/>
    </row>
    <row r="2591" spans="5:8" x14ac:dyDescent="0.35">
      <c r="E2591" s="47"/>
      <c r="H2591" s="47"/>
    </row>
    <row r="2592" spans="5:8" x14ac:dyDescent="0.35">
      <c r="E2592" s="47"/>
      <c r="H2592" s="47"/>
    </row>
    <row r="2593" spans="5:8" x14ac:dyDescent="0.35">
      <c r="E2593" s="47"/>
      <c r="H2593" s="47"/>
    </row>
    <row r="2594" spans="5:8" x14ac:dyDescent="0.35">
      <c r="E2594" s="47"/>
      <c r="H2594" s="47"/>
    </row>
    <row r="2595" spans="5:8" x14ac:dyDescent="0.35">
      <c r="E2595" s="47"/>
      <c r="H2595" s="47"/>
    </row>
    <row r="2596" spans="5:8" x14ac:dyDescent="0.35">
      <c r="E2596" s="47"/>
      <c r="H2596" s="47"/>
    </row>
    <row r="2597" spans="5:8" x14ac:dyDescent="0.35">
      <c r="E2597" s="47"/>
      <c r="H2597" s="47"/>
    </row>
    <row r="2598" spans="5:8" x14ac:dyDescent="0.35">
      <c r="E2598" s="47"/>
      <c r="H2598" s="47"/>
    </row>
    <row r="2599" spans="5:8" x14ac:dyDescent="0.35">
      <c r="E2599" s="47"/>
      <c r="H2599" s="47"/>
    </row>
    <row r="2600" spans="5:8" x14ac:dyDescent="0.35">
      <c r="E2600" s="47"/>
      <c r="H2600" s="47"/>
    </row>
    <row r="2601" spans="5:8" x14ac:dyDescent="0.35">
      <c r="E2601" s="47"/>
      <c r="H2601" s="47"/>
    </row>
    <row r="2602" spans="5:8" x14ac:dyDescent="0.35">
      <c r="E2602" s="47"/>
      <c r="H2602" s="47"/>
    </row>
    <row r="2603" spans="5:8" x14ac:dyDescent="0.35">
      <c r="E2603" s="47"/>
      <c r="H2603" s="47"/>
    </row>
    <row r="2604" spans="5:8" x14ac:dyDescent="0.35">
      <c r="E2604" s="47"/>
      <c r="H2604" s="47"/>
    </row>
    <row r="2605" spans="5:8" x14ac:dyDescent="0.35">
      <c r="E2605" s="47"/>
      <c r="H2605" s="47"/>
    </row>
    <row r="2606" spans="5:8" x14ac:dyDescent="0.35">
      <c r="E2606" s="47"/>
      <c r="H2606" s="47"/>
    </row>
    <row r="2607" spans="5:8" x14ac:dyDescent="0.35">
      <c r="E2607" s="47"/>
      <c r="H2607" s="47"/>
    </row>
    <row r="2608" spans="5:8" x14ac:dyDescent="0.35">
      <c r="E2608" s="47"/>
      <c r="H2608" s="47"/>
    </row>
    <row r="2609" spans="5:8" x14ac:dyDescent="0.35">
      <c r="E2609" s="47"/>
      <c r="H2609" s="47"/>
    </row>
    <row r="2610" spans="5:8" x14ac:dyDescent="0.35">
      <c r="E2610" s="47"/>
      <c r="H2610" s="47"/>
    </row>
    <row r="2611" spans="5:8" x14ac:dyDescent="0.35">
      <c r="E2611" s="47"/>
      <c r="H2611" s="47"/>
    </row>
    <row r="2612" spans="5:8" x14ac:dyDescent="0.35">
      <c r="E2612" s="47"/>
      <c r="H2612" s="47"/>
    </row>
    <row r="2613" spans="5:8" x14ac:dyDescent="0.35">
      <c r="E2613" s="47"/>
      <c r="H2613" s="47"/>
    </row>
    <row r="2614" spans="5:8" x14ac:dyDescent="0.35">
      <c r="E2614" s="47"/>
      <c r="H2614" s="47"/>
    </row>
    <row r="2615" spans="5:8" x14ac:dyDescent="0.35">
      <c r="E2615" s="47"/>
      <c r="H2615" s="47"/>
    </row>
    <row r="2616" spans="5:8" x14ac:dyDescent="0.35">
      <c r="E2616" s="47"/>
      <c r="H2616" s="47"/>
    </row>
    <row r="2617" spans="5:8" x14ac:dyDescent="0.35">
      <c r="E2617" s="47"/>
      <c r="H2617" s="47"/>
    </row>
    <row r="2618" spans="5:8" x14ac:dyDescent="0.35">
      <c r="E2618" s="47"/>
      <c r="H2618" s="47"/>
    </row>
    <row r="2619" spans="5:8" x14ac:dyDescent="0.35">
      <c r="E2619" s="47"/>
      <c r="H2619" s="47"/>
    </row>
    <row r="2620" spans="5:8" x14ac:dyDescent="0.35">
      <c r="E2620" s="47"/>
      <c r="H2620" s="47"/>
    </row>
    <row r="2621" spans="5:8" x14ac:dyDescent="0.35">
      <c r="E2621" s="47"/>
      <c r="H2621" s="47"/>
    </row>
    <row r="2622" spans="5:8" x14ac:dyDescent="0.35">
      <c r="E2622" s="47"/>
      <c r="H2622" s="47"/>
    </row>
    <row r="2623" spans="5:8" x14ac:dyDescent="0.35">
      <c r="E2623" s="47"/>
      <c r="H2623" s="47"/>
    </row>
    <row r="2624" spans="5:8" x14ac:dyDescent="0.35">
      <c r="E2624" s="47"/>
      <c r="H2624" s="47"/>
    </row>
    <row r="2625" spans="5:8" x14ac:dyDescent="0.35">
      <c r="E2625" s="47"/>
      <c r="H2625" s="47"/>
    </row>
    <row r="2626" spans="5:8" x14ac:dyDescent="0.35">
      <c r="E2626" s="47"/>
      <c r="H2626" s="47"/>
    </row>
    <row r="2627" spans="5:8" x14ac:dyDescent="0.35">
      <c r="E2627" s="47"/>
      <c r="H2627" s="47"/>
    </row>
    <row r="2628" spans="5:8" x14ac:dyDescent="0.35">
      <c r="E2628" s="47"/>
      <c r="H2628" s="47"/>
    </row>
    <row r="2629" spans="5:8" x14ac:dyDescent="0.35">
      <c r="E2629" s="47"/>
      <c r="H2629" s="47"/>
    </row>
    <row r="2630" spans="5:8" x14ac:dyDescent="0.35">
      <c r="E2630" s="47"/>
      <c r="H2630" s="47"/>
    </row>
    <row r="2631" spans="5:8" x14ac:dyDescent="0.35">
      <c r="E2631" s="47"/>
      <c r="H2631" s="47"/>
    </row>
    <row r="2632" spans="5:8" x14ac:dyDescent="0.35">
      <c r="E2632" s="47"/>
      <c r="H2632" s="47"/>
    </row>
    <row r="2633" spans="5:8" x14ac:dyDescent="0.35">
      <c r="E2633" s="47"/>
      <c r="H2633" s="47"/>
    </row>
    <row r="2634" spans="5:8" x14ac:dyDescent="0.35">
      <c r="E2634" s="47"/>
      <c r="H2634" s="47"/>
    </row>
    <row r="2635" spans="5:8" x14ac:dyDescent="0.35">
      <c r="E2635" s="47"/>
      <c r="H2635" s="47"/>
    </row>
    <row r="2636" spans="5:8" x14ac:dyDescent="0.35">
      <c r="E2636" s="47"/>
      <c r="H2636" s="47"/>
    </row>
    <row r="2637" spans="5:8" x14ac:dyDescent="0.35">
      <c r="E2637" s="47"/>
      <c r="H2637" s="47"/>
    </row>
    <row r="2638" spans="5:8" x14ac:dyDescent="0.35">
      <c r="E2638" s="47"/>
      <c r="H2638" s="47"/>
    </row>
    <row r="2639" spans="5:8" x14ac:dyDescent="0.35">
      <c r="E2639" s="47"/>
      <c r="H2639" s="47"/>
    </row>
    <row r="2640" spans="5:8" x14ac:dyDescent="0.35">
      <c r="E2640" s="47"/>
      <c r="H2640" s="47"/>
    </row>
    <row r="2641" spans="5:8" x14ac:dyDescent="0.35">
      <c r="E2641" s="47"/>
      <c r="H2641" s="47"/>
    </row>
    <row r="2642" spans="5:8" x14ac:dyDescent="0.35">
      <c r="E2642" s="47"/>
      <c r="H2642" s="47"/>
    </row>
    <row r="2643" spans="5:8" x14ac:dyDescent="0.35">
      <c r="E2643" s="47"/>
      <c r="H2643" s="47"/>
    </row>
    <row r="2644" spans="5:8" x14ac:dyDescent="0.35">
      <c r="E2644" s="47"/>
      <c r="H2644" s="47"/>
    </row>
    <row r="2645" spans="5:8" x14ac:dyDescent="0.35">
      <c r="E2645" s="47"/>
      <c r="H2645" s="47"/>
    </row>
    <row r="2646" spans="5:8" x14ac:dyDescent="0.35">
      <c r="E2646" s="47"/>
      <c r="H2646" s="47"/>
    </row>
    <row r="2647" spans="5:8" x14ac:dyDescent="0.35">
      <c r="E2647" s="47"/>
      <c r="H2647" s="47"/>
    </row>
    <row r="2648" spans="5:8" x14ac:dyDescent="0.35">
      <c r="E2648" s="47"/>
      <c r="H2648" s="47"/>
    </row>
    <row r="2649" spans="5:8" x14ac:dyDescent="0.35">
      <c r="E2649" s="47"/>
      <c r="H2649" s="47"/>
    </row>
    <row r="2650" spans="5:8" x14ac:dyDescent="0.35">
      <c r="E2650" s="47"/>
      <c r="H2650" s="47"/>
    </row>
    <row r="2651" spans="5:8" x14ac:dyDescent="0.35">
      <c r="E2651" s="47"/>
      <c r="H2651" s="47"/>
    </row>
    <row r="2652" spans="5:8" x14ac:dyDescent="0.35">
      <c r="E2652" s="47"/>
      <c r="H2652" s="47"/>
    </row>
    <row r="2653" spans="5:8" x14ac:dyDescent="0.35">
      <c r="E2653" s="47"/>
      <c r="H2653" s="47"/>
    </row>
    <row r="2654" spans="5:8" x14ac:dyDescent="0.35">
      <c r="E2654" s="47"/>
      <c r="H2654" s="47"/>
    </row>
    <row r="2655" spans="5:8" x14ac:dyDescent="0.35">
      <c r="E2655" s="47"/>
      <c r="H2655" s="47"/>
    </row>
    <row r="2656" spans="5:8" x14ac:dyDescent="0.35">
      <c r="E2656" s="47"/>
      <c r="H2656" s="47"/>
    </row>
    <row r="2657" spans="5:8" x14ac:dyDescent="0.35">
      <c r="E2657" s="47"/>
      <c r="H2657" s="47"/>
    </row>
    <row r="2658" spans="5:8" x14ac:dyDescent="0.35">
      <c r="E2658" s="47"/>
      <c r="H2658" s="47"/>
    </row>
    <row r="2659" spans="5:8" x14ac:dyDescent="0.35">
      <c r="E2659" s="47"/>
      <c r="H2659" s="47"/>
    </row>
    <row r="2660" spans="5:8" x14ac:dyDescent="0.35">
      <c r="E2660" s="47"/>
      <c r="H2660" s="47"/>
    </row>
    <row r="2661" spans="5:8" x14ac:dyDescent="0.35">
      <c r="E2661" s="47"/>
      <c r="H2661" s="47"/>
    </row>
    <row r="2662" spans="5:8" x14ac:dyDescent="0.35">
      <c r="E2662" s="47"/>
      <c r="H2662" s="47"/>
    </row>
    <row r="2663" spans="5:8" x14ac:dyDescent="0.35">
      <c r="E2663" s="47"/>
      <c r="H2663" s="47"/>
    </row>
    <row r="2664" spans="5:8" x14ac:dyDescent="0.35">
      <c r="E2664" s="47"/>
      <c r="H2664" s="47"/>
    </row>
    <row r="2665" spans="5:8" x14ac:dyDescent="0.35">
      <c r="E2665" s="47"/>
      <c r="H2665" s="47"/>
    </row>
    <row r="2666" spans="5:8" x14ac:dyDescent="0.35">
      <c r="E2666" s="47"/>
      <c r="H2666" s="47"/>
    </row>
    <row r="2667" spans="5:8" x14ac:dyDescent="0.35">
      <c r="E2667" s="47"/>
      <c r="H2667" s="47"/>
    </row>
    <row r="2668" spans="5:8" x14ac:dyDescent="0.35">
      <c r="E2668" s="47"/>
      <c r="H2668" s="47"/>
    </row>
    <row r="2669" spans="5:8" x14ac:dyDescent="0.35">
      <c r="E2669" s="47"/>
      <c r="H2669" s="47"/>
    </row>
    <row r="2670" spans="5:8" x14ac:dyDescent="0.35">
      <c r="E2670" s="47"/>
      <c r="H2670" s="47"/>
    </row>
    <row r="2671" spans="5:8" x14ac:dyDescent="0.35">
      <c r="E2671" s="47"/>
      <c r="H2671" s="47"/>
    </row>
    <row r="2672" spans="5:8" x14ac:dyDescent="0.35">
      <c r="E2672" s="47"/>
      <c r="H2672" s="47"/>
    </row>
    <row r="2673" spans="5:8" x14ac:dyDescent="0.35">
      <c r="E2673" s="47"/>
      <c r="H2673" s="47"/>
    </row>
    <row r="2674" spans="5:8" x14ac:dyDescent="0.35">
      <c r="E2674" s="47"/>
      <c r="H2674" s="47"/>
    </row>
    <row r="2675" spans="5:8" x14ac:dyDescent="0.35">
      <c r="E2675" s="47"/>
      <c r="H2675" s="47"/>
    </row>
    <row r="2676" spans="5:8" x14ac:dyDescent="0.35">
      <c r="E2676" s="47"/>
      <c r="H2676" s="47"/>
    </row>
    <row r="2677" spans="5:8" x14ac:dyDescent="0.35">
      <c r="E2677" s="47"/>
      <c r="H2677" s="47"/>
    </row>
    <row r="2678" spans="5:8" x14ac:dyDescent="0.35">
      <c r="E2678" s="47"/>
      <c r="H2678" s="47"/>
    </row>
    <row r="2679" spans="5:8" x14ac:dyDescent="0.35">
      <c r="E2679" s="47"/>
      <c r="H2679" s="47"/>
    </row>
    <row r="2680" spans="5:8" x14ac:dyDescent="0.35">
      <c r="E2680" s="47"/>
      <c r="H2680" s="47"/>
    </row>
    <row r="2681" spans="5:8" x14ac:dyDescent="0.35">
      <c r="E2681" s="47"/>
      <c r="H2681" s="47"/>
    </row>
    <row r="2682" spans="5:8" x14ac:dyDescent="0.35">
      <c r="E2682" s="47"/>
      <c r="H2682" s="47"/>
    </row>
    <row r="2683" spans="5:8" x14ac:dyDescent="0.35">
      <c r="E2683" s="47"/>
      <c r="H2683" s="47"/>
    </row>
    <row r="2684" spans="5:8" x14ac:dyDescent="0.35">
      <c r="E2684" s="47"/>
      <c r="H2684" s="47"/>
    </row>
    <row r="2685" spans="5:8" x14ac:dyDescent="0.35">
      <c r="E2685" s="47"/>
      <c r="H2685" s="47"/>
    </row>
    <row r="2686" spans="5:8" x14ac:dyDescent="0.35">
      <c r="E2686" s="47"/>
      <c r="H2686" s="47"/>
    </row>
    <row r="2687" spans="5:8" x14ac:dyDescent="0.35">
      <c r="E2687" s="47"/>
      <c r="H2687" s="47"/>
    </row>
    <row r="2688" spans="5:8" x14ac:dyDescent="0.35">
      <c r="E2688" s="47"/>
      <c r="H2688" s="47"/>
    </row>
    <row r="2689" spans="5:8" x14ac:dyDescent="0.35">
      <c r="E2689" s="47"/>
      <c r="H2689" s="47"/>
    </row>
    <row r="2690" spans="5:8" x14ac:dyDescent="0.35">
      <c r="E2690" s="47"/>
      <c r="H2690" s="47"/>
    </row>
    <row r="2691" spans="5:8" x14ac:dyDescent="0.35">
      <c r="E2691" s="47"/>
      <c r="H2691" s="47"/>
    </row>
    <row r="2692" spans="5:8" x14ac:dyDescent="0.35">
      <c r="E2692" s="47"/>
      <c r="H2692" s="47"/>
    </row>
    <row r="2693" spans="5:8" x14ac:dyDescent="0.35">
      <c r="E2693" s="47"/>
      <c r="H2693" s="47"/>
    </row>
    <row r="2694" spans="5:8" x14ac:dyDescent="0.35">
      <c r="E2694" s="47"/>
      <c r="H2694" s="47"/>
    </row>
    <row r="2695" spans="5:8" x14ac:dyDescent="0.35">
      <c r="E2695" s="47"/>
      <c r="H2695" s="47"/>
    </row>
    <row r="2696" spans="5:8" x14ac:dyDescent="0.35">
      <c r="E2696" s="47"/>
      <c r="H2696" s="47"/>
    </row>
    <row r="2697" spans="5:8" x14ac:dyDescent="0.35">
      <c r="E2697" s="47"/>
      <c r="H2697" s="47"/>
    </row>
    <row r="2698" spans="5:8" x14ac:dyDescent="0.35">
      <c r="E2698" s="47"/>
      <c r="H2698" s="47"/>
    </row>
    <row r="2699" spans="5:8" x14ac:dyDescent="0.35">
      <c r="E2699" s="47"/>
      <c r="H2699" s="47"/>
    </row>
    <row r="2700" spans="5:8" x14ac:dyDescent="0.35">
      <c r="E2700" s="47"/>
      <c r="H2700" s="47"/>
    </row>
    <row r="2701" spans="5:8" x14ac:dyDescent="0.35">
      <c r="E2701" s="47"/>
      <c r="H2701" s="47"/>
    </row>
    <row r="2702" spans="5:8" x14ac:dyDescent="0.35">
      <c r="E2702" s="47"/>
      <c r="H2702" s="47"/>
    </row>
    <row r="2703" spans="5:8" x14ac:dyDescent="0.35">
      <c r="E2703" s="47"/>
      <c r="H2703" s="47"/>
    </row>
    <row r="2704" spans="5:8" x14ac:dyDescent="0.35">
      <c r="E2704" s="47"/>
      <c r="H2704" s="47"/>
    </row>
    <row r="2705" spans="5:8" x14ac:dyDescent="0.35">
      <c r="E2705" s="47"/>
      <c r="H2705" s="47"/>
    </row>
    <row r="2706" spans="5:8" x14ac:dyDescent="0.35">
      <c r="E2706" s="47"/>
      <c r="H2706" s="47"/>
    </row>
    <row r="2707" spans="5:8" x14ac:dyDescent="0.35">
      <c r="E2707" s="47"/>
      <c r="H2707" s="47"/>
    </row>
    <row r="2708" spans="5:8" x14ac:dyDescent="0.35">
      <c r="E2708" s="47"/>
      <c r="H2708" s="47"/>
    </row>
    <row r="2709" spans="5:8" x14ac:dyDescent="0.35">
      <c r="E2709" s="47"/>
      <c r="H2709" s="47"/>
    </row>
    <row r="2710" spans="5:8" x14ac:dyDescent="0.35">
      <c r="E2710" s="47"/>
      <c r="H2710" s="47"/>
    </row>
    <row r="2711" spans="5:8" x14ac:dyDescent="0.35">
      <c r="E2711" s="47"/>
      <c r="H2711" s="47"/>
    </row>
    <row r="2712" spans="5:8" x14ac:dyDescent="0.35">
      <c r="E2712" s="47"/>
      <c r="H2712" s="47"/>
    </row>
    <row r="2713" spans="5:8" x14ac:dyDescent="0.35">
      <c r="E2713" s="47"/>
      <c r="H2713" s="47"/>
    </row>
    <row r="2714" spans="5:8" x14ac:dyDescent="0.35">
      <c r="E2714" s="47"/>
      <c r="H2714" s="47"/>
    </row>
    <row r="2715" spans="5:8" x14ac:dyDescent="0.35">
      <c r="E2715" s="47"/>
      <c r="H2715" s="47"/>
    </row>
    <row r="2716" spans="5:8" x14ac:dyDescent="0.35">
      <c r="E2716" s="47"/>
      <c r="H2716" s="47"/>
    </row>
    <row r="2717" spans="5:8" x14ac:dyDescent="0.35">
      <c r="E2717" s="47"/>
      <c r="H2717" s="47"/>
    </row>
    <row r="2718" spans="5:8" x14ac:dyDescent="0.35">
      <c r="E2718" s="47"/>
      <c r="H2718" s="47"/>
    </row>
    <row r="2719" spans="5:8" x14ac:dyDescent="0.35">
      <c r="E2719" s="47"/>
      <c r="H2719" s="47"/>
    </row>
    <row r="2720" spans="5:8" x14ac:dyDescent="0.35">
      <c r="E2720" s="47"/>
      <c r="H2720" s="47"/>
    </row>
    <row r="2721" spans="5:8" x14ac:dyDescent="0.35">
      <c r="E2721" s="47"/>
      <c r="H2721" s="47"/>
    </row>
    <row r="2722" spans="5:8" x14ac:dyDescent="0.35">
      <c r="E2722" s="47"/>
      <c r="H2722" s="47"/>
    </row>
    <row r="2723" spans="5:8" x14ac:dyDescent="0.35">
      <c r="E2723" s="47"/>
      <c r="H2723" s="47"/>
    </row>
    <row r="2724" spans="5:8" x14ac:dyDescent="0.35">
      <c r="E2724" s="47"/>
      <c r="H2724" s="47"/>
    </row>
    <row r="2725" spans="5:8" x14ac:dyDescent="0.35">
      <c r="E2725" s="47"/>
      <c r="H2725" s="47"/>
    </row>
    <row r="2726" spans="5:8" x14ac:dyDescent="0.35">
      <c r="E2726" s="47"/>
      <c r="H2726" s="47"/>
    </row>
    <row r="2727" spans="5:8" x14ac:dyDescent="0.35">
      <c r="E2727" s="47"/>
      <c r="H2727" s="47"/>
    </row>
    <row r="2728" spans="5:8" x14ac:dyDescent="0.35">
      <c r="E2728" s="47"/>
      <c r="H2728" s="47"/>
    </row>
    <row r="2729" spans="5:8" x14ac:dyDescent="0.35">
      <c r="E2729" s="47"/>
      <c r="H2729" s="47"/>
    </row>
    <row r="2730" spans="5:8" x14ac:dyDescent="0.35">
      <c r="E2730" s="47"/>
      <c r="H2730" s="47"/>
    </row>
    <row r="2731" spans="5:8" x14ac:dyDescent="0.35">
      <c r="E2731" s="47"/>
      <c r="H2731" s="47"/>
    </row>
    <row r="2732" spans="5:8" x14ac:dyDescent="0.35">
      <c r="E2732" s="47"/>
      <c r="H2732" s="47"/>
    </row>
    <row r="2733" spans="5:8" x14ac:dyDescent="0.35">
      <c r="E2733" s="47"/>
      <c r="H2733" s="47"/>
    </row>
    <row r="2734" spans="5:8" x14ac:dyDescent="0.35">
      <c r="E2734" s="47"/>
      <c r="H2734" s="47"/>
    </row>
    <row r="2735" spans="5:8" x14ac:dyDescent="0.35">
      <c r="E2735" s="47"/>
      <c r="H2735" s="47"/>
    </row>
    <row r="2736" spans="5:8" x14ac:dyDescent="0.35">
      <c r="E2736" s="47"/>
      <c r="H2736" s="47"/>
    </row>
    <row r="2737" spans="5:8" x14ac:dyDescent="0.35">
      <c r="E2737" s="47"/>
      <c r="H2737" s="47"/>
    </row>
    <row r="2738" spans="5:8" x14ac:dyDescent="0.35">
      <c r="E2738" s="47"/>
      <c r="H2738" s="47"/>
    </row>
    <row r="2739" spans="5:8" x14ac:dyDescent="0.35">
      <c r="E2739" s="47"/>
      <c r="H2739" s="47"/>
    </row>
    <row r="2740" spans="5:8" x14ac:dyDescent="0.35">
      <c r="E2740" s="47"/>
      <c r="H2740" s="47"/>
    </row>
    <row r="2741" spans="5:8" x14ac:dyDescent="0.35">
      <c r="E2741" s="47"/>
      <c r="H2741" s="47"/>
    </row>
    <row r="2742" spans="5:8" x14ac:dyDescent="0.35">
      <c r="E2742" s="47"/>
      <c r="H2742" s="47"/>
    </row>
    <row r="2743" spans="5:8" x14ac:dyDescent="0.35">
      <c r="E2743" s="47"/>
      <c r="H2743" s="47"/>
    </row>
    <row r="2744" spans="5:8" x14ac:dyDescent="0.35">
      <c r="E2744" s="47"/>
      <c r="H2744" s="47"/>
    </row>
    <row r="2745" spans="5:8" x14ac:dyDescent="0.35">
      <c r="E2745" s="47"/>
      <c r="H2745" s="47"/>
    </row>
    <row r="2746" spans="5:8" x14ac:dyDescent="0.35">
      <c r="E2746" s="47"/>
      <c r="H2746" s="47"/>
    </row>
    <row r="2747" spans="5:8" x14ac:dyDescent="0.35">
      <c r="E2747" s="47"/>
      <c r="H2747" s="47"/>
    </row>
    <row r="2748" spans="5:8" x14ac:dyDescent="0.35">
      <c r="E2748" s="47"/>
      <c r="H2748" s="47"/>
    </row>
    <row r="2749" spans="5:8" x14ac:dyDescent="0.35">
      <c r="E2749" s="47"/>
      <c r="H2749" s="47"/>
    </row>
    <row r="2750" spans="5:8" x14ac:dyDescent="0.35">
      <c r="E2750" s="47"/>
      <c r="H2750" s="47"/>
    </row>
    <row r="2751" spans="5:8" x14ac:dyDescent="0.35">
      <c r="E2751" s="47"/>
      <c r="H2751" s="47"/>
    </row>
    <row r="2752" spans="5:8" x14ac:dyDescent="0.35">
      <c r="E2752" s="47"/>
      <c r="H2752" s="47"/>
    </row>
    <row r="2753" spans="5:8" x14ac:dyDescent="0.35">
      <c r="E2753" s="47"/>
      <c r="H2753" s="47"/>
    </row>
    <row r="2754" spans="5:8" x14ac:dyDescent="0.35">
      <c r="E2754" s="47"/>
      <c r="H2754" s="47"/>
    </row>
    <row r="2755" spans="5:8" x14ac:dyDescent="0.35">
      <c r="E2755" s="47"/>
      <c r="H2755" s="47"/>
    </row>
    <row r="2756" spans="5:8" x14ac:dyDescent="0.35">
      <c r="E2756" s="47"/>
      <c r="H2756" s="47"/>
    </row>
    <row r="2757" spans="5:8" x14ac:dyDescent="0.35">
      <c r="E2757" s="47"/>
      <c r="H2757" s="47"/>
    </row>
    <row r="2758" spans="5:8" x14ac:dyDescent="0.35">
      <c r="E2758" s="47"/>
      <c r="H2758" s="47"/>
    </row>
    <row r="2759" spans="5:8" x14ac:dyDescent="0.35">
      <c r="E2759" s="47"/>
      <c r="H2759" s="47"/>
    </row>
    <row r="2760" spans="5:8" x14ac:dyDescent="0.35">
      <c r="E2760" s="47"/>
      <c r="H2760" s="47"/>
    </row>
    <row r="2761" spans="5:8" x14ac:dyDescent="0.35">
      <c r="E2761" s="47"/>
      <c r="H2761" s="47"/>
    </row>
    <row r="2762" spans="5:8" x14ac:dyDescent="0.35">
      <c r="E2762" s="47"/>
      <c r="H2762" s="47"/>
    </row>
    <row r="2763" spans="5:8" x14ac:dyDescent="0.35">
      <c r="E2763" s="47"/>
      <c r="H2763" s="47"/>
    </row>
    <row r="2764" spans="5:8" x14ac:dyDescent="0.35">
      <c r="E2764" s="47"/>
      <c r="H2764" s="47"/>
    </row>
    <row r="2765" spans="5:8" x14ac:dyDescent="0.35">
      <c r="E2765" s="47"/>
      <c r="H2765" s="47"/>
    </row>
    <row r="2766" spans="5:8" x14ac:dyDescent="0.35">
      <c r="E2766" s="47"/>
      <c r="H2766" s="47"/>
    </row>
    <row r="2767" spans="5:8" x14ac:dyDescent="0.35">
      <c r="E2767" s="47"/>
      <c r="H2767" s="47"/>
    </row>
    <row r="2768" spans="5:8" x14ac:dyDescent="0.35">
      <c r="E2768" s="47"/>
      <c r="H2768" s="47"/>
    </row>
    <row r="2769" spans="5:8" x14ac:dyDescent="0.35">
      <c r="E2769" s="47"/>
      <c r="H2769" s="47"/>
    </row>
    <row r="2770" spans="5:8" x14ac:dyDescent="0.35">
      <c r="E2770" s="47"/>
      <c r="H2770" s="47"/>
    </row>
    <row r="2771" spans="5:8" x14ac:dyDescent="0.35">
      <c r="E2771" s="47"/>
      <c r="H2771" s="47"/>
    </row>
    <row r="2772" spans="5:8" x14ac:dyDescent="0.35">
      <c r="E2772" s="47"/>
      <c r="H2772" s="47"/>
    </row>
    <row r="2773" spans="5:8" x14ac:dyDescent="0.35">
      <c r="E2773" s="47"/>
      <c r="H2773" s="47"/>
    </row>
    <row r="2774" spans="5:8" x14ac:dyDescent="0.35">
      <c r="E2774" s="47"/>
      <c r="H2774" s="47"/>
    </row>
    <row r="2775" spans="5:8" x14ac:dyDescent="0.35">
      <c r="E2775" s="47"/>
      <c r="H2775" s="47"/>
    </row>
    <row r="2776" spans="5:8" x14ac:dyDescent="0.35">
      <c r="E2776" s="47"/>
      <c r="H2776" s="47"/>
    </row>
    <row r="2777" spans="5:8" x14ac:dyDescent="0.35">
      <c r="E2777" s="47"/>
      <c r="H2777" s="47"/>
    </row>
    <row r="2778" spans="5:8" x14ac:dyDescent="0.35">
      <c r="E2778" s="47"/>
      <c r="H2778" s="47"/>
    </row>
    <row r="2779" spans="5:8" x14ac:dyDescent="0.35">
      <c r="E2779" s="47"/>
      <c r="H2779" s="47"/>
    </row>
    <row r="2780" spans="5:8" x14ac:dyDescent="0.35">
      <c r="E2780" s="47"/>
      <c r="H2780" s="47"/>
    </row>
    <row r="2781" spans="5:8" x14ac:dyDescent="0.35">
      <c r="E2781" s="47"/>
      <c r="H2781" s="47"/>
    </row>
    <row r="2782" spans="5:8" x14ac:dyDescent="0.35">
      <c r="E2782" s="47"/>
      <c r="H2782" s="47"/>
    </row>
    <row r="2783" spans="5:8" x14ac:dyDescent="0.35">
      <c r="E2783" s="47"/>
      <c r="H2783" s="47"/>
    </row>
    <row r="2784" spans="5:8" x14ac:dyDescent="0.35">
      <c r="E2784" s="47"/>
      <c r="H2784" s="47"/>
    </row>
    <row r="2785" spans="5:8" x14ac:dyDescent="0.35">
      <c r="E2785" s="47"/>
      <c r="H2785" s="47"/>
    </row>
    <row r="2786" spans="5:8" x14ac:dyDescent="0.35">
      <c r="E2786" s="47"/>
      <c r="H2786" s="47"/>
    </row>
    <row r="2787" spans="5:8" x14ac:dyDescent="0.35">
      <c r="E2787" s="47"/>
      <c r="H2787" s="47"/>
    </row>
    <row r="2788" spans="5:8" x14ac:dyDescent="0.35">
      <c r="E2788" s="47"/>
      <c r="H2788" s="47"/>
    </row>
    <row r="2789" spans="5:8" x14ac:dyDescent="0.35">
      <c r="E2789" s="47"/>
      <c r="H2789" s="47"/>
    </row>
    <row r="2790" spans="5:8" x14ac:dyDescent="0.35">
      <c r="E2790" s="47"/>
      <c r="H2790" s="47"/>
    </row>
    <row r="2791" spans="5:8" x14ac:dyDescent="0.35">
      <c r="E2791" s="47"/>
      <c r="H2791" s="47"/>
    </row>
    <row r="2792" spans="5:8" x14ac:dyDescent="0.35">
      <c r="E2792" s="47"/>
      <c r="H2792" s="47"/>
    </row>
    <row r="2793" spans="5:8" x14ac:dyDescent="0.35">
      <c r="E2793" s="47"/>
      <c r="H2793" s="47"/>
    </row>
    <row r="2794" spans="5:8" x14ac:dyDescent="0.35">
      <c r="E2794" s="47"/>
      <c r="H2794" s="47"/>
    </row>
    <row r="2795" spans="5:8" x14ac:dyDescent="0.35">
      <c r="E2795" s="47"/>
      <c r="H2795" s="47"/>
    </row>
    <row r="2796" spans="5:8" x14ac:dyDescent="0.35">
      <c r="E2796" s="47"/>
      <c r="H2796" s="47"/>
    </row>
    <row r="2797" spans="5:8" x14ac:dyDescent="0.35">
      <c r="E2797" s="47"/>
      <c r="H2797" s="47"/>
    </row>
    <row r="2798" spans="5:8" x14ac:dyDescent="0.35">
      <c r="E2798" s="47"/>
      <c r="H2798" s="47"/>
    </row>
    <row r="2799" spans="5:8" x14ac:dyDescent="0.35">
      <c r="E2799" s="47"/>
      <c r="H2799" s="47"/>
    </row>
    <row r="2800" spans="5:8" x14ac:dyDescent="0.35">
      <c r="E2800" s="47"/>
      <c r="H2800" s="47"/>
    </row>
    <row r="2801" spans="5:8" x14ac:dyDescent="0.35">
      <c r="E2801" s="47"/>
      <c r="H2801" s="47"/>
    </row>
    <row r="2802" spans="5:8" x14ac:dyDescent="0.35">
      <c r="E2802" s="47"/>
      <c r="H2802" s="47"/>
    </row>
    <row r="2803" spans="5:8" x14ac:dyDescent="0.35">
      <c r="E2803" s="47"/>
      <c r="H2803" s="47"/>
    </row>
    <row r="2804" spans="5:8" x14ac:dyDescent="0.35">
      <c r="E2804" s="47"/>
      <c r="H2804" s="47"/>
    </row>
    <row r="2805" spans="5:8" x14ac:dyDescent="0.35">
      <c r="E2805" s="47"/>
      <c r="H2805" s="47"/>
    </row>
    <row r="2806" spans="5:8" x14ac:dyDescent="0.35">
      <c r="E2806" s="47"/>
      <c r="H2806" s="47"/>
    </row>
    <row r="2807" spans="5:8" x14ac:dyDescent="0.35">
      <c r="E2807" s="47"/>
      <c r="H2807" s="47"/>
    </row>
    <row r="2808" spans="5:8" x14ac:dyDescent="0.35">
      <c r="E2808" s="47"/>
      <c r="H2808" s="47"/>
    </row>
    <row r="2809" spans="5:8" x14ac:dyDescent="0.35">
      <c r="E2809" s="47"/>
      <c r="H2809" s="47"/>
    </row>
    <row r="2810" spans="5:8" x14ac:dyDescent="0.35">
      <c r="E2810" s="47"/>
      <c r="H2810" s="47"/>
    </row>
    <row r="2811" spans="5:8" x14ac:dyDescent="0.35">
      <c r="E2811" s="47"/>
      <c r="H2811" s="47"/>
    </row>
    <row r="2812" spans="5:8" x14ac:dyDescent="0.35">
      <c r="E2812" s="47"/>
      <c r="H2812" s="47"/>
    </row>
    <row r="2813" spans="5:8" x14ac:dyDescent="0.35">
      <c r="E2813" s="47"/>
      <c r="H2813" s="47"/>
    </row>
    <row r="2814" spans="5:8" x14ac:dyDescent="0.35">
      <c r="E2814" s="47"/>
      <c r="H2814" s="47"/>
    </row>
    <row r="2815" spans="5:8" x14ac:dyDescent="0.35">
      <c r="E2815" s="47"/>
      <c r="H2815" s="47"/>
    </row>
    <row r="2816" spans="5:8" x14ac:dyDescent="0.35">
      <c r="E2816" s="47"/>
      <c r="H2816" s="47"/>
    </row>
    <row r="2817" spans="5:8" x14ac:dyDescent="0.35">
      <c r="E2817" s="47"/>
      <c r="H2817" s="47"/>
    </row>
    <row r="2818" spans="5:8" x14ac:dyDescent="0.35">
      <c r="E2818" s="47"/>
      <c r="H2818" s="47"/>
    </row>
    <row r="2819" spans="5:8" x14ac:dyDescent="0.35">
      <c r="E2819" s="47"/>
      <c r="H2819" s="47"/>
    </row>
    <row r="2820" spans="5:8" x14ac:dyDescent="0.35">
      <c r="E2820" s="47"/>
      <c r="H2820" s="47"/>
    </row>
    <row r="2821" spans="5:8" x14ac:dyDescent="0.35">
      <c r="E2821" s="47"/>
      <c r="H2821" s="47"/>
    </row>
    <row r="2822" spans="5:8" x14ac:dyDescent="0.35">
      <c r="E2822" s="47"/>
      <c r="H2822" s="47"/>
    </row>
    <row r="2823" spans="5:8" x14ac:dyDescent="0.35">
      <c r="E2823" s="47"/>
      <c r="H2823" s="47"/>
    </row>
    <row r="2824" spans="5:8" x14ac:dyDescent="0.35">
      <c r="E2824" s="47"/>
      <c r="H2824" s="47"/>
    </row>
    <row r="2825" spans="5:8" x14ac:dyDescent="0.35">
      <c r="E2825" s="47"/>
      <c r="H2825" s="47"/>
    </row>
    <row r="2826" spans="5:8" x14ac:dyDescent="0.35">
      <c r="E2826" s="47"/>
      <c r="H2826" s="47"/>
    </row>
    <row r="2827" spans="5:8" x14ac:dyDescent="0.35">
      <c r="E2827" s="47"/>
      <c r="H2827" s="47"/>
    </row>
    <row r="2828" spans="5:8" x14ac:dyDescent="0.35">
      <c r="E2828" s="47"/>
      <c r="H2828" s="47"/>
    </row>
    <row r="2829" spans="5:8" x14ac:dyDescent="0.35">
      <c r="E2829" s="47"/>
      <c r="H2829" s="47"/>
    </row>
    <row r="2830" spans="5:8" x14ac:dyDescent="0.35">
      <c r="E2830" s="47"/>
      <c r="H2830" s="47"/>
    </row>
    <row r="2831" spans="5:8" x14ac:dyDescent="0.35">
      <c r="E2831" s="47"/>
      <c r="H2831" s="47"/>
    </row>
    <row r="2832" spans="5:8" x14ac:dyDescent="0.35">
      <c r="E2832" s="47"/>
      <c r="H2832" s="47"/>
    </row>
    <row r="2833" spans="5:8" x14ac:dyDescent="0.35">
      <c r="E2833" s="47"/>
      <c r="H2833" s="47"/>
    </row>
    <row r="2834" spans="5:8" x14ac:dyDescent="0.35">
      <c r="E2834" s="47"/>
      <c r="H2834" s="47"/>
    </row>
    <row r="2835" spans="5:8" x14ac:dyDescent="0.35">
      <c r="E2835" s="47"/>
      <c r="H2835" s="47"/>
    </row>
    <row r="2836" spans="5:8" x14ac:dyDescent="0.35">
      <c r="E2836" s="47"/>
      <c r="H2836" s="47"/>
    </row>
    <row r="2837" spans="5:8" x14ac:dyDescent="0.35">
      <c r="E2837" s="47"/>
      <c r="H2837" s="47"/>
    </row>
    <row r="2838" spans="5:8" x14ac:dyDescent="0.35">
      <c r="E2838" s="47"/>
      <c r="H2838" s="47"/>
    </row>
    <row r="2839" spans="5:8" x14ac:dyDescent="0.35">
      <c r="E2839" s="47"/>
      <c r="H2839" s="47"/>
    </row>
    <row r="2840" spans="5:8" x14ac:dyDescent="0.35">
      <c r="E2840" s="47"/>
      <c r="H2840" s="47"/>
    </row>
    <row r="2841" spans="5:8" x14ac:dyDescent="0.35">
      <c r="E2841" s="47"/>
      <c r="H2841" s="47"/>
    </row>
    <row r="2842" spans="5:8" x14ac:dyDescent="0.35">
      <c r="E2842" s="47"/>
      <c r="H2842" s="47"/>
    </row>
    <row r="2843" spans="5:8" x14ac:dyDescent="0.35">
      <c r="E2843" s="47"/>
      <c r="H2843" s="47"/>
    </row>
    <row r="2844" spans="5:8" x14ac:dyDescent="0.35">
      <c r="E2844" s="47"/>
      <c r="H2844" s="47"/>
    </row>
    <row r="2845" spans="5:8" x14ac:dyDescent="0.35">
      <c r="E2845" s="47"/>
      <c r="H2845" s="47"/>
    </row>
    <row r="2846" spans="5:8" x14ac:dyDescent="0.35">
      <c r="E2846" s="47"/>
      <c r="H2846" s="47"/>
    </row>
    <row r="2847" spans="5:8" x14ac:dyDescent="0.35">
      <c r="E2847" s="47"/>
      <c r="H2847" s="47"/>
    </row>
    <row r="2848" spans="5:8" x14ac:dyDescent="0.35">
      <c r="E2848" s="47"/>
      <c r="H2848" s="47"/>
    </row>
    <row r="2849" spans="5:8" x14ac:dyDescent="0.35">
      <c r="E2849" s="47"/>
      <c r="H2849" s="47"/>
    </row>
    <row r="2850" spans="5:8" x14ac:dyDescent="0.35">
      <c r="E2850" s="47"/>
      <c r="H2850" s="47"/>
    </row>
    <row r="2851" spans="5:8" x14ac:dyDescent="0.35">
      <c r="E2851" s="47"/>
      <c r="H2851" s="47"/>
    </row>
    <row r="2852" spans="5:8" x14ac:dyDescent="0.35">
      <c r="E2852" s="47"/>
      <c r="H2852" s="47"/>
    </row>
    <row r="2853" spans="5:8" x14ac:dyDescent="0.35">
      <c r="E2853" s="47"/>
      <c r="H2853" s="47"/>
    </row>
    <row r="2854" spans="5:8" x14ac:dyDescent="0.35">
      <c r="E2854" s="47"/>
      <c r="H2854" s="47"/>
    </row>
    <row r="2855" spans="5:8" x14ac:dyDescent="0.35">
      <c r="E2855" s="47"/>
      <c r="H2855" s="47"/>
    </row>
    <row r="2856" spans="5:8" x14ac:dyDescent="0.35">
      <c r="E2856" s="47"/>
      <c r="H2856" s="47"/>
    </row>
    <row r="2857" spans="5:8" x14ac:dyDescent="0.35">
      <c r="E2857" s="47"/>
      <c r="H2857" s="47"/>
    </row>
    <row r="2858" spans="5:8" x14ac:dyDescent="0.35">
      <c r="E2858" s="47"/>
      <c r="H2858" s="47"/>
    </row>
    <row r="2859" spans="5:8" x14ac:dyDescent="0.35">
      <c r="E2859" s="47"/>
      <c r="H2859" s="47"/>
    </row>
    <row r="2860" spans="5:8" x14ac:dyDescent="0.35">
      <c r="E2860" s="47"/>
      <c r="H2860" s="47"/>
    </row>
    <row r="2861" spans="5:8" x14ac:dyDescent="0.35">
      <c r="E2861" s="47"/>
      <c r="H2861" s="47"/>
    </row>
    <row r="2862" spans="5:8" x14ac:dyDescent="0.35">
      <c r="E2862" s="47"/>
      <c r="H2862" s="47"/>
    </row>
    <row r="2863" spans="5:8" x14ac:dyDescent="0.35">
      <c r="E2863" s="47"/>
      <c r="H2863" s="47"/>
    </row>
    <row r="2864" spans="5:8" x14ac:dyDescent="0.35">
      <c r="E2864" s="47"/>
      <c r="H2864" s="47"/>
    </row>
    <row r="2865" spans="5:8" x14ac:dyDescent="0.35">
      <c r="E2865" s="47"/>
      <c r="H2865" s="47"/>
    </row>
    <row r="2866" spans="5:8" x14ac:dyDescent="0.35">
      <c r="E2866" s="47"/>
      <c r="H2866" s="47"/>
    </row>
    <row r="2867" spans="5:8" x14ac:dyDescent="0.35">
      <c r="E2867" s="47"/>
      <c r="H2867" s="47"/>
    </row>
    <row r="2868" spans="5:8" x14ac:dyDescent="0.35">
      <c r="E2868" s="47"/>
      <c r="H2868" s="47"/>
    </row>
    <row r="2869" spans="5:8" x14ac:dyDescent="0.35">
      <c r="E2869" s="47"/>
      <c r="H2869" s="47"/>
    </row>
    <row r="2870" spans="5:8" x14ac:dyDescent="0.35">
      <c r="E2870" s="47"/>
      <c r="H2870" s="47"/>
    </row>
    <row r="2871" spans="5:8" x14ac:dyDescent="0.35">
      <c r="E2871" s="47"/>
      <c r="H2871" s="47"/>
    </row>
    <row r="2872" spans="5:8" x14ac:dyDescent="0.35">
      <c r="E2872" s="47"/>
      <c r="H2872" s="47"/>
    </row>
    <row r="2873" spans="5:8" x14ac:dyDescent="0.35">
      <c r="E2873" s="47"/>
      <c r="H2873" s="47"/>
    </row>
    <row r="2874" spans="5:8" x14ac:dyDescent="0.35">
      <c r="E2874" s="47"/>
      <c r="H2874" s="47"/>
    </row>
    <row r="2875" spans="5:8" x14ac:dyDescent="0.35">
      <c r="E2875" s="47"/>
      <c r="H2875" s="47"/>
    </row>
    <row r="2876" spans="5:8" x14ac:dyDescent="0.35">
      <c r="E2876" s="47"/>
      <c r="H2876" s="47"/>
    </row>
    <row r="2877" spans="5:8" x14ac:dyDescent="0.35">
      <c r="E2877" s="47"/>
      <c r="H2877" s="47"/>
    </row>
    <row r="2878" spans="5:8" x14ac:dyDescent="0.35">
      <c r="E2878" s="47"/>
      <c r="H2878" s="47"/>
    </row>
    <row r="2879" spans="5:8" x14ac:dyDescent="0.35">
      <c r="E2879" s="47"/>
      <c r="H2879" s="47"/>
    </row>
    <row r="2880" spans="5:8" x14ac:dyDescent="0.35">
      <c r="E2880" s="47"/>
      <c r="H2880" s="47"/>
    </row>
    <row r="2881" spans="5:8" x14ac:dyDescent="0.35">
      <c r="E2881" s="47"/>
      <c r="H2881" s="47"/>
    </row>
    <row r="2882" spans="5:8" x14ac:dyDescent="0.35">
      <c r="E2882" s="47"/>
      <c r="H2882" s="47"/>
    </row>
    <row r="2883" spans="5:8" x14ac:dyDescent="0.35">
      <c r="E2883" s="47"/>
      <c r="H2883" s="47"/>
    </row>
    <row r="2884" spans="5:8" x14ac:dyDescent="0.35">
      <c r="E2884" s="47"/>
      <c r="H2884" s="47"/>
    </row>
    <row r="2885" spans="5:8" x14ac:dyDescent="0.35">
      <c r="E2885" s="47"/>
      <c r="H2885" s="47"/>
    </row>
    <row r="2886" spans="5:8" x14ac:dyDescent="0.35">
      <c r="E2886" s="47"/>
      <c r="H2886" s="47"/>
    </row>
    <row r="2887" spans="5:8" x14ac:dyDescent="0.35">
      <c r="E2887" s="47"/>
      <c r="H2887" s="47"/>
    </row>
    <row r="2888" spans="5:8" x14ac:dyDescent="0.35">
      <c r="E2888" s="47"/>
      <c r="H2888" s="47"/>
    </row>
    <row r="2889" spans="5:8" x14ac:dyDescent="0.35">
      <c r="E2889" s="47"/>
      <c r="H2889" s="47"/>
    </row>
    <row r="2890" spans="5:8" x14ac:dyDescent="0.35">
      <c r="E2890" s="47"/>
      <c r="H2890" s="47"/>
    </row>
    <row r="2891" spans="5:8" x14ac:dyDescent="0.35">
      <c r="E2891" s="47"/>
      <c r="H2891" s="47"/>
    </row>
    <row r="2892" spans="5:8" x14ac:dyDescent="0.35">
      <c r="E2892" s="47"/>
      <c r="H2892" s="47"/>
    </row>
    <row r="2893" spans="5:8" x14ac:dyDescent="0.35">
      <c r="E2893" s="47"/>
      <c r="H2893" s="47"/>
    </row>
    <row r="2894" spans="5:8" x14ac:dyDescent="0.35">
      <c r="E2894" s="47"/>
      <c r="H2894" s="47"/>
    </row>
    <row r="2895" spans="5:8" x14ac:dyDescent="0.35">
      <c r="E2895" s="47"/>
      <c r="H2895" s="47"/>
    </row>
    <row r="2896" spans="5:8" x14ac:dyDescent="0.35">
      <c r="E2896" s="47"/>
      <c r="H2896" s="47"/>
    </row>
    <row r="2897" spans="5:8" x14ac:dyDescent="0.35">
      <c r="E2897" s="47"/>
      <c r="H2897" s="47"/>
    </row>
    <row r="2898" spans="5:8" x14ac:dyDescent="0.35">
      <c r="E2898" s="47"/>
      <c r="H2898" s="47"/>
    </row>
    <row r="2899" spans="5:8" x14ac:dyDescent="0.35">
      <c r="E2899" s="47"/>
      <c r="H2899" s="47"/>
    </row>
    <row r="2900" spans="5:8" x14ac:dyDescent="0.35">
      <c r="E2900" s="47"/>
      <c r="H2900" s="47"/>
    </row>
    <row r="2901" spans="5:8" x14ac:dyDescent="0.35">
      <c r="E2901" s="47"/>
      <c r="H2901" s="47"/>
    </row>
    <row r="2902" spans="5:8" x14ac:dyDescent="0.35">
      <c r="E2902" s="47"/>
      <c r="H2902" s="47"/>
    </row>
    <row r="2903" spans="5:8" x14ac:dyDescent="0.35">
      <c r="E2903" s="47"/>
      <c r="H2903" s="47"/>
    </row>
    <row r="2904" spans="5:8" x14ac:dyDescent="0.35">
      <c r="E2904" s="47"/>
      <c r="H2904" s="47"/>
    </row>
    <row r="2905" spans="5:8" x14ac:dyDescent="0.35">
      <c r="E2905" s="47"/>
      <c r="H2905" s="47"/>
    </row>
    <row r="2906" spans="5:8" x14ac:dyDescent="0.35">
      <c r="E2906" s="47"/>
      <c r="H2906" s="47"/>
    </row>
    <row r="2907" spans="5:8" x14ac:dyDescent="0.35">
      <c r="E2907" s="47"/>
      <c r="H2907" s="47"/>
    </row>
    <row r="2908" spans="5:8" x14ac:dyDescent="0.35">
      <c r="E2908" s="47"/>
      <c r="H2908" s="47"/>
    </row>
    <row r="2909" spans="5:8" x14ac:dyDescent="0.35">
      <c r="E2909" s="47"/>
      <c r="H2909" s="47"/>
    </row>
    <row r="2910" spans="5:8" x14ac:dyDescent="0.35">
      <c r="E2910" s="47"/>
      <c r="H2910" s="47"/>
    </row>
    <row r="2911" spans="5:8" x14ac:dyDescent="0.35">
      <c r="E2911" s="47"/>
      <c r="H2911" s="47"/>
    </row>
    <row r="2912" spans="5:8" x14ac:dyDescent="0.35">
      <c r="E2912" s="47"/>
      <c r="H2912" s="47"/>
    </row>
    <row r="2913" spans="5:8" x14ac:dyDescent="0.35">
      <c r="E2913" s="47"/>
      <c r="H2913" s="47"/>
    </row>
    <row r="2914" spans="5:8" x14ac:dyDescent="0.35">
      <c r="E2914" s="47"/>
      <c r="H2914" s="47"/>
    </row>
    <row r="2915" spans="5:8" x14ac:dyDescent="0.35">
      <c r="E2915" s="47"/>
      <c r="H2915" s="47"/>
    </row>
    <row r="2916" spans="5:8" x14ac:dyDescent="0.35">
      <c r="E2916" s="47"/>
      <c r="H2916" s="47"/>
    </row>
    <row r="2917" spans="5:8" x14ac:dyDescent="0.35">
      <c r="E2917" s="47"/>
      <c r="H2917" s="47"/>
    </row>
    <row r="2918" spans="5:8" x14ac:dyDescent="0.35">
      <c r="E2918" s="47"/>
      <c r="H2918" s="47"/>
    </row>
    <row r="2919" spans="5:8" x14ac:dyDescent="0.35">
      <c r="E2919" s="47"/>
      <c r="H2919" s="47"/>
    </row>
    <row r="2920" spans="5:8" x14ac:dyDescent="0.35">
      <c r="E2920" s="47"/>
      <c r="H2920" s="47"/>
    </row>
    <row r="2921" spans="5:8" x14ac:dyDescent="0.35">
      <c r="E2921" s="47"/>
      <c r="H2921" s="47"/>
    </row>
    <row r="2922" spans="5:8" x14ac:dyDescent="0.35">
      <c r="E2922" s="47"/>
      <c r="H2922" s="47"/>
    </row>
    <row r="2923" spans="5:8" x14ac:dyDescent="0.35">
      <c r="E2923" s="47"/>
      <c r="H2923" s="47"/>
    </row>
    <row r="2924" spans="5:8" x14ac:dyDescent="0.35">
      <c r="E2924" s="47"/>
      <c r="H2924" s="47"/>
    </row>
    <row r="2925" spans="5:8" x14ac:dyDescent="0.35">
      <c r="E2925" s="47"/>
      <c r="H2925" s="47"/>
    </row>
    <row r="2926" spans="5:8" x14ac:dyDescent="0.35">
      <c r="E2926" s="47"/>
      <c r="H2926" s="47"/>
    </row>
    <row r="2927" spans="5:8" x14ac:dyDescent="0.35">
      <c r="E2927" s="47"/>
      <c r="H2927" s="47"/>
    </row>
    <row r="2928" spans="5:8" x14ac:dyDescent="0.35">
      <c r="E2928" s="47"/>
      <c r="H2928" s="47"/>
    </row>
    <row r="2929" spans="5:8" x14ac:dyDescent="0.35">
      <c r="E2929" s="47"/>
      <c r="H2929" s="47"/>
    </row>
    <row r="2930" spans="5:8" x14ac:dyDescent="0.35">
      <c r="E2930" s="47"/>
      <c r="H2930" s="47"/>
    </row>
    <row r="2931" spans="5:8" x14ac:dyDescent="0.35">
      <c r="E2931" s="47"/>
      <c r="H2931" s="47"/>
    </row>
    <row r="2932" spans="5:8" x14ac:dyDescent="0.35">
      <c r="E2932" s="47"/>
      <c r="H2932" s="47"/>
    </row>
    <row r="2933" spans="5:8" x14ac:dyDescent="0.35">
      <c r="E2933" s="47"/>
      <c r="H2933" s="47"/>
    </row>
    <row r="2934" spans="5:8" x14ac:dyDescent="0.35">
      <c r="E2934" s="47"/>
      <c r="H2934" s="47"/>
    </row>
    <row r="2935" spans="5:8" x14ac:dyDescent="0.35">
      <c r="E2935" s="47"/>
      <c r="H2935" s="47"/>
    </row>
    <row r="2936" spans="5:8" x14ac:dyDescent="0.35">
      <c r="E2936" s="47"/>
      <c r="H2936" s="47"/>
    </row>
    <row r="2937" spans="5:8" x14ac:dyDescent="0.35">
      <c r="E2937" s="47"/>
      <c r="H2937" s="47"/>
    </row>
    <row r="2938" spans="5:8" x14ac:dyDescent="0.35">
      <c r="E2938" s="47"/>
      <c r="H2938" s="47"/>
    </row>
    <row r="2939" spans="5:8" x14ac:dyDescent="0.35">
      <c r="E2939" s="47"/>
      <c r="H2939" s="47"/>
    </row>
    <row r="2940" spans="5:8" x14ac:dyDescent="0.35">
      <c r="E2940" s="47"/>
      <c r="H2940" s="47"/>
    </row>
    <row r="2941" spans="5:8" x14ac:dyDescent="0.35">
      <c r="E2941" s="47"/>
      <c r="H2941" s="47"/>
    </row>
    <row r="2942" spans="5:8" x14ac:dyDescent="0.35">
      <c r="E2942" s="47"/>
      <c r="H2942" s="47"/>
    </row>
    <row r="2943" spans="5:8" x14ac:dyDescent="0.35">
      <c r="E2943" s="47"/>
      <c r="H2943" s="47"/>
    </row>
    <row r="2944" spans="5:8" x14ac:dyDescent="0.35">
      <c r="E2944" s="47"/>
      <c r="H2944" s="47"/>
    </row>
    <row r="2945" spans="5:8" x14ac:dyDescent="0.35">
      <c r="E2945" s="47"/>
      <c r="H2945" s="47"/>
    </row>
    <row r="2946" spans="5:8" x14ac:dyDescent="0.35">
      <c r="E2946" s="47"/>
      <c r="H2946" s="47"/>
    </row>
    <row r="2947" spans="5:8" x14ac:dyDescent="0.35">
      <c r="E2947" s="47"/>
      <c r="H2947" s="47"/>
    </row>
    <row r="2948" spans="5:8" x14ac:dyDescent="0.35">
      <c r="E2948" s="47"/>
      <c r="H2948" s="47"/>
    </row>
    <row r="2949" spans="5:8" x14ac:dyDescent="0.35">
      <c r="E2949" s="47"/>
      <c r="H2949" s="47"/>
    </row>
    <row r="2950" spans="5:8" x14ac:dyDescent="0.35">
      <c r="E2950" s="47"/>
      <c r="H2950" s="47"/>
    </row>
    <row r="2951" spans="5:8" x14ac:dyDescent="0.35">
      <c r="E2951" s="47"/>
      <c r="H2951" s="47"/>
    </row>
    <row r="2952" spans="5:8" x14ac:dyDescent="0.35">
      <c r="E2952" s="47"/>
      <c r="H2952" s="47"/>
    </row>
    <row r="2953" spans="5:8" x14ac:dyDescent="0.35">
      <c r="E2953" s="47"/>
      <c r="H2953" s="47"/>
    </row>
    <row r="2954" spans="5:8" x14ac:dyDescent="0.35">
      <c r="E2954" s="47"/>
      <c r="H2954" s="47"/>
    </row>
    <row r="2955" spans="5:8" x14ac:dyDescent="0.35">
      <c r="E2955" s="47"/>
      <c r="H2955" s="47"/>
    </row>
    <row r="2956" spans="5:8" x14ac:dyDescent="0.35">
      <c r="E2956" s="47"/>
      <c r="H2956" s="47"/>
    </row>
    <row r="2957" spans="5:8" x14ac:dyDescent="0.35">
      <c r="E2957" s="47"/>
      <c r="H2957" s="47"/>
    </row>
    <row r="2958" spans="5:8" x14ac:dyDescent="0.35">
      <c r="E2958" s="47"/>
      <c r="H2958" s="47"/>
    </row>
    <row r="2959" spans="5:8" x14ac:dyDescent="0.35">
      <c r="E2959" s="47"/>
      <c r="H2959" s="47"/>
    </row>
    <row r="2960" spans="5:8" x14ac:dyDescent="0.35">
      <c r="E2960" s="47"/>
      <c r="H2960" s="47"/>
    </row>
    <row r="2961" spans="5:8" x14ac:dyDescent="0.35">
      <c r="E2961" s="47"/>
      <c r="H2961" s="47"/>
    </row>
    <row r="2962" spans="5:8" x14ac:dyDescent="0.35">
      <c r="E2962" s="47"/>
      <c r="H2962" s="47"/>
    </row>
    <row r="2963" spans="5:8" x14ac:dyDescent="0.35">
      <c r="E2963" s="47"/>
      <c r="H2963" s="47"/>
    </row>
    <row r="2964" spans="5:8" x14ac:dyDescent="0.35">
      <c r="E2964" s="47"/>
      <c r="H2964" s="47"/>
    </row>
    <row r="2965" spans="5:8" x14ac:dyDescent="0.35">
      <c r="E2965" s="47"/>
      <c r="H2965" s="47"/>
    </row>
    <row r="2966" spans="5:8" x14ac:dyDescent="0.35">
      <c r="E2966" s="47"/>
      <c r="H2966" s="47"/>
    </row>
    <row r="2967" spans="5:8" x14ac:dyDescent="0.35">
      <c r="E2967" s="47"/>
      <c r="H2967" s="47"/>
    </row>
    <row r="2968" spans="5:8" x14ac:dyDescent="0.35">
      <c r="E2968" s="47"/>
      <c r="H2968" s="47"/>
    </row>
    <row r="2969" spans="5:8" x14ac:dyDescent="0.35">
      <c r="E2969" s="47"/>
      <c r="H2969" s="47"/>
    </row>
    <row r="2970" spans="5:8" x14ac:dyDescent="0.35">
      <c r="E2970" s="47"/>
      <c r="H2970" s="47"/>
    </row>
    <row r="2971" spans="5:8" x14ac:dyDescent="0.35">
      <c r="E2971" s="47"/>
      <c r="H2971" s="47"/>
    </row>
    <row r="2972" spans="5:8" x14ac:dyDescent="0.35">
      <c r="E2972" s="47"/>
      <c r="H2972" s="47"/>
    </row>
    <row r="2973" spans="5:8" x14ac:dyDescent="0.35">
      <c r="E2973" s="47"/>
      <c r="H2973" s="47"/>
    </row>
    <row r="2974" spans="5:8" x14ac:dyDescent="0.35">
      <c r="E2974" s="47"/>
      <c r="H2974" s="47"/>
    </row>
    <row r="2975" spans="5:8" x14ac:dyDescent="0.35">
      <c r="E2975" s="47"/>
      <c r="H2975" s="47"/>
    </row>
    <row r="2976" spans="5:8" x14ac:dyDescent="0.35">
      <c r="E2976" s="47"/>
      <c r="H2976" s="47"/>
    </row>
    <row r="2977" spans="5:8" x14ac:dyDescent="0.35">
      <c r="E2977" s="47"/>
      <c r="H2977" s="47"/>
    </row>
    <row r="2978" spans="5:8" x14ac:dyDescent="0.35">
      <c r="E2978" s="47"/>
      <c r="H2978" s="47"/>
    </row>
    <row r="2979" spans="5:8" x14ac:dyDescent="0.35">
      <c r="E2979" s="47"/>
      <c r="H2979" s="47"/>
    </row>
    <row r="2980" spans="5:8" x14ac:dyDescent="0.35">
      <c r="E2980" s="47"/>
      <c r="H2980" s="47"/>
    </row>
    <row r="2981" spans="5:8" x14ac:dyDescent="0.35">
      <c r="E2981" s="47"/>
      <c r="H2981" s="47"/>
    </row>
    <row r="2982" spans="5:8" x14ac:dyDescent="0.35">
      <c r="E2982" s="47"/>
      <c r="H2982" s="47"/>
    </row>
    <row r="2983" spans="5:8" x14ac:dyDescent="0.35">
      <c r="E2983" s="47"/>
      <c r="H2983" s="47"/>
    </row>
    <row r="2984" spans="5:8" x14ac:dyDescent="0.35">
      <c r="E2984" s="47"/>
      <c r="H2984" s="47"/>
    </row>
    <row r="2985" spans="5:8" x14ac:dyDescent="0.35">
      <c r="E2985" s="47"/>
      <c r="H2985" s="47"/>
    </row>
    <row r="2986" spans="5:8" x14ac:dyDescent="0.35">
      <c r="E2986" s="47"/>
      <c r="H2986" s="47"/>
    </row>
    <row r="2987" spans="5:8" x14ac:dyDescent="0.35">
      <c r="E2987" s="47"/>
      <c r="H2987" s="47"/>
    </row>
    <row r="2988" spans="5:8" x14ac:dyDescent="0.35">
      <c r="E2988" s="47"/>
      <c r="H2988" s="47"/>
    </row>
    <row r="2989" spans="5:8" x14ac:dyDescent="0.35">
      <c r="E2989" s="47"/>
      <c r="H2989" s="47"/>
    </row>
    <row r="2990" spans="5:8" x14ac:dyDescent="0.35">
      <c r="E2990" s="47"/>
      <c r="H2990" s="47"/>
    </row>
    <row r="2991" spans="5:8" x14ac:dyDescent="0.35">
      <c r="E2991" s="47"/>
      <c r="H2991" s="47"/>
    </row>
    <row r="2992" spans="5:8" x14ac:dyDescent="0.35">
      <c r="E2992" s="47"/>
      <c r="H2992" s="47"/>
    </row>
    <row r="2993" spans="5:8" x14ac:dyDescent="0.35">
      <c r="E2993" s="47"/>
      <c r="H2993" s="47"/>
    </row>
    <row r="2994" spans="5:8" x14ac:dyDescent="0.35">
      <c r="E2994" s="47"/>
      <c r="H2994" s="47"/>
    </row>
    <row r="2995" spans="5:8" x14ac:dyDescent="0.35">
      <c r="E2995" s="47"/>
      <c r="H2995" s="47"/>
    </row>
    <row r="2996" spans="5:8" x14ac:dyDescent="0.35">
      <c r="E2996" s="47"/>
      <c r="H2996" s="47"/>
    </row>
    <row r="2997" spans="5:8" x14ac:dyDescent="0.35">
      <c r="E2997" s="47"/>
      <c r="H2997" s="47"/>
    </row>
    <row r="2998" spans="5:8" x14ac:dyDescent="0.35">
      <c r="E2998" s="47"/>
      <c r="H2998" s="47"/>
    </row>
    <row r="2999" spans="5:8" x14ac:dyDescent="0.35">
      <c r="E2999" s="47"/>
      <c r="H2999" s="47"/>
    </row>
    <row r="3000" spans="5:8" x14ac:dyDescent="0.35">
      <c r="E3000" s="47"/>
      <c r="H3000" s="47"/>
    </row>
    <row r="3001" spans="5:8" x14ac:dyDescent="0.35">
      <c r="E3001" s="47"/>
      <c r="H3001" s="47"/>
    </row>
    <row r="3002" spans="5:8" x14ac:dyDescent="0.35">
      <c r="E3002" s="47"/>
      <c r="H3002" s="47"/>
    </row>
    <row r="3003" spans="5:8" x14ac:dyDescent="0.35">
      <c r="E3003" s="47"/>
      <c r="H3003" s="47"/>
    </row>
    <row r="3004" spans="5:8" x14ac:dyDescent="0.35">
      <c r="E3004" s="47"/>
      <c r="H3004" s="47"/>
    </row>
    <row r="3005" spans="5:8" x14ac:dyDescent="0.35">
      <c r="E3005" s="47"/>
      <c r="H3005" s="47"/>
    </row>
    <row r="3006" spans="5:8" x14ac:dyDescent="0.35">
      <c r="E3006" s="47"/>
      <c r="H3006" s="47"/>
    </row>
    <row r="3007" spans="5:8" x14ac:dyDescent="0.35">
      <c r="E3007" s="47"/>
      <c r="H3007" s="47"/>
    </row>
    <row r="3008" spans="5:8" x14ac:dyDescent="0.35">
      <c r="E3008" s="47"/>
      <c r="H3008" s="47"/>
    </row>
    <row r="3009" spans="5:8" x14ac:dyDescent="0.35">
      <c r="E3009" s="47"/>
      <c r="H3009" s="47"/>
    </row>
    <row r="3010" spans="5:8" x14ac:dyDescent="0.35">
      <c r="E3010" s="47"/>
      <c r="H3010" s="47"/>
    </row>
    <row r="3011" spans="5:8" x14ac:dyDescent="0.35">
      <c r="E3011" s="47"/>
      <c r="H3011" s="47"/>
    </row>
    <row r="3012" spans="5:8" x14ac:dyDescent="0.35">
      <c r="E3012" s="47"/>
      <c r="H3012" s="47"/>
    </row>
    <row r="3013" spans="5:8" x14ac:dyDescent="0.35">
      <c r="E3013" s="47"/>
      <c r="H3013" s="47"/>
    </row>
    <row r="3014" spans="5:8" x14ac:dyDescent="0.35">
      <c r="E3014" s="47"/>
      <c r="H3014" s="47"/>
    </row>
    <row r="3015" spans="5:8" x14ac:dyDescent="0.35">
      <c r="E3015" s="47"/>
      <c r="H3015" s="47"/>
    </row>
    <row r="3016" spans="5:8" x14ac:dyDescent="0.35">
      <c r="E3016" s="47"/>
      <c r="H3016" s="47"/>
    </row>
    <row r="3017" spans="5:8" x14ac:dyDescent="0.35">
      <c r="E3017" s="47"/>
      <c r="H3017" s="47"/>
    </row>
    <row r="3018" spans="5:8" x14ac:dyDescent="0.35">
      <c r="E3018" s="47"/>
      <c r="H3018" s="47"/>
    </row>
    <row r="3019" spans="5:8" x14ac:dyDescent="0.35">
      <c r="E3019" s="47"/>
      <c r="H3019" s="47"/>
    </row>
    <row r="3020" spans="5:8" x14ac:dyDescent="0.35">
      <c r="E3020" s="47"/>
      <c r="H3020" s="47"/>
    </row>
    <row r="3021" spans="5:8" x14ac:dyDescent="0.35">
      <c r="E3021" s="47"/>
      <c r="H3021" s="47"/>
    </row>
    <row r="3022" spans="5:8" x14ac:dyDescent="0.35">
      <c r="E3022" s="47"/>
      <c r="H3022" s="47"/>
    </row>
    <row r="3023" spans="5:8" x14ac:dyDescent="0.35">
      <c r="E3023" s="47"/>
      <c r="H3023" s="47"/>
    </row>
    <row r="3024" spans="5:8" x14ac:dyDescent="0.35">
      <c r="E3024" s="47"/>
      <c r="H3024" s="47"/>
    </row>
    <row r="3025" spans="5:8" x14ac:dyDescent="0.35">
      <c r="E3025" s="47"/>
      <c r="H3025" s="47"/>
    </row>
    <row r="3026" spans="5:8" x14ac:dyDescent="0.35">
      <c r="E3026" s="47"/>
      <c r="H3026" s="47"/>
    </row>
    <row r="3027" spans="5:8" x14ac:dyDescent="0.35">
      <c r="E3027" s="47"/>
      <c r="H3027" s="47"/>
    </row>
    <row r="3028" spans="5:8" x14ac:dyDescent="0.35">
      <c r="E3028" s="47"/>
      <c r="H3028" s="47"/>
    </row>
    <row r="3029" spans="5:8" x14ac:dyDescent="0.35">
      <c r="E3029" s="47"/>
      <c r="H3029" s="47"/>
    </row>
    <row r="3030" spans="5:8" x14ac:dyDescent="0.35">
      <c r="E3030" s="47"/>
      <c r="H3030" s="47"/>
    </row>
    <row r="3031" spans="5:8" x14ac:dyDescent="0.35">
      <c r="E3031" s="47"/>
      <c r="H3031" s="47"/>
    </row>
    <row r="3032" spans="5:8" x14ac:dyDescent="0.35">
      <c r="E3032" s="47"/>
      <c r="H3032" s="47"/>
    </row>
    <row r="3033" spans="5:8" x14ac:dyDescent="0.35">
      <c r="E3033" s="47"/>
      <c r="H3033" s="47"/>
    </row>
    <row r="3034" spans="5:8" x14ac:dyDescent="0.35">
      <c r="E3034" s="47"/>
      <c r="H3034" s="47"/>
    </row>
    <row r="3035" spans="5:8" x14ac:dyDescent="0.35">
      <c r="E3035" s="47"/>
      <c r="H3035" s="47"/>
    </row>
    <row r="3036" spans="5:8" x14ac:dyDescent="0.35">
      <c r="E3036" s="47"/>
      <c r="H3036" s="47"/>
    </row>
    <row r="3037" spans="5:8" x14ac:dyDescent="0.35">
      <c r="E3037" s="47"/>
      <c r="H3037" s="47"/>
    </row>
    <row r="3038" spans="5:8" x14ac:dyDescent="0.35">
      <c r="E3038" s="47"/>
      <c r="H3038" s="47"/>
    </row>
    <row r="3039" spans="5:8" x14ac:dyDescent="0.35">
      <c r="E3039" s="47"/>
      <c r="H3039" s="47"/>
    </row>
    <row r="3040" spans="5:8" x14ac:dyDescent="0.35">
      <c r="E3040" s="47"/>
      <c r="H3040" s="47"/>
    </row>
    <row r="3041" spans="5:8" x14ac:dyDescent="0.35">
      <c r="E3041" s="47"/>
      <c r="H3041" s="47"/>
    </row>
    <row r="3042" spans="5:8" x14ac:dyDescent="0.35">
      <c r="E3042" s="47"/>
      <c r="H3042" s="47"/>
    </row>
    <row r="3043" spans="5:8" x14ac:dyDescent="0.35">
      <c r="E3043" s="47"/>
      <c r="H3043" s="47"/>
    </row>
    <row r="3044" spans="5:8" x14ac:dyDescent="0.35">
      <c r="E3044" s="47"/>
      <c r="H3044" s="47"/>
    </row>
    <row r="3045" spans="5:8" x14ac:dyDescent="0.35">
      <c r="E3045" s="47"/>
      <c r="H3045" s="47"/>
    </row>
    <row r="3046" spans="5:8" x14ac:dyDescent="0.35">
      <c r="E3046" s="47"/>
      <c r="H3046" s="47"/>
    </row>
    <row r="3047" spans="5:8" x14ac:dyDescent="0.35">
      <c r="E3047" s="47"/>
      <c r="H3047" s="47"/>
    </row>
    <row r="3048" spans="5:8" x14ac:dyDescent="0.35">
      <c r="E3048" s="47"/>
      <c r="H3048" s="47"/>
    </row>
    <row r="3049" spans="5:8" x14ac:dyDescent="0.35">
      <c r="E3049" s="47"/>
      <c r="H3049" s="47"/>
    </row>
    <row r="3050" spans="5:8" x14ac:dyDescent="0.35">
      <c r="E3050" s="47"/>
      <c r="H3050" s="47"/>
    </row>
    <row r="3051" spans="5:8" x14ac:dyDescent="0.35">
      <c r="E3051" s="47"/>
      <c r="H3051" s="47"/>
    </row>
    <row r="3052" spans="5:8" x14ac:dyDescent="0.35">
      <c r="E3052" s="47"/>
      <c r="H3052" s="47"/>
    </row>
    <row r="3053" spans="5:8" x14ac:dyDescent="0.35">
      <c r="E3053" s="47"/>
      <c r="H3053" s="47"/>
    </row>
    <row r="3054" spans="5:8" x14ac:dyDescent="0.35">
      <c r="E3054" s="47"/>
      <c r="H3054" s="47"/>
    </row>
    <row r="3055" spans="5:8" x14ac:dyDescent="0.35">
      <c r="E3055" s="47"/>
      <c r="H3055" s="47"/>
    </row>
    <row r="3056" spans="5:8" x14ac:dyDescent="0.35">
      <c r="E3056" s="47"/>
      <c r="H3056" s="47"/>
    </row>
    <row r="3057" spans="5:8" x14ac:dyDescent="0.35">
      <c r="E3057" s="47"/>
      <c r="H3057" s="47"/>
    </row>
    <row r="3058" spans="5:8" x14ac:dyDescent="0.35">
      <c r="E3058" s="47"/>
      <c r="H3058" s="47"/>
    </row>
    <row r="3059" spans="5:8" x14ac:dyDescent="0.35">
      <c r="E3059" s="47"/>
      <c r="H3059" s="47"/>
    </row>
    <row r="3060" spans="5:8" x14ac:dyDescent="0.35">
      <c r="E3060" s="47"/>
      <c r="H3060" s="47"/>
    </row>
    <row r="3061" spans="5:8" x14ac:dyDescent="0.35">
      <c r="E3061" s="47"/>
      <c r="H3061" s="47"/>
    </row>
    <row r="3062" spans="5:8" x14ac:dyDescent="0.35">
      <c r="E3062" s="47"/>
      <c r="H3062" s="47"/>
    </row>
    <row r="3063" spans="5:8" x14ac:dyDescent="0.35">
      <c r="E3063" s="47"/>
      <c r="H3063" s="47"/>
    </row>
    <row r="3064" spans="5:8" x14ac:dyDescent="0.35">
      <c r="E3064" s="47"/>
      <c r="H3064" s="47"/>
    </row>
    <row r="3065" spans="5:8" x14ac:dyDescent="0.35">
      <c r="E3065" s="47"/>
      <c r="H3065" s="47"/>
    </row>
    <row r="3066" spans="5:8" x14ac:dyDescent="0.35">
      <c r="E3066" s="47"/>
      <c r="H3066" s="47"/>
    </row>
    <row r="3067" spans="5:8" x14ac:dyDescent="0.35">
      <c r="E3067" s="47"/>
      <c r="H3067" s="47"/>
    </row>
    <row r="3068" spans="5:8" x14ac:dyDescent="0.35">
      <c r="E3068" s="47"/>
      <c r="H3068" s="47"/>
    </row>
    <row r="3069" spans="5:8" x14ac:dyDescent="0.35">
      <c r="E3069" s="47"/>
      <c r="H3069" s="47"/>
    </row>
    <row r="3070" spans="5:8" x14ac:dyDescent="0.35">
      <c r="E3070" s="47"/>
      <c r="H3070" s="47"/>
    </row>
    <row r="3071" spans="5:8" x14ac:dyDescent="0.35">
      <c r="E3071" s="47"/>
      <c r="H3071" s="47"/>
    </row>
    <row r="3072" spans="5:8" x14ac:dyDescent="0.35">
      <c r="E3072" s="47"/>
      <c r="H3072" s="47"/>
    </row>
    <row r="3073" spans="5:8" x14ac:dyDescent="0.35">
      <c r="E3073" s="47"/>
      <c r="H3073" s="47"/>
    </row>
    <row r="3074" spans="5:8" x14ac:dyDescent="0.35">
      <c r="E3074" s="47"/>
      <c r="H3074" s="47"/>
    </row>
    <row r="3075" spans="5:8" x14ac:dyDescent="0.35">
      <c r="E3075" s="47"/>
      <c r="H3075" s="47"/>
    </row>
    <row r="3076" spans="5:8" x14ac:dyDescent="0.35">
      <c r="E3076" s="47"/>
      <c r="H3076" s="47"/>
    </row>
    <row r="3077" spans="5:8" x14ac:dyDescent="0.35">
      <c r="E3077" s="47"/>
      <c r="H3077" s="47"/>
    </row>
    <row r="3078" spans="5:8" x14ac:dyDescent="0.35">
      <c r="E3078" s="47"/>
      <c r="H3078" s="47"/>
    </row>
    <row r="3079" spans="5:8" x14ac:dyDescent="0.35">
      <c r="E3079" s="47"/>
      <c r="H3079" s="47"/>
    </row>
    <row r="3080" spans="5:8" x14ac:dyDescent="0.35">
      <c r="E3080" s="47"/>
      <c r="H3080" s="47"/>
    </row>
    <row r="3081" spans="5:8" x14ac:dyDescent="0.35">
      <c r="E3081" s="47"/>
      <c r="H3081" s="47"/>
    </row>
    <row r="3082" spans="5:8" x14ac:dyDescent="0.35">
      <c r="E3082" s="47"/>
      <c r="H3082" s="47"/>
    </row>
    <row r="3083" spans="5:8" x14ac:dyDescent="0.35">
      <c r="E3083" s="47"/>
      <c r="H3083" s="47"/>
    </row>
    <row r="3084" spans="5:8" x14ac:dyDescent="0.35">
      <c r="E3084" s="47"/>
      <c r="H3084" s="47"/>
    </row>
    <row r="3085" spans="5:8" x14ac:dyDescent="0.35">
      <c r="E3085" s="47"/>
      <c r="H3085" s="47"/>
    </row>
    <row r="3086" spans="5:8" x14ac:dyDescent="0.35">
      <c r="E3086" s="47"/>
      <c r="H3086" s="47"/>
    </row>
    <row r="3087" spans="5:8" x14ac:dyDescent="0.35">
      <c r="E3087" s="47"/>
      <c r="H3087" s="47"/>
    </row>
    <row r="3088" spans="5:8" x14ac:dyDescent="0.35">
      <c r="E3088" s="47"/>
      <c r="H3088" s="47"/>
    </row>
    <row r="3089" spans="5:8" x14ac:dyDescent="0.35">
      <c r="E3089" s="47"/>
      <c r="H3089" s="47"/>
    </row>
    <row r="3090" spans="5:8" x14ac:dyDescent="0.35">
      <c r="E3090" s="47"/>
      <c r="H3090" s="47"/>
    </row>
    <row r="3091" spans="5:8" x14ac:dyDescent="0.35">
      <c r="E3091" s="47"/>
      <c r="H3091" s="47"/>
    </row>
    <row r="3092" spans="5:8" x14ac:dyDescent="0.35">
      <c r="E3092" s="47"/>
      <c r="H3092" s="47"/>
    </row>
    <row r="3093" spans="5:8" x14ac:dyDescent="0.35">
      <c r="E3093" s="47"/>
      <c r="H3093" s="47"/>
    </row>
    <row r="3094" spans="5:8" x14ac:dyDescent="0.35">
      <c r="E3094" s="47"/>
      <c r="H3094" s="47"/>
    </row>
    <row r="3095" spans="5:8" x14ac:dyDescent="0.35">
      <c r="E3095" s="47"/>
      <c r="H3095" s="47"/>
    </row>
    <row r="3096" spans="5:8" x14ac:dyDescent="0.35">
      <c r="E3096" s="47"/>
      <c r="H3096" s="47"/>
    </row>
    <row r="3097" spans="5:8" x14ac:dyDescent="0.35">
      <c r="E3097" s="47"/>
      <c r="H3097" s="47"/>
    </row>
    <row r="3098" spans="5:8" x14ac:dyDescent="0.35">
      <c r="E3098" s="47"/>
      <c r="H3098" s="47"/>
    </row>
    <row r="3099" spans="5:8" x14ac:dyDescent="0.35">
      <c r="E3099" s="47"/>
      <c r="H3099" s="47"/>
    </row>
    <row r="3100" spans="5:8" x14ac:dyDescent="0.35">
      <c r="E3100" s="47"/>
      <c r="H3100" s="47"/>
    </row>
    <row r="3101" spans="5:8" x14ac:dyDescent="0.35">
      <c r="E3101" s="47"/>
      <c r="H3101" s="47"/>
    </row>
    <row r="3102" spans="5:8" x14ac:dyDescent="0.35">
      <c r="E3102" s="47"/>
      <c r="H3102" s="47"/>
    </row>
    <row r="3103" spans="5:8" x14ac:dyDescent="0.35">
      <c r="E3103" s="47"/>
      <c r="H3103" s="47"/>
    </row>
    <row r="3104" spans="5:8" x14ac:dyDescent="0.35">
      <c r="E3104" s="47"/>
      <c r="H3104" s="47"/>
    </row>
    <row r="3105" spans="5:8" x14ac:dyDescent="0.35">
      <c r="E3105" s="47"/>
      <c r="H3105" s="47"/>
    </row>
    <row r="3106" spans="5:8" x14ac:dyDescent="0.35">
      <c r="E3106" s="47"/>
      <c r="H3106" s="47"/>
    </row>
    <row r="3107" spans="5:8" x14ac:dyDescent="0.35">
      <c r="E3107" s="47"/>
      <c r="H3107" s="47"/>
    </row>
    <row r="3108" spans="5:8" x14ac:dyDescent="0.35">
      <c r="E3108" s="47"/>
      <c r="H3108" s="47"/>
    </row>
    <row r="3109" spans="5:8" x14ac:dyDescent="0.35">
      <c r="E3109" s="47"/>
      <c r="H3109" s="47"/>
    </row>
    <row r="3110" spans="5:8" x14ac:dyDescent="0.35">
      <c r="E3110" s="47"/>
      <c r="H3110" s="47"/>
    </row>
    <row r="3111" spans="5:8" x14ac:dyDescent="0.35">
      <c r="E3111" s="47"/>
      <c r="H3111" s="47"/>
    </row>
    <row r="3112" spans="5:8" x14ac:dyDescent="0.35">
      <c r="E3112" s="47"/>
      <c r="H3112" s="47"/>
    </row>
    <row r="3113" spans="5:8" x14ac:dyDescent="0.35">
      <c r="E3113" s="47"/>
      <c r="H3113" s="47"/>
    </row>
    <row r="3114" spans="5:8" x14ac:dyDescent="0.35">
      <c r="E3114" s="47"/>
      <c r="H3114" s="47"/>
    </row>
    <row r="3115" spans="5:8" x14ac:dyDescent="0.35">
      <c r="E3115" s="47"/>
      <c r="H3115" s="47"/>
    </row>
    <row r="3116" spans="5:8" x14ac:dyDescent="0.35">
      <c r="E3116" s="47"/>
      <c r="H3116" s="47"/>
    </row>
    <row r="3117" spans="5:8" x14ac:dyDescent="0.35">
      <c r="E3117" s="47"/>
      <c r="H3117" s="47"/>
    </row>
    <row r="3118" spans="5:8" x14ac:dyDescent="0.35">
      <c r="E3118" s="47"/>
      <c r="H3118" s="47"/>
    </row>
    <row r="3119" spans="5:8" x14ac:dyDescent="0.35">
      <c r="E3119" s="47"/>
      <c r="H3119" s="47"/>
    </row>
    <row r="3120" spans="5:8" x14ac:dyDescent="0.35">
      <c r="E3120" s="47"/>
      <c r="H3120" s="47"/>
    </row>
    <row r="3121" spans="5:8" x14ac:dyDescent="0.35">
      <c r="E3121" s="47"/>
      <c r="H3121" s="47"/>
    </row>
    <row r="3122" spans="5:8" x14ac:dyDescent="0.35">
      <c r="E3122" s="47"/>
      <c r="H3122" s="47"/>
    </row>
    <row r="3123" spans="5:8" x14ac:dyDescent="0.35">
      <c r="E3123" s="47"/>
      <c r="H3123" s="47"/>
    </row>
    <row r="3124" spans="5:8" x14ac:dyDescent="0.35">
      <c r="E3124" s="47"/>
      <c r="H3124" s="47"/>
    </row>
    <row r="3125" spans="5:8" x14ac:dyDescent="0.35">
      <c r="E3125" s="47"/>
      <c r="H3125" s="47"/>
    </row>
    <row r="3126" spans="5:8" x14ac:dyDescent="0.35">
      <c r="E3126" s="47"/>
      <c r="H3126" s="47"/>
    </row>
    <row r="3127" spans="5:8" x14ac:dyDescent="0.35">
      <c r="E3127" s="47"/>
      <c r="H3127" s="47"/>
    </row>
    <row r="3128" spans="5:8" x14ac:dyDescent="0.35">
      <c r="E3128" s="47"/>
      <c r="H3128" s="47"/>
    </row>
    <row r="3129" spans="5:8" x14ac:dyDescent="0.35">
      <c r="E3129" s="47"/>
      <c r="H3129" s="47"/>
    </row>
    <row r="3130" spans="5:8" x14ac:dyDescent="0.35">
      <c r="E3130" s="47"/>
      <c r="H3130" s="47"/>
    </row>
    <row r="3131" spans="5:8" x14ac:dyDescent="0.35">
      <c r="E3131" s="47"/>
      <c r="H3131" s="47"/>
    </row>
    <row r="3132" spans="5:8" x14ac:dyDescent="0.35">
      <c r="E3132" s="47"/>
      <c r="H3132" s="47"/>
    </row>
    <row r="3133" spans="5:8" x14ac:dyDescent="0.35">
      <c r="E3133" s="47"/>
      <c r="H3133" s="47"/>
    </row>
    <row r="3134" spans="5:8" x14ac:dyDescent="0.35">
      <c r="E3134" s="47"/>
      <c r="H3134" s="47"/>
    </row>
    <row r="3135" spans="5:8" x14ac:dyDescent="0.35">
      <c r="E3135" s="47"/>
      <c r="H3135" s="47"/>
    </row>
    <row r="3136" spans="5:8" x14ac:dyDescent="0.35">
      <c r="E3136" s="47"/>
      <c r="H3136" s="47"/>
    </row>
    <row r="3137" spans="5:8" x14ac:dyDescent="0.35">
      <c r="E3137" s="47"/>
      <c r="H3137" s="47"/>
    </row>
    <row r="3138" spans="5:8" x14ac:dyDescent="0.35">
      <c r="E3138" s="47"/>
      <c r="H3138" s="47"/>
    </row>
    <row r="3139" spans="5:8" x14ac:dyDescent="0.35">
      <c r="E3139" s="47"/>
      <c r="H3139" s="47"/>
    </row>
    <row r="3140" spans="5:8" x14ac:dyDescent="0.35">
      <c r="E3140" s="47"/>
      <c r="H3140" s="47"/>
    </row>
    <row r="3141" spans="5:8" x14ac:dyDescent="0.35">
      <c r="E3141" s="47"/>
      <c r="H3141" s="47"/>
    </row>
    <row r="3142" spans="5:8" x14ac:dyDescent="0.35">
      <c r="E3142" s="47"/>
      <c r="H3142" s="47"/>
    </row>
    <row r="3143" spans="5:8" x14ac:dyDescent="0.35">
      <c r="E3143" s="47"/>
      <c r="H3143" s="47"/>
    </row>
    <row r="3144" spans="5:8" x14ac:dyDescent="0.35">
      <c r="E3144" s="47"/>
      <c r="H3144" s="47"/>
    </row>
    <row r="3145" spans="5:8" x14ac:dyDescent="0.35">
      <c r="E3145" s="47"/>
      <c r="H3145" s="47"/>
    </row>
    <row r="3146" spans="5:8" x14ac:dyDescent="0.35">
      <c r="E3146" s="47"/>
      <c r="H3146" s="47"/>
    </row>
    <row r="3147" spans="5:8" x14ac:dyDescent="0.35">
      <c r="E3147" s="47"/>
      <c r="H3147" s="47"/>
    </row>
    <row r="3148" spans="5:8" x14ac:dyDescent="0.35">
      <c r="E3148" s="47"/>
      <c r="H3148" s="47"/>
    </row>
    <row r="3149" spans="5:8" x14ac:dyDescent="0.35">
      <c r="E3149" s="47"/>
      <c r="H3149" s="47"/>
    </row>
    <row r="3150" spans="5:8" x14ac:dyDescent="0.35">
      <c r="E3150" s="47"/>
      <c r="H3150" s="47"/>
    </row>
    <row r="3151" spans="5:8" x14ac:dyDescent="0.35">
      <c r="E3151" s="47"/>
      <c r="H3151" s="47"/>
    </row>
    <row r="3152" spans="5:8" x14ac:dyDescent="0.35">
      <c r="E3152" s="47"/>
      <c r="H3152" s="47"/>
    </row>
    <row r="3153" spans="5:8" x14ac:dyDescent="0.35">
      <c r="E3153" s="47"/>
      <c r="H3153" s="47"/>
    </row>
    <row r="3154" spans="5:8" x14ac:dyDescent="0.35">
      <c r="E3154" s="47"/>
      <c r="H3154" s="47"/>
    </row>
    <row r="3155" spans="5:8" x14ac:dyDescent="0.35">
      <c r="E3155" s="47"/>
      <c r="H3155" s="47"/>
    </row>
    <row r="3156" spans="5:8" x14ac:dyDescent="0.35">
      <c r="E3156" s="47"/>
      <c r="H3156" s="47"/>
    </row>
    <row r="3157" spans="5:8" x14ac:dyDescent="0.35">
      <c r="E3157" s="47"/>
      <c r="H3157" s="47"/>
    </row>
    <row r="3158" spans="5:8" x14ac:dyDescent="0.35">
      <c r="E3158" s="47"/>
      <c r="H3158" s="47"/>
    </row>
    <row r="3159" spans="5:8" x14ac:dyDescent="0.35">
      <c r="E3159" s="47"/>
      <c r="H3159" s="47"/>
    </row>
    <row r="3160" spans="5:8" x14ac:dyDescent="0.35">
      <c r="E3160" s="47"/>
      <c r="H3160" s="47"/>
    </row>
    <row r="3161" spans="5:8" x14ac:dyDescent="0.35">
      <c r="E3161" s="47"/>
      <c r="H3161" s="47"/>
    </row>
    <row r="3162" spans="5:8" x14ac:dyDescent="0.35">
      <c r="E3162" s="47"/>
      <c r="H3162" s="47"/>
    </row>
    <row r="3163" spans="5:8" x14ac:dyDescent="0.35">
      <c r="E3163" s="47"/>
      <c r="H3163" s="47"/>
    </row>
    <row r="3164" spans="5:8" x14ac:dyDescent="0.35">
      <c r="E3164" s="47"/>
      <c r="H3164" s="47"/>
    </row>
    <row r="3165" spans="5:8" x14ac:dyDescent="0.35">
      <c r="E3165" s="47"/>
      <c r="H3165" s="47"/>
    </row>
    <row r="3166" spans="5:8" x14ac:dyDescent="0.35">
      <c r="E3166" s="47"/>
      <c r="H3166" s="47"/>
    </row>
    <row r="3167" spans="5:8" x14ac:dyDescent="0.35">
      <c r="E3167" s="47"/>
      <c r="H3167" s="47"/>
    </row>
    <row r="3168" spans="5:8" x14ac:dyDescent="0.35">
      <c r="E3168" s="47"/>
      <c r="H3168" s="47"/>
    </row>
    <row r="3169" spans="5:8" x14ac:dyDescent="0.35">
      <c r="E3169" s="47"/>
      <c r="H3169" s="47"/>
    </row>
    <row r="3170" spans="5:8" x14ac:dyDescent="0.35">
      <c r="E3170" s="47"/>
      <c r="H3170" s="47"/>
    </row>
    <row r="3171" spans="5:8" x14ac:dyDescent="0.35">
      <c r="E3171" s="47"/>
      <c r="H3171" s="47"/>
    </row>
    <row r="3172" spans="5:8" x14ac:dyDescent="0.35">
      <c r="E3172" s="47"/>
      <c r="H3172" s="47"/>
    </row>
    <row r="3173" spans="5:8" x14ac:dyDescent="0.35">
      <c r="E3173" s="47"/>
      <c r="H3173" s="47"/>
    </row>
    <row r="3174" spans="5:8" x14ac:dyDescent="0.35">
      <c r="E3174" s="47"/>
      <c r="H3174" s="47"/>
    </row>
    <row r="3175" spans="5:8" x14ac:dyDescent="0.35">
      <c r="E3175" s="47"/>
      <c r="H3175" s="47"/>
    </row>
    <row r="3176" spans="5:8" x14ac:dyDescent="0.35">
      <c r="E3176" s="47"/>
      <c r="H3176" s="47"/>
    </row>
    <row r="3177" spans="5:8" x14ac:dyDescent="0.35">
      <c r="E3177" s="47"/>
      <c r="H3177" s="47"/>
    </row>
    <row r="3178" spans="5:8" x14ac:dyDescent="0.35">
      <c r="E3178" s="47"/>
      <c r="H3178" s="47"/>
    </row>
    <row r="3179" spans="5:8" x14ac:dyDescent="0.35">
      <c r="E3179" s="47"/>
      <c r="H3179" s="47"/>
    </row>
    <row r="3180" spans="5:8" x14ac:dyDescent="0.35">
      <c r="E3180" s="47"/>
      <c r="H3180" s="47"/>
    </row>
    <row r="3181" spans="5:8" x14ac:dyDescent="0.35">
      <c r="E3181" s="47"/>
      <c r="H3181" s="47"/>
    </row>
    <row r="3182" spans="5:8" x14ac:dyDescent="0.35">
      <c r="E3182" s="47"/>
      <c r="H3182" s="47"/>
    </row>
    <row r="3183" spans="5:8" x14ac:dyDescent="0.35">
      <c r="E3183" s="47"/>
      <c r="H3183" s="47"/>
    </row>
    <row r="3184" spans="5:8" x14ac:dyDescent="0.35">
      <c r="E3184" s="47"/>
      <c r="H3184" s="47"/>
    </row>
    <row r="3185" spans="5:8" x14ac:dyDescent="0.35">
      <c r="E3185" s="47"/>
      <c r="H3185" s="47"/>
    </row>
    <row r="3186" spans="5:8" x14ac:dyDescent="0.35">
      <c r="E3186" s="47"/>
      <c r="H3186" s="47"/>
    </row>
    <row r="3187" spans="5:8" x14ac:dyDescent="0.35">
      <c r="E3187" s="47"/>
      <c r="H3187" s="47"/>
    </row>
    <row r="3188" spans="5:8" x14ac:dyDescent="0.35">
      <c r="E3188" s="47"/>
      <c r="H3188" s="47"/>
    </row>
    <row r="3189" spans="5:8" x14ac:dyDescent="0.35">
      <c r="E3189" s="47"/>
      <c r="H3189" s="47"/>
    </row>
    <row r="3190" spans="5:8" x14ac:dyDescent="0.35">
      <c r="E3190" s="47"/>
      <c r="H3190" s="47"/>
    </row>
    <row r="3191" spans="5:8" x14ac:dyDescent="0.35">
      <c r="E3191" s="47"/>
      <c r="H3191" s="47"/>
    </row>
    <row r="3192" spans="5:8" x14ac:dyDescent="0.35">
      <c r="E3192" s="47"/>
      <c r="H3192" s="47"/>
    </row>
    <row r="3193" spans="5:8" x14ac:dyDescent="0.35">
      <c r="E3193" s="47"/>
      <c r="H3193" s="47"/>
    </row>
    <row r="3194" spans="5:8" x14ac:dyDescent="0.35">
      <c r="E3194" s="47"/>
      <c r="H3194" s="47"/>
    </row>
    <row r="3195" spans="5:8" x14ac:dyDescent="0.35">
      <c r="E3195" s="47"/>
      <c r="H3195" s="47"/>
    </row>
    <row r="3196" spans="5:8" x14ac:dyDescent="0.35">
      <c r="E3196" s="47"/>
      <c r="H3196" s="47"/>
    </row>
    <row r="3197" spans="5:8" x14ac:dyDescent="0.35">
      <c r="E3197" s="47"/>
      <c r="H3197" s="47"/>
    </row>
    <row r="3198" spans="5:8" x14ac:dyDescent="0.35">
      <c r="E3198" s="47"/>
      <c r="H3198" s="47"/>
    </row>
    <row r="3199" spans="5:8" x14ac:dyDescent="0.35">
      <c r="E3199" s="47"/>
      <c r="H3199" s="47"/>
    </row>
    <row r="3200" spans="5:8" x14ac:dyDescent="0.35">
      <c r="E3200" s="47"/>
      <c r="H3200" s="47"/>
    </row>
    <row r="3201" spans="5:8" x14ac:dyDescent="0.35">
      <c r="E3201" s="47"/>
      <c r="H3201" s="47"/>
    </row>
    <row r="3202" spans="5:8" x14ac:dyDescent="0.35">
      <c r="E3202" s="47"/>
      <c r="H3202" s="47"/>
    </row>
    <row r="3203" spans="5:8" x14ac:dyDescent="0.35">
      <c r="E3203" s="47"/>
      <c r="H3203" s="47"/>
    </row>
    <row r="3204" spans="5:8" x14ac:dyDescent="0.35">
      <c r="E3204" s="47"/>
      <c r="H3204" s="47"/>
    </row>
    <row r="3205" spans="5:8" x14ac:dyDescent="0.35">
      <c r="E3205" s="47"/>
      <c r="H3205" s="47"/>
    </row>
    <row r="3206" spans="5:8" x14ac:dyDescent="0.35">
      <c r="E3206" s="47"/>
      <c r="H3206" s="47"/>
    </row>
    <row r="3207" spans="5:8" x14ac:dyDescent="0.35">
      <c r="E3207" s="47"/>
      <c r="H3207" s="47"/>
    </row>
    <row r="3208" spans="5:8" x14ac:dyDescent="0.35">
      <c r="E3208" s="47"/>
      <c r="H3208" s="47"/>
    </row>
    <row r="3209" spans="5:8" x14ac:dyDescent="0.35">
      <c r="E3209" s="47"/>
      <c r="H3209" s="47"/>
    </row>
    <row r="3210" spans="5:8" x14ac:dyDescent="0.35">
      <c r="E3210" s="47"/>
      <c r="H3210" s="47"/>
    </row>
    <row r="3211" spans="5:8" x14ac:dyDescent="0.35">
      <c r="E3211" s="47"/>
      <c r="H3211" s="47"/>
    </row>
    <row r="3212" spans="5:8" x14ac:dyDescent="0.35">
      <c r="E3212" s="47"/>
      <c r="H3212" s="47"/>
    </row>
    <row r="3213" spans="5:8" x14ac:dyDescent="0.35">
      <c r="E3213" s="47"/>
      <c r="H3213" s="47"/>
    </row>
    <row r="3214" spans="5:8" x14ac:dyDescent="0.35">
      <c r="E3214" s="47"/>
      <c r="H3214" s="47"/>
    </row>
    <row r="3215" spans="5:8" x14ac:dyDescent="0.35">
      <c r="E3215" s="47"/>
      <c r="H3215" s="47"/>
    </row>
    <row r="3216" spans="5:8" x14ac:dyDescent="0.35">
      <c r="E3216" s="47"/>
      <c r="H3216" s="47"/>
    </row>
    <row r="3217" spans="5:8" x14ac:dyDescent="0.35">
      <c r="E3217" s="47"/>
      <c r="H3217" s="47"/>
    </row>
    <row r="3218" spans="5:8" x14ac:dyDescent="0.35">
      <c r="E3218" s="47"/>
      <c r="H3218" s="47"/>
    </row>
    <row r="3219" spans="5:8" x14ac:dyDescent="0.35">
      <c r="E3219" s="47"/>
      <c r="H3219" s="47"/>
    </row>
    <row r="3220" spans="5:8" x14ac:dyDescent="0.35">
      <c r="E3220" s="47"/>
      <c r="H3220" s="47"/>
    </row>
    <row r="3221" spans="5:8" x14ac:dyDescent="0.35">
      <c r="E3221" s="47"/>
      <c r="H3221" s="47"/>
    </row>
    <row r="3222" spans="5:8" x14ac:dyDescent="0.35">
      <c r="E3222" s="47"/>
      <c r="H3222" s="47"/>
    </row>
    <row r="3223" spans="5:8" x14ac:dyDescent="0.35">
      <c r="E3223" s="47"/>
      <c r="H3223" s="47"/>
    </row>
    <row r="3224" spans="5:8" x14ac:dyDescent="0.35">
      <c r="E3224" s="47"/>
      <c r="H3224" s="47"/>
    </row>
    <row r="3225" spans="5:8" x14ac:dyDescent="0.35">
      <c r="E3225" s="47"/>
      <c r="H3225" s="47"/>
    </row>
    <row r="3226" spans="5:8" x14ac:dyDescent="0.35">
      <c r="E3226" s="47"/>
      <c r="H3226" s="47"/>
    </row>
    <row r="3227" spans="5:8" x14ac:dyDescent="0.35">
      <c r="E3227" s="47"/>
      <c r="H3227" s="47"/>
    </row>
    <row r="3228" spans="5:8" x14ac:dyDescent="0.35">
      <c r="E3228" s="47"/>
      <c r="H3228" s="47"/>
    </row>
    <row r="3229" spans="5:8" x14ac:dyDescent="0.35">
      <c r="E3229" s="47"/>
      <c r="H3229" s="47"/>
    </row>
    <row r="3230" spans="5:8" x14ac:dyDescent="0.35">
      <c r="E3230" s="47"/>
      <c r="H3230" s="47"/>
    </row>
    <row r="3231" spans="5:8" x14ac:dyDescent="0.35">
      <c r="E3231" s="47"/>
      <c r="H3231" s="47"/>
    </row>
    <row r="3232" spans="5:8" x14ac:dyDescent="0.35">
      <c r="E3232" s="47"/>
      <c r="H3232" s="47"/>
    </row>
    <row r="3233" spans="5:8" x14ac:dyDescent="0.35">
      <c r="E3233" s="47"/>
      <c r="H3233" s="47"/>
    </row>
    <row r="3234" spans="5:8" x14ac:dyDescent="0.35">
      <c r="E3234" s="47"/>
      <c r="H3234" s="47"/>
    </row>
    <row r="3235" spans="5:8" x14ac:dyDescent="0.35">
      <c r="E3235" s="47"/>
      <c r="H3235" s="47"/>
    </row>
    <row r="3236" spans="5:8" x14ac:dyDescent="0.35">
      <c r="E3236" s="47"/>
      <c r="H3236" s="47"/>
    </row>
    <row r="3237" spans="5:8" x14ac:dyDescent="0.35">
      <c r="E3237" s="47"/>
      <c r="H3237" s="47"/>
    </row>
    <row r="3238" spans="5:8" x14ac:dyDescent="0.35">
      <c r="E3238" s="47"/>
      <c r="H3238" s="47"/>
    </row>
    <row r="3239" spans="5:8" x14ac:dyDescent="0.35">
      <c r="E3239" s="47"/>
      <c r="H3239" s="47"/>
    </row>
    <row r="3240" spans="5:8" x14ac:dyDescent="0.35">
      <c r="E3240" s="47"/>
      <c r="H3240" s="47"/>
    </row>
    <row r="3241" spans="5:8" x14ac:dyDescent="0.35">
      <c r="E3241" s="47"/>
      <c r="H3241" s="47"/>
    </row>
    <row r="3242" spans="5:8" x14ac:dyDescent="0.35">
      <c r="E3242" s="47"/>
      <c r="H3242" s="47"/>
    </row>
    <row r="3243" spans="5:8" x14ac:dyDescent="0.35">
      <c r="E3243" s="47"/>
      <c r="H3243" s="47"/>
    </row>
    <row r="3244" spans="5:8" x14ac:dyDescent="0.35">
      <c r="E3244" s="47"/>
      <c r="H3244" s="47"/>
    </row>
    <row r="3245" spans="5:8" x14ac:dyDescent="0.35">
      <c r="E3245" s="47"/>
      <c r="H3245" s="47"/>
    </row>
    <row r="3246" spans="5:8" x14ac:dyDescent="0.35">
      <c r="E3246" s="47"/>
      <c r="H3246" s="47"/>
    </row>
    <row r="3247" spans="5:8" x14ac:dyDescent="0.35">
      <c r="E3247" s="47"/>
      <c r="H3247" s="47"/>
    </row>
    <row r="3248" spans="5:8" x14ac:dyDescent="0.35">
      <c r="E3248" s="47"/>
      <c r="H3248" s="47"/>
    </row>
    <row r="3249" spans="5:8" x14ac:dyDescent="0.35">
      <c r="E3249" s="47"/>
      <c r="H3249" s="47"/>
    </row>
    <row r="3250" spans="5:8" x14ac:dyDescent="0.35">
      <c r="E3250" s="47"/>
      <c r="H3250" s="47"/>
    </row>
    <row r="3251" spans="5:8" x14ac:dyDescent="0.35">
      <c r="E3251" s="47"/>
      <c r="H3251" s="47"/>
    </row>
    <row r="3252" spans="5:8" x14ac:dyDescent="0.35">
      <c r="E3252" s="47"/>
      <c r="H3252" s="47"/>
    </row>
    <row r="3253" spans="5:8" x14ac:dyDescent="0.35">
      <c r="E3253" s="47"/>
      <c r="H3253" s="47"/>
    </row>
    <row r="3254" spans="5:8" x14ac:dyDescent="0.35">
      <c r="E3254" s="47"/>
      <c r="H3254" s="47"/>
    </row>
    <row r="3255" spans="5:8" x14ac:dyDescent="0.35">
      <c r="E3255" s="47"/>
      <c r="H3255" s="47"/>
    </row>
    <row r="3256" spans="5:8" x14ac:dyDescent="0.35">
      <c r="E3256" s="47"/>
      <c r="H3256" s="47"/>
    </row>
    <row r="3257" spans="5:8" x14ac:dyDescent="0.35">
      <c r="E3257" s="47"/>
      <c r="H3257" s="47"/>
    </row>
    <row r="3258" spans="5:8" x14ac:dyDescent="0.35">
      <c r="E3258" s="47"/>
      <c r="H3258" s="47"/>
    </row>
    <row r="3259" spans="5:8" x14ac:dyDescent="0.35">
      <c r="E3259" s="47"/>
      <c r="H3259" s="47"/>
    </row>
    <row r="3260" spans="5:8" x14ac:dyDescent="0.35">
      <c r="E3260" s="47"/>
      <c r="H3260" s="47"/>
    </row>
    <row r="3261" spans="5:8" x14ac:dyDescent="0.35">
      <c r="E3261" s="47"/>
      <c r="H3261" s="47"/>
    </row>
    <row r="3262" spans="5:8" x14ac:dyDescent="0.35">
      <c r="E3262" s="47"/>
      <c r="H3262" s="47"/>
    </row>
    <row r="3263" spans="5:8" x14ac:dyDescent="0.35">
      <c r="E3263" s="47"/>
      <c r="H3263" s="47"/>
    </row>
    <row r="3264" spans="5:8" x14ac:dyDescent="0.35">
      <c r="E3264" s="47"/>
      <c r="H3264" s="47"/>
    </row>
    <row r="3265" spans="5:8" x14ac:dyDescent="0.35">
      <c r="E3265" s="47"/>
      <c r="H3265" s="47"/>
    </row>
    <row r="3266" spans="5:8" x14ac:dyDescent="0.35">
      <c r="E3266" s="47"/>
      <c r="H3266" s="47"/>
    </row>
    <row r="3267" spans="5:8" x14ac:dyDescent="0.35">
      <c r="E3267" s="47"/>
      <c r="H3267" s="47"/>
    </row>
    <row r="3268" spans="5:8" x14ac:dyDescent="0.35">
      <c r="E3268" s="47"/>
      <c r="H3268" s="47"/>
    </row>
    <row r="3269" spans="5:8" x14ac:dyDescent="0.35">
      <c r="E3269" s="47"/>
      <c r="H3269" s="47"/>
    </row>
    <row r="3270" spans="5:8" x14ac:dyDescent="0.35">
      <c r="E3270" s="47"/>
      <c r="H3270" s="47"/>
    </row>
    <row r="3271" spans="5:8" x14ac:dyDescent="0.35">
      <c r="E3271" s="47"/>
      <c r="H3271" s="47"/>
    </row>
    <row r="3272" spans="5:8" x14ac:dyDescent="0.35">
      <c r="E3272" s="47"/>
      <c r="H3272" s="47"/>
    </row>
    <row r="3273" spans="5:8" x14ac:dyDescent="0.35">
      <c r="E3273" s="47"/>
      <c r="H3273" s="47"/>
    </row>
    <row r="3274" spans="5:8" x14ac:dyDescent="0.35">
      <c r="E3274" s="47"/>
      <c r="H3274" s="47"/>
    </row>
    <row r="3275" spans="5:8" x14ac:dyDescent="0.35">
      <c r="E3275" s="47"/>
      <c r="H3275" s="47"/>
    </row>
    <row r="3276" spans="5:8" x14ac:dyDescent="0.35">
      <c r="E3276" s="47"/>
      <c r="H3276" s="47"/>
    </row>
    <row r="3277" spans="5:8" x14ac:dyDescent="0.35">
      <c r="E3277" s="47"/>
      <c r="H3277" s="47"/>
    </row>
    <row r="3278" spans="5:8" x14ac:dyDescent="0.35">
      <c r="E3278" s="47"/>
      <c r="H3278" s="47"/>
    </row>
    <row r="3279" spans="5:8" x14ac:dyDescent="0.35">
      <c r="E3279" s="47"/>
      <c r="H3279" s="47"/>
    </row>
    <row r="3280" spans="5:8" x14ac:dyDescent="0.35">
      <c r="E3280" s="47"/>
      <c r="H3280" s="47"/>
    </row>
    <row r="3281" spans="5:8" x14ac:dyDescent="0.35">
      <c r="E3281" s="47"/>
      <c r="H3281" s="47"/>
    </row>
    <row r="3282" spans="5:8" x14ac:dyDescent="0.35">
      <c r="E3282" s="47"/>
      <c r="H3282" s="47"/>
    </row>
    <row r="3283" spans="5:8" x14ac:dyDescent="0.35">
      <c r="E3283" s="47"/>
      <c r="H3283" s="47"/>
    </row>
    <row r="3284" spans="5:8" x14ac:dyDescent="0.35">
      <c r="E3284" s="47"/>
      <c r="H3284" s="47"/>
    </row>
    <row r="3285" spans="5:8" x14ac:dyDescent="0.35">
      <c r="E3285" s="47"/>
      <c r="H3285" s="47"/>
    </row>
    <row r="3286" spans="5:8" x14ac:dyDescent="0.35">
      <c r="E3286" s="47"/>
      <c r="H3286" s="47"/>
    </row>
    <row r="3287" spans="5:8" x14ac:dyDescent="0.35">
      <c r="E3287" s="47"/>
      <c r="H3287" s="47"/>
    </row>
    <row r="3288" spans="5:8" x14ac:dyDescent="0.35">
      <c r="E3288" s="47"/>
      <c r="H3288" s="47"/>
    </row>
    <row r="3289" spans="5:8" x14ac:dyDescent="0.35">
      <c r="E3289" s="47"/>
      <c r="H3289" s="47"/>
    </row>
    <row r="3290" spans="5:8" x14ac:dyDescent="0.35">
      <c r="E3290" s="47"/>
      <c r="H3290" s="47"/>
    </row>
    <row r="3291" spans="5:8" x14ac:dyDescent="0.35">
      <c r="E3291" s="47"/>
      <c r="H3291" s="47"/>
    </row>
    <row r="3292" spans="5:8" x14ac:dyDescent="0.35">
      <c r="E3292" s="47"/>
      <c r="H3292" s="47"/>
    </row>
    <row r="3293" spans="5:8" x14ac:dyDescent="0.35">
      <c r="E3293" s="47"/>
      <c r="H3293" s="47"/>
    </row>
    <row r="3294" spans="5:8" x14ac:dyDescent="0.35">
      <c r="E3294" s="47"/>
      <c r="H3294" s="47"/>
    </row>
    <row r="3295" spans="5:8" x14ac:dyDescent="0.35">
      <c r="E3295" s="47"/>
      <c r="H3295" s="47"/>
    </row>
    <row r="3296" spans="5:8" x14ac:dyDescent="0.35">
      <c r="E3296" s="47"/>
      <c r="H3296" s="47"/>
    </row>
    <row r="3297" spans="5:8" x14ac:dyDescent="0.35">
      <c r="E3297" s="47"/>
      <c r="H3297" s="47"/>
    </row>
    <row r="3298" spans="5:8" x14ac:dyDescent="0.35">
      <c r="E3298" s="47"/>
      <c r="H3298" s="47"/>
    </row>
    <row r="3299" spans="5:8" x14ac:dyDescent="0.35">
      <c r="E3299" s="47"/>
      <c r="H3299" s="47"/>
    </row>
    <row r="3300" spans="5:8" x14ac:dyDescent="0.35">
      <c r="E3300" s="47"/>
      <c r="H3300" s="47"/>
    </row>
    <row r="3301" spans="5:8" x14ac:dyDescent="0.35">
      <c r="E3301" s="47"/>
      <c r="H3301" s="47"/>
    </row>
    <row r="3302" spans="5:8" x14ac:dyDescent="0.35">
      <c r="E3302" s="47"/>
      <c r="H3302" s="47"/>
    </row>
    <row r="3303" spans="5:8" x14ac:dyDescent="0.35">
      <c r="E3303" s="47"/>
      <c r="H3303" s="47"/>
    </row>
    <row r="3304" spans="5:8" x14ac:dyDescent="0.35">
      <c r="E3304" s="47"/>
      <c r="H3304" s="47"/>
    </row>
    <row r="3305" spans="5:8" x14ac:dyDescent="0.35">
      <c r="E3305" s="47"/>
      <c r="H3305" s="47"/>
    </row>
    <row r="3306" spans="5:8" x14ac:dyDescent="0.35">
      <c r="E3306" s="47"/>
      <c r="H3306" s="47"/>
    </row>
    <row r="3307" spans="5:8" x14ac:dyDescent="0.35">
      <c r="E3307" s="47"/>
      <c r="H3307" s="47"/>
    </row>
    <row r="3308" spans="5:8" x14ac:dyDescent="0.35">
      <c r="E3308" s="47"/>
      <c r="H3308" s="47"/>
    </row>
    <row r="3309" spans="5:8" x14ac:dyDescent="0.35">
      <c r="E3309" s="47"/>
      <c r="H3309" s="47"/>
    </row>
    <row r="3310" spans="5:8" x14ac:dyDescent="0.35">
      <c r="E3310" s="47"/>
      <c r="H3310" s="47"/>
    </row>
    <row r="3311" spans="5:8" x14ac:dyDescent="0.35">
      <c r="E3311" s="47"/>
      <c r="H3311" s="47"/>
    </row>
    <row r="3312" spans="5:8" x14ac:dyDescent="0.35">
      <c r="E3312" s="47"/>
      <c r="H3312" s="47"/>
    </row>
    <row r="3313" spans="5:8" x14ac:dyDescent="0.35">
      <c r="E3313" s="47"/>
      <c r="H3313" s="47"/>
    </row>
    <row r="3314" spans="5:8" x14ac:dyDescent="0.35">
      <c r="E3314" s="47"/>
      <c r="H3314" s="47"/>
    </row>
    <row r="3315" spans="5:8" x14ac:dyDescent="0.35">
      <c r="E3315" s="47"/>
      <c r="H3315" s="47"/>
    </row>
    <row r="3316" spans="5:8" x14ac:dyDescent="0.35">
      <c r="E3316" s="47"/>
      <c r="H3316" s="47"/>
    </row>
    <row r="3317" spans="5:8" x14ac:dyDescent="0.35">
      <c r="E3317" s="47"/>
      <c r="H3317" s="47"/>
    </row>
    <row r="3318" spans="5:8" x14ac:dyDescent="0.35">
      <c r="E3318" s="47"/>
      <c r="H3318" s="47"/>
    </row>
    <row r="3319" spans="5:8" x14ac:dyDescent="0.35">
      <c r="E3319" s="47"/>
      <c r="H3319" s="47"/>
    </row>
    <row r="3320" spans="5:8" x14ac:dyDescent="0.35">
      <c r="E3320" s="47"/>
      <c r="H3320" s="47"/>
    </row>
    <row r="3321" spans="5:8" x14ac:dyDescent="0.35">
      <c r="E3321" s="47"/>
      <c r="H3321" s="47"/>
    </row>
    <row r="3322" spans="5:8" x14ac:dyDescent="0.35">
      <c r="E3322" s="47"/>
      <c r="H3322" s="47"/>
    </row>
    <row r="3323" spans="5:8" x14ac:dyDescent="0.35">
      <c r="E3323" s="47"/>
      <c r="H3323" s="47"/>
    </row>
    <row r="3324" spans="5:8" x14ac:dyDescent="0.35">
      <c r="E3324" s="47"/>
      <c r="H3324" s="47"/>
    </row>
    <row r="3325" spans="5:8" x14ac:dyDescent="0.35">
      <c r="E3325" s="47"/>
      <c r="H3325" s="47"/>
    </row>
    <row r="3326" spans="5:8" x14ac:dyDescent="0.35">
      <c r="E3326" s="47"/>
      <c r="H3326" s="47"/>
    </row>
    <row r="3327" spans="5:8" x14ac:dyDescent="0.35">
      <c r="E3327" s="47"/>
      <c r="H3327" s="47"/>
    </row>
    <row r="3328" spans="5:8" x14ac:dyDescent="0.35">
      <c r="E3328" s="47"/>
      <c r="H3328" s="47"/>
    </row>
    <row r="3329" spans="5:8" x14ac:dyDescent="0.35">
      <c r="E3329" s="47"/>
      <c r="H3329" s="47"/>
    </row>
    <row r="3330" spans="5:8" x14ac:dyDescent="0.35">
      <c r="E3330" s="47"/>
      <c r="H3330" s="47"/>
    </row>
    <row r="3331" spans="5:8" x14ac:dyDescent="0.35">
      <c r="E3331" s="47"/>
      <c r="H3331" s="47"/>
    </row>
    <row r="3332" spans="5:8" x14ac:dyDescent="0.35">
      <c r="E3332" s="47"/>
      <c r="H3332" s="47"/>
    </row>
    <row r="3333" spans="5:8" x14ac:dyDescent="0.35">
      <c r="E3333" s="47"/>
      <c r="H3333" s="47"/>
    </row>
    <row r="3334" spans="5:8" x14ac:dyDescent="0.35">
      <c r="E3334" s="47"/>
      <c r="H3334" s="47"/>
    </row>
    <row r="3335" spans="5:8" x14ac:dyDescent="0.35">
      <c r="E3335" s="47"/>
      <c r="H3335" s="47"/>
    </row>
    <row r="3336" spans="5:8" x14ac:dyDescent="0.35">
      <c r="E3336" s="47"/>
      <c r="H3336" s="47"/>
    </row>
    <row r="3337" spans="5:8" x14ac:dyDescent="0.35">
      <c r="E3337" s="47"/>
      <c r="H3337" s="47"/>
    </row>
    <row r="3338" spans="5:8" x14ac:dyDescent="0.35">
      <c r="E3338" s="47"/>
      <c r="H3338" s="47"/>
    </row>
    <row r="3339" spans="5:8" x14ac:dyDescent="0.35">
      <c r="E3339" s="47"/>
      <c r="H3339" s="47"/>
    </row>
    <row r="3340" spans="5:8" x14ac:dyDescent="0.35">
      <c r="E3340" s="47"/>
      <c r="H3340" s="47"/>
    </row>
    <row r="3341" spans="5:8" x14ac:dyDescent="0.35">
      <c r="E3341" s="47"/>
      <c r="H3341" s="47"/>
    </row>
    <row r="3342" spans="5:8" x14ac:dyDescent="0.35">
      <c r="E3342" s="47"/>
      <c r="H3342" s="47"/>
    </row>
    <row r="3343" spans="5:8" x14ac:dyDescent="0.35">
      <c r="E3343" s="47"/>
      <c r="H3343" s="47"/>
    </row>
    <row r="3344" spans="5:8" x14ac:dyDescent="0.35">
      <c r="E3344" s="47"/>
      <c r="H3344" s="47"/>
    </row>
    <row r="3345" spans="5:8" x14ac:dyDescent="0.35">
      <c r="E3345" s="47"/>
      <c r="H3345" s="47"/>
    </row>
    <row r="3346" spans="5:8" x14ac:dyDescent="0.35">
      <c r="E3346" s="47"/>
      <c r="H3346" s="47"/>
    </row>
    <row r="3347" spans="5:8" x14ac:dyDescent="0.35">
      <c r="E3347" s="47"/>
      <c r="H3347" s="47"/>
    </row>
    <row r="3348" spans="5:8" x14ac:dyDescent="0.35">
      <c r="E3348" s="47"/>
      <c r="H3348" s="47"/>
    </row>
    <row r="3349" spans="5:8" x14ac:dyDescent="0.35">
      <c r="E3349" s="47"/>
      <c r="H3349" s="47"/>
    </row>
    <row r="3350" spans="5:8" x14ac:dyDescent="0.35">
      <c r="E3350" s="47"/>
      <c r="H3350" s="47"/>
    </row>
    <row r="3351" spans="5:8" x14ac:dyDescent="0.35">
      <c r="E3351" s="47"/>
      <c r="H3351" s="47"/>
    </row>
    <row r="3352" spans="5:8" x14ac:dyDescent="0.35">
      <c r="E3352" s="47"/>
      <c r="H3352" s="47"/>
    </row>
    <row r="3353" spans="5:8" x14ac:dyDescent="0.35">
      <c r="E3353" s="47"/>
      <c r="H3353" s="47"/>
    </row>
    <row r="3354" spans="5:8" x14ac:dyDescent="0.35">
      <c r="E3354" s="47"/>
      <c r="H3354" s="47"/>
    </row>
    <row r="3355" spans="5:8" x14ac:dyDescent="0.35">
      <c r="E3355" s="47"/>
      <c r="H3355" s="47"/>
    </row>
    <row r="3356" spans="5:8" x14ac:dyDescent="0.35">
      <c r="E3356" s="47"/>
      <c r="H3356" s="47"/>
    </row>
    <row r="3357" spans="5:8" x14ac:dyDescent="0.35">
      <c r="E3357" s="47"/>
      <c r="H3357" s="47"/>
    </row>
    <row r="3358" spans="5:8" x14ac:dyDescent="0.35">
      <c r="E3358" s="47"/>
      <c r="H3358" s="47"/>
    </row>
    <row r="3359" spans="5:8" x14ac:dyDescent="0.35">
      <c r="E3359" s="47"/>
      <c r="H3359" s="47"/>
    </row>
    <row r="3360" spans="5:8" x14ac:dyDescent="0.35">
      <c r="E3360" s="47"/>
      <c r="H3360" s="47"/>
    </row>
    <row r="3361" spans="5:8" x14ac:dyDescent="0.35">
      <c r="E3361" s="47"/>
      <c r="H3361" s="47"/>
    </row>
    <row r="3362" spans="5:8" x14ac:dyDescent="0.35">
      <c r="E3362" s="47"/>
      <c r="H3362" s="47"/>
    </row>
    <row r="3363" spans="5:8" x14ac:dyDescent="0.35">
      <c r="E3363" s="47"/>
      <c r="H3363" s="47"/>
    </row>
    <row r="3364" spans="5:8" x14ac:dyDescent="0.35">
      <c r="E3364" s="47"/>
      <c r="H3364" s="47"/>
    </row>
    <row r="3365" spans="5:8" x14ac:dyDescent="0.35">
      <c r="E3365" s="47"/>
      <c r="H3365" s="47"/>
    </row>
    <row r="3366" spans="5:8" x14ac:dyDescent="0.35">
      <c r="E3366" s="47"/>
      <c r="H3366" s="47"/>
    </row>
    <row r="3367" spans="5:8" x14ac:dyDescent="0.35">
      <c r="E3367" s="47"/>
      <c r="H3367" s="47"/>
    </row>
    <row r="3368" spans="5:8" x14ac:dyDescent="0.35">
      <c r="E3368" s="47"/>
      <c r="H3368" s="47"/>
    </row>
    <row r="3369" spans="5:8" x14ac:dyDescent="0.35">
      <c r="E3369" s="47"/>
      <c r="H3369" s="47"/>
    </row>
    <row r="3370" spans="5:8" x14ac:dyDescent="0.35">
      <c r="E3370" s="47"/>
      <c r="H3370" s="47"/>
    </row>
    <row r="3371" spans="5:8" x14ac:dyDescent="0.35">
      <c r="E3371" s="47"/>
      <c r="H3371" s="47"/>
    </row>
    <row r="3372" spans="5:8" x14ac:dyDescent="0.35">
      <c r="E3372" s="47"/>
      <c r="H3372" s="47"/>
    </row>
    <row r="3373" spans="5:8" x14ac:dyDescent="0.35">
      <c r="E3373" s="47"/>
      <c r="H3373" s="47"/>
    </row>
    <row r="3374" spans="5:8" x14ac:dyDescent="0.35">
      <c r="E3374" s="47"/>
      <c r="H3374" s="47"/>
    </row>
    <row r="3375" spans="5:8" x14ac:dyDescent="0.35">
      <c r="E3375" s="47"/>
      <c r="H3375" s="47"/>
    </row>
    <row r="3376" spans="5:8" x14ac:dyDescent="0.35">
      <c r="E3376" s="47"/>
      <c r="H3376" s="47"/>
    </row>
    <row r="3377" spans="5:8" x14ac:dyDescent="0.35">
      <c r="E3377" s="47"/>
      <c r="H3377" s="47"/>
    </row>
    <row r="3378" spans="5:8" x14ac:dyDescent="0.35">
      <c r="E3378" s="47"/>
      <c r="H3378" s="47"/>
    </row>
    <row r="3379" spans="5:8" x14ac:dyDescent="0.35">
      <c r="E3379" s="47"/>
      <c r="H3379" s="47"/>
    </row>
    <row r="3380" spans="5:8" x14ac:dyDescent="0.35">
      <c r="E3380" s="47"/>
      <c r="H3380" s="47"/>
    </row>
    <row r="3381" spans="5:8" x14ac:dyDescent="0.35">
      <c r="E3381" s="47"/>
      <c r="H3381" s="47"/>
    </row>
    <row r="3382" spans="5:8" x14ac:dyDescent="0.35">
      <c r="E3382" s="47"/>
      <c r="H3382" s="47"/>
    </row>
    <row r="3383" spans="5:8" x14ac:dyDescent="0.35">
      <c r="E3383" s="47"/>
      <c r="H3383" s="47"/>
    </row>
    <row r="3384" spans="5:8" x14ac:dyDescent="0.35">
      <c r="E3384" s="47"/>
      <c r="H3384" s="47"/>
    </row>
    <row r="3385" spans="5:8" x14ac:dyDescent="0.35">
      <c r="E3385" s="47"/>
      <c r="H3385" s="47"/>
    </row>
    <row r="3386" spans="5:8" x14ac:dyDescent="0.35">
      <c r="E3386" s="47"/>
      <c r="H3386" s="47"/>
    </row>
    <row r="3387" spans="5:8" x14ac:dyDescent="0.35">
      <c r="E3387" s="47"/>
      <c r="H3387" s="47"/>
    </row>
    <row r="3388" spans="5:8" x14ac:dyDescent="0.35">
      <c r="E3388" s="47"/>
      <c r="H3388" s="47"/>
    </row>
    <row r="3389" spans="5:8" x14ac:dyDescent="0.35">
      <c r="E3389" s="47"/>
      <c r="H3389" s="47"/>
    </row>
    <row r="3390" spans="5:8" x14ac:dyDescent="0.35">
      <c r="E3390" s="47"/>
      <c r="H3390" s="47"/>
    </row>
    <row r="3391" spans="5:8" x14ac:dyDescent="0.35">
      <c r="E3391" s="47"/>
      <c r="H3391" s="47"/>
    </row>
    <row r="3392" spans="5:8" x14ac:dyDescent="0.35">
      <c r="E3392" s="47"/>
      <c r="H3392" s="47"/>
    </row>
    <row r="3393" spans="5:8" x14ac:dyDescent="0.35">
      <c r="E3393" s="47"/>
      <c r="H3393" s="47"/>
    </row>
    <row r="3394" spans="5:8" x14ac:dyDescent="0.35">
      <c r="E3394" s="47"/>
      <c r="H3394" s="47"/>
    </row>
    <row r="3395" spans="5:8" x14ac:dyDescent="0.35">
      <c r="E3395" s="47"/>
      <c r="H3395" s="47"/>
    </row>
    <row r="3396" spans="5:8" x14ac:dyDescent="0.35">
      <c r="E3396" s="47"/>
      <c r="H3396" s="47"/>
    </row>
    <row r="3397" spans="5:8" x14ac:dyDescent="0.35">
      <c r="E3397" s="47"/>
      <c r="H3397" s="47"/>
    </row>
    <row r="3398" spans="5:8" x14ac:dyDescent="0.35">
      <c r="E3398" s="47"/>
      <c r="H3398" s="47"/>
    </row>
    <row r="3399" spans="5:8" x14ac:dyDescent="0.35">
      <c r="E3399" s="47"/>
      <c r="H3399" s="47"/>
    </row>
    <row r="3400" spans="5:8" x14ac:dyDescent="0.35">
      <c r="E3400" s="47"/>
      <c r="H3400" s="47"/>
    </row>
    <row r="3401" spans="5:8" x14ac:dyDescent="0.35">
      <c r="E3401" s="47"/>
      <c r="H3401" s="47"/>
    </row>
    <row r="3402" spans="5:8" x14ac:dyDescent="0.35">
      <c r="E3402" s="47"/>
      <c r="H3402" s="47"/>
    </row>
    <row r="3403" spans="5:8" x14ac:dyDescent="0.35">
      <c r="E3403" s="47"/>
      <c r="H3403" s="47"/>
    </row>
    <row r="3404" spans="5:8" x14ac:dyDescent="0.35">
      <c r="E3404" s="47"/>
      <c r="H3404" s="47"/>
    </row>
    <row r="3405" spans="5:8" x14ac:dyDescent="0.35">
      <c r="E3405" s="47"/>
      <c r="H3405" s="47"/>
    </row>
    <row r="3406" spans="5:8" x14ac:dyDescent="0.35">
      <c r="E3406" s="47"/>
      <c r="H3406" s="47"/>
    </row>
    <row r="3407" spans="5:8" x14ac:dyDescent="0.35">
      <c r="E3407" s="47"/>
      <c r="H3407" s="47"/>
    </row>
    <row r="3408" spans="5:8" x14ac:dyDescent="0.35">
      <c r="E3408" s="47"/>
      <c r="H3408" s="47"/>
    </row>
    <row r="3409" spans="5:8" x14ac:dyDescent="0.35">
      <c r="E3409" s="47"/>
      <c r="H3409" s="47"/>
    </row>
    <row r="3410" spans="5:8" x14ac:dyDescent="0.35">
      <c r="E3410" s="47"/>
      <c r="H3410" s="47"/>
    </row>
    <row r="3411" spans="5:8" x14ac:dyDescent="0.35">
      <c r="E3411" s="47"/>
      <c r="H3411" s="47"/>
    </row>
    <row r="3412" spans="5:8" x14ac:dyDescent="0.35">
      <c r="E3412" s="47"/>
      <c r="H3412" s="47"/>
    </row>
    <row r="3413" spans="5:8" x14ac:dyDescent="0.35">
      <c r="E3413" s="47"/>
      <c r="H3413" s="47"/>
    </row>
    <row r="3414" spans="5:8" x14ac:dyDescent="0.35">
      <c r="E3414" s="47"/>
      <c r="H3414" s="47"/>
    </row>
    <row r="3415" spans="5:8" x14ac:dyDescent="0.35">
      <c r="E3415" s="47"/>
      <c r="H3415" s="47"/>
    </row>
    <row r="3416" spans="5:8" x14ac:dyDescent="0.35">
      <c r="E3416" s="47"/>
      <c r="H3416" s="47"/>
    </row>
    <row r="3417" spans="5:8" x14ac:dyDescent="0.35">
      <c r="E3417" s="47"/>
      <c r="H3417" s="47"/>
    </row>
    <row r="3418" spans="5:8" x14ac:dyDescent="0.35">
      <c r="E3418" s="47"/>
      <c r="H3418" s="47"/>
    </row>
    <row r="3419" spans="5:8" x14ac:dyDescent="0.35">
      <c r="E3419" s="47"/>
      <c r="H3419" s="47"/>
    </row>
    <row r="3420" spans="5:8" x14ac:dyDescent="0.35">
      <c r="E3420" s="47"/>
      <c r="H3420" s="47"/>
    </row>
    <row r="3421" spans="5:8" x14ac:dyDescent="0.35">
      <c r="E3421" s="47"/>
      <c r="H3421" s="47"/>
    </row>
    <row r="3422" spans="5:8" x14ac:dyDescent="0.35">
      <c r="E3422" s="47"/>
      <c r="H3422" s="47"/>
    </row>
    <row r="3423" spans="5:8" x14ac:dyDescent="0.35">
      <c r="E3423" s="47"/>
      <c r="H3423" s="47"/>
    </row>
    <row r="3424" spans="5:8" x14ac:dyDescent="0.35">
      <c r="E3424" s="47"/>
      <c r="H3424" s="47"/>
    </row>
    <row r="3425" spans="5:8" x14ac:dyDescent="0.35">
      <c r="E3425" s="47"/>
      <c r="H3425" s="47"/>
    </row>
    <row r="3426" spans="5:8" x14ac:dyDescent="0.35">
      <c r="E3426" s="47"/>
      <c r="H3426" s="47"/>
    </row>
    <row r="3427" spans="5:8" x14ac:dyDescent="0.35">
      <c r="E3427" s="47"/>
      <c r="H3427" s="47"/>
    </row>
    <row r="3428" spans="5:8" x14ac:dyDescent="0.35">
      <c r="E3428" s="47"/>
      <c r="H3428" s="47"/>
    </row>
    <row r="3429" spans="5:8" x14ac:dyDescent="0.35">
      <c r="E3429" s="47"/>
      <c r="H3429" s="47"/>
    </row>
    <row r="3430" spans="5:8" x14ac:dyDescent="0.35">
      <c r="E3430" s="47"/>
      <c r="H3430" s="47"/>
    </row>
    <row r="3431" spans="5:8" x14ac:dyDescent="0.35">
      <c r="E3431" s="47"/>
      <c r="H3431" s="47"/>
    </row>
    <row r="3432" spans="5:8" x14ac:dyDescent="0.35">
      <c r="E3432" s="47"/>
      <c r="H3432" s="47"/>
    </row>
    <row r="3433" spans="5:8" x14ac:dyDescent="0.35">
      <c r="E3433" s="47"/>
      <c r="H3433" s="47"/>
    </row>
    <row r="3434" spans="5:8" x14ac:dyDescent="0.35">
      <c r="E3434" s="47"/>
      <c r="H3434" s="47"/>
    </row>
    <row r="3435" spans="5:8" x14ac:dyDescent="0.35">
      <c r="E3435" s="47"/>
      <c r="H3435" s="47"/>
    </row>
    <row r="3436" spans="5:8" x14ac:dyDescent="0.35">
      <c r="E3436" s="47"/>
      <c r="H3436" s="47"/>
    </row>
    <row r="3437" spans="5:8" x14ac:dyDescent="0.35">
      <c r="E3437" s="47"/>
      <c r="H3437" s="47"/>
    </row>
    <row r="3438" spans="5:8" x14ac:dyDescent="0.35">
      <c r="E3438" s="47"/>
      <c r="H3438" s="47"/>
    </row>
    <row r="3439" spans="5:8" x14ac:dyDescent="0.35">
      <c r="E3439" s="47"/>
      <c r="H3439" s="47"/>
    </row>
    <row r="3440" spans="5:8" x14ac:dyDescent="0.35">
      <c r="E3440" s="47"/>
      <c r="H3440" s="47"/>
    </row>
    <row r="3441" spans="5:8" x14ac:dyDescent="0.35">
      <c r="E3441" s="47"/>
      <c r="H3441" s="47"/>
    </row>
    <row r="3442" spans="5:8" x14ac:dyDescent="0.35">
      <c r="E3442" s="47"/>
      <c r="H3442" s="47"/>
    </row>
    <row r="3443" spans="5:8" x14ac:dyDescent="0.35">
      <c r="E3443" s="47"/>
      <c r="H3443" s="47"/>
    </row>
    <row r="3444" spans="5:8" x14ac:dyDescent="0.35">
      <c r="E3444" s="47"/>
      <c r="H3444" s="47"/>
    </row>
    <row r="3445" spans="5:8" x14ac:dyDescent="0.35">
      <c r="E3445" s="47"/>
      <c r="H3445" s="47"/>
    </row>
    <row r="3446" spans="5:8" x14ac:dyDescent="0.35">
      <c r="E3446" s="47"/>
      <c r="H3446" s="47"/>
    </row>
    <row r="3447" spans="5:8" x14ac:dyDescent="0.35">
      <c r="E3447" s="47"/>
      <c r="H3447" s="47"/>
    </row>
    <row r="3448" spans="5:8" x14ac:dyDescent="0.35">
      <c r="E3448" s="47"/>
      <c r="H3448" s="47"/>
    </row>
    <row r="3449" spans="5:8" x14ac:dyDescent="0.35">
      <c r="E3449" s="47"/>
      <c r="H3449" s="47"/>
    </row>
    <row r="3450" spans="5:8" x14ac:dyDescent="0.35">
      <c r="E3450" s="47"/>
      <c r="H3450" s="47"/>
    </row>
    <row r="3451" spans="5:8" x14ac:dyDescent="0.35">
      <c r="E3451" s="47"/>
      <c r="H3451" s="47"/>
    </row>
    <row r="3452" spans="5:8" x14ac:dyDescent="0.35">
      <c r="E3452" s="47"/>
      <c r="H3452" s="47"/>
    </row>
    <row r="3453" spans="5:8" x14ac:dyDescent="0.35">
      <c r="E3453" s="47"/>
      <c r="H3453" s="47"/>
    </row>
    <row r="3454" spans="5:8" x14ac:dyDescent="0.35">
      <c r="E3454" s="47"/>
      <c r="H3454" s="47"/>
    </row>
    <row r="3455" spans="5:8" x14ac:dyDescent="0.35">
      <c r="E3455" s="47"/>
      <c r="H3455" s="47"/>
    </row>
    <row r="3456" spans="5:8" x14ac:dyDescent="0.35">
      <c r="E3456" s="47"/>
      <c r="H3456" s="47"/>
    </row>
    <row r="3457" spans="5:8" x14ac:dyDescent="0.35">
      <c r="E3457" s="47"/>
      <c r="H3457" s="47"/>
    </row>
    <row r="3458" spans="5:8" x14ac:dyDescent="0.35">
      <c r="E3458" s="47"/>
      <c r="H3458" s="47"/>
    </row>
    <row r="3459" spans="5:8" x14ac:dyDescent="0.35">
      <c r="E3459" s="47"/>
      <c r="H3459" s="47"/>
    </row>
    <row r="3460" spans="5:8" x14ac:dyDescent="0.35">
      <c r="E3460" s="47"/>
      <c r="H3460" s="47"/>
    </row>
    <row r="3461" spans="5:8" x14ac:dyDescent="0.35">
      <c r="E3461" s="47"/>
      <c r="H3461" s="47"/>
    </row>
    <row r="3462" spans="5:8" x14ac:dyDescent="0.35">
      <c r="E3462" s="47"/>
      <c r="H3462" s="47"/>
    </row>
    <row r="3463" spans="5:8" x14ac:dyDescent="0.35">
      <c r="E3463" s="47"/>
      <c r="H3463" s="47"/>
    </row>
    <row r="3464" spans="5:8" x14ac:dyDescent="0.35">
      <c r="E3464" s="47"/>
      <c r="H3464" s="47"/>
    </row>
    <row r="3465" spans="5:8" x14ac:dyDescent="0.35">
      <c r="E3465" s="47"/>
      <c r="H3465" s="47"/>
    </row>
    <row r="3466" spans="5:8" x14ac:dyDescent="0.35">
      <c r="E3466" s="47"/>
      <c r="H3466" s="47"/>
    </row>
    <row r="3467" spans="5:8" x14ac:dyDescent="0.35">
      <c r="E3467" s="47"/>
      <c r="H3467" s="47"/>
    </row>
    <row r="3468" spans="5:8" x14ac:dyDescent="0.35">
      <c r="E3468" s="47"/>
      <c r="H3468" s="47"/>
    </row>
    <row r="3469" spans="5:8" x14ac:dyDescent="0.35">
      <c r="E3469" s="47"/>
      <c r="H3469" s="47"/>
    </row>
    <row r="3470" spans="5:8" x14ac:dyDescent="0.35">
      <c r="E3470" s="47"/>
      <c r="H3470" s="47"/>
    </row>
    <row r="3471" spans="5:8" x14ac:dyDescent="0.35">
      <c r="E3471" s="47"/>
      <c r="H3471" s="47"/>
    </row>
    <row r="3472" spans="5:8" x14ac:dyDescent="0.35">
      <c r="E3472" s="47"/>
      <c r="H3472" s="47"/>
    </row>
    <row r="3473" spans="5:8" x14ac:dyDescent="0.35">
      <c r="E3473" s="47"/>
      <c r="H3473" s="47"/>
    </row>
    <row r="3474" spans="5:8" x14ac:dyDescent="0.35">
      <c r="E3474" s="47"/>
      <c r="H3474" s="47"/>
    </row>
    <row r="3475" spans="5:8" x14ac:dyDescent="0.35">
      <c r="E3475" s="47"/>
      <c r="H3475" s="47"/>
    </row>
    <row r="3476" spans="5:8" x14ac:dyDescent="0.35">
      <c r="E3476" s="47"/>
      <c r="H3476" s="47"/>
    </row>
    <row r="3477" spans="5:8" x14ac:dyDescent="0.35">
      <c r="E3477" s="47"/>
      <c r="H3477" s="47"/>
    </row>
    <row r="3478" spans="5:8" x14ac:dyDescent="0.35">
      <c r="E3478" s="47"/>
      <c r="H3478" s="47"/>
    </row>
    <row r="3479" spans="5:8" x14ac:dyDescent="0.35">
      <c r="E3479" s="47"/>
      <c r="H3479" s="47"/>
    </row>
    <row r="3480" spans="5:8" x14ac:dyDescent="0.35">
      <c r="E3480" s="47"/>
      <c r="H3480" s="47"/>
    </row>
    <row r="3481" spans="5:8" x14ac:dyDescent="0.35">
      <c r="E3481" s="47"/>
      <c r="H3481" s="47"/>
    </row>
    <row r="3482" spans="5:8" x14ac:dyDescent="0.35">
      <c r="E3482" s="47"/>
      <c r="H3482" s="47"/>
    </row>
    <row r="3483" spans="5:8" x14ac:dyDescent="0.35">
      <c r="E3483" s="47"/>
      <c r="H3483" s="47"/>
    </row>
    <row r="3484" spans="5:8" x14ac:dyDescent="0.35">
      <c r="E3484" s="47"/>
      <c r="H3484" s="47"/>
    </row>
    <row r="3485" spans="5:8" x14ac:dyDescent="0.35">
      <c r="E3485" s="47"/>
      <c r="H3485" s="47"/>
    </row>
    <row r="3486" spans="5:8" x14ac:dyDescent="0.35">
      <c r="E3486" s="47"/>
      <c r="H3486" s="47"/>
    </row>
    <row r="3487" spans="5:8" x14ac:dyDescent="0.35">
      <c r="E3487" s="47"/>
      <c r="H3487" s="47"/>
    </row>
    <row r="3488" spans="5:8" x14ac:dyDescent="0.35">
      <c r="E3488" s="47"/>
      <c r="H3488" s="47"/>
    </row>
    <row r="3489" spans="5:8" x14ac:dyDescent="0.35">
      <c r="E3489" s="47"/>
      <c r="H3489" s="47"/>
    </row>
    <row r="3490" spans="5:8" x14ac:dyDescent="0.35">
      <c r="E3490" s="47"/>
      <c r="H3490" s="47"/>
    </row>
    <row r="3491" spans="5:8" x14ac:dyDescent="0.35">
      <c r="E3491" s="47"/>
      <c r="H3491" s="47"/>
    </row>
    <row r="3492" spans="5:8" x14ac:dyDescent="0.35">
      <c r="E3492" s="47"/>
      <c r="H3492" s="47"/>
    </row>
    <row r="3493" spans="5:8" x14ac:dyDescent="0.35">
      <c r="E3493" s="47"/>
      <c r="H3493" s="47"/>
    </row>
    <row r="3494" spans="5:8" x14ac:dyDescent="0.35">
      <c r="E3494" s="47"/>
      <c r="H3494" s="47"/>
    </row>
    <row r="3495" spans="5:8" x14ac:dyDescent="0.35">
      <c r="E3495" s="47"/>
      <c r="H3495" s="47"/>
    </row>
    <row r="3496" spans="5:8" x14ac:dyDescent="0.35">
      <c r="E3496" s="47"/>
      <c r="H3496" s="47"/>
    </row>
    <row r="3497" spans="5:8" x14ac:dyDescent="0.35">
      <c r="E3497" s="47"/>
      <c r="H3497" s="47"/>
    </row>
    <row r="3498" spans="5:8" x14ac:dyDescent="0.35">
      <c r="E3498" s="47"/>
      <c r="H3498" s="47"/>
    </row>
    <row r="3499" spans="5:8" x14ac:dyDescent="0.35">
      <c r="E3499" s="47"/>
      <c r="H3499" s="47"/>
    </row>
    <row r="3500" spans="5:8" x14ac:dyDescent="0.35">
      <c r="E3500" s="47"/>
      <c r="H3500" s="47"/>
    </row>
    <row r="3501" spans="5:8" x14ac:dyDescent="0.35">
      <c r="E3501" s="47"/>
      <c r="H3501" s="47"/>
    </row>
    <row r="3502" spans="5:8" x14ac:dyDescent="0.35">
      <c r="E3502" s="47"/>
      <c r="H3502" s="47"/>
    </row>
    <row r="3503" spans="5:8" x14ac:dyDescent="0.35">
      <c r="E3503" s="47"/>
      <c r="H3503" s="47"/>
    </row>
    <row r="3504" spans="5:8" x14ac:dyDescent="0.35">
      <c r="E3504" s="47"/>
      <c r="H3504" s="47"/>
    </row>
    <row r="3505" spans="5:8" x14ac:dyDescent="0.35">
      <c r="E3505" s="47"/>
      <c r="H3505" s="47"/>
    </row>
    <row r="3506" spans="5:8" x14ac:dyDescent="0.35">
      <c r="E3506" s="47"/>
      <c r="H3506" s="47"/>
    </row>
    <row r="3507" spans="5:8" x14ac:dyDescent="0.35">
      <c r="E3507" s="47"/>
      <c r="H3507" s="47"/>
    </row>
    <row r="3508" spans="5:8" x14ac:dyDescent="0.35">
      <c r="E3508" s="47"/>
      <c r="H3508" s="47"/>
    </row>
    <row r="3509" spans="5:8" x14ac:dyDescent="0.35">
      <c r="E3509" s="47"/>
      <c r="H3509" s="47"/>
    </row>
    <row r="3510" spans="5:8" x14ac:dyDescent="0.35">
      <c r="E3510" s="47"/>
      <c r="H3510" s="47"/>
    </row>
    <row r="3511" spans="5:8" x14ac:dyDescent="0.35">
      <c r="E3511" s="47"/>
      <c r="H3511" s="47"/>
    </row>
    <row r="3512" spans="5:8" x14ac:dyDescent="0.35">
      <c r="E3512" s="47"/>
      <c r="H3512" s="47"/>
    </row>
    <row r="3513" spans="5:8" x14ac:dyDescent="0.35">
      <c r="E3513" s="47"/>
      <c r="H3513" s="47"/>
    </row>
    <row r="3514" spans="5:8" x14ac:dyDescent="0.35">
      <c r="E3514" s="47"/>
      <c r="H3514" s="47"/>
    </row>
    <row r="3515" spans="5:8" x14ac:dyDescent="0.35">
      <c r="E3515" s="47"/>
      <c r="H3515" s="47"/>
    </row>
    <row r="3516" spans="5:8" x14ac:dyDescent="0.35">
      <c r="E3516" s="47"/>
      <c r="H3516" s="47"/>
    </row>
    <row r="3517" spans="5:8" x14ac:dyDescent="0.35">
      <c r="E3517" s="47"/>
      <c r="H3517" s="47"/>
    </row>
    <row r="3518" spans="5:8" x14ac:dyDescent="0.35">
      <c r="E3518" s="47"/>
      <c r="H3518" s="47"/>
    </row>
    <row r="3519" spans="5:8" x14ac:dyDescent="0.35">
      <c r="E3519" s="47"/>
      <c r="H3519" s="47"/>
    </row>
    <row r="3520" spans="5:8" x14ac:dyDescent="0.35">
      <c r="E3520" s="47"/>
      <c r="H3520" s="47"/>
    </row>
    <row r="3521" spans="5:8" x14ac:dyDescent="0.35">
      <c r="E3521" s="47"/>
      <c r="H3521" s="47"/>
    </row>
    <row r="3522" spans="5:8" x14ac:dyDescent="0.35">
      <c r="E3522" s="47"/>
      <c r="H3522" s="47"/>
    </row>
    <row r="3523" spans="5:8" x14ac:dyDescent="0.35">
      <c r="E3523" s="47"/>
      <c r="H3523" s="47"/>
    </row>
    <row r="3524" spans="5:8" x14ac:dyDescent="0.35">
      <c r="E3524" s="47"/>
      <c r="H3524" s="47"/>
    </row>
    <row r="3525" spans="5:8" x14ac:dyDescent="0.35">
      <c r="E3525" s="47"/>
      <c r="H3525" s="47"/>
    </row>
    <row r="3526" spans="5:8" x14ac:dyDescent="0.35">
      <c r="E3526" s="47"/>
      <c r="H3526" s="47"/>
    </row>
    <row r="3527" spans="5:8" x14ac:dyDescent="0.35">
      <c r="E3527" s="47"/>
      <c r="H3527" s="47"/>
    </row>
    <row r="3528" spans="5:8" x14ac:dyDescent="0.35">
      <c r="E3528" s="47"/>
      <c r="H3528" s="47"/>
    </row>
    <row r="3529" spans="5:8" x14ac:dyDescent="0.35">
      <c r="E3529" s="47"/>
      <c r="H3529" s="47"/>
    </row>
    <row r="3530" spans="5:8" x14ac:dyDescent="0.35">
      <c r="E3530" s="47"/>
      <c r="H3530" s="47"/>
    </row>
    <row r="3531" spans="5:8" x14ac:dyDescent="0.35">
      <c r="E3531" s="47"/>
      <c r="H3531" s="47"/>
    </row>
    <row r="3532" spans="5:8" x14ac:dyDescent="0.35">
      <c r="E3532" s="47"/>
      <c r="H3532" s="47"/>
    </row>
    <row r="3533" spans="5:8" x14ac:dyDescent="0.35">
      <c r="E3533" s="47"/>
      <c r="H3533" s="47"/>
    </row>
    <row r="3534" spans="5:8" x14ac:dyDescent="0.35">
      <c r="E3534" s="47"/>
      <c r="H3534" s="47"/>
    </row>
    <row r="3535" spans="5:8" x14ac:dyDescent="0.35">
      <c r="E3535" s="47"/>
      <c r="H3535" s="47"/>
    </row>
    <row r="3536" spans="5:8" x14ac:dyDescent="0.35">
      <c r="E3536" s="47"/>
      <c r="H3536" s="47"/>
    </row>
    <row r="3537" spans="5:8" x14ac:dyDescent="0.35">
      <c r="E3537" s="47"/>
      <c r="H3537" s="47"/>
    </row>
    <row r="3538" spans="5:8" x14ac:dyDescent="0.35">
      <c r="E3538" s="47"/>
      <c r="H3538" s="47"/>
    </row>
    <row r="3539" spans="5:8" x14ac:dyDescent="0.35">
      <c r="E3539" s="47"/>
      <c r="H3539" s="47"/>
    </row>
    <row r="3540" spans="5:8" x14ac:dyDescent="0.35">
      <c r="E3540" s="47"/>
      <c r="H3540" s="47"/>
    </row>
    <row r="3541" spans="5:8" x14ac:dyDescent="0.35">
      <c r="E3541" s="47"/>
      <c r="H3541" s="47"/>
    </row>
    <row r="3542" spans="5:8" x14ac:dyDescent="0.35">
      <c r="E3542" s="47"/>
      <c r="H3542" s="47"/>
    </row>
    <row r="3543" spans="5:8" x14ac:dyDescent="0.35">
      <c r="E3543" s="47"/>
      <c r="H3543" s="47"/>
    </row>
    <row r="3544" spans="5:8" x14ac:dyDescent="0.35">
      <c r="E3544" s="47"/>
      <c r="H3544" s="47"/>
    </row>
    <row r="3545" spans="5:8" x14ac:dyDescent="0.35">
      <c r="E3545" s="47"/>
      <c r="H3545" s="47"/>
    </row>
    <row r="3546" spans="5:8" x14ac:dyDescent="0.35">
      <c r="E3546" s="47"/>
      <c r="H3546" s="47"/>
    </row>
    <row r="3547" spans="5:8" x14ac:dyDescent="0.35">
      <c r="E3547" s="47"/>
      <c r="H3547" s="47"/>
    </row>
    <row r="3548" spans="5:8" x14ac:dyDescent="0.35">
      <c r="E3548" s="47"/>
      <c r="H3548" s="47"/>
    </row>
    <row r="3549" spans="5:8" x14ac:dyDescent="0.35">
      <c r="E3549" s="47"/>
      <c r="H3549" s="47"/>
    </row>
    <row r="3550" spans="5:8" x14ac:dyDescent="0.35">
      <c r="E3550" s="47"/>
      <c r="H3550" s="47"/>
    </row>
    <row r="3551" spans="5:8" x14ac:dyDescent="0.35">
      <c r="E3551" s="47"/>
      <c r="H3551" s="47"/>
    </row>
    <row r="3552" spans="5:8" x14ac:dyDescent="0.35">
      <c r="E3552" s="47"/>
      <c r="H3552" s="47"/>
    </row>
    <row r="3553" spans="5:8" x14ac:dyDescent="0.35">
      <c r="E3553" s="47"/>
      <c r="H3553" s="47"/>
    </row>
    <row r="3554" spans="5:8" x14ac:dyDescent="0.35">
      <c r="E3554" s="47"/>
      <c r="H3554" s="47"/>
    </row>
    <row r="3555" spans="5:8" x14ac:dyDescent="0.35">
      <c r="E3555" s="47"/>
      <c r="H3555" s="47"/>
    </row>
    <row r="3556" spans="5:8" x14ac:dyDescent="0.35">
      <c r="E3556" s="47"/>
      <c r="H3556" s="47"/>
    </row>
    <row r="3557" spans="5:8" x14ac:dyDescent="0.35">
      <c r="E3557" s="47"/>
      <c r="H3557" s="47"/>
    </row>
    <row r="3558" spans="5:8" x14ac:dyDescent="0.35">
      <c r="E3558" s="47"/>
      <c r="H3558" s="47"/>
    </row>
    <row r="3559" spans="5:8" x14ac:dyDescent="0.35">
      <c r="E3559" s="47"/>
      <c r="H3559" s="47"/>
    </row>
    <row r="3560" spans="5:8" x14ac:dyDescent="0.35">
      <c r="E3560" s="47"/>
      <c r="H3560" s="47"/>
    </row>
    <row r="3561" spans="5:8" x14ac:dyDescent="0.35">
      <c r="E3561" s="47"/>
      <c r="H3561" s="47"/>
    </row>
    <row r="3562" spans="5:8" x14ac:dyDescent="0.35">
      <c r="E3562" s="47"/>
      <c r="H3562" s="47"/>
    </row>
    <row r="3563" spans="5:8" x14ac:dyDescent="0.35">
      <c r="E3563" s="47"/>
      <c r="H3563" s="47"/>
    </row>
    <row r="3564" spans="5:8" x14ac:dyDescent="0.35">
      <c r="E3564" s="47"/>
      <c r="H3564" s="47"/>
    </row>
    <row r="3565" spans="5:8" x14ac:dyDescent="0.35">
      <c r="E3565" s="47"/>
      <c r="H3565" s="47"/>
    </row>
    <row r="3566" spans="5:8" x14ac:dyDescent="0.35">
      <c r="E3566" s="47"/>
      <c r="H3566" s="47"/>
    </row>
    <row r="3567" spans="5:8" x14ac:dyDescent="0.35">
      <c r="E3567" s="47"/>
      <c r="H3567" s="47"/>
    </row>
    <row r="3568" spans="5:8" x14ac:dyDescent="0.35">
      <c r="E3568" s="47"/>
      <c r="H3568" s="47"/>
    </row>
    <row r="3569" spans="5:8" x14ac:dyDescent="0.35">
      <c r="E3569" s="47"/>
      <c r="H3569" s="47"/>
    </row>
    <row r="3570" spans="5:8" x14ac:dyDescent="0.35">
      <c r="E3570" s="47"/>
      <c r="H3570" s="47"/>
    </row>
    <row r="3571" spans="5:8" x14ac:dyDescent="0.35">
      <c r="E3571" s="47"/>
      <c r="H3571" s="47"/>
    </row>
    <row r="3572" spans="5:8" x14ac:dyDescent="0.35">
      <c r="E3572" s="47"/>
      <c r="H3572" s="47"/>
    </row>
    <row r="3573" spans="5:8" x14ac:dyDescent="0.35">
      <c r="E3573" s="47"/>
      <c r="H3573" s="47"/>
    </row>
    <row r="3574" spans="5:8" x14ac:dyDescent="0.35">
      <c r="E3574" s="47"/>
      <c r="H3574" s="47"/>
    </row>
    <row r="3575" spans="5:8" x14ac:dyDescent="0.35">
      <c r="E3575" s="47"/>
      <c r="H3575" s="47"/>
    </row>
    <row r="3576" spans="5:8" x14ac:dyDescent="0.35">
      <c r="E3576" s="47"/>
      <c r="H3576" s="47"/>
    </row>
    <row r="3577" spans="5:8" x14ac:dyDescent="0.35">
      <c r="E3577" s="47"/>
      <c r="H3577" s="47"/>
    </row>
    <row r="3578" spans="5:8" x14ac:dyDescent="0.35">
      <c r="E3578" s="47"/>
      <c r="H3578" s="47"/>
    </row>
    <row r="3579" spans="5:8" x14ac:dyDescent="0.35">
      <c r="E3579" s="47"/>
      <c r="H3579" s="47"/>
    </row>
    <row r="3580" spans="5:8" x14ac:dyDescent="0.35">
      <c r="E3580" s="47"/>
      <c r="H3580" s="47"/>
    </row>
    <row r="3581" spans="5:8" x14ac:dyDescent="0.35">
      <c r="E3581" s="47"/>
      <c r="H3581" s="47"/>
    </row>
    <row r="3582" spans="5:8" x14ac:dyDescent="0.35">
      <c r="E3582" s="47"/>
      <c r="H3582" s="47"/>
    </row>
    <row r="3583" spans="5:8" x14ac:dyDescent="0.35">
      <c r="E3583" s="47"/>
      <c r="H3583" s="47"/>
    </row>
    <row r="3584" spans="5:8" x14ac:dyDescent="0.35">
      <c r="E3584" s="47"/>
      <c r="H3584" s="47"/>
    </row>
    <row r="3585" spans="5:8" x14ac:dyDescent="0.35">
      <c r="E3585" s="47"/>
      <c r="H3585" s="47"/>
    </row>
    <row r="3586" spans="5:8" x14ac:dyDescent="0.35">
      <c r="E3586" s="47"/>
      <c r="H3586" s="47"/>
    </row>
    <row r="3587" spans="5:8" x14ac:dyDescent="0.35">
      <c r="E3587" s="47"/>
      <c r="H3587" s="47"/>
    </row>
    <row r="3588" spans="5:8" x14ac:dyDescent="0.35">
      <c r="E3588" s="47"/>
      <c r="H3588" s="47"/>
    </row>
    <row r="3589" spans="5:8" x14ac:dyDescent="0.35">
      <c r="E3589" s="47"/>
      <c r="H3589" s="47"/>
    </row>
    <row r="3590" spans="5:8" x14ac:dyDescent="0.35">
      <c r="E3590" s="47"/>
      <c r="H3590" s="47"/>
    </row>
    <row r="3591" spans="5:8" x14ac:dyDescent="0.35">
      <c r="E3591" s="47"/>
      <c r="H3591" s="47"/>
    </row>
    <row r="3592" spans="5:8" x14ac:dyDescent="0.35">
      <c r="E3592" s="47"/>
      <c r="H3592" s="47"/>
    </row>
    <row r="3593" spans="5:8" x14ac:dyDescent="0.35">
      <c r="E3593" s="47"/>
      <c r="H3593" s="47"/>
    </row>
    <row r="3594" spans="5:8" x14ac:dyDescent="0.35">
      <c r="E3594" s="47"/>
      <c r="H3594" s="47"/>
    </row>
    <row r="3595" spans="5:8" x14ac:dyDescent="0.35">
      <c r="E3595" s="47"/>
      <c r="H3595" s="47"/>
    </row>
    <row r="3596" spans="5:8" x14ac:dyDescent="0.35">
      <c r="E3596" s="47"/>
      <c r="H3596" s="47"/>
    </row>
    <row r="3597" spans="5:8" x14ac:dyDescent="0.35">
      <c r="E3597" s="47"/>
      <c r="H3597" s="47"/>
    </row>
    <row r="3598" spans="5:8" x14ac:dyDescent="0.35">
      <c r="E3598" s="47"/>
      <c r="H3598" s="47"/>
    </row>
    <row r="3599" spans="5:8" x14ac:dyDescent="0.35">
      <c r="E3599" s="47"/>
      <c r="H3599" s="47"/>
    </row>
    <row r="3600" spans="5:8" x14ac:dyDescent="0.35">
      <c r="E3600" s="47"/>
      <c r="H3600" s="47"/>
    </row>
    <row r="3601" spans="5:8" x14ac:dyDescent="0.35">
      <c r="E3601" s="47"/>
      <c r="H3601" s="47"/>
    </row>
    <row r="3602" spans="5:8" x14ac:dyDescent="0.35">
      <c r="E3602" s="47"/>
      <c r="H3602" s="47"/>
    </row>
    <row r="3603" spans="5:8" x14ac:dyDescent="0.35">
      <c r="E3603" s="47"/>
      <c r="H3603" s="47"/>
    </row>
    <row r="3604" spans="5:8" x14ac:dyDescent="0.35">
      <c r="E3604" s="47"/>
      <c r="H3604" s="47"/>
    </row>
    <row r="3605" spans="5:8" x14ac:dyDescent="0.35">
      <c r="E3605" s="47"/>
      <c r="H3605" s="47"/>
    </row>
    <row r="3606" spans="5:8" x14ac:dyDescent="0.35">
      <c r="E3606" s="47"/>
      <c r="H3606" s="47"/>
    </row>
    <row r="3607" spans="5:8" x14ac:dyDescent="0.35">
      <c r="E3607" s="47"/>
      <c r="H3607" s="47"/>
    </row>
    <row r="3608" spans="5:8" x14ac:dyDescent="0.35">
      <c r="E3608" s="47"/>
      <c r="H3608" s="47"/>
    </row>
    <row r="3609" spans="5:8" x14ac:dyDescent="0.35">
      <c r="E3609" s="47"/>
      <c r="H3609" s="47"/>
    </row>
    <row r="3610" spans="5:8" x14ac:dyDescent="0.35">
      <c r="E3610" s="47"/>
      <c r="H3610" s="47"/>
    </row>
    <row r="3611" spans="5:8" x14ac:dyDescent="0.35">
      <c r="E3611" s="47"/>
      <c r="H3611" s="47"/>
    </row>
    <row r="3612" spans="5:8" x14ac:dyDescent="0.35">
      <c r="E3612" s="47"/>
      <c r="H3612" s="47"/>
    </row>
    <row r="3613" spans="5:8" x14ac:dyDescent="0.35">
      <c r="E3613" s="47"/>
      <c r="H3613" s="47"/>
    </row>
    <row r="3614" spans="5:8" x14ac:dyDescent="0.35">
      <c r="E3614" s="47"/>
      <c r="H3614" s="47"/>
    </row>
    <row r="3615" spans="5:8" x14ac:dyDescent="0.35">
      <c r="E3615" s="47"/>
      <c r="H3615" s="47"/>
    </row>
    <row r="3616" spans="5:8" x14ac:dyDescent="0.35">
      <c r="E3616" s="47"/>
      <c r="H3616" s="47"/>
    </row>
    <row r="3617" spans="5:8" x14ac:dyDescent="0.35">
      <c r="E3617" s="47"/>
      <c r="H3617" s="47"/>
    </row>
    <row r="3618" spans="5:8" x14ac:dyDescent="0.35">
      <c r="E3618" s="47"/>
      <c r="H3618" s="47"/>
    </row>
    <row r="3619" spans="5:8" x14ac:dyDescent="0.35">
      <c r="E3619" s="47"/>
      <c r="H3619" s="47"/>
    </row>
    <row r="3620" spans="5:8" x14ac:dyDescent="0.35">
      <c r="E3620" s="47"/>
      <c r="H3620" s="47"/>
    </row>
    <row r="3621" spans="5:8" x14ac:dyDescent="0.35">
      <c r="E3621" s="47"/>
      <c r="H3621" s="47"/>
    </row>
    <row r="3622" spans="5:8" x14ac:dyDescent="0.35">
      <c r="E3622" s="47"/>
      <c r="H3622" s="47"/>
    </row>
    <row r="3623" spans="5:8" x14ac:dyDescent="0.35">
      <c r="E3623" s="47"/>
      <c r="H3623" s="47"/>
    </row>
    <row r="3624" spans="5:8" x14ac:dyDescent="0.35">
      <c r="E3624" s="47"/>
      <c r="H3624" s="47"/>
    </row>
    <row r="3625" spans="5:8" x14ac:dyDescent="0.35">
      <c r="E3625" s="47"/>
      <c r="H3625" s="47"/>
    </row>
    <row r="3626" spans="5:8" x14ac:dyDescent="0.35">
      <c r="E3626" s="47"/>
      <c r="H3626" s="47"/>
    </row>
    <row r="3627" spans="5:8" x14ac:dyDescent="0.35">
      <c r="E3627" s="47"/>
      <c r="H3627" s="47"/>
    </row>
    <row r="3628" spans="5:8" x14ac:dyDescent="0.35">
      <c r="E3628" s="47"/>
      <c r="H3628" s="47"/>
    </row>
    <row r="3629" spans="5:8" x14ac:dyDescent="0.35">
      <c r="E3629" s="47"/>
      <c r="H3629" s="47"/>
    </row>
    <row r="3630" spans="5:8" x14ac:dyDescent="0.35">
      <c r="E3630" s="47"/>
      <c r="H3630" s="47"/>
    </row>
    <row r="3631" spans="5:8" x14ac:dyDescent="0.35">
      <c r="E3631" s="47"/>
      <c r="H3631" s="47"/>
    </row>
    <row r="3632" spans="5:8" x14ac:dyDescent="0.35">
      <c r="E3632" s="47"/>
      <c r="H3632" s="47"/>
    </row>
    <row r="3633" spans="5:8" x14ac:dyDescent="0.35">
      <c r="E3633" s="47"/>
      <c r="H3633" s="47"/>
    </row>
    <row r="3634" spans="5:8" x14ac:dyDescent="0.35">
      <c r="E3634" s="47"/>
      <c r="H3634" s="47"/>
    </row>
    <row r="3635" spans="5:8" x14ac:dyDescent="0.35">
      <c r="E3635" s="47"/>
      <c r="H3635" s="47"/>
    </row>
    <row r="3636" spans="5:8" x14ac:dyDescent="0.35">
      <c r="E3636" s="47"/>
      <c r="H3636" s="47"/>
    </row>
    <row r="3637" spans="5:8" x14ac:dyDescent="0.35">
      <c r="E3637" s="47"/>
      <c r="H3637" s="47"/>
    </row>
    <row r="3638" spans="5:8" x14ac:dyDescent="0.35">
      <c r="E3638" s="47"/>
      <c r="H3638" s="47"/>
    </row>
    <row r="3639" spans="5:8" x14ac:dyDescent="0.35">
      <c r="E3639" s="47"/>
      <c r="H3639" s="47"/>
    </row>
    <row r="3640" spans="5:8" x14ac:dyDescent="0.35">
      <c r="E3640" s="47"/>
      <c r="H3640" s="47"/>
    </row>
    <row r="3641" spans="5:8" x14ac:dyDescent="0.35">
      <c r="E3641" s="47"/>
      <c r="H3641" s="47"/>
    </row>
    <row r="3642" spans="5:8" x14ac:dyDescent="0.35">
      <c r="E3642" s="47"/>
      <c r="H3642" s="47"/>
    </row>
    <row r="3643" spans="5:8" x14ac:dyDescent="0.35">
      <c r="E3643" s="47"/>
      <c r="H3643" s="47"/>
    </row>
    <row r="3644" spans="5:8" x14ac:dyDescent="0.35">
      <c r="E3644" s="47"/>
      <c r="H3644" s="47"/>
    </row>
    <row r="3645" spans="5:8" x14ac:dyDescent="0.35">
      <c r="E3645" s="47"/>
      <c r="H3645" s="47"/>
    </row>
    <row r="3646" spans="5:8" x14ac:dyDescent="0.35">
      <c r="E3646" s="47"/>
      <c r="H3646" s="47"/>
    </row>
    <row r="3647" spans="5:8" x14ac:dyDescent="0.35">
      <c r="E3647" s="47"/>
      <c r="H3647" s="47"/>
    </row>
    <row r="3648" spans="5:8" x14ac:dyDescent="0.35">
      <c r="E3648" s="47"/>
      <c r="H3648" s="47"/>
    </row>
    <row r="3649" spans="5:8" x14ac:dyDescent="0.35">
      <c r="E3649" s="47"/>
      <c r="H3649" s="47"/>
    </row>
    <row r="3650" spans="5:8" x14ac:dyDescent="0.35">
      <c r="E3650" s="47"/>
      <c r="H3650" s="47"/>
    </row>
    <row r="3651" spans="5:8" x14ac:dyDescent="0.35">
      <c r="E3651" s="47"/>
      <c r="H3651" s="47"/>
    </row>
    <row r="3652" spans="5:8" x14ac:dyDescent="0.35">
      <c r="E3652" s="47"/>
      <c r="H3652" s="47"/>
    </row>
    <row r="3653" spans="5:8" x14ac:dyDescent="0.35">
      <c r="E3653" s="47"/>
      <c r="H3653" s="47"/>
    </row>
    <row r="3654" spans="5:8" x14ac:dyDescent="0.35">
      <c r="E3654" s="47"/>
      <c r="H3654" s="47"/>
    </row>
    <row r="3655" spans="5:8" x14ac:dyDescent="0.35">
      <c r="E3655" s="47"/>
      <c r="H3655" s="47"/>
    </row>
    <row r="3656" spans="5:8" x14ac:dyDescent="0.35">
      <c r="E3656" s="47"/>
      <c r="H3656" s="47"/>
    </row>
    <row r="3657" spans="5:8" x14ac:dyDescent="0.35">
      <c r="E3657" s="47"/>
      <c r="H3657" s="47"/>
    </row>
    <row r="3658" spans="5:8" x14ac:dyDescent="0.35">
      <c r="E3658" s="47"/>
      <c r="H3658" s="47"/>
    </row>
    <row r="3659" spans="5:8" x14ac:dyDescent="0.35">
      <c r="E3659" s="47"/>
      <c r="H3659" s="47"/>
    </row>
    <row r="3660" spans="5:8" x14ac:dyDescent="0.35">
      <c r="E3660" s="47"/>
      <c r="H3660" s="47"/>
    </row>
    <row r="3661" spans="5:8" x14ac:dyDescent="0.35">
      <c r="E3661" s="47"/>
      <c r="H3661" s="47"/>
    </row>
    <row r="3662" spans="5:8" x14ac:dyDescent="0.35">
      <c r="E3662" s="47"/>
      <c r="H3662" s="47"/>
    </row>
    <row r="3663" spans="5:8" x14ac:dyDescent="0.35">
      <c r="E3663" s="47"/>
      <c r="H3663" s="47"/>
    </row>
    <row r="3664" spans="5:8" x14ac:dyDescent="0.35">
      <c r="E3664" s="47"/>
      <c r="H3664" s="47"/>
    </row>
    <row r="3665" spans="5:8" x14ac:dyDescent="0.35">
      <c r="E3665" s="47"/>
      <c r="H3665" s="47"/>
    </row>
    <row r="3666" spans="5:8" x14ac:dyDescent="0.35">
      <c r="E3666" s="47"/>
      <c r="H3666" s="47"/>
    </row>
    <row r="3667" spans="5:8" x14ac:dyDescent="0.35">
      <c r="E3667" s="47"/>
      <c r="H3667" s="47"/>
    </row>
    <row r="3668" spans="5:8" x14ac:dyDescent="0.35">
      <c r="E3668" s="47"/>
      <c r="H3668" s="47"/>
    </row>
    <row r="3669" spans="5:8" x14ac:dyDescent="0.35">
      <c r="E3669" s="47"/>
      <c r="H3669" s="47"/>
    </row>
    <row r="3670" spans="5:8" x14ac:dyDescent="0.35">
      <c r="E3670" s="47"/>
      <c r="H3670" s="47"/>
    </row>
    <row r="3671" spans="5:8" x14ac:dyDescent="0.35">
      <c r="E3671" s="47"/>
      <c r="H3671" s="47"/>
    </row>
    <row r="3672" spans="5:8" x14ac:dyDescent="0.35">
      <c r="E3672" s="47"/>
      <c r="H3672" s="47"/>
    </row>
    <row r="3673" spans="5:8" x14ac:dyDescent="0.35">
      <c r="E3673" s="47"/>
      <c r="H3673" s="47"/>
    </row>
    <row r="3674" spans="5:8" x14ac:dyDescent="0.35">
      <c r="E3674" s="47"/>
      <c r="H3674" s="47"/>
    </row>
    <row r="3675" spans="5:8" x14ac:dyDescent="0.35">
      <c r="E3675" s="47"/>
      <c r="H3675" s="47"/>
    </row>
    <row r="3676" spans="5:8" x14ac:dyDescent="0.35">
      <c r="E3676" s="47"/>
      <c r="H3676" s="47"/>
    </row>
    <row r="3677" spans="5:8" x14ac:dyDescent="0.35">
      <c r="E3677" s="47"/>
      <c r="H3677" s="47"/>
    </row>
    <row r="3678" spans="5:8" x14ac:dyDescent="0.35">
      <c r="E3678" s="47"/>
      <c r="H3678" s="47"/>
    </row>
    <row r="3679" spans="5:8" x14ac:dyDescent="0.35">
      <c r="E3679" s="47"/>
      <c r="H3679" s="47"/>
    </row>
    <row r="3680" spans="5:8" x14ac:dyDescent="0.35">
      <c r="E3680" s="47"/>
      <c r="H3680" s="47"/>
    </row>
    <row r="3681" spans="5:8" x14ac:dyDescent="0.35">
      <c r="E3681" s="47"/>
      <c r="H3681" s="47"/>
    </row>
    <row r="3682" spans="5:8" x14ac:dyDescent="0.35">
      <c r="E3682" s="47"/>
      <c r="H3682" s="47"/>
    </row>
    <row r="3683" spans="5:8" x14ac:dyDescent="0.35">
      <c r="E3683" s="47"/>
      <c r="H3683" s="47"/>
    </row>
    <row r="3684" spans="5:8" x14ac:dyDescent="0.35">
      <c r="E3684" s="47"/>
      <c r="H3684" s="47"/>
    </row>
    <row r="3685" spans="5:8" x14ac:dyDescent="0.35">
      <c r="E3685" s="47"/>
      <c r="H3685" s="47"/>
    </row>
    <row r="3686" spans="5:8" x14ac:dyDescent="0.35">
      <c r="E3686" s="47"/>
      <c r="H3686" s="47"/>
    </row>
    <row r="3687" spans="5:8" x14ac:dyDescent="0.35">
      <c r="E3687" s="47"/>
      <c r="H3687" s="47"/>
    </row>
    <row r="3688" spans="5:8" x14ac:dyDescent="0.35">
      <c r="E3688" s="47"/>
      <c r="H3688" s="47"/>
    </row>
    <row r="3689" spans="5:8" x14ac:dyDescent="0.35">
      <c r="E3689" s="47"/>
      <c r="H3689" s="47"/>
    </row>
    <row r="3690" spans="5:8" x14ac:dyDescent="0.35">
      <c r="E3690" s="47"/>
      <c r="H3690" s="47"/>
    </row>
    <row r="3691" spans="5:8" x14ac:dyDescent="0.35">
      <c r="E3691" s="47"/>
      <c r="H3691" s="47"/>
    </row>
    <row r="3692" spans="5:8" x14ac:dyDescent="0.35">
      <c r="E3692" s="47"/>
      <c r="H3692" s="47"/>
    </row>
    <row r="3693" spans="5:8" x14ac:dyDescent="0.35">
      <c r="E3693" s="47"/>
      <c r="H3693" s="47"/>
    </row>
    <row r="3694" spans="5:8" x14ac:dyDescent="0.35">
      <c r="E3694" s="47"/>
      <c r="H3694" s="47"/>
    </row>
    <row r="3695" spans="5:8" x14ac:dyDescent="0.35">
      <c r="E3695" s="47"/>
      <c r="H3695" s="47"/>
    </row>
    <row r="3696" spans="5:8" x14ac:dyDescent="0.35">
      <c r="E3696" s="47"/>
      <c r="H3696" s="47"/>
    </row>
    <row r="3697" spans="5:8" x14ac:dyDescent="0.35">
      <c r="E3697" s="47"/>
      <c r="H3697" s="47"/>
    </row>
    <row r="3698" spans="5:8" x14ac:dyDescent="0.35">
      <c r="E3698" s="47"/>
      <c r="H3698" s="47"/>
    </row>
    <row r="3699" spans="5:8" x14ac:dyDescent="0.35">
      <c r="E3699" s="47"/>
      <c r="H3699" s="47"/>
    </row>
    <row r="3700" spans="5:8" x14ac:dyDescent="0.35">
      <c r="E3700" s="47"/>
      <c r="H3700" s="47"/>
    </row>
    <row r="3701" spans="5:8" x14ac:dyDescent="0.35">
      <c r="E3701" s="47"/>
      <c r="H3701" s="47"/>
    </row>
    <row r="3702" spans="5:8" x14ac:dyDescent="0.35">
      <c r="E3702" s="47"/>
      <c r="H3702" s="47"/>
    </row>
    <row r="3703" spans="5:8" x14ac:dyDescent="0.35">
      <c r="E3703" s="47"/>
      <c r="H3703" s="47"/>
    </row>
    <row r="3704" spans="5:8" x14ac:dyDescent="0.35">
      <c r="E3704" s="47"/>
      <c r="H3704" s="47"/>
    </row>
    <row r="3705" spans="5:8" x14ac:dyDescent="0.35">
      <c r="E3705" s="47"/>
      <c r="H3705" s="47"/>
    </row>
    <row r="3706" spans="5:8" x14ac:dyDescent="0.35">
      <c r="E3706" s="47"/>
      <c r="H3706" s="47"/>
    </row>
    <row r="3707" spans="5:8" x14ac:dyDescent="0.35">
      <c r="E3707" s="47"/>
      <c r="H3707" s="47"/>
    </row>
    <row r="3708" spans="5:8" x14ac:dyDescent="0.35">
      <c r="E3708" s="47"/>
      <c r="H3708" s="47"/>
    </row>
    <row r="3709" spans="5:8" x14ac:dyDescent="0.35">
      <c r="E3709" s="47"/>
      <c r="H3709" s="47"/>
    </row>
    <row r="3710" spans="5:8" x14ac:dyDescent="0.35">
      <c r="E3710" s="47"/>
      <c r="H3710" s="47"/>
    </row>
    <row r="3711" spans="5:8" x14ac:dyDescent="0.35">
      <c r="E3711" s="47"/>
      <c r="H3711" s="47"/>
    </row>
    <row r="3712" spans="5:8" x14ac:dyDescent="0.35">
      <c r="E3712" s="47"/>
      <c r="H3712" s="47"/>
    </row>
    <row r="3713" spans="5:8" x14ac:dyDescent="0.35">
      <c r="E3713" s="47"/>
      <c r="H3713" s="47"/>
    </row>
    <row r="3714" spans="5:8" x14ac:dyDescent="0.35">
      <c r="E3714" s="47"/>
      <c r="H3714" s="47"/>
    </row>
    <row r="3715" spans="5:8" x14ac:dyDescent="0.35">
      <c r="E3715" s="47"/>
      <c r="H3715" s="47"/>
    </row>
    <row r="3716" spans="5:8" x14ac:dyDescent="0.35">
      <c r="E3716" s="47"/>
      <c r="H3716" s="47"/>
    </row>
    <row r="3717" spans="5:8" x14ac:dyDescent="0.35">
      <c r="E3717" s="47"/>
      <c r="H3717" s="47"/>
    </row>
    <row r="3718" spans="5:8" x14ac:dyDescent="0.35">
      <c r="E3718" s="47"/>
      <c r="H3718" s="47"/>
    </row>
    <row r="3719" spans="5:8" x14ac:dyDescent="0.35">
      <c r="E3719" s="47"/>
      <c r="H3719" s="47"/>
    </row>
    <row r="3720" spans="5:8" x14ac:dyDescent="0.35">
      <c r="E3720" s="47"/>
      <c r="H3720" s="47"/>
    </row>
    <row r="3721" spans="5:8" x14ac:dyDescent="0.35">
      <c r="E3721" s="47"/>
      <c r="H3721" s="47"/>
    </row>
    <row r="3722" spans="5:8" x14ac:dyDescent="0.35">
      <c r="E3722" s="47"/>
      <c r="H3722" s="47"/>
    </row>
    <row r="3723" spans="5:8" x14ac:dyDescent="0.35">
      <c r="E3723" s="47"/>
      <c r="H3723" s="47"/>
    </row>
    <row r="3724" spans="5:8" x14ac:dyDescent="0.35">
      <c r="E3724" s="47"/>
      <c r="H3724" s="47"/>
    </row>
    <row r="3725" spans="5:8" x14ac:dyDescent="0.35">
      <c r="E3725" s="47"/>
      <c r="H3725" s="47"/>
    </row>
    <row r="3726" spans="5:8" x14ac:dyDescent="0.35">
      <c r="E3726" s="47"/>
      <c r="H3726" s="47"/>
    </row>
    <row r="3727" spans="5:8" x14ac:dyDescent="0.35">
      <c r="E3727" s="47"/>
      <c r="H3727" s="47"/>
    </row>
    <row r="3728" spans="5:8" x14ac:dyDescent="0.35">
      <c r="E3728" s="47"/>
      <c r="H3728" s="47"/>
    </row>
    <row r="3729" spans="5:8" x14ac:dyDescent="0.35">
      <c r="E3729" s="47"/>
      <c r="H3729" s="47"/>
    </row>
    <row r="3730" spans="5:8" x14ac:dyDescent="0.35">
      <c r="E3730" s="47"/>
      <c r="H3730" s="47"/>
    </row>
    <row r="3731" spans="5:8" x14ac:dyDescent="0.35">
      <c r="E3731" s="47"/>
      <c r="H3731" s="47"/>
    </row>
    <row r="3732" spans="5:8" x14ac:dyDescent="0.35">
      <c r="E3732" s="47"/>
      <c r="H3732" s="47"/>
    </row>
    <row r="3733" spans="5:8" x14ac:dyDescent="0.35">
      <c r="E3733" s="47"/>
      <c r="H3733" s="47"/>
    </row>
    <row r="3734" spans="5:8" x14ac:dyDescent="0.35">
      <c r="E3734" s="47"/>
      <c r="H3734" s="47"/>
    </row>
    <row r="3735" spans="5:8" x14ac:dyDescent="0.35">
      <c r="E3735" s="47"/>
      <c r="H3735" s="47"/>
    </row>
    <row r="3736" spans="5:8" x14ac:dyDescent="0.35">
      <c r="E3736" s="47"/>
      <c r="H3736" s="47"/>
    </row>
    <row r="3737" spans="5:8" x14ac:dyDescent="0.35">
      <c r="E3737" s="47"/>
      <c r="H3737" s="47"/>
    </row>
    <row r="3738" spans="5:8" x14ac:dyDescent="0.35">
      <c r="E3738" s="47"/>
      <c r="H3738" s="47"/>
    </row>
    <row r="3739" spans="5:8" x14ac:dyDescent="0.35">
      <c r="E3739" s="47"/>
      <c r="H3739" s="47"/>
    </row>
    <row r="3740" spans="5:8" x14ac:dyDescent="0.35">
      <c r="E3740" s="47"/>
      <c r="H3740" s="47"/>
    </row>
    <row r="3741" spans="5:8" x14ac:dyDescent="0.35">
      <c r="E3741" s="47"/>
      <c r="H3741" s="47"/>
    </row>
    <row r="3742" spans="5:8" x14ac:dyDescent="0.35">
      <c r="E3742" s="47"/>
      <c r="H3742" s="47"/>
    </row>
    <row r="3743" spans="5:8" x14ac:dyDescent="0.35">
      <c r="E3743" s="47"/>
      <c r="H3743" s="47"/>
    </row>
    <row r="3744" spans="5:8" x14ac:dyDescent="0.35">
      <c r="E3744" s="47"/>
      <c r="H3744" s="47"/>
    </row>
    <row r="3745" spans="5:8" x14ac:dyDescent="0.35">
      <c r="E3745" s="47"/>
      <c r="H3745" s="47"/>
    </row>
    <row r="3746" spans="5:8" x14ac:dyDescent="0.35">
      <c r="E3746" s="47"/>
      <c r="H3746" s="47"/>
    </row>
    <row r="3747" spans="5:8" x14ac:dyDescent="0.35">
      <c r="E3747" s="47"/>
      <c r="H3747" s="47"/>
    </row>
    <row r="3748" spans="5:8" x14ac:dyDescent="0.35">
      <c r="E3748" s="47"/>
      <c r="H3748" s="47"/>
    </row>
    <row r="3749" spans="5:8" x14ac:dyDescent="0.35">
      <c r="E3749" s="47"/>
      <c r="H3749" s="47"/>
    </row>
    <row r="3750" spans="5:8" x14ac:dyDescent="0.35">
      <c r="E3750" s="47"/>
      <c r="H3750" s="47"/>
    </row>
    <row r="3751" spans="5:8" x14ac:dyDescent="0.35">
      <c r="E3751" s="47"/>
      <c r="H3751" s="47"/>
    </row>
    <row r="3752" spans="5:8" x14ac:dyDescent="0.35">
      <c r="E3752" s="47"/>
      <c r="H3752" s="47"/>
    </row>
    <row r="3753" spans="5:8" x14ac:dyDescent="0.35">
      <c r="E3753" s="47"/>
      <c r="H3753" s="47"/>
    </row>
    <row r="3754" spans="5:8" x14ac:dyDescent="0.35">
      <c r="E3754" s="47"/>
      <c r="H3754" s="47"/>
    </row>
    <row r="3755" spans="5:8" x14ac:dyDescent="0.35">
      <c r="E3755" s="47"/>
      <c r="H3755" s="47"/>
    </row>
    <row r="3756" spans="5:8" x14ac:dyDescent="0.35">
      <c r="E3756" s="47"/>
      <c r="H3756" s="47"/>
    </row>
    <row r="3757" spans="5:8" x14ac:dyDescent="0.35">
      <c r="E3757" s="47"/>
      <c r="H3757" s="47"/>
    </row>
    <row r="3758" spans="5:8" x14ac:dyDescent="0.35">
      <c r="E3758" s="47"/>
      <c r="H3758" s="47"/>
    </row>
    <row r="3759" spans="5:8" x14ac:dyDescent="0.35">
      <c r="E3759" s="47"/>
      <c r="H3759" s="47"/>
    </row>
    <row r="3760" spans="5:8" x14ac:dyDescent="0.35">
      <c r="E3760" s="47"/>
      <c r="H3760" s="47"/>
    </row>
    <row r="3761" spans="5:8" x14ac:dyDescent="0.35">
      <c r="E3761" s="47"/>
      <c r="H3761" s="47"/>
    </row>
    <row r="3762" spans="5:8" x14ac:dyDescent="0.35">
      <c r="E3762" s="47"/>
      <c r="H3762" s="47"/>
    </row>
    <row r="3763" spans="5:8" x14ac:dyDescent="0.35">
      <c r="E3763" s="47"/>
      <c r="H3763" s="47"/>
    </row>
    <row r="3764" spans="5:8" x14ac:dyDescent="0.35">
      <c r="E3764" s="47"/>
      <c r="H3764" s="47"/>
    </row>
    <row r="3765" spans="5:8" x14ac:dyDescent="0.35">
      <c r="E3765" s="47"/>
      <c r="H3765" s="47"/>
    </row>
    <row r="3766" spans="5:8" x14ac:dyDescent="0.35">
      <c r="E3766" s="47"/>
      <c r="H3766" s="47"/>
    </row>
    <row r="3767" spans="5:8" x14ac:dyDescent="0.35">
      <c r="E3767" s="47"/>
      <c r="H3767" s="47"/>
    </row>
    <row r="3768" spans="5:8" x14ac:dyDescent="0.35">
      <c r="E3768" s="47"/>
      <c r="H3768" s="47"/>
    </row>
    <row r="3769" spans="5:8" x14ac:dyDescent="0.35">
      <c r="E3769" s="47"/>
      <c r="H3769" s="47"/>
    </row>
    <row r="3770" spans="5:8" x14ac:dyDescent="0.35">
      <c r="E3770" s="47"/>
      <c r="H3770" s="47"/>
    </row>
    <row r="3771" spans="5:8" x14ac:dyDescent="0.35">
      <c r="E3771" s="47"/>
      <c r="H3771" s="47"/>
    </row>
    <row r="3772" spans="5:8" x14ac:dyDescent="0.35">
      <c r="E3772" s="47"/>
      <c r="H3772" s="47"/>
    </row>
    <row r="3773" spans="5:8" x14ac:dyDescent="0.35">
      <c r="E3773" s="47"/>
      <c r="H3773" s="47"/>
    </row>
    <row r="3774" spans="5:8" x14ac:dyDescent="0.35">
      <c r="E3774" s="47"/>
      <c r="H3774" s="47"/>
    </row>
    <row r="3775" spans="5:8" x14ac:dyDescent="0.35">
      <c r="E3775" s="47"/>
      <c r="H3775" s="47"/>
    </row>
    <row r="3776" spans="5:8" x14ac:dyDescent="0.35">
      <c r="E3776" s="47"/>
      <c r="H3776" s="47"/>
    </row>
    <row r="3777" spans="5:8" x14ac:dyDescent="0.35">
      <c r="E3777" s="47"/>
      <c r="H3777" s="47"/>
    </row>
    <row r="3778" spans="5:8" x14ac:dyDescent="0.35">
      <c r="E3778" s="47"/>
      <c r="H3778" s="47"/>
    </row>
    <row r="3779" spans="5:8" x14ac:dyDescent="0.35">
      <c r="E3779" s="47"/>
      <c r="H3779" s="47"/>
    </row>
    <row r="3780" spans="5:8" x14ac:dyDescent="0.35">
      <c r="E3780" s="47"/>
      <c r="H3780" s="47"/>
    </row>
    <row r="3781" spans="5:8" x14ac:dyDescent="0.35">
      <c r="E3781" s="47"/>
      <c r="H3781" s="47"/>
    </row>
    <row r="3782" spans="5:8" x14ac:dyDescent="0.35">
      <c r="E3782" s="47"/>
      <c r="H3782" s="47"/>
    </row>
    <row r="3783" spans="5:8" x14ac:dyDescent="0.35">
      <c r="E3783" s="47"/>
      <c r="H3783" s="47"/>
    </row>
    <row r="3784" spans="5:8" x14ac:dyDescent="0.35">
      <c r="E3784" s="47"/>
      <c r="H3784" s="47"/>
    </row>
    <row r="3785" spans="5:8" x14ac:dyDescent="0.35">
      <c r="E3785" s="47"/>
      <c r="H3785" s="47"/>
    </row>
    <row r="3786" spans="5:8" x14ac:dyDescent="0.35">
      <c r="E3786" s="47"/>
      <c r="H3786" s="47"/>
    </row>
    <row r="3787" spans="5:8" x14ac:dyDescent="0.35">
      <c r="E3787" s="47"/>
      <c r="H3787" s="47"/>
    </row>
    <row r="3788" spans="5:8" x14ac:dyDescent="0.35">
      <c r="E3788" s="47"/>
      <c r="H3788" s="47"/>
    </row>
    <row r="3789" spans="5:8" x14ac:dyDescent="0.35">
      <c r="E3789" s="47"/>
      <c r="H3789" s="47"/>
    </row>
    <row r="3790" spans="5:8" x14ac:dyDescent="0.35">
      <c r="E3790" s="47"/>
      <c r="H3790" s="47"/>
    </row>
    <row r="3791" spans="5:8" x14ac:dyDescent="0.35">
      <c r="E3791" s="47"/>
      <c r="H3791" s="47"/>
    </row>
    <row r="3792" spans="5:8" x14ac:dyDescent="0.35">
      <c r="E3792" s="47"/>
      <c r="H3792" s="47"/>
    </row>
    <row r="3793" spans="5:8" x14ac:dyDescent="0.35">
      <c r="E3793" s="47"/>
      <c r="H3793" s="47"/>
    </row>
    <row r="3794" spans="5:8" x14ac:dyDescent="0.35">
      <c r="E3794" s="47"/>
      <c r="H3794" s="47"/>
    </row>
    <row r="3795" spans="5:8" x14ac:dyDescent="0.35">
      <c r="E3795" s="47"/>
      <c r="H3795" s="47"/>
    </row>
    <row r="3796" spans="5:8" x14ac:dyDescent="0.35">
      <c r="E3796" s="47"/>
      <c r="H3796" s="47"/>
    </row>
    <row r="3797" spans="5:8" x14ac:dyDescent="0.35">
      <c r="E3797" s="47"/>
      <c r="H3797" s="47"/>
    </row>
    <row r="3798" spans="5:8" x14ac:dyDescent="0.35">
      <c r="E3798" s="47"/>
      <c r="H3798" s="47"/>
    </row>
    <row r="3799" spans="5:8" x14ac:dyDescent="0.35">
      <c r="E3799" s="47"/>
      <c r="H3799" s="47"/>
    </row>
    <row r="3800" spans="5:8" x14ac:dyDescent="0.35">
      <c r="E3800" s="47"/>
      <c r="H3800" s="47"/>
    </row>
    <row r="3801" spans="5:8" x14ac:dyDescent="0.35">
      <c r="E3801" s="47"/>
      <c r="H3801" s="47"/>
    </row>
    <row r="3802" spans="5:8" x14ac:dyDescent="0.35">
      <c r="E3802" s="47"/>
      <c r="H3802" s="47"/>
    </row>
    <row r="3803" spans="5:8" x14ac:dyDescent="0.35">
      <c r="E3803" s="47"/>
      <c r="H3803" s="47"/>
    </row>
    <row r="3804" spans="5:8" x14ac:dyDescent="0.35">
      <c r="E3804" s="47"/>
      <c r="H3804" s="47"/>
    </row>
    <row r="3805" spans="5:8" x14ac:dyDescent="0.35">
      <c r="E3805" s="47"/>
      <c r="H3805" s="47"/>
    </row>
    <row r="3806" spans="5:8" x14ac:dyDescent="0.35">
      <c r="E3806" s="47"/>
      <c r="H3806" s="47"/>
    </row>
    <row r="3807" spans="5:8" x14ac:dyDescent="0.35">
      <c r="E3807" s="47"/>
      <c r="H3807" s="47"/>
    </row>
    <row r="3808" spans="5:8" x14ac:dyDescent="0.35">
      <c r="E3808" s="47"/>
      <c r="H3808" s="47"/>
    </row>
    <row r="3809" spans="5:8" x14ac:dyDescent="0.35">
      <c r="E3809" s="47"/>
      <c r="H3809" s="47"/>
    </row>
    <row r="3810" spans="5:8" x14ac:dyDescent="0.35">
      <c r="E3810" s="47"/>
      <c r="H3810" s="47"/>
    </row>
    <row r="3811" spans="5:8" x14ac:dyDescent="0.35">
      <c r="E3811" s="47"/>
      <c r="H3811" s="47"/>
    </row>
    <row r="3812" spans="5:8" x14ac:dyDescent="0.35">
      <c r="E3812" s="47"/>
      <c r="H3812" s="47"/>
    </row>
    <row r="3813" spans="5:8" x14ac:dyDescent="0.35">
      <c r="E3813" s="47"/>
      <c r="H3813" s="47"/>
    </row>
    <row r="3814" spans="5:8" x14ac:dyDescent="0.35">
      <c r="E3814" s="47"/>
      <c r="H3814" s="47"/>
    </row>
    <row r="3815" spans="5:8" x14ac:dyDescent="0.35">
      <c r="E3815" s="47"/>
      <c r="H3815" s="47"/>
    </row>
    <row r="3816" spans="5:8" x14ac:dyDescent="0.35">
      <c r="E3816" s="47"/>
      <c r="H3816" s="47"/>
    </row>
    <row r="3817" spans="5:8" x14ac:dyDescent="0.35">
      <c r="E3817" s="47"/>
      <c r="H3817" s="47"/>
    </row>
    <row r="3818" spans="5:8" x14ac:dyDescent="0.35">
      <c r="E3818" s="47"/>
      <c r="H3818" s="47"/>
    </row>
    <row r="3819" spans="5:8" x14ac:dyDescent="0.35">
      <c r="E3819" s="47"/>
      <c r="H3819" s="47"/>
    </row>
    <row r="3820" spans="5:8" x14ac:dyDescent="0.35">
      <c r="E3820" s="47"/>
      <c r="H3820" s="47"/>
    </row>
    <row r="3821" spans="5:8" x14ac:dyDescent="0.35">
      <c r="E3821" s="47"/>
      <c r="H3821" s="47"/>
    </row>
    <row r="3822" spans="5:8" x14ac:dyDescent="0.35">
      <c r="E3822" s="47"/>
      <c r="H3822" s="47"/>
    </row>
    <row r="3823" spans="5:8" x14ac:dyDescent="0.35">
      <c r="E3823" s="47"/>
      <c r="H3823" s="47"/>
    </row>
    <row r="3824" spans="5:8" x14ac:dyDescent="0.35">
      <c r="E3824" s="47"/>
      <c r="H3824" s="47"/>
    </row>
    <row r="3825" spans="5:8" x14ac:dyDescent="0.35">
      <c r="E3825" s="47"/>
      <c r="H3825" s="47"/>
    </row>
    <row r="3826" spans="5:8" x14ac:dyDescent="0.35">
      <c r="E3826" s="47"/>
      <c r="H3826" s="47"/>
    </row>
    <row r="3827" spans="5:8" x14ac:dyDescent="0.35">
      <c r="E3827" s="47"/>
      <c r="H3827" s="47"/>
    </row>
    <row r="3828" spans="5:8" x14ac:dyDescent="0.35">
      <c r="E3828" s="47"/>
      <c r="H3828" s="47"/>
    </row>
    <row r="3829" spans="5:8" x14ac:dyDescent="0.35">
      <c r="E3829" s="47"/>
      <c r="H3829" s="47"/>
    </row>
    <row r="3830" spans="5:8" x14ac:dyDescent="0.35">
      <c r="E3830" s="47"/>
      <c r="H3830" s="47"/>
    </row>
    <row r="3831" spans="5:8" x14ac:dyDescent="0.35">
      <c r="E3831" s="47"/>
      <c r="H3831" s="47"/>
    </row>
    <row r="3832" spans="5:8" x14ac:dyDescent="0.35">
      <c r="E3832" s="47"/>
      <c r="H3832" s="47"/>
    </row>
    <row r="3833" spans="5:8" x14ac:dyDescent="0.35">
      <c r="E3833" s="47"/>
      <c r="H3833" s="47"/>
    </row>
    <row r="3834" spans="5:8" x14ac:dyDescent="0.35">
      <c r="E3834" s="47"/>
      <c r="H3834" s="47"/>
    </row>
    <row r="3835" spans="5:8" x14ac:dyDescent="0.35">
      <c r="E3835" s="47"/>
      <c r="H3835" s="47"/>
    </row>
    <row r="3836" spans="5:8" x14ac:dyDescent="0.35">
      <c r="E3836" s="47"/>
      <c r="H3836" s="47"/>
    </row>
    <row r="3837" spans="5:8" x14ac:dyDescent="0.35">
      <c r="E3837" s="47"/>
      <c r="H3837" s="47"/>
    </row>
    <row r="3838" spans="5:8" x14ac:dyDescent="0.35">
      <c r="E3838" s="47"/>
      <c r="H3838" s="47"/>
    </row>
    <row r="3839" spans="5:8" x14ac:dyDescent="0.35">
      <c r="E3839" s="47"/>
      <c r="H3839" s="47"/>
    </row>
    <row r="3840" spans="5:8" x14ac:dyDescent="0.35">
      <c r="E3840" s="47"/>
      <c r="H3840" s="47"/>
    </row>
    <row r="3841" spans="5:8" x14ac:dyDescent="0.35">
      <c r="E3841" s="47"/>
      <c r="H3841" s="47"/>
    </row>
    <row r="3842" spans="5:8" x14ac:dyDescent="0.35">
      <c r="E3842" s="47"/>
      <c r="H3842" s="47"/>
    </row>
    <row r="3843" spans="5:8" x14ac:dyDescent="0.35">
      <c r="E3843" s="47"/>
      <c r="H3843" s="47"/>
    </row>
    <row r="3844" spans="5:8" x14ac:dyDescent="0.35">
      <c r="E3844" s="47"/>
      <c r="H3844" s="47"/>
    </row>
    <row r="3845" spans="5:8" x14ac:dyDescent="0.35">
      <c r="E3845" s="47"/>
      <c r="H3845" s="47"/>
    </row>
    <row r="3846" spans="5:8" x14ac:dyDescent="0.35">
      <c r="E3846" s="47"/>
      <c r="H3846" s="47"/>
    </row>
    <row r="3847" spans="5:8" x14ac:dyDescent="0.35">
      <c r="E3847" s="47"/>
      <c r="H3847" s="47"/>
    </row>
    <row r="3848" spans="5:8" x14ac:dyDescent="0.35">
      <c r="E3848" s="47"/>
      <c r="H3848" s="47"/>
    </row>
    <row r="3849" spans="5:8" x14ac:dyDescent="0.35">
      <c r="E3849" s="47"/>
      <c r="H3849" s="47"/>
    </row>
    <row r="3850" spans="5:8" x14ac:dyDescent="0.35">
      <c r="E3850" s="47"/>
      <c r="H3850" s="47"/>
    </row>
    <row r="3851" spans="5:8" x14ac:dyDescent="0.35">
      <c r="E3851" s="47"/>
      <c r="H3851" s="47"/>
    </row>
    <row r="3852" spans="5:8" x14ac:dyDescent="0.35">
      <c r="E3852" s="47"/>
      <c r="H3852" s="47"/>
    </row>
    <row r="3853" spans="5:8" x14ac:dyDescent="0.35">
      <c r="E3853" s="47"/>
      <c r="H3853" s="47"/>
    </row>
    <row r="3854" spans="5:8" x14ac:dyDescent="0.35">
      <c r="E3854" s="47"/>
      <c r="H3854" s="47"/>
    </row>
    <row r="3855" spans="5:8" x14ac:dyDescent="0.35">
      <c r="E3855" s="47"/>
      <c r="H3855" s="47"/>
    </row>
    <row r="3856" spans="5:8" x14ac:dyDescent="0.35">
      <c r="E3856" s="47"/>
      <c r="H3856" s="47"/>
    </row>
    <row r="3857" spans="5:8" x14ac:dyDescent="0.35">
      <c r="E3857" s="47"/>
      <c r="H3857" s="47"/>
    </row>
    <row r="3858" spans="5:8" x14ac:dyDescent="0.35">
      <c r="E3858" s="47"/>
      <c r="H3858" s="47"/>
    </row>
    <row r="3859" spans="5:8" x14ac:dyDescent="0.35">
      <c r="E3859" s="47"/>
      <c r="H3859" s="47"/>
    </row>
    <row r="3860" spans="5:8" x14ac:dyDescent="0.35">
      <c r="E3860" s="47"/>
      <c r="H3860" s="47"/>
    </row>
    <row r="3861" spans="5:8" x14ac:dyDescent="0.35">
      <c r="E3861" s="47"/>
      <c r="H3861" s="47"/>
    </row>
    <row r="3862" spans="5:8" x14ac:dyDescent="0.35">
      <c r="E3862" s="47"/>
      <c r="H3862" s="47"/>
    </row>
    <row r="3863" spans="5:8" x14ac:dyDescent="0.35">
      <c r="E3863" s="47"/>
      <c r="H3863" s="47"/>
    </row>
    <row r="3864" spans="5:8" x14ac:dyDescent="0.35">
      <c r="E3864" s="47"/>
      <c r="H3864" s="47"/>
    </row>
    <row r="3865" spans="5:8" x14ac:dyDescent="0.35">
      <c r="E3865" s="47"/>
      <c r="H3865" s="47"/>
    </row>
    <row r="3866" spans="5:8" x14ac:dyDescent="0.35">
      <c r="E3866" s="47"/>
      <c r="H3866" s="47"/>
    </row>
    <row r="3867" spans="5:8" x14ac:dyDescent="0.35">
      <c r="E3867" s="47"/>
      <c r="H3867" s="47"/>
    </row>
    <row r="3868" spans="5:8" x14ac:dyDescent="0.35">
      <c r="E3868" s="47"/>
      <c r="H3868" s="47"/>
    </row>
    <row r="3869" spans="5:8" x14ac:dyDescent="0.35">
      <c r="E3869" s="47"/>
      <c r="H3869" s="47"/>
    </row>
    <row r="3870" spans="5:8" x14ac:dyDescent="0.35">
      <c r="E3870" s="47"/>
      <c r="H3870" s="47"/>
    </row>
    <row r="3871" spans="5:8" x14ac:dyDescent="0.35">
      <c r="E3871" s="47"/>
      <c r="H3871" s="47"/>
    </row>
    <row r="3872" spans="5:8" x14ac:dyDescent="0.35">
      <c r="E3872" s="47"/>
      <c r="H3872" s="47"/>
    </row>
    <row r="3873" spans="5:8" x14ac:dyDescent="0.35">
      <c r="E3873" s="47"/>
      <c r="H3873" s="47"/>
    </row>
    <row r="3874" spans="5:8" x14ac:dyDescent="0.35">
      <c r="E3874" s="47"/>
      <c r="H3874" s="47"/>
    </row>
    <row r="3875" spans="5:8" x14ac:dyDescent="0.35">
      <c r="E3875" s="47"/>
      <c r="H3875" s="47"/>
    </row>
    <row r="3876" spans="5:8" x14ac:dyDescent="0.35">
      <c r="E3876" s="47"/>
      <c r="H3876" s="47"/>
    </row>
    <row r="3877" spans="5:8" x14ac:dyDescent="0.35">
      <c r="E3877" s="47"/>
      <c r="H3877" s="47"/>
    </row>
    <row r="3878" spans="5:8" x14ac:dyDescent="0.35">
      <c r="E3878" s="47"/>
      <c r="H3878" s="47"/>
    </row>
    <row r="3879" spans="5:8" x14ac:dyDescent="0.35">
      <c r="E3879" s="47"/>
      <c r="H3879" s="47"/>
    </row>
    <row r="3880" spans="5:8" x14ac:dyDescent="0.35">
      <c r="E3880" s="47"/>
      <c r="H3880" s="47"/>
    </row>
    <row r="3881" spans="5:8" x14ac:dyDescent="0.35">
      <c r="E3881" s="47"/>
      <c r="H3881" s="47"/>
    </row>
    <row r="3882" spans="5:8" x14ac:dyDescent="0.35">
      <c r="E3882" s="47"/>
      <c r="H3882" s="47"/>
    </row>
    <row r="3883" spans="5:8" x14ac:dyDescent="0.35">
      <c r="E3883" s="47"/>
      <c r="H3883" s="47"/>
    </row>
    <row r="3884" spans="5:8" x14ac:dyDescent="0.35">
      <c r="E3884" s="47"/>
      <c r="H3884" s="47"/>
    </row>
    <row r="3885" spans="5:8" x14ac:dyDescent="0.35">
      <c r="E3885" s="47"/>
      <c r="H3885" s="47"/>
    </row>
    <row r="3886" spans="5:8" x14ac:dyDescent="0.35">
      <c r="E3886" s="47"/>
      <c r="H3886" s="47"/>
    </row>
    <row r="3887" spans="5:8" x14ac:dyDescent="0.35">
      <c r="E3887" s="47"/>
      <c r="H3887" s="47"/>
    </row>
    <row r="3888" spans="5:8" x14ac:dyDescent="0.35">
      <c r="E3888" s="47"/>
      <c r="H3888" s="47"/>
    </row>
    <row r="3889" spans="5:8" x14ac:dyDescent="0.35">
      <c r="E3889" s="47"/>
      <c r="H3889" s="47"/>
    </row>
    <row r="3890" spans="5:8" x14ac:dyDescent="0.35">
      <c r="E3890" s="47"/>
      <c r="H3890" s="47"/>
    </row>
    <row r="3891" spans="5:8" x14ac:dyDescent="0.35">
      <c r="E3891" s="47"/>
      <c r="H3891" s="47"/>
    </row>
    <row r="3892" spans="5:8" x14ac:dyDescent="0.35">
      <c r="E3892" s="47"/>
      <c r="H3892" s="47"/>
    </row>
    <row r="3893" spans="5:8" x14ac:dyDescent="0.35">
      <c r="E3893" s="47"/>
      <c r="H3893" s="47"/>
    </row>
    <row r="3894" spans="5:8" x14ac:dyDescent="0.35">
      <c r="E3894" s="47"/>
      <c r="H3894" s="47"/>
    </row>
    <row r="3895" spans="5:8" x14ac:dyDescent="0.35">
      <c r="E3895" s="47"/>
      <c r="H3895" s="47"/>
    </row>
    <row r="3896" spans="5:8" x14ac:dyDescent="0.35">
      <c r="E3896" s="47"/>
      <c r="H3896" s="47"/>
    </row>
    <row r="3897" spans="5:8" x14ac:dyDescent="0.35">
      <c r="E3897" s="47"/>
      <c r="H3897" s="47"/>
    </row>
    <row r="3898" spans="5:8" x14ac:dyDescent="0.35">
      <c r="E3898" s="47"/>
      <c r="H3898" s="47"/>
    </row>
    <row r="3899" spans="5:8" x14ac:dyDescent="0.35">
      <c r="E3899" s="47"/>
      <c r="H3899" s="47"/>
    </row>
    <row r="3900" spans="5:8" x14ac:dyDescent="0.35">
      <c r="E3900" s="47"/>
      <c r="H3900" s="47"/>
    </row>
    <row r="3901" spans="5:8" x14ac:dyDescent="0.35">
      <c r="E3901" s="47"/>
      <c r="H3901" s="47"/>
    </row>
    <row r="3902" spans="5:8" x14ac:dyDescent="0.35">
      <c r="E3902" s="47"/>
      <c r="H3902" s="47"/>
    </row>
    <row r="3903" spans="5:8" x14ac:dyDescent="0.35">
      <c r="E3903" s="47"/>
      <c r="H3903" s="47"/>
    </row>
    <row r="3904" spans="5:8" x14ac:dyDescent="0.35">
      <c r="E3904" s="47"/>
      <c r="H3904" s="47"/>
    </row>
    <row r="3905" spans="5:8" x14ac:dyDescent="0.35">
      <c r="E3905" s="47"/>
      <c r="H3905" s="47"/>
    </row>
    <row r="3906" spans="5:8" x14ac:dyDescent="0.35">
      <c r="E3906" s="47"/>
      <c r="H3906" s="47"/>
    </row>
    <row r="3907" spans="5:8" x14ac:dyDescent="0.35">
      <c r="E3907" s="47"/>
      <c r="H3907" s="47"/>
    </row>
    <row r="3908" spans="5:8" x14ac:dyDescent="0.35">
      <c r="E3908" s="47"/>
      <c r="H3908" s="47"/>
    </row>
    <row r="3909" spans="5:8" x14ac:dyDescent="0.35">
      <c r="E3909" s="47"/>
      <c r="H3909" s="47"/>
    </row>
    <row r="3910" spans="5:8" x14ac:dyDescent="0.35">
      <c r="E3910" s="47"/>
      <c r="H3910" s="47"/>
    </row>
    <row r="3911" spans="5:8" x14ac:dyDescent="0.35">
      <c r="E3911" s="47"/>
      <c r="H3911" s="47"/>
    </row>
    <row r="3912" spans="5:8" x14ac:dyDescent="0.35">
      <c r="E3912" s="47"/>
      <c r="H3912" s="47"/>
    </row>
    <row r="3913" spans="5:8" x14ac:dyDescent="0.35">
      <c r="E3913" s="47"/>
      <c r="H3913" s="47"/>
    </row>
    <row r="3914" spans="5:8" x14ac:dyDescent="0.35">
      <c r="E3914" s="47"/>
      <c r="H3914" s="47"/>
    </row>
    <row r="3915" spans="5:8" x14ac:dyDescent="0.35">
      <c r="E3915" s="47"/>
      <c r="H3915" s="47"/>
    </row>
    <row r="3916" spans="5:8" x14ac:dyDescent="0.35">
      <c r="E3916" s="47"/>
      <c r="H3916" s="47"/>
    </row>
    <row r="3917" spans="5:8" x14ac:dyDescent="0.35">
      <c r="E3917" s="47"/>
      <c r="H3917" s="47"/>
    </row>
    <row r="3918" spans="5:8" x14ac:dyDescent="0.35">
      <c r="E3918" s="47"/>
      <c r="H3918" s="47"/>
    </row>
    <row r="3919" spans="5:8" x14ac:dyDescent="0.35">
      <c r="E3919" s="47"/>
      <c r="H3919" s="47"/>
    </row>
    <row r="3920" spans="5:8" x14ac:dyDescent="0.35">
      <c r="E3920" s="47"/>
      <c r="H3920" s="47"/>
    </row>
    <row r="3921" spans="5:8" x14ac:dyDescent="0.35">
      <c r="E3921" s="47"/>
      <c r="H3921" s="47"/>
    </row>
    <row r="3922" spans="5:8" x14ac:dyDescent="0.35">
      <c r="E3922" s="47"/>
      <c r="H3922" s="47"/>
    </row>
    <row r="3923" spans="5:8" x14ac:dyDescent="0.35">
      <c r="E3923" s="47"/>
      <c r="H3923" s="47"/>
    </row>
    <row r="3924" spans="5:8" x14ac:dyDescent="0.35">
      <c r="E3924" s="47"/>
      <c r="H3924" s="47"/>
    </row>
    <row r="3925" spans="5:8" x14ac:dyDescent="0.35">
      <c r="E3925" s="47"/>
      <c r="H3925" s="47"/>
    </row>
    <row r="3926" spans="5:8" x14ac:dyDescent="0.35">
      <c r="E3926" s="47"/>
      <c r="H3926" s="47"/>
    </row>
    <row r="3927" spans="5:8" x14ac:dyDescent="0.35">
      <c r="E3927" s="47"/>
      <c r="H3927" s="47"/>
    </row>
    <row r="3928" spans="5:8" x14ac:dyDescent="0.35">
      <c r="E3928" s="47"/>
      <c r="H3928" s="47"/>
    </row>
    <row r="3929" spans="5:8" x14ac:dyDescent="0.35">
      <c r="E3929" s="47"/>
      <c r="H3929" s="47"/>
    </row>
    <row r="3930" spans="5:8" x14ac:dyDescent="0.35">
      <c r="E3930" s="47"/>
      <c r="H3930" s="47"/>
    </row>
    <row r="3931" spans="5:8" x14ac:dyDescent="0.35">
      <c r="E3931" s="47"/>
      <c r="H3931" s="47"/>
    </row>
    <row r="3932" spans="5:8" x14ac:dyDescent="0.35">
      <c r="E3932" s="47"/>
      <c r="H3932" s="47"/>
    </row>
    <row r="3933" spans="5:8" x14ac:dyDescent="0.35">
      <c r="E3933" s="47"/>
      <c r="H3933" s="47"/>
    </row>
    <row r="3934" spans="5:8" x14ac:dyDescent="0.35">
      <c r="E3934" s="47"/>
      <c r="H3934" s="47"/>
    </row>
    <row r="3935" spans="5:8" x14ac:dyDescent="0.35">
      <c r="E3935" s="47"/>
      <c r="H3935" s="47"/>
    </row>
    <row r="3936" spans="5:8" x14ac:dyDescent="0.35">
      <c r="E3936" s="47"/>
      <c r="H3936" s="47"/>
    </row>
    <row r="3937" spans="5:8" x14ac:dyDescent="0.35">
      <c r="E3937" s="47"/>
      <c r="H3937" s="47"/>
    </row>
    <row r="3938" spans="5:8" x14ac:dyDescent="0.35">
      <c r="E3938" s="47"/>
      <c r="H3938" s="47"/>
    </row>
    <row r="3939" spans="5:8" x14ac:dyDescent="0.35">
      <c r="E3939" s="47"/>
      <c r="H3939" s="47"/>
    </row>
    <row r="3940" spans="5:8" x14ac:dyDescent="0.35">
      <c r="E3940" s="47"/>
      <c r="H3940" s="47"/>
    </row>
    <row r="3941" spans="5:8" x14ac:dyDescent="0.35">
      <c r="E3941" s="47"/>
      <c r="H3941" s="47"/>
    </row>
    <row r="3942" spans="5:8" x14ac:dyDescent="0.35">
      <c r="E3942" s="47"/>
      <c r="H3942" s="47"/>
    </row>
    <row r="3943" spans="5:8" x14ac:dyDescent="0.35">
      <c r="E3943" s="47"/>
      <c r="H3943" s="47"/>
    </row>
    <row r="3944" spans="5:8" x14ac:dyDescent="0.35">
      <c r="E3944" s="47"/>
      <c r="H3944" s="47"/>
    </row>
    <row r="3945" spans="5:8" x14ac:dyDescent="0.35">
      <c r="E3945" s="47"/>
      <c r="H3945" s="47"/>
    </row>
    <row r="3946" spans="5:8" x14ac:dyDescent="0.35">
      <c r="E3946" s="47"/>
      <c r="H3946" s="47"/>
    </row>
    <row r="3947" spans="5:8" x14ac:dyDescent="0.35">
      <c r="E3947" s="47"/>
      <c r="H3947" s="47"/>
    </row>
    <row r="3948" spans="5:8" x14ac:dyDescent="0.35">
      <c r="E3948" s="47"/>
      <c r="H3948" s="47"/>
    </row>
    <row r="3949" spans="5:8" x14ac:dyDescent="0.35">
      <c r="E3949" s="47"/>
      <c r="H3949" s="47"/>
    </row>
    <row r="3950" spans="5:8" x14ac:dyDescent="0.35">
      <c r="E3950" s="47"/>
      <c r="H3950" s="47"/>
    </row>
    <row r="3951" spans="5:8" x14ac:dyDescent="0.35">
      <c r="E3951" s="47"/>
      <c r="H3951" s="47"/>
    </row>
    <row r="3952" spans="5:8" x14ac:dyDescent="0.35">
      <c r="E3952" s="47"/>
      <c r="H3952" s="47"/>
    </row>
    <row r="3953" spans="5:8" x14ac:dyDescent="0.35">
      <c r="E3953" s="47"/>
      <c r="H3953" s="47"/>
    </row>
    <row r="3954" spans="5:8" x14ac:dyDescent="0.35">
      <c r="E3954" s="47"/>
      <c r="H3954" s="47"/>
    </row>
    <row r="3955" spans="5:8" x14ac:dyDescent="0.35">
      <c r="E3955" s="47"/>
      <c r="H3955" s="47"/>
    </row>
    <row r="3956" spans="5:8" x14ac:dyDescent="0.35">
      <c r="E3956" s="47"/>
      <c r="H3956" s="47"/>
    </row>
    <row r="3957" spans="5:8" x14ac:dyDescent="0.35">
      <c r="E3957" s="47"/>
      <c r="H3957" s="47"/>
    </row>
    <row r="3958" spans="5:8" x14ac:dyDescent="0.35">
      <c r="E3958" s="47"/>
      <c r="H3958" s="47"/>
    </row>
    <row r="3959" spans="5:8" x14ac:dyDescent="0.35">
      <c r="E3959" s="47"/>
      <c r="H3959" s="47"/>
    </row>
    <row r="3960" spans="5:8" x14ac:dyDescent="0.35">
      <c r="E3960" s="47"/>
      <c r="H3960" s="47"/>
    </row>
    <row r="3961" spans="5:8" x14ac:dyDescent="0.35">
      <c r="E3961" s="47"/>
      <c r="H3961" s="47"/>
    </row>
    <row r="3962" spans="5:8" x14ac:dyDescent="0.35">
      <c r="E3962" s="47"/>
      <c r="H3962" s="47"/>
    </row>
    <row r="3963" spans="5:8" x14ac:dyDescent="0.35">
      <c r="E3963" s="47"/>
      <c r="H3963" s="47"/>
    </row>
    <row r="3964" spans="5:8" x14ac:dyDescent="0.35">
      <c r="E3964" s="47"/>
      <c r="H3964" s="47"/>
    </row>
    <row r="3965" spans="5:8" x14ac:dyDescent="0.35">
      <c r="E3965" s="47"/>
      <c r="H3965" s="47"/>
    </row>
    <row r="3966" spans="5:8" x14ac:dyDescent="0.35">
      <c r="E3966" s="47"/>
      <c r="H3966" s="47"/>
    </row>
    <row r="3967" spans="5:8" x14ac:dyDescent="0.35">
      <c r="E3967" s="47"/>
      <c r="H3967" s="47"/>
    </row>
    <row r="3968" spans="5:8" x14ac:dyDescent="0.35">
      <c r="E3968" s="47"/>
      <c r="H3968" s="47"/>
    </row>
    <row r="3969" spans="5:8" x14ac:dyDescent="0.35">
      <c r="E3969" s="47"/>
      <c r="H3969" s="47"/>
    </row>
    <row r="3970" spans="5:8" x14ac:dyDescent="0.35">
      <c r="E3970" s="47"/>
      <c r="H3970" s="47"/>
    </row>
    <row r="3971" spans="5:8" x14ac:dyDescent="0.35">
      <c r="E3971" s="47"/>
      <c r="H3971" s="47"/>
    </row>
    <row r="3972" spans="5:8" x14ac:dyDescent="0.35">
      <c r="E3972" s="47"/>
      <c r="H3972" s="47"/>
    </row>
    <row r="3973" spans="5:8" x14ac:dyDescent="0.35">
      <c r="E3973" s="47"/>
      <c r="H3973" s="47"/>
    </row>
    <row r="3974" spans="5:8" x14ac:dyDescent="0.35">
      <c r="E3974" s="47"/>
      <c r="H3974" s="47"/>
    </row>
    <row r="3975" spans="5:8" x14ac:dyDescent="0.35">
      <c r="E3975" s="47"/>
      <c r="H3975" s="47"/>
    </row>
    <row r="3976" spans="5:8" x14ac:dyDescent="0.35">
      <c r="E3976" s="47"/>
      <c r="H3976" s="47"/>
    </row>
    <row r="3977" spans="5:8" x14ac:dyDescent="0.35">
      <c r="E3977" s="47"/>
      <c r="H3977" s="47"/>
    </row>
    <row r="3978" spans="5:8" x14ac:dyDescent="0.35">
      <c r="E3978" s="47"/>
      <c r="H3978" s="47"/>
    </row>
    <row r="3979" spans="5:8" x14ac:dyDescent="0.35">
      <c r="E3979" s="47"/>
      <c r="H3979" s="47"/>
    </row>
    <row r="3980" spans="5:8" x14ac:dyDescent="0.35">
      <c r="E3980" s="47"/>
      <c r="H3980" s="47"/>
    </row>
    <row r="3981" spans="5:8" x14ac:dyDescent="0.35">
      <c r="E3981" s="47"/>
      <c r="H3981" s="47"/>
    </row>
    <row r="3982" spans="5:8" x14ac:dyDescent="0.35">
      <c r="E3982" s="47"/>
      <c r="H3982" s="47"/>
    </row>
    <row r="3983" spans="5:8" x14ac:dyDescent="0.35">
      <c r="E3983" s="47"/>
      <c r="H3983" s="47"/>
    </row>
    <row r="3984" spans="5:8" x14ac:dyDescent="0.35">
      <c r="E3984" s="47"/>
      <c r="H3984" s="47"/>
    </row>
    <row r="3985" spans="5:8" x14ac:dyDescent="0.35">
      <c r="E3985" s="47"/>
      <c r="H3985" s="47"/>
    </row>
    <row r="3986" spans="5:8" x14ac:dyDescent="0.35">
      <c r="E3986" s="47"/>
      <c r="H3986" s="47"/>
    </row>
    <row r="3987" spans="5:8" x14ac:dyDescent="0.35">
      <c r="E3987" s="47"/>
      <c r="H3987" s="47"/>
    </row>
    <row r="3988" spans="5:8" x14ac:dyDescent="0.35">
      <c r="E3988" s="47"/>
      <c r="H3988" s="47"/>
    </row>
    <row r="3989" spans="5:8" x14ac:dyDescent="0.35">
      <c r="E3989" s="47"/>
      <c r="H3989" s="47"/>
    </row>
    <row r="3990" spans="5:8" x14ac:dyDescent="0.35">
      <c r="E3990" s="47"/>
      <c r="H3990" s="47"/>
    </row>
    <row r="3991" spans="5:8" x14ac:dyDescent="0.35">
      <c r="E3991" s="47"/>
      <c r="H3991" s="47"/>
    </row>
    <row r="3992" spans="5:8" x14ac:dyDescent="0.35">
      <c r="E3992" s="47"/>
      <c r="H3992" s="47"/>
    </row>
    <row r="3993" spans="5:8" x14ac:dyDescent="0.35">
      <c r="E3993" s="47"/>
      <c r="H3993" s="47"/>
    </row>
    <row r="3994" spans="5:8" x14ac:dyDescent="0.35">
      <c r="E3994" s="47"/>
      <c r="H3994" s="47"/>
    </row>
    <row r="3995" spans="5:8" x14ac:dyDescent="0.35">
      <c r="E3995" s="47"/>
      <c r="H3995" s="47"/>
    </row>
    <row r="3996" spans="5:8" x14ac:dyDescent="0.35">
      <c r="E3996" s="47"/>
      <c r="H3996" s="47"/>
    </row>
    <row r="3997" spans="5:8" x14ac:dyDescent="0.35">
      <c r="E3997" s="47"/>
      <c r="H3997" s="47"/>
    </row>
    <row r="3998" spans="5:8" x14ac:dyDescent="0.35">
      <c r="E3998" s="47"/>
      <c r="H3998" s="47"/>
    </row>
    <row r="3999" spans="5:8" x14ac:dyDescent="0.35">
      <c r="E3999" s="47"/>
      <c r="H3999" s="47"/>
    </row>
    <row r="4000" spans="5:8" x14ac:dyDescent="0.35">
      <c r="E4000" s="47"/>
      <c r="H4000" s="47"/>
    </row>
    <row r="4001" spans="5:8" x14ac:dyDescent="0.35">
      <c r="E4001" s="47"/>
      <c r="H4001" s="47"/>
    </row>
    <row r="4002" spans="5:8" x14ac:dyDescent="0.35">
      <c r="E4002" s="47"/>
      <c r="H4002" s="47"/>
    </row>
    <row r="4003" spans="5:8" x14ac:dyDescent="0.35">
      <c r="E4003" s="47"/>
      <c r="H4003" s="47"/>
    </row>
    <row r="4004" spans="5:8" x14ac:dyDescent="0.35">
      <c r="E4004" s="47"/>
      <c r="H4004" s="47"/>
    </row>
    <row r="4005" spans="5:8" x14ac:dyDescent="0.35">
      <c r="E4005" s="47"/>
      <c r="H4005" s="47"/>
    </row>
    <row r="4006" spans="5:8" x14ac:dyDescent="0.35">
      <c r="E4006" s="47"/>
      <c r="H4006" s="47"/>
    </row>
    <row r="4007" spans="5:8" x14ac:dyDescent="0.35">
      <c r="E4007" s="47"/>
      <c r="H4007" s="47"/>
    </row>
    <row r="4008" spans="5:8" x14ac:dyDescent="0.35">
      <c r="E4008" s="47"/>
      <c r="H4008" s="47"/>
    </row>
    <row r="4009" spans="5:8" x14ac:dyDescent="0.35">
      <c r="E4009" s="47"/>
      <c r="H4009" s="47"/>
    </row>
    <row r="4010" spans="5:8" x14ac:dyDescent="0.35">
      <c r="E4010" s="47"/>
      <c r="H4010" s="47"/>
    </row>
    <row r="4011" spans="5:8" x14ac:dyDescent="0.35">
      <c r="E4011" s="47"/>
      <c r="H4011" s="47"/>
    </row>
    <row r="4012" spans="5:8" x14ac:dyDescent="0.35">
      <c r="E4012" s="47"/>
      <c r="H4012" s="47"/>
    </row>
    <row r="4013" spans="5:8" x14ac:dyDescent="0.35">
      <c r="E4013" s="47"/>
      <c r="H4013" s="47"/>
    </row>
    <row r="4014" spans="5:8" x14ac:dyDescent="0.35">
      <c r="E4014" s="47"/>
      <c r="H4014" s="47"/>
    </row>
    <row r="4015" spans="5:8" x14ac:dyDescent="0.35">
      <c r="E4015" s="47"/>
      <c r="H4015" s="47"/>
    </row>
    <row r="4016" spans="5:8" x14ac:dyDescent="0.35">
      <c r="E4016" s="47"/>
      <c r="H4016" s="47"/>
    </row>
    <row r="4017" spans="5:8" x14ac:dyDescent="0.35">
      <c r="E4017" s="47"/>
      <c r="H4017" s="47"/>
    </row>
    <row r="4018" spans="5:8" x14ac:dyDescent="0.35">
      <c r="E4018" s="47"/>
      <c r="H4018" s="47"/>
    </row>
    <row r="4019" spans="5:8" x14ac:dyDescent="0.35">
      <c r="E4019" s="47"/>
      <c r="H4019" s="47"/>
    </row>
    <row r="4020" spans="5:8" x14ac:dyDescent="0.35">
      <c r="E4020" s="47"/>
      <c r="H4020" s="47"/>
    </row>
    <row r="4021" spans="5:8" x14ac:dyDescent="0.35">
      <c r="E4021" s="47"/>
      <c r="H4021" s="47"/>
    </row>
    <row r="4022" spans="5:8" x14ac:dyDescent="0.35">
      <c r="E4022" s="47"/>
      <c r="H4022" s="47"/>
    </row>
    <row r="4023" spans="5:8" x14ac:dyDescent="0.35">
      <c r="E4023" s="47"/>
      <c r="H4023" s="47"/>
    </row>
    <row r="4024" spans="5:8" x14ac:dyDescent="0.35">
      <c r="E4024" s="47"/>
      <c r="H4024" s="47"/>
    </row>
    <row r="4025" spans="5:8" x14ac:dyDescent="0.35">
      <c r="E4025" s="47"/>
      <c r="H4025" s="47"/>
    </row>
    <row r="4026" spans="5:8" x14ac:dyDescent="0.35">
      <c r="E4026" s="47"/>
      <c r="H4026" s="47"/>
    </row>
    <row r="4027" spans="5:8" x14ac:dyDescent="0.35">
      <c r="E4027" s="47"/>
      <c r="H4027" s="47"/>
    </row>
    <row r="4028" spans="5:8" x14ac:dyDescent="0.35">
      <c r="E4028" s="47"/>
      <c r="H4028" s="47"/>
    </row>
    <row r="4029" spans="5:8" x14ac:dyDescent="0.35">
      <c r="E4029" s="47"/>
      <c r="H4029" s="47"/>
    </row>
    <row r="4030" spans="5:8" x14ac:dyDescent="0.35">
      <c r="E4030" s="47"/>
      <c r="H4030" s="47"/>
    </row>
    <row r="4031" spans="5:8" x14ac:dyDescent="0.35">
      <c r="E4031" s="47"/>
      <c r="H4031" s="47"/>
    </row>
    <row r="4032" spans="5:8" x14ac:dyDescent="0.35">
      <c r="E4032" s="47"/>
      <c r="H4032" s="47"/>
    </row>
    <row r="4033" spans="5:8" x14ac:dyDescent="0.35">
      <c r="E4033" s="47"/>
      <c r="H4033" s="47"/>
    </row>
    <row r="4034" spans="5:8" x14ac:dyDescent="0.35">
      <c r="E4034" s="47"/>
      <c r="H4034" s="47"/>
    </row>
    <row r="4035" spans="5:8" x14ac:dyDescent="0.35">
      <c r="E4035" s="47"/>
      <c r="H4035" s="47"/>
    </row>
    <row r="4036" spans="5:8" x14ac:dyDescent="0.35">
      <c r="E4036" s="47"/>
      <c r="H4036" s="47"/>
    </row>
    <row r="4037" spans="5:8" x14ac:dyDescent="0.35">
      <c r="E4037" s="47"/>
      <c r="H4037" s="47"/>
    </row>
    <row r="4038" spans="5:8" x14ac:dyDescent="0.35">
      <c r="E4038" s="47"/>
      <c r="H4038" s="47"/>
    </row>
    <row r="4039" spans="5:8" x14ac:dyDescent="0.35">
      <c r="E4039" s="47"/>
      <c r="H4039" s="47"/>
    </row>
    <row r="4040" spans="5:8" x14ac:dyDescent="0.35">
      <c r="E4040" s="47"/>
      <c r="H4040" s="47"/>
    </row>
    <row r="4041" spans="5:8" x14ac:dyDescent="0.35">
      <c r="E4041" s="47"/>
      <c r="H4041" s="47"/>
    </row>
    <row r="4042" spans="5:8" x14ac:dyDescent="0.35">
      <c r="E4042" s="47"/>
      <c r="H4042" s="47"/>
    </row>
    <row r="4043" spans="5:8" x14ac:dyDescent="0.35">
      <c r="E4043" s="47"/>
      <c r="H4043" s="47"/>
    </row>
    <row r="4044" spans="5:8" x14ac:dyDescent="0.35">
      <c r="E4044" s="47"/>
      <c r="H4044" s="47"/>
    </row>
    <row r="4045" spans="5:8" x14ac:dyDescent="0.35">
      <c r="E4045" s="47"/>
      <c r="H4045" s="47"/>
    </row>
    <row r="4046" spans="5:8" x14ac:dyDescent="0.35">
      <c r="E4046" s="47"/>
      <c r="H4046" s="47"/>
    </row>
    <row r="4047" spans="5:8" x14ac:dyDescent="0.35">
      <c r="E4047" s="47"/>
      <c r="H4047" s="47"/>
    </row>
    <row r="4048" spans="5:8" x14ac:dyDescent="0.35">
      <c r="E4048" s="47"/>
      <c r="H4048" s="47"/>
    </row>
    <row r="4049" spans="5:8" x14ac:dyDescent="0.35">
      <c r="E4049" s="47"/>
      <c r="H4049" s="47"/>
    </row>
    <row r="4050" spans="5:8" x14ac:dyDescent="0.35">
      <c r="E4050" s="47"/>
      <c r="H4050" s="47"/>
    </row>
    <row r="4051" spans="5:8" x14ac:dyDescent="0.35">
      <c r="E4051" s="47"/>
      <c r="H4051" s="47"/>
    </row>
    <row r="4052" spans="5:8" x14ac:dyDescent="0.35">
      <c r="E4052" s="47"/>
      <c r="H4052" s="47"/>
    </row>
    <row r="4053" spans="5:8" x14ac:dyDescent="0.35">
      <c r="E4053" s="47"/>
      <c r="H4053" s="47"/>
    </row>
    <row r="4054" spans="5:8" x14ac:dyDescent="0.35">
      <c r="E4054" s="47"/>
      <c r="H4054" s="47"/>
    </row>
    <row r="4055" spans="5:8" x14ac:dyDescent="0.35">
      <c r="E4055" s="47"/>
      <c r="H4055" s="47"/>
    </row>
    <row r="4056" spans="5:8" x14ac:dyDescent="0.35">
      <c r="E4056" s="47"/>
      <c r="H4056" s="47"/>
    </row>
    <row r="4057" spans="5:8" x14ac:dyDescent="0.35">
      <c r="E4057" s="47"/>
      <c r="H4057" s="47"/>
    </row>
    <row r="4058" spans="5:8" x14ac:dyDescent="0.35">
      <c r="E4058" s="47"/>
      <c r="H4058" s="47"/>
    </row>
    <row r="4059" spans="5:8" x14ac:dyDescent="0.35">
      <c r="E4059" s="47"/>
      <c r="H4059" s="47"/>
    </row>
    <row r="4060" spans="5:8" x14ac:dyDescent="0.35">
      <c r="E4060" s="47"/>
      <c r="H4060" s="47"/>
    </row>
    <row r="4061" spans="5:8" x14ac:dyDescent="0.35">
      <c r="E4061" s="47"/>
      <c r="H4061" s="47"/>
    </row>
    <row r="4062" spans="5:8" x14ac:dyDescent="0.35">
      <c r="E4062" s="47"/>
      <c r="H4062" s="47"/>
    </row>
    <row r="4063" spans="5:8" x14ac:dyDescent="0.35">
      <c r="E4063" s="47"/>
      <c r="H4063" s="47"/>
    </row>
    <row r="4064" spans="5:8" x14ac:dyDescent="0.35">
      <c r="E4064" s="47"/>
      <c r="H4064" s="47"/>
    </row>
    <row r="4065" spans="5:8" x14ac:dyDescent="0.35">
      <c r="E4065" s="47"/>
      <c r="H4065" s="47"/>
    </row>
    <row r="4066" spans="5:8" x14ac:dyDescent="0.35">
      <c r="E4066" s="47"/>
      <c r="H4066" s="47"/>
    </row>
    <row r="4067" spans="5:8" x14ac:dyDescent="0.35">
      <c r="E4067" s="47"/>
      <c r="H4067" s="47"/>
    </row>
    <row r="4068" spans="5:8" x14ac:dyDescent="0.35">
      <c r="E4068" s="47"/>
      <c r="H4068" s="47"/>
    </row>
    <row r="4069" spans="5:8" x14ac:dyDescent="0.35">
      <c r="E4069" s="47"/>
      <c r="H4069" s="47"/>
    </row>
    <row r="4070" spans="5:8" x14ac:dyDescent="0.35">
      <c r="E4070" s="47"/>
      <c r="H4070" s="47"/>
    </row>
    <row r="4071" spans="5:8" x14ac:dyDescent="0.35">
      <c r="E4071" s="47"/>
      <c r="H4071" s="47"/>
    </row>
    <row r="4072" spans="5:8" x14ac:dyDescent="0.35">
      <c r="E4072" s="47"/>
      <c r="H4072" s="47"/>
    </row>
    <row r="4073" spans="5:8" x14ac:dyDescent="0.35">
      <c r="E4073" s="47"/>
      <c r="H4073" s="47"/>
    </row>
    <row r="4074" spans="5:8" x14ac:dyDescent="0.35">
      <c r="E4074" s="47"/>
      <c r="H4074" s="47"/>
    </row>
    <row r="4075" spans="5:8" x14ac:dyDescent="0.35">
      <c r="E4075" s="47"/>
      <c r="H4075" s="47"/>
    </row>
    <row r="4076" spans="5:8" x14ac:dyDescent="0.35">
      <c r="E4076" s="47"/>
      <c r="H4076" s="47"/>
    </row>
    <row r="4077" spans="5:8" x14ac:dyDescent="0.35">
      <c r="E4077" s="47"/>
      <c r="H4077" s="47"/>
    </row>
    <row r="4078" spans="5:8" x14ac:dyDescent="0.35">
      <c r="E4078" s="47"/>
      <c r="H4078" s="47"/>
    </row>
    <row r="4079" spans="5:8" x14ac:dyDescent="0.35">
      <c r="E4079" s="47"/>
      <c r="H4079" s="47"/>
    </row>
    <row r="4080" spans="5:8" x14ac:dyDescent="0.35">
      <c r="E4080" s="47"/>
      <c r="H4080" s="47"/>
    </row>
    <row r="4081" spans="5:8" x14ac:dyDescent="0.35">
      <c r="E4081" s="47"/>
      <c r="H4081" s="47"/>
    </row>
    <row r="4082" spans="5:8" x14ac:dyDescent="0.35">
      <c r="E4082" s="47"/>
      <c r="H4082" s="47"/>
    </row>
    <row r="4083" spans="5:8" x14ac:dyDescent="0.35">
      <c r="E4083" s="47"/>
      <c r="H4083" s="47"/>
    </row>
    <row r="4084" spans="5:8" x14ac:dyDescent="0.35">
      <c r="E4084" s="47"/>
      <c r="H4084" s="47"/>
    </row>
    <row r="4085" spans="5:8" x14ac:dyDescent="0.35">
      <c r="E4085" s="47"/>
      <c r="H4085" s="47"/>
    </row>
    <row r="4086" spans="5:8" x14ac:dyDescent="0.35">
      <c r="E4086" s="47"/>
      <c r="H4086" s="47"/>
    </row>
    <row r="4087" spans="5:8" x14ac:dyDescent="0.35">
      <c r="E4087" s="47"/>
      <c r="H4087" s="47"/>
    </row>
    <row r="4088" spans="5:8" x14ac:dyDescent="0.35">
      <c r="E4088" s="47"/>
      <c r="H4088" s="47"/>
    </row>
    <row r="4089" spans="5:8" x14ac:dyDescent="0.35">
      <c r="E4089" s="47"/>
      <c r="H4089" s="47"/>
    </row>
    <row r="4090" spans="5:8" x14ac:dyDescent="0.35">
      <c r="E4090" s="47"/>
      <c r="H4090" s="47"/>
    </row>
    <row r="4091" spans="5:8" x14ac:dyDescent="0.35">
      <c r="E4091" s="47"/>
      <c r="H4091" s="47"/>
    </row>
    <row r="4092" spans="5:8" x14ac:dyDescent="0.35">
      <c r="E4092" s="47"/>
      <c r="H4092" s="47"/>
    </row>
    <row r="4093" spans="5:8" x14ac:dyDescent="0.35">
      <c r="E4093" s="47"/>
      <c r="H4093" s="47"/>
    </row>
    <row r="4094" spans="5:8" x14ac:dyDescent="0.35">
      <c r="E4094" s="47"/>
      <c r="H4094" s="47"/>
    </row>
    <row r="4095" spans="5:8" x14ac:dyDescent="0.35">
      <c r="E4095" s="47"/>
      <c r="H4095" s="47"/>
    </row>
    <row r="4096" spans="5:8" x14ac:dyDescent="0.35">
      <c r="E4096" s="47"/>
      <c r="H4096" s="47"/>
    </row>
    <row r="4097" spans="5:8" x14ac:dyDescent="0.35">
      <c r="E4097" s="47"/>
      <c r="H4097" s="47"/>
    </row>
    <row r="4098" spans="5:8" x14ac:dyDescent="0.35">
      <c r="E4098" s="47"/>
      <c r="H4098" s="47"/>
    </row>
    <row r="4099" spans="5:8" x14ac:dyDescent="0.35">
      <c r="E4099" s="47"/>
      <c r="H4099" s="47"/>
    </row>
    <row r="4100" spans="5:8" x14ac:dyDescent="0.35">
      <c r="E4100" s="47"/>
      <c r="H4100" s="47"/>
    </row>
    <row r="4101" spans="5:8" x14ac:dyDescent="0.35">
      <c r="E4101" s="47"/>
      <c r="H4101" s="47"/>
    </row>
    <row r="4102" spans="5:8" x14ac:dyDescent="0.35">
      <c r="E4102" s="47"/>
      <c r="H4102" s="47"/>
    </row>
    <row r="4103" spans="5:8" x14ac:dyDescent="0.35">
      <c r="E4103" s="47"/>
      <c r="H4103" s="47"/>
    </row>
    <row r="4104" spans="5:8" x14ac:dyDescent="0.35">
      <c r="E4104" s="47"/>
      <c r="H4104" s="47"/>
    </row>
    <row r="4105" spans="5:8" x14ac:dyDescent="0.35">
      <c r="E4105" s="47"/>
      <c r="H4105" s="47"/>
    </row>
    <row r="4106" spans="5:8" x14ac:dyDescent="0.35">
      <c r="E4106" s="47"/>
      <c r="H4106" s="47"/>
    </row>
    <row r="4107" spans="5:8" x14ac:dyDescent="0.35">
      <c r="E4107" s="47"/>
      <c r="H4107" s="47"/>
    </row>
    <row r="4108" spans="5:8" x14ac:dyDescent="0.35">
      <c r="E4108" s="47"/>
      <c r="H4108" s="47"/>
    </row>
    <row r="4109" spans="5:8" x14ac:dyDescent="0.35">
      <c r="E4109" s="47"/>
      <c r="H4109" s="47"/>
    </row>
    <row r="4110" spans="5:8" x14ac:dyDescent="0.35">
      <c r="E4110" s="47"/>
      <c r="H4110" s="47"/>
    </row>
    <row r="4111" spans="5:8" x14ac:dyDescent="0.35">
      <c r="E4111" s="47"/>
      <c r="H4111" s="47"/>
    </row>
    <row r="4112" spans="5:8" x14ac:dyDescent="0.35">
      <c r="E4112" s="47"/>
      <c r="H4112" s="47"/>
    </row>
    <row r="4113" spans="5:8" x14ac:dyDescent="0.35">
      <c r="E4113" s="47"/>
      <c r="H4113" s="47"/>
    </row>
    <row r="4114" spans="5:8" x14ac:dyDescent="0.35">
      <c r="E4114" s="47"/>
      <c r="H4114" s="47"/>
    </row>
    <row r="4115" spans="5:8" x14ac:dyDescent="0.35">
      <c r="E4115" s="47"/>
      <c r="H4115" s="47"/>
    </row>
    <row r="4116" spans="5:8" x14ac:dyDescent="0.35">
      <c r="E4116" s="47"/>
      <c r="H4116" s="47"/>
    </row>
    <row r="4117" spans="5:8" x14ac:dyDescent="0.35">
      <c r="E4117" s="47"/>
      <c r="H4117" s="47"/>
    </row>
    <row r="4118" spans="5:8" x14ac:dyDescent="0.35">
      <c r="E4118" s="47"/>
      <c r="H4118" s="47"/>
    </row>
    <row r="4119" spans="5:8" x14ac:dyDescent="0.35">
      <c r="E4119" s="47"/>
      <c r="H4119" s="47"/>
    </row>
    <row r="4120" spans="5:8" x14ac:dyDescent="0.35">
      <c r="E4120" s="47"/>
      <c r="H4120" s="47"/>
    </row>
    <row r="4121" spans="5:8" x14ac:dyDescent="0.35">
      <c r="E4121" s="47"/>
      <c r="H4121" s="47"/>
    </row>
    <row r="4122" spans="5:8" x14ac:dyDescent="0.35">
      <c r="E4122" s="47"/>
      <c r="H4122" s="47"/>
    </row>
    <row r="4123" spans="5:8" x14ac:dyDescent="0.35">
      <c r="E4123" s="47"/>
      <c r="H4123" s="47"/>
    </row>
    <row r="4124" spans="5:8" x14ac:dyDescent="0.35">
      <c r="E4124" s="47"/>
      <c r="H4124" s="47"/>
    </row>
    <row r="4125" spans="5:8" x14ac:dyDescent="0.35">
      <c r="E4125" s="47"/>
      <c r="H4125" s="47"/>
    </row>
    <row r="4126" spans="5:8" x14ac:dyDescent="0.35">
      <c r="E4126" s="47"/>
      <c r="H4126" s="47"/>
    </row>
    <row r="4127" spans="5:8" x14ac:dyDescent="0.35">
      <c r="E4127" s="47"/>
      <c r="H4127" s="47"/>
    </row>
    <row r="4128" spans="5:8" x14ac:dyDescent="0.35">
      <c r="E4128" s="47"/>
      <c r="H4128" s="47"/>
    </row>
    <row r="4129" spans="5:8" x14ac:dyDescent="0.35">
      <c r="E4129" s="47"/>
      <c r="H4129" s="47"/>
    </row>
    <row r="4130" spans="5:8" x14ac:dyDescent="0.35">
      <c r="E4130" s="47"/>
      <c r="H4130" s="47"/>
    </row>
    <row r="4131" spans="5:8" x14ac:dyDescent="0.35">
      <c r="E4131" s="47"/>
      <c r="H4131" s="47"/>
    </row>
    <row r="4132" spans="5:8" x14ac:dyDescent="0.35">
      <c r="E4132" s="47"/>
      <c r="H4132" s="47"/>
    </row>
    <row r="4133" spans="5:8" x14ac:dyDescent="0.35">
      <c r="E4133" s="47"/>
      <c r="H4133" s="47"/>
    </row>
    <row r="4134" spans="5:8" x14ac:dyDescent="0.35">
      <c r="E4134" s="47"/>
      <c r="H4134" s="47"/>
    </row>
    <row r="4135" spans="5:8" x14ac:dyDescent="0.35">
      <c r="E4135" s="47"/>
      <c r="H4135" s="47"/>
    </row>
    <row r="4136" spans="5:8" x14ac:dyDescent="0.35">
      <c r="E4136" s="47"/>
      <c r="H4136" s="47"/>
    </row>
    <row r="4137" spans="5:8" x14ac:dyDescent="0.35">
      <c r="E4137" s="47"/>
      <c r="H4137" s="47"/>
    </row>
    <row r="4138" spans="5:8" x14ac:dyDescent="0.35">
      <c r="E4138" s="47"/>
      <c r="H4138" s="47"/>
    </row>
    <row r="4139" spans="5:8" x14ac:dyDescent="0.35">
      <c r="E4139" s="47"/>
      <c r="H4139" s="47"/>
    </row>
    <row r="4140" spans="5:8" x14ac:dyDescent="0.35">
      <c r="E4140" s="47"/>
      <c r="H4140" s="47"/>
    </row>
    <row r="4141" spans="5:8" x14ac:dyDescent="0.35">
      <c r="E4141" s="47"/>
      <c r="H4141" s="47"/>
    </row>
    <row r="4142" spans="5:8" x14ac:dyDescent="0.35">
      <c r="E4142" s="47"/>
      <c r="H4142" s="47"/>
    </row>
    <row r="4143" spans="5:8" x14ac:dyDescent="0.35">
      <c r="E4143" s="47"/>
      <c r="H4143" s="47"/>
    </row>
    <row r="4144" spans="5:8" x14ac:dyDescent="0.35">
      <c r="E4144" s="47"/>
      <c r="H4144" s="47"/>
    </row>
    <row r="4145" spans="5:8" x14ac:dyDescent="0.35">
      <c r="E4145" s="47"/>
      <c r="H4145" s="47"/>
    </row>
    <row r="4146" spans="5:8" x14ac:dyDescent="0.35">
      <c r="E4146" s="47"/>
      <c r="H4146" s="47"/>
    </row>
    <row r="4147" spans="5:8" x14ac:dyDescent="0.35">
      <c r="E4147" s="47"/>
      <c r="H4147" s="47"/>
    </row>
    <row r="4148" spans="5:8" x14ac:dyDescent="0.35">
      <c r="E4148" s="47"/>
      <c r="H4148" s="47"/>
    </row>
    <row r="4149" spans="5:8" x14ac:dyDescent="0.35">
      <c r="E4149" s="47"/>
      <c r="H4149" s="47"/>
    </row>
    <row r="4150" spans="5:8" x14ac:dyDescent="0.35">
      <c r="E4150" s="47"/>
      <c r="H4150" s="47"/>
    </row>
    <row r="4151" spans="5:8" x14ac:dyDescent="0.35">
      <c r="E4151" s="47"/>
      <c r="H4151" s="47"/>
    </row>
    <row r="4152" spans="5:8" x14ac:dyDescent="0.35">
      <c r="E4152" s="47"/>
      <c r="H4152" s="47"/>
    </row>
    <row r="4153" spans="5:8" x14ac:dyDescent="0.35">
      <c r="E4153" s="47"/>
      <c r="H4153" s="47"/>
    </row>
    <row r="4154" spans="5:8" x14ac:dyDescent="0.35">
      <c r="E4154" s="47"/>
      <c r="H4154" s="47"/>
    </row>
    <row r="4155" spans="5:8" x14ac:dyDescent="0.35">
      <c r="E4155" s="47"/>
      <c r="H4155" s="47"/>
    </row>
    <row r="4156" spans="5:8" x14ac:dyDescent="0.35">
      <c r="E4156" s="47"/>
      <c r="H4156" s="47"/>
    </row>
    <row r="4157" spans="5:8" x14ac:dyDescent="0.35">
      <c r="E4157" s="47"/>
      <c r="H4157" s="47"/>
    </row>
    <row r="4158" spans="5:8" x14ac:dyDescent="0.35">
      <c r="E4158" s="47"/>
      <c r="H4158" s="47"/>
    </row>
    <row r="4159" spans="5:8" x14ac:dyDescent="0.35">
      <c r="E4159" s="47"/>
      <c r="H4159" s="47"/>
    </row>
    <row r="4160" spans="5:8" x14ac:dyDescent="0.35">
      <c r="E4160" s="47"/>
      <c r="H4160" s="47"/>
    </row>
    <row r="4161" spans="5:8" x14ac:dyDescent="0.35">
      <c r="E4161" s="47"/>
      <c r="H4161" s="47"/>
    </row>
    <row r="4162" spans="5:8" x14ac:dyDescent="0.35">
      <c r="E4162" s="47"/>
      <c r="H4162" s="47"/>
    </row>
    <row r="4163" spans="5:8" x14ac:dyDescent="0.35">
      <c r="E4163" s="47"/>
      <c r="H4163" s="47"/>
    </row>
    <row r="4164" spans="5:8" x14ac:dyDescent="0.35">
      <c r="E4164" s="47"/>
      <c r="H4164" s="47"/>
    </row>
    <row r="4165" spans="5:8" x14ac:dyDescent="0.35">
      <c r="E4165" s="47"/>
      <c r="H4165" s="47"/>
    </row>
    <row r="4166" spans="5:8" x14ac:dyDescent="0.35">
      <c r="E4166" s="47"/>
      <c r="H4166" s="47"/>
    </row>
    <row r="4167" spans="5:8" x14ac:dyDescent="0.35">
      <c r="E4167" s="47"/>
      <c r="H4167" s="47"/>
    </row>
    <row r="4168" spans="5:8" x14ac:dyDescent="0.35">
      <c r="E4168" s="47"/>
      <c r="H4168" s="47"/>
    </row>
    <row r="4169" spans="5:8" x14ac:dyDescent="0.35">
      <c r="E4169" s="47"/>
      <c r="H4169" s="47"/>
    </row>
    <row r="4170" spans="5:8" x14ac:dyDescent="0.35">
      <c r="E4170" s="47"/>
      <c r="H4170" s="47"/>
    </row>
    <row r="4171" spans="5:8" x14ac:dyDescent="0.35">
      <c r="E4171" s="47"/>
      <c r="H4171" s="47"/>
    </row>
    <row r="4172" spans="5:8" x14ac:dyDescent="0.35">
      <c r="E4172" s="47"/>
      <c r="H4172" s="47"/>
    </row>
    <row r="4173" spans="5:8" x14ac:dyDescent="0.35">
      <c r="E4173" s="47"/>
      <c r="H4173" s="47"/>
    </row>
    <row r="4174" spans="5:8" x14ac:dyDescent="0.35">
      <c r="E4174" s="47"/>
      <c r="H4174" s="47"/>
    </row>
    <row r="4175" spans="5:8" x14ac:dyDescent="0.35">
      <c r="E4175" s="47"/>
      <c r="H4175" s="47"/>
    </row>
    <row r="4176" spans="5:8" x14ac:dyDescent="0.35">
      <c r="E4176" s="47"/>
      <c r="H4176" s="47"/>
    </row>
    <row r="4177" spans="5:8" x14ac:dyDescent="0.35">
      <c r="E4177" s="47"/>
      <c r="H4177" s="47"/>
    </row>
    <row r="4178" spans="5:8" x14ac:dyDescent="0.35">
      <c r="E4178" s="47"/>
      <c r="H4178" s="47"/>
    </row>
    <row r="4179" spans="5:8" x14ac:dyDescent="0.35">
      <c r="E4179" s="47"/>
      <c r="H4179" s="47"/>
    </row>
    <row r="4180" spans="5:8" x14ac:dyDescent="0.35">
      <c r="E4180" s="47"/>
      <c r="H4180" s="47"/>
    </row>
    <row r="4181" spans="5:8" x14ac:dyDescent="0.35">
      <c r="E4181" s="47"/>
      <c r="H4181" s="47"/>
    </row>
    <row r="4182" spans="5:8" x14ac:dyDescent="0.35">
      <c r="E4182" s="47"/>
      <c r="H4182" s="47"/>
    </row>
    <row r="4183" spans="5:8" x14ac:dyDescent="0.35">
      <c r="E4183" s="47"/>
      <c r="H4183" s="47"/>
    </row>
    <row r="4184" spans="5:8" x14ac:dyDescent="0.35">
      <c r="E4184" s="47"/>
      <c r="H4184" s="47"/>
    </row>
    <row r="4185" spans="5:8" x14ac:dyDescent="0.35">
      <c r="E4185" s="47"/>
      <c r="H4185" s="47"/>
    </row>
    <row r="4186" spans="5:8" x14ac:dyDescent="0.35">
      <c r="E4186" s="47"/>
      <c r="H4186" s="47"/>
    </row>
    <row r="4187" spans="5:8" x14ac:dyDescent="0.35">
      <c r="E4187" s="47"/>
      <c r="H4187" s="47"/>
    </row>
    <row r="4188" spans="5:8" x14ac:dyDescent="0.35">
      <c r="E4188" s="47"/>
      <c r="H4188" s="47"/>
    </row>
    <row r="4189" spans="5:8" x14ac:dyDescent="0.35">
      <c r="E4189" s="47"/>
      <c r="H4189" s="47"/>
    </row>
    <row r="4190" spans="5:8" x14ac:dyDescent="0.35">
      <c r="E4190" s="47"/>
      <c r="H4190" s="47"/>
    </row>
    <row r="4191" spans="5:8" x14ac:dyDescent="0.35">
      <c r="E4191" s="47"/>
      <c r="H4191" s="47"/>
    </row>
    <row r="4192" spans="5:8" x14ac:dyDescent="0.35">
      <c r="E4192" s="47"/>
      <c r="H4192" s="47"/>
    </row>
    <row r="4193" spans="5:8" x14ac:dyDescent="0.35">
      <c r="E4193" s="47"/>
      <c r="H4193" s="47"/>
    </row>
    <row r="4194" spans="5:8" x14ac:dyDescent="0.35">
      <c r="E4194" s="47"/>
      <c r="H4194" s="47"/>
    </row>
    <row r="4195" spans="5:8" x14ac:dyDescent="0.35">
      <c r="E4195" s="47"/>
      <c r="H4195" s="47"/>
    </row>
    <row r="4196" spans="5:8" x14ac:dyDescent="0.35">
      <c r="E4196" s="47"/>
      <c r="H4196" s="47"/>
    </row>
    <row r="4197" spans="5:8" x14ac:dyDescent="0.35">
      <c r="E4197" s="47"/>
      <c r="H4197" s="47"/>
    </row>
    <row r="4198" spans="5:8" x14ac:dyDescent="0.35">
      <c r="E4198" s="47"/>
      <c r="H4198" s="47"/>
    </row>
    <row r="4199" spans="5:8" x14ac:dyDescent="0.35">
      <c r="E4199" s="47"/>
      <c r="H4199" s="47"/>
    </row>
    <row r="4200" spans="5:8" x14ac:dyDescent="0.35">
      <c r="E4200" s="47"/>
      <c r="H4200" s="47"/>
    </row>
    <row r="4201" spans="5:8" x14ac:dyDescent="0.35">
      <c r="E4201" s="47"/>
      <c r="H4201" s="47"/>
    </row>
    <row r="4202" spans="5:8" x14ac:dyDescent="0.35">
      <c r="E4202" s="47"/>
      <c r="H4202" s="47"/>
    </row>
    <row r="4203" spans="5:8" x14ac:dyDescent="0.35">
      <c r="E4203" s="47"/>
      <c r="H4203" s="47"/>
    </row>
    <row r="4204" spans="5:8" x14ac:dyDescent="0.35">
      <c r="E4204" s="47"/>
      <c r="H4204" s="47"/>
    </row>
    <row r="4205" spans="5:8" x14ac:dyDescent="0.35">
      <c r="E4205" s="47"/>
      <c r="H4205" s="47"/>
    </row>
    <row r="4206" spans="5:8" x14ac:dyDescent="0.35">
      <c r="E4206" s="47"/>
      <c r="H4206" s="47"/>
    </row>
    <row r="4207" spans="5:8" x14ac:dyDescent="0.35">
      <c r="E4207" s="47"/>
      <c r="H4207" s="47"/>
    </row>
    <row r="4208" spans="5:8" x14ac:dyDescent="0.35">
      <c r="E4208" s="47"/>
      <c r="H4208" s="47"/>
    </row>
    <row r="4209" spans="5:8" x14ac:dyDescent="0.35">
      <c r="E4209" s="47"/>
      <c r="H4209" s="47"/>
    </row>
    <row r="4210" spans="5:8" x14ac:dyDescent="0.35">
      <c r="E4210" s="47"/>
      <c r="H4210" s="47"/>
    </row>
    <row r="4211" spans="5:8" x14ac:dyDescent="0.35">
      <c r="E4211" s="47"/>
      <c r="H4211" s="47"/>
    </row>
    <row r="4212" spans="5:8" x14ac:dyDescent="0.35">
      <c r="E4212" s="47"/>
      <c r="H4212" s="47"/>
    </row>
    <row r="4213" spans="5:8" x14ac:dyDescent="0.35">
      <c r="E4213" s="47"/>
      <c r="H4213" s="47"/>
    </row>
    <row r="4214" spans="5:8" x14ac:dyDescent="0.35">
      <c r="E4214" s="47"/>
      <c r="H4214" s="47"/>
    </row>
    <row r="4215" spans="5:8" x14ac:dyDescent="0.35">
      <c r="E4215" s="47"/>
      <c r="H4215" s="47"/>
    </row>
    <row r="4216" spans="5:8" x14ac:dyDescent="0.35">
      <c r="E4216" s="47"/>
      <c r="H4216" s="47"/>
    </row>
    <row r="4217" spans="5:8" x14ac:dyDescent="0.35">
      <c r="E4217" s="47"/>
      <c r="H4217" s="47"/>
    </row>
    <row r="4218" spans="5:8" x14ac:dyDescent="0.35">
      <c r="E4218" s="47"/>
      <c r="H4218" s="47"/>
    </row>
    <row r="4219" spans="5:8" x14ac:dyDescent="0.35">
      <c r="E4219" s="47"/>
      <c r="H4219" s="47"/>
    </row>
    <row r="4220" spans="5:8" x14ac:dyDescent="0.35">
      <c r="E4220" s="47"/>
      <c r="H4220" s="47"/>
    </row>
    <row r="4221" spans="5:8" x14ac:dyDescent="0.35">
      <c r="E4221" s="47"/>
      <c r="H4221" s="47"/>
    </row>
    <row r="4222" spans="5:8" x14ac:dyDescent="0.35">
      <c r="E4222" s="47"/>
      <c r="H4222" s="47"/>
    </row>
    <row r="4223" spans="5:8" x14ac:dyDescent="0.35">
      <c r="E4223" s="47"/>
      <c r="H4223" s="47"/>
    </row>
    <row r="4224" spans="5:8" x14ac:dyDescent="0.35">
      <c r="E4224" s="47"/>
      <c r="H4224" s="47"/>
    </row>
    <row r="4225" spans="5:8" x14ac:dyDescent="0.35">
      <c r="E4225" s="47"/>
      <c r="H4225" s="47"/>
    </row>
    <row r="4226" spans="5:8" x14ac:dyDescent="0.35">
      <c r="E4226" s="47"/>
      <c r="H4226" s="47"/>
    </row>
    <row r="4227" spans="5:8" x14ac:dyDescent="0.35">
      <c r="E4227" s="47"/>
      <c r="H4227" s="47"/>
    </row>
    <row r="4228" spans="5:8" x14ac:dyDescent="0.35">
      <c r="E4228" s="47"/>
      <c r="H4228" s="47"/>
    </row>
    <row r="4229" spans="5:8" x14ac:dyDescent="0.35">
      <c r="E4229" s="47"/>
      <c r="H4229" s="47"/>
    </row>
    <row r="4230" spans="5:8" x14ac:dyDescent="0.35">
      <c r="E4230" s="47"/>
      <c r="H4230" s="47"/>
    </row>
    <row r="4231" spans="5:8" x14ac:dyDescent="0.35">
      <c r="E4231" s="47"/>
      <c r="H4231" s="47"/>
    </row>
    <row r="4232" spans="5:8" x14ac:dyDescent="0.35">
      <c r="E4232" s="47"/>
      <c r="H4232" s="47"/>
    </row>
    <row r="4233" spans="5:8" x14ac:dyDescent="0.35">
      <c r="E4233" s="47"/>
      <c r="H4233" s="47"/>
    </row>
    <row r="4234" spans="5:8" x14ac:dyDescent="0.35">
      <c r="E4234" s="47"/>
      <c r="H4234" s="47"/>
    </row>
    <row r="4235" spans="5:8" x14ac:dyDescent="0.35">
      <c r="E4235" s="47"/>
      <c r="H4235" s="47"/>
    </row>
    <row r="4236" spans="5:8" x14ac:dyDescent="0.35">
      <c r="E4236" s="47"/>
      <c r="H4236" s="47"/>
    </row>
    <row r="4237" spans="5:8" x14ac:dyDescent="0.35">
      <c r="E4237" s="47"/>
      <c r="H4237" s="47"/>
    </row>
    <row r="4238" spans="5:8" x14ac:dyDescent="0.35">
      <c r="E4238" s="47"/>
      <c r="H4238" s="47"/>
    </row>
    <row r="4239" spans="5:8" x14ac:dyDescent="0.35">
      <c r="E4239" s="47"/>
      <c r="H4239" s="47"/>
    </row>
    <row r="4240" spans="5:8" x14ac:dyDescent="0.35">
      <c r="E4240" s="47"/>
      <c r="H4240" s="47"/>
    </row>
    <row r="4241" spans="5:8" x14ac:dyDescent="0.35">
      <c r="E4241" s="47"/>
      <c r="H4241" s="47"/>
    </row>
    <row r="4242" spans="5:8" x14ac:dyDescent="0.35">
      <c r="E4242" s="47"/>
      <c r="H4242" s="47"/>
    </row>
    <row r="4243" spans="5:8" x14ac:dyDescent="0.35">
      <c r="E4243" s="47"/>
      <c r="H4243" s="47"/>
    </row>
    <row r="4244" spans="5:8" x14ac:dyDescent="0.35">
      <c r="E4244" s="47"/>
      <c r="H4244" s="47"/>
    </row>
    <row r="4245" spans="5:8" x14ac:dyDescent="0.35">
      <c r="E4245" s="47"/>
      <c r="H4245" s="47"/>
    </row>
    <row r="4246" spans="5:8" x14ac:dyDescent="0.35">
      <c r="E4246" s="47"/>
      <c r="H4246" s="47"/>
    </row>
    <row r="4247" spans="5:8" x14ac:dyDescent="0.35">
      <c r="E4247" s="47"/>
      <c r="H4247" s="47"/>
    </row>
    <row r="4248" spans="5:8" x14ac:dyDescent="0.35">
      <c r="E4248" s="47"/>
      <c r="H4248" s="47"/>
    </row>
    <row r="4249" spans="5:8" x14ac:dyDescent="0.35">
      <c r="E4249" s="47"/>
      <c r="H4249" s="47"/>
    </row>
    <row r="4250" spans="5:8" x14ac:dyDescent="0.35">
      <c r="E4250" s="47"/>
      <c r="H4250" s="47"/>
    </row>
    <row r="4251" spans="5:8" x14ac:dyDescent="0.35">
      <c r="E4251" s="47"/>
      <c r="H4251" s="47"/>
    </row>
    <row r="4252" spans="5:8" x14ac:dyDescent="0.35">
      <c r="E4252" s="47"/>
      <c r="H4252" s="47"/>
    </row>
    <row r="4253" spans="5:8" x14ac:dyDescent="0.35">
      <c r="E4253" s="47"/>
      <c r="H4253" s="47"/>
    </row>
    <row r="4254" spans="5:8" x14ac:dyDescent="0.35">
      <c r="E4254" s="47"/>
      <c r="H4254" s="47"/>
    </row>
    <row r="4255" spans="5:8" x14ac:dyDescent="0.35">
      <c r="E4255" s="47"/>
      <c r="H4255" s="47"/>
    </row>
    <row r="4256" spans="5:8" x14ac:dyDescent="0.35">
      <c r="E4256" s="47"/>
      <c r="H4256" s="47"/>
    </row>
    <row r="4257" spans="5:8" x14ac:dyDescent="0.35">
      <c r="E4257" s="47"/>
      <c r="H4257" s="47"/>
    </row>
    <row r="4258" spans="5:8" x14ac:dyDescent="0.35">
      <c r="E4258" s="47"/>
      <c r="H4258" s="47"/>
    </row>
    <row r="4259" spans="5:8" x14ac:dyDescent="0.35">
      <c r="E4259" s="47"/>
      <c r="H4259" s="47"/>
    </row>
    <row r="4260" spans="5:8" x14ac:dyDescent="0.35">
      <c r="E4260" s="47"/>
      <c r="H4260" s="47"/>
    </row>
    <row r="4261" spans="5:8" x14ac:dyDescent="0.35">
      <c r="E4261" s="47"/>
      <c r="H4261" s="47"/>
    </row>
    <row r="4262" spans="5:8" x14ac:dyDescent="0.35">
      <c r="E4262" s="47"/>
      <c r="H4262" s="47"/>
    </row>
    <row r="4263" spans="5:8" x14ac:dyDescent="0.35">
      <c r="E4263" s="47"/>
      <c r="H4263" s="47"/>
    </row>
    <row r="4264" spans="5:8" x14ac:dyDescent="0.35">
      <c r="E4264" s="47"/>
      <c r="H4264" s="47"/>
    </row>
    <row r="4265" spans="5:8" x14ac:dyDescent="0.35">
      <c r="E4265" s="47"/>
      <c r="H4265" s="47"/>
    </row>
    <row r="4266" spans="5:8" x14ac:dyDescent="0.35">
      <c r="E4266" s="47"/>
      <c r="H4266" s="47"/>
    </row>
    <row r="4267" spans="5:8" x14ac:dyDescent="0.35">
      <c r="E4267" s="47"/>
      <c r="H4267" s="47"/>
    </row>
    <row r="4268" spans="5:8" x14ac:dyDescent="0.35">
      <c r="E4268" s="47"/>
      <c r="H4268" s="47"/>
    </row>
    <row r="4269" spans="5:8" x14ac:dyDescent="0.35">
      <c r="E4269" s="47"/>
      <c r="H4269" s="47"/>
    </row>
    <row r="4270" spans="5:8" x14ac:dyDescent="0.35">
      <c r="E4270" s="47"/>
      <c r="H4270" s="47"/>
    </row>
    <row r="4271" spans="5:8" x14ac:dyDescent="0.35">
      <c r="E4271" s="47"/>
      <c r="H4271" s="47"/>
    </row>
    <row r="4272" spans="5:8" x14ac:dyDescent="0.35">
      <c r="E4272" s="47"/>
      <c r="H4272" s="47"/>
    </row>
    <row r="4273" spans="5:8" x14ac:dyDescent="0.35">
      <c r="E4273" s="47"/>
      <c r="H4273" s="47"/>
    </row>
    <row r="4274" spans="5:8" x14ac:dyDescent="0.35">
      <c r="E4274" s="47"/>
      <c r="H4274" s="47"/>
    </row>
    <row r="4275" spans="5:8" x14ac:dyDescent="0.35">
      <c r="E4275" s="47"/>
      <c r="H4275" s="47"/>
    </row>
    <row r="4276" spans="5:8" x14ac:dyDescent="0.35">
      <c r="E4276" s="47"/>
      <c r="H4276" s="47"/>
    </row>
    <row r="4277" spans="5:8" x14ac:dyDescent="0.35">
      <c r="E4277" s="47"/>
      <c r="H4277" s="47"/>
    </row>
    <row r="4278" spans="5:8" x14ac:dyDescent="0.35">
      <c r="E4278" s="47"/>
      <c r="H4278" s="47"/>
    </row>
    <row r="4279" spans="5:8" x14ac:dyDescent="0.35">
      <c r="E4279" s="47"/>
      <c r="H4279" s="47"/>
    </row>
    <row r="4280" spans="5:8" x14ac:dyDescent="0.35">
      <c r="E4280" s="47"/>
      <c r="H4280" s="47"/>
    </row>
    <row r="4281" spans="5:8" x14ac:dyDescent="0.35">
      <c r="E4281" s="47"/>
      <c r="H4281" s="47"/>
    </row>
    <row r="4282" spans="5:8" x14ac:dyDescent="0.35">
      <c r="E4282" s="47"/>
      <c r="H4282" s="47"/>
    </row>
    <row r="4283" spans="5:8" x14ac:dyDescent="0.35">
      <c r="E4283" s="47"/>
      <c r="H4283" s="47"/>
    </row>
    <row r="4284" spans="5:8" x14ac:dyDescent="0.35">
      <c r="E4284" s="47"/>
      <c r="H4284" s="47"/>
    </row>
    <row r="4285" spans="5:8" x14ac:dyDescent="0.35">
      <c r="E4285" s="47"/>
      <c r="H4285" s="47"/>
    </row>
    <row r="4286" spans="5:8" x14ac:dyDescent="0.35">
      <c r="E4286" s="47"/>
      <c r="H4286" s="47"/>
    </row>
    <row r="4287" spans="5:8" x14ac:dyDescent="0.35">
      <c r="E4287" s="47"/>
      <c r="H4287" s="47"/>
    </row>
    <row r="4288" spans="5:8" x14ac:dyDescent="0.35">
      <c r="E4288" s="47"/>
      <c r="H4288" s="47"/>
    </row>
    <row r="4289" spans="5:8" x14ac:dyDescent="0.35">
      <c r="E4289" s="47"/>
      <c r="H4289" s="47"/>
    </row>
    <row r="4290" spans="5:8" x14ac:dyDescent="0.35">
      <c r="E4290" s="47"/>
      <c r="H4290" s="47"/>
    </row>
    <row r="4291" spans="5:8" x14ac:dyDescent="0.35">
      <c r="E4291" s="47"/>
      <c r="H4291" s="47"/>
    </row>
    <row r="4292" spans="5:8" x14ac:dyDescent="0.35">
      <c r="E4292" s="47"/>
      <c r="H4292" s="47"/>
    </row>
    <row r="4293" spans="5:8" x14ac:dyDescent="0.35">
      <c r="E4293" s="47"/>
      <c r="H4293" s="47"/>
    </row>
    <row r="4294" spans="5:8" x14ac:dyDescent="0.35">
      <c r="E4294" s="47"/>
      <c r="H4294" s="47"/>
    </row>
    <row r="4295" spans="5:8" x14ac:dyDescent="0.35">
      <c r="E4295" s="47"/>
      <c r="H4295" s="47"/>
    </row>
    <row r="4296" spans="5:8" x14ac:dyDescent="0.35">
      <c r="E4296" s="47"/>
      <c r="H4296" s="47"/>
    </row>
    <row r="4297" spans="5:8" x14ac:dyDescent="0.35">
      <c r="E4297" s="47"/>
      <c r="H4297" s="47"/>
    </row>
    <row r="4298" spans="5:8" x14ac:dyDescent="0.35">
      <c r="E4298" s="47"/>
      <c r="H4298" s="47"/>
    </row>
    <row r="4299" spans="5:8" x14ac:dyDescent="0.35">
      <c r="E4299" s="47"/>
      <c r="H4299" s="47"/>
    </row>
    <row r="4300" spans="5:8" x14ac:dyDescent="0.35">
      <c r="E4300" s="47"/>
      <c r="H4300" s="47"/>
    </row>
    <row r="4301" spans="5:8" x14ac:dyDescent="0.35">
      <c r="E4301" s="47"/>
      <c r="H4301" s="47"/>
    </row>
    <row r="4302" spans="5:8" x14ac:dyDescent="0.35">
      <c r="E4302" s="47"/>
      <c r="H4302" s="47"/>
    </row>
    <row r="4303" spans="5:8" x14ac:dyDescent="0.35">
      <c r="E4303" s="47"/>
      <c r="H4303" s="47"/>
    </row>
    <row r="4304" spans="5:8" x14ac:dyDescent="0.35">
      <c r="E4304" s="47"/>
      <c r="H4304" s="47"/>
    </row>
    <row r="4305" spans="5:8" x14ac:dyDescent="0.35">
      <c r="E4305" s="47"/>
      <c r="H4305" s="47"/>
    </row>
    <row r="4306" spans="5:8" x14ac:dyDescent="0.35">
      <c r="E4306" s="47"/>
      <c r="H4306" s="47"/>
    </row>
    <row r="4307" spans="5:8" x14ac:dyDescent="0.35">
      <c r="E4307" s="47"/>
      <c r="H4307" s="47"/>
    </row>
    <row r="4308" spans="5:8" x14ac:dyDescent="0.35">
      <c r="E4308" s="47"/>
      <c r="H4308" s="47"/>
    </row>
    <row r="4309" spans="5:8" x14ac:dyDescent="0.35">
      <c r="E4309" s="47"/>
      <c r="H4309" s="47"/>
    </row>
    <row r="4310" spans="5:8" x14ac:dyDescent="0.35">
      <c r="E4310" s="47"/>
      <c r="H4310" s="47"/>
    </row>
    <row r="4311" spans="5:8" x14ac:dyDescent="0.35">
      <c r="E4311" s="47"/>
      <c r="H4311" s="47"/>
    </row>
    <row r="4312" spans="5:8" x14ac:dyDescent="0.35">
      <c r="E4312" s="47"/>
      <c r="H4312" s="47"/>
    </row>
    <row r="4313" spans="5:8" x14ac:dyDescent="0.35">
      <c r="E4313" s="47"/>
      <c r="H4313" s="47"/>
    </row>
    <row r="4314" spans="5:8" x14ac:dyDescent="0.35">
      <c r="E4314" s="47"/>
      <c r="H4314" s="47"/>
    </row>
    <row r="4315" spans="5:8" x14ac:dyDescent="0.35">
      <c r="E4315" s="47"/>
      <c r="H4315" s="47"/>
    </row>
    <row r="4316" spans="5:8" x14ac:dyDescent="0.35">
      <c r="E4316" s="47"/>
      <c r="H4316" s="47"/>
    </row>
    <row r="4317" spans="5:8" x14ac:dyDescent="0.35">
      <c r="E4317" s="47"/>
      <c r="H4317" s="47"/>
    </row>
    <row r="4318" spans="5:8" x14ac:dyDescent="0.35">
      <c r="E4318" s="47"/>
      <c r="H4318" s="47"/>
    </row>
    <row r="4319" spans="5:8" x14ac:dyDescent="0.35">
      <c r="E4319" s="47"/>
      <c r="H4319" s="47"/>
    </row>
    <row r="4320" spans="5:8" x14ac:dyDescent="0.35">
      <c r="E4320" s="47"/>
      <c r="H4320" s="47"/>
    </row>
    <row r="4321" spans="5:8" x14ac:dyDescent="0.35">
      <c r="E4321" s="47"/>
      <c r="H4321" s="47"/>
    </row>
    <row r="4322" spans="5:8" x14ac:dyDescent="0.35">
      <c r="E4322" s="47"/>
      <c r="H4322" s="47"/>
    </row>
    <row r="4323" spans="5:8" x14ac:dyDescent="0.35">
      <c r="E4323" s="47"/>
      <c r="H4323" s="47"/>
    </row>
    <row r="4324" spans="5:8" x14ac:dyDescent="0.35">
      <c r="E4324" s="47"/>
      <c r="H4324" s="47"/>
    </row>
    <row r="4325" spans="5:8" x14ac:dyDescent="0.35">
      <c r="E4325" s="47"/>
      <c r="H4325" s="47"/>
    </row>
    <row r="4326" spans="5:8" x14ac:dyDescent="0.35">
      <c r="E4326" s="47"/>
      <c r="H4326" s="47"/>
    </row>
    <row r="4327" spans="5:8" x14ac:dyDescent="0.35">
      <c r="E4327" s="47"/>
      <c r="H4327" s="47"/>
    </row>
    <row r="4328" spans="5:8" x14ac:dyDescent="0.35">
      <c r="E4328" s="47"/>
      <c r="H4328" s="47"/>
    </row>
    <row r="4329" spans="5:8" x14ac:dyDescent="0.35">
      <c r="E4329" s="47"/>
      <c r="H4329" s="47"/>
    </row>
    <row r="4330" spans="5:8" x14ac:dyDescent="0.35">
      <c r="E4330" s="47"/>
      <c r="H4330" s="47"/>
    </row>
    <row r="4331" spans="5:8" x14ac:dyDescent="0.35">
      <c r="E4331" s="47"/>
      <c r="H4331" s="47"/>
    </row>
    <row r="4332" spans="5:8" x14ac:dyDescent="0.35">
      <c r="E4332" s="47"/>
      <c r="H4332" s="47"/>
    </row>
    <row r="4333" spans="5:8" x14ac:dyDescent="0.35">
      <c r="E4333" s="47"/>
      <c r="H4333" s="47"/>
    </row>
    <row r="4334" spans="5:8" x14ac:dyDescent="0.35">
      <c r="E4334" s="47"/>
      <c r="H4334" s="47"/>
    </row>
    <row r="4335" spans="5:8" x14ac:dyDescent="0.35">
      <c r="E4335" s="47"/>
      <c r="H4335" s="47"/>
    </row>
    <row r="4336" spans="5:8" x14ac:dyDescent="0.35">
      <c r="E4336" s="47"/>
      <c r="H4336" s="47"/>
    </row>
    <row r="4337" spans="5:8" x14ac:dyDescent="0.35">
      <c r="E4337" s="47"/>
      <c r="H4337" s="47"/>
    </row>
    <row r="4338" spans="5:8" x14ac:dyDescent="0.35">
      <c r="E4338" s="47"/>
      <c r="H4338" s="47"/>
    </row>
    <row r="4339" spans="5:8" x14ac:dyDescent="0.35">
      <c r="E4339" s="47"/>
      <c r="H4339" s="47"/>
    </row>
    <row r="4340" spans="5:8" x14ac:dyDescent="0.35">
      <c r="E4340" s="47"/>
      <c r="H4340" s="47"/>
    </row>
    <row r="4341" spans="5:8" x14ac:dyDescent="0.35">
      <c r="E4341" s="47"/>
      <c r="H4341" s="47"/>
    </row>
    <row r="4342" spans="5:8" x14ac:dyDescent="0.35">
      <c r="E4342" s="47"/>
      <c r="H4342" s="47"/>
    </row>
    <row r="4343" spans="5:8" x14ac:dyDescent="0.35">
      <c r="E4343" s="47"/>
      <c r="H4343" s="47"/>
    </row>
    <row r="4344" spans="5:8" x14ac:dyDescent="0.35">
      <c r="E4344" s="47"/>
      <c r="H4344" s="47"/>
    </row>
    <row r="4345" spans="5:8" x14ac:dyDescent="0.35">
      <c r="E4345" s="47"/>
      <c r="H4345" s="47"/>
    </row>
    <row r="4346" spans="5:8" x14ac:dyDescent="0.35">
      <c r="E4346" s="47"/>
      <c r="H4346" s="47"/>
    </row>
    <row r="4347" spans="5:8" x14ac:dyDescent="0.35">
      <c r="E4347" s="47"/>
      <c r="H4347" s="47"/>
    </row>
    <row r="4348" spans="5:8" x14ac:dyDescent="0.35">
      <c r="E4348" s="47"/>
      <c r="H4348" s="47"/>
    </row>
    <row r="4349" spans="5:8" x14ac:dyDescent="0.35">
      <c r="E4349" s="47"/>
      <c r="H4349" s="47"/>
    </row>
    <row r="4350" spans="5:8" x14ac:dyDescent="0.35">
      <c r="E4350" s="47"/>
      <c r="H4350" s="47"/>
    </row>
    <row r="4351" spans="5:8" x14ac:dyDescent="0.35">
      <c r="E4351" s="47"/>
      <c r="H4351" s="47"/>
    </row>
    <row r="4352" spans="5:8" x14ac:dyDescent="0.35">
      <c r="E4352" s="47"/>
      <c r="H4352" s="47"/>
    </row>
    <row r="4353" spans="5:8" x14ac:dyDescent="0.35">
      <c r="E4353" s="47"/>
      <c r="H4353" s="47"/>
    </row>
    <row r="4354" spans="5:8" x14ac:dyDescent="0.35">
      <c r="E4354" s="47"/>
      <c r="H4354" s="47"/>
    </row>
    <row r="4355" spans="5:8" x14ac:dyDescent="0.35">
      <c r="E4355" s="47"/>
      <c r="H4355" s="47"/>
    </row>
    <row r="4356" spans="5:8" x14ac:dyDescent="0.35">
      <c r="E4356" s="47"/>
      <c r="H4356" s="47"/>
    </row>
    <row r="4357" spans="5:8" x14ac:dyDescent="0.35">
      <c r="E4357" s="47"/>
      <c r="H4357" s="47"/>
    </row>
    <row r="4358" spans="5:8" x14ac:dyDescent="0.35">
      <c r="E4358" s="47"/>
      <c r="H4358" s="47"/>
    </row>
    <row r="4359" spans="5:8" x14ac:dyDescent="0.35">
      <c r="E4359" s="47"/>
      <c r="H4359" s="47"/>
    </row>
    <row r="4360" spans="5:8" x14ac:dyDescent="0.35">
      <c r="E4360" s="47"/>
      <c r="H4360" s="47"/>
    </row>
    <row r="4361" spans="5:8" x14ac:dyDescent="0.35">
      <c r="E4361" s="47"/>
      <c r="H4361" s="47"/>
    </row>
    <row r="4362" spans="5:8" x14ac:dyDescent="0.35">
      <c r="E4362" s="47"/>
      <c r="H4362" s="47"/>
    </row>
    <row r="4363" spans="5:8" x14ac:dyDescent="0.35">
      <c r="E4363" s="47"/>
      <c r="H4363" s="47"/>
    </row>
    <row r="4364" spans="5:8" x14ac:dyDescent="0.35">
      <c r="E4364" s="47"/>
      <c r="H4364" s="47"/>
    </row>
    <row r="4365" spans="5:8" x14ac:dyDescent="0.35">
      <c r="E4365" s="47"/>
      <c r="H4365" s="47"/>
    </row>
    <row r="4366" spans="5:8" x14ac:dyDescent="0.35">
      <c r="E4366" s="47"/>
      <c r="H4366" s="47"/>
    </row>
    <row r="4367" spans="5:8" x14ac:dyDescent="0.35">
      <c r="E4367" s="47"/>
      <c r="H4367" s="47"/>
    </row>
    <row r="4368" spans="5:8" x14ac:dyDescent="0.35">
      <c r="E4368" s="47"/>
      <c r="H4368" s="47"/>
    </row>
    <row r="4369" spans="5:8" x14ac:dyDescent="0.35">
      <c r="E4369" s="47"/>
      <c r="H4369" s="47"/>
    </row>
    <row r="4370" spans="5:8" x14ac:dyDescent="0.35">
      <c r="E4370" s="47"/>
      <c r="H4370" s="47"/>
    </row>
    <row r="4371" spans="5:8" x14ac:dyDescent="0.35">
      <c r="E4371" s="47"/>
      <c r="H4371" s="47"/>
    </row>
    <row r="4372" spans="5:8" x14ac:dyDescent="0.35">
      <c r="E4372" s="47"/>
      <c r="H4372" s="47"/>
    </row>
    <row r="4373" spans="5:8" x14ac:dyDescent="0.35">
      <c r="E4373" s="47"/>
      <c r="H4373" s="47"/>
    </row>
    <row r="4374" spans="5:8" x14ac:dyDescent="0.35">
      <c r="E4374" s="47"/>
      <c r="H4374" s="47"/>
    </row>
    <row r="4375" spans="5:8" x14ac:dyDescent="0.35">
      <c r="E4375" s="47"/>
      <c r="H4375" s="47"/>
    </row>
    <row r="4376" spans="5:8" x14ac:dyDescent="0.35">
      <c r="E4376" s="47"/>
      <c r="H4376" s="47"/>
    </row>
    <row r="4377" spans="5:8" x14ac:dyDescent="0.35">
      <c r="E4377" s="47"/>
      <c r="H4377" s="47"/>
    </row>
    <row r="4378" spans="5:8" x14ac:dyDescent="0.35">
      <c r="E4378" s="47"/>
      <c r="H4378" s="47"/>
    </row>
    <row r="4379" spans="5:8" x14ac:dyDescent="0.35">
      <c r="E4379" s="47"/>
      <c r="H4379" s="47"/>
    </row>
    <row r="4380" spans="5:8" x14ac:dyDescent="0.35">
      <c r="E4380" s="47"/>
      <c r="H4380" s="47"/>
    </row>
    <row r="4381" spans="5:8" x14ac:dyDescent="0.35">
      <c r="E4381" s="47"/>
      <c r="H4381" s="47"/>
    </row>
    <row r="4382" spans="5:8" x14ac:dyDescent="0.35">
      <c r="E4382" s="47"/>
      <c r="H4382" s="47"/>
    </row>
    <row r="4383" spans="5:8" x14ac:dyDescent="0.35">
      <c r="E4383" s="47"/>
      <c r="H4383" s="47"/>
    </row>
    <row r="4384" spans="5:8" x14ac:dyDescent="0.35">
      <c r="E4384" s="47"/>
      <c r="H4384" s="47"/>
    </row>
    <row r="4385" spans="5:8" x14ac:dyDescent="0.35">
      <c r="E4385" s="47"/>
      <c r="H4385" s="47"/>
    </row>
    <row r="4386" spans="5:8" x14ac:dyDescent="0.35">
      <c r="E4386" s="47"/>
      <c r="H4386" s="47"/>
    </row>
    <row r="4387" spans="5:8" x14ac:dyDescent="0.35">
      <c r="E4387" s="47"/>
      <c r="H4387" s="47"/>
    </row>
    <row r="4388" spans="5:8" x14ac:dyDescent="0.35">
      <c r="E4388" s="47"/>
      <c r="H4388" s="47"/>
    </row>
    <row r="4389" spans="5:8" x14ac:dyDescent="0.35">
      <c r="E4389" s="47"/>
      <c r="H4389" s="47"/>
    </row>
    <row r="4390" spans="5:8" x14ac:dyDescent="0.35">
      <c r="E4390" s="47"/>
      <c r="H4390" s="47"/>
    </row>
    <row r="4391" spans="5:8" x14ac:dyDescent="0.35">
      <c r="E4391" s="47"/>
      <c r="H4391" s="47"/>
    </row>
    <row r="4392" spans="5:8" x14ac:dyDescent="0.35">
      <c r="E4392" s="47"/>
      <c r="H4392" s="47"/>
    </row>
    <row r="4393" spans="5:8" x14ac:dyDescent="0.35">
      <c r="E4393" s="47"/>
      <c r="H4393" s="47"/>
    </row>
    <row r="4394" spans="5:8" x14ac:dyDescent="0.35">
      <c r="E4394" s="47"/>
      <c r="H4394" s="47"/>
    </row>
    <row r="4395" spans="5:8" x14ac:dyDescent="0.35">
      <c r="E4395" s="47"/>
      <c r="H4395" s="47"/>
    </row>
    <row r="4396" spans="5:8" x14ac:dyDescent="0.35">
      <c r="E4396" s="47"/>
      <c r="H4396" s="47"/>
    </row>
    <row r="4397" spans="5:8" x14ac:dyDescent="0.35">
      <c r="E4397" s="47"/>
      <c r="H4397" s="47"/>
    </row>
    <row r="4398" spans="5:8" x14ac:dyDescent="0.35">
      <c r="E4398" s="47"/>
      <c r="H4398" s="47"/>
    </row>
    <row r="4399" spans="5:8" x14ac:dyDescent="0.35">
      <c r="E4399" s="47"/>
      <c r="H4399" s="47"/>
    </row>
    <row r="4400" spans="5:8" x14ac:dyDescent="0.35">
      <c r="E4400" s="47"/>
      <c r="H4400" s="47"/>
    </row>
    <row r="4401" spans="5:8" x14ac:dyDescent="0.35">
      <c r="E4401" s="47"/>
      <c r="H4401" s="47"/>
    </row>
    <row r="4402" spans="5:8" x14ac:dyDescent="0.35">
      <c r="E4402" s="47"/>
      <c r="H4402" s="47"/>
    </row>
    <row r="4403" spans="5:8" x14ac:dyDescent="0.35">
      <c r="E4403" s="47"/>
      <c r="H4403" s="47"/>
    </row>
    <row r="4404" spans="5:8" x14ac:dyDescent="0.35">
      <c r="E4404" s="47"/>
      <c r="H4404" s="47"/>
    </row>
    <row r="4405" spans="5:8" x14ac:dyDescent="0.35">
      <c r="E4405" s="47"/>
      <c r="H4405" s="47"/>
    </row>
    <row r="4406" spans="5:8" x14ac:dyDescent="0.35">
      <c r="E4406" s="47"/>
      <c r="H4406" s="47"/>
    </row>
    <row r="4407" spans="5:8" x14ac:dyDescent="0.35">
      <c r="E4407" s="47"/>
      <c r="H4407" s="47"/>
    </row>
    <row r="4408" spans="5:8" x14ac:dyDescent="0.35">
      <c r="E4408" s="47"/>
      <c r="H4408" s="47"/>
    </row>
    <row r="4409" spans="5:8" x14ac:dyDescent="0.35">
      <c r="E4409" s="47"/>
      <c r="H4409" s="47"/>
    </row>
    <row r="4410" spans="5:8" x14ac:dyDescent="0.35">
      <c r="E4410" s="47"/>
      <c r="H4410" s="47"/>
    </row>
    <row r="4411" spans="5:8" x14ac:dyDescent="0.35">
      <c r="E4411" s="47"/>
      <c r="H4411" s="47"/>
    </row>
    <row r="4412" spans="5:8" x14ac:dyDescent="0.35">
      <c r="E4412" s="47"/>
      <c r="H4412" s="47"/>
    </row>
    <row r="4413" spans="5:8" x14ac:dyDescent="0.35">
      <c r="E4413" s="47"/>
      <c r="H4413" s="47"/>
    </row>
    <row r="4414" spans="5:8" x14ac:dyDescent="0.35">
      <c r="E4414" s="47"/>
      <c r="H4414" s="47"/>
    </row>
    <row r="4415" spans="5:8" x14ac:dyDescent="0.35">
      <c r="E4415" s="47"/>
      <c r="H4415" s="47"/>
    </row>
    <row r="4416" spans="5:8" x14ac:dyDescent="0.35">
      <c r="E4416" s="47"/>
      <c r="H4416" s="47"/>
    </row>
    <row r="4417" spans="5:8" x14ac:dyDescent="0.35">
      <c r="E4417" s="47"/>
      <c r="H4417" s="47"/>
    </row>
    <row r="4418" spans="5:8" x14ac:dyDescent="0.35">
      <c r="E4418" s="47"/>
      <c r="H4418" s="47"/>
    </row>
    <row r="4419" spans="5:8" x14ac:dyDescent="0.35">
      <c r="E4419" s="47"/>
      <c r="H4419" s="47"/>
    </row>
    <row r="4420" spans="5:8" x14ac:dyDescent="0.35">
      <c r="E4420" s="47"/>
      <c r="H4420" s="47"/>
    </row>
    <row r="4421" spans="5:8" x14ac:dyDescent="0.35">
      <c r="E4421" s="47"/>
      <c r="H4421" s="47"/>
    </row>
    <row r="4422" spans="5:8" x14ac:dyDescent="0.35">
      <c r="E4422" s="47"/>
      <c r="H4422" s="47"/>
    </row>
    <row r="4423" spans="5:8" x14ac:dyDescent="0.35">
      <c r="E4423" s="47"/>
      <c r="H4423" s="47"/>
    </row>
    <row r="4424" spans="5:8" x14ac:dyDescent="0.35">
      <c r="E4424" s="47"/>
      <c r="H4424" s="47"/>
    </row>
    <row r="4425" spans="5:8" x14ac:dyDescent="0.35">
      <c r="E4425" s="47"/>
      <c r="H4425" s="47"/>
    </row>
    <row r="4426" spans="5:8" x14ac:dyDescent="0.35">
      <c r="E4426" s="47"/>
      <c r="H4426" s="47"/>
    </row>
    <row r="4427" spans="5:8" x14ac:dyDescent="0.35">
      <c r="E4427" s="47"/>
      <c r="H4427" s="47"/>
    </row>
    <row r="4428" spans="5:8" x14ac:dyDescent="0.35">
      <c r="E4428" s="47"/>
      <c r="H4428" s="47"/>
    </row>
    <row r="4429" spans="5:8" x14ac:dyDescent="0.35">
      <c r="E4429" s="47"/>
      <c r="H4429" s="47"/>
    </row>
    <row r="4430" spans="5:8" x14ac:dyDescent="0.35">
      <c r="E4430" s="47"/>
      <c r="H4430" s="47"/>
    </row>
    <row r="4431" spans="5:8" x14ac:dyDescent="0.35">
      <c r="E4431" s="47"/>
      <c r="H4431" s="47"/>
    </row>
    <row r="4432" spans="5:8" x14ac:dyDescent="0.35">
      <c r="E4432" s="47"/>
      <c r="H4432" s="47"/>
    </row>
    <row r="4433" spans="5:8" x14ac:dyDescent="0.35">
      <c r="E4433" s="47"/>
      <c r="H4433" s="47"/>
    </row>
    <row r="4434" spans="5:8" x14ac:dyDescent="0.35">
      <c r="E4434" s="47"/>
      <c r="H4434" s="47"/>
    </row>
    <row r="4435" spans="5:8" x14ac:dyDescent="0.35">
      <c r="E4435" s="47"/>
      <c r="H4435" s="47"/>
    </row>
    <row r="4436" spans="5:8" x14ac:dyDescent="0.35">
      <c r="E4436" s="47"/>
      <c r="H4436" s="47"/>
    </row>
    <row r="4437" spans="5:8" x14ac:dyDescent="0.35">
      <c r="E4437" s="47"/>
      <c r="H4437" s="47"/>
    </row>
    <row r="4438" spans="5:8" x14ac:dyDescent="0.35">
      <c r="E4438" s="47"/>
      <c r="H4438" s="47"/>
    </row>
    <row r="4439" spans="5:8" x14ac:dyDescent="0.35">
      <c r="E4439" s="47"/>
      <c r="H4439" s="47"/>
    </row>
    <row r="4440" spans="5:8" x14ac:dyDescent="0.35">
      <c r="E4440" s="47"/>
      <c r="H4440" s="47"/>
    </row>
    <row r="4441" spans="5:8" x14ac:dyDescent="0.35">
      <c r="E4441" s="47"/>
      <c r="H4441" s="47"/>
    </row>
    <row r="4442" spans="5:8" x14ac:dyDescent="0.35">
      <c r="E4442" s="47"/>
      <c r="H4442" s="47"/>
    </row>
    <row r="4443" spans="5:8" x14ac:dyDescent="0.35">
      <c r="E4443" s="47"/>
      <c r="H4443" s="47"/>
    </row>
    <row r="4444" spans="5:8" x14ac:dyDescent="0.35">
      <c r="E4444" s="47"/>
      <c r="H4444" s="47"/>
    </row>
    <row r="4445" spans="5:8" x14ac:dyDescent="0.35">
      <c r="E4445" s="47"/>
      <c r="H4445" s="47"/>
    </row>
    <row r="4446" spans="5:8" x14ac:dyDescent="0.35">
      <c r="E4446" s="47"/>
      <c r="H4446" s="47"/>
    </row>
    <row r="4447" spans="5:8" x14ac:dyDescent="0.35">
      <c r="E4447" s="47"/>
      <c r="H4447" s="47"/>
    </row>
    <row r="4448" spans="5:8" x14ac:dyDescent="0.35">
      <c r="E4448" s="47"/>
      <c r="H4448" s="47"/>
    </row>
    <row r="4449" spans="5:8" x14ac:dyDescent="0.35">
      <c r="E4449" s="47"/>
      <c r="H4449" s="47"/>
    </row>
    <row r="4450" spans="5:8" x14ac:dyDescent="0.35">
      <c r="E4450" s="47"/>
      <c r="H4450" s="47"/>
    </row>
    <row r="4451" spans="5:8" x14ac:dyDescent="0.35">
      <c r="E4451" s="47"/>
      <c r="H4451" s="47"/>
    </row>
    <row r="4452" spans="5:8" x14ac:dyDescent="0.35">
      <c r="E4452" s="47"/>
      <c r="H4452" s="47"/>
    </row>
    <row r="4453" spans="5:8" x14ac:dyDescent="0.35">
      <c r="E4453" s="47"/>
      <c r="H4453" s="47"/>
    </row>
    <row r="4454" spans="5:8" x14ac:dyDescent="0.35">
      <c r="E4454" s="47"/>
      <c r="H4454" s="47"/>
    </row>
    <row r="4455" spans="5:8" x14ac:dyDescent="0.35">
      <c r="E4455" s="47"/>
      <c r="H4455" s="47"/>
    </row>
    <row r="4456" spans="5:8" x14ac:dyDescent="0.35">
      <c r="E4456" s="47"/>
      <c r="H4456" s="47"/>
    </row>
    <row r="4457" spans="5:8" x14ac:dyDescent="0.35">
      <c r="E4457" s="47"/>
      <c r="H4457" s="47"/>
    </row>
    <row r="4458" spans="5:8" x14ac:dyDescent="0.35">
      <c r="E4458" s="47"/>
      <c r="H4458" s="47"/>
    </row>
    <row r="4459" spans="5:8" x14ac:dyDescent="0.35">
      <c r="E4459" s="47"/>
      <c r="H4459" s="47"/>
    </row>
    <row r="4460" spans="5:8" x14ac:dyDescent="0.35">
      <c r="E4460" s="47"/>
      <c r="H4460" s="47"/>
    </row>
    <row r="4461" spans="5:8" x14ac:dyDescent="0.35">
      <c r="E4461" s="47"/>
      <c r="H4461" s="47"/>
    </row>
    <row r="4462" spans="5:8" x14ac:dyDescent="0.35">
      <c r="E4462" s="47"/>
      <c r="H4462" s="47"/>
    </row>
    <row r="4463" spans="5:8" x14ac:dyDescent="0.35">
      <c r="E4463" s="47"/>
      <c r="H4463" s="47"/>
    </row>
    <row r="4464" spans="5:8" x14ac:dyDescent="0.35">
      <c r="E4464" s="47"/>
      <c r="H4464" s="47"/>
    </row>
    <row r="4465" spans="5:8" x14ac:dyDescent="0.35">
      <c r="E4465" s="47"/>
      <c r="H4465" s="47"/>
    </row>
    <row r="4466" spans="5:8" x14ac:dyDescent="0.35">
      <c r="E4466" s="47"/>
      <c r="H4466" s="47"/>
    </row>
    <row r="4467" spans="5:8" x14ac:dyDescent="0.35">
      <c r="E4467" s="47"/>
      <c r="H4467" s="47"/>
    </row>
    <row r="4468" spans="5:8" x14ac:dyDescent="0.35">
      <c r="E4468" s="47"/>
      <c r="H4468" s="47"/>
    </row>
    <row r="4469" spans="5:8" x14ac:dyDescent="0.35">
      <c r="E4469" s="47"/>
      <c r="H4469" s="47"/>
    </row>
    <row r="4470" spans="5:8" x14ac:dyDescent="0.35">
      <c r="E4470" s="47"/>
      <c r="H4470" s="47"/>
    </row>
    <row r="4471" spans="5:8" x14ac:dyDescent="0.35">
      <c r="E4471" s="47"/>
      <c r="H4471" s="47"/>
    </row>
    <row r="4472" spans="5:8" x14ac:dyDescent="0.35">
      <c r="E4472" s="47"/>
      <c r="H4472" s="47"/>
    </row>
    <row r="4473" spans="5:8" x14ac:dyDescent="0.35">
      <c r="E4473" s="47"/>
      <c r="H4473" s="47"/>
    </row>
    <row r="4474" spans="5:8" x14ac:dyDescent="0.35">
      <c r="E4474" s="47"/>
      <c r="H4474" s="47"/>
    </row>
    <row r="4475" spans="5:8" x14ac:dyDescent="0.35">
      <c r="E4475" s="47"/>
      <c r="H4475" s="47"/>
    </row>
    <row r="4476" spans="5:8" x14ac:dyDescent="0.35">
      <c r="E4476" s="47"/>
      <c r="H4476" s="47"/>
    </row>
    <row r="4477" spans="5:8" x14ac:dyDescent="0.35">
      <c r="E4477" s="47"/>
      <c r="H4477" s="47"/>
    </row>
    <row r="4478" spans="5:8" x14ac:dyDescent="0.35">
      <c r="E4478" s="47"/>
      <c r="H4478" s="47"/>
    </row>
    <row r="4479" spans="5:8" x14ac:dyDescent="0.35">
      <c r="E4479" s="47"/>
      <c r="H4479" s="47"/>
    </row>
    <row r="4480" spans="5:8" x14ac:dyDescent="0.35">
      <c r="E4480" s="47"/>
      <c r="H4480" s="47"/>
    </row>
    <row r="4481" spans="5:8" x14ac:dyDescent="0.35">
      <c r="E4481" s="47"/>
      <c r="H4481" s="47"/>
    </row>
    <row r="4482" spans="5:8" x14ac:dyDescent="0.35">
      <c r="E4482" s="47"/>
      <c r="H4482" s="47"/>
    </row>
    <row r="4483" spans="5:8" x14ac:dyDescent="0.35">
      <c r="E4483" s="47"/>
      <c r="H4483" s="47"/>
    </row>
    <row r="4484" spans="5:8" x14ac:dyDescent="0.35">
      <c r="E4484" s="47"/>
      <c r="H4484" s="47"/>
    </row>
    <row r="4485" spans="5:8" x14ac:dyDescent="0.35">
      <c r="E4485" s="47"/>
      <c r="H4485" s="47"/>
    </row>
    <row r="4486" spans="5:8" x14ac:dyDescent="0.35">
      <c r="E4486" s="47"/>
      <c r="H4486" s="47"/>
    </row>
    <row r="4487" spans="5:8" x14ac:dyDescent="0.35">
      <c r="E4487" s="47"/>
      <c r="H4487" s="47"/>
    </row>
    <row r="4488" spans="5:8" x14ac:dyDescent="0.35">
      <c r="E4488" s="47"/>
      <c r="H4488" s="47"/>
    </row>
    <row r="4489" spans="5:8" x14ac:dyDescent="0.35">
      <c r="E4489" s="47"/>
      <c r="H4489" s="47"/>
    </row>
    <row r="4490" spans="5:8" x14ac:dyDescent="0.35">
      <c r="E4490" s="47"/>
      <c r="H4490" s="47"/>
    </row>
    <row r="4491" spans="5:8" x14ac:dyDescent="0.35">
      <c r="E4491" s="47"/>
      <c r="H4491" s="47"/>
    </row>
    <row r="4492" spans="5:8" x14ac:dyDescent="0.35">
      <c r="E4492" s="47"/>
      <c r="H4492" s="47"/>
    </row>
    <row r="4493" spans="5:8" x14ac:dyDescent="0.35">
      <c r="E4493" s="47"/>
      <c r="H4493" s="47"/>
    </row>
    <row r="4494" spans="5:8" x14ac:dyDescent="0.35">
      <c r="E4494" s="47"/>
      <c r="H4494" s="47"/>
    </row>
    <row r="4495" spans="5:8" x14ac:dyDescent="0.35">
      <c r="E4495" s="47"/>
      <c r="H4495" s="47"/>
    </row>
    <row r="4496" spans="5:8" x14ac:dyDescent="0.35">
      <c r="E4496" s="47"/>
      <c r="H4496" s="47"/>
    </row>
    <row r="4497" spans="5:8" x14ac:dyDescent="0.35">
      <c r="E4497" s="47"/>
      <c r="H4497" s="47"/>
    </row>
    <row r="4498" spans="5:8" x14ac:dyDescent="0.35">
      <c r="E4498" s="47"/>
      <c r="H4498" s="47"/>
    </row>
    <row r="4499" spans="5:8" x14ac:dyDescent="0.35">
      <c r="E4499" s="47"/>
      <c r="H4499" s="47"/>
    </row>
    <row r="4500" spans="5:8" x14ac:dyDescent="0.35">
      <c r="E4500" s="47"/>
      <c r="H4500" s="47"/>
    </row>
    <row r="4501" spans="5:8" x14ac:dyDescent="0.35">
      <c r="E4501" s="47"/>
      <c r="H4501" s="47"/>
    </row>
    <row r="4502" spans="5:8" x14ac:dyDescent="0.35">
      <c r="E4502" s="47"/>
      <c r="H4502" s="47"/>
    </row>
    <row r="4503" spans="5:8" x14ac:dyDescent="0.35">
      <c r="E4503" s="47"/>
      <c r="H4503" s="47"/>
    </row>
    <row r="4504" spans="5:8" x14ac:dyDescent="0.35">
      <c r="E4504" s="47"/>
      <c r="H4504" s="47"/>
    </row>
    <row r="4505" spans="5:8" x14ac:dyDescent="0.35">
      <c r="E4505" s="47"/>
      <c r="H4505" s="47"/>
    </row>
    <row r="4506" spans="5:8" x14ac:dyDescent="0.35">
      <c r="E4506" s="47"/>
      <c r="H4506" s="47"/>
    </row>
    <row r="4507" spans="5:8" x14ac:dyDescent="0.35">
      <c r="E4507" s="47"/>
      <c r="H4507" s="47"/>
    </row>
    <row r="4508" spans="5:8" x14ac:dyDescent="0.35">
      <c r="E4508" s="47"/>
      <c r="H4508" s="47"/>
    </row>
    <row r="4509" spans="5:8" x14ac:dyDescent="0.35">
      <c r="E4509" s="47"/>
      <c r="H4509" s="47"/>
    </row>
    <row r="4510" spans="5:8" x14ac:dyDescent="0.35">
      <c r="E4510" s="47"/>
      <c r="H4510" s="47"/>
    </row>
    <row r="4511" spans="5:8" x14ac:dyDescent="0.35">
      <c r="E4511" s="47"/>
      <c r="H4511" s="47"/>
    </row>
    <row r="4512" spans="5:8" x14ac:dyDescent="0.35">
      <c r="E4512" s="47"/>
      <c r="H4512" s="47"/>
    </row>
    <row r="4513" spans="5:8" x14ac:dyDescent="0.35">
      <c r="E4513" s="47"/>
      <c r="H4513" s="47"/>
    </row>
    <row r="4514" spans="5:8" x14ac:dyDescent="0.35">
      <c r="E4514" s="47"/>
      <c r="H4514" s="47"/>
    </row>
    <row r="4515" spans="5:8" x14ac:dyDescent="0.35">
      <c r="E4515" s="47"/>
      <c r="H4515" s="47"/>
    </row>
    <row r="4516" spans="5:8" x14ac:dyDescent="0.35">
      <c r="E4516" s="47"/>
      <c r="H4516" s="47"/>
    </row>
    <row r="4517" spans="5:8" x14ac:dyDescent="0.35">
      <c r="E4517" s="47"/>
      <c r="H4517" s="47"/>
    </row>
    <row r="4518" spans="5:8" x14ac:dyDescent="0.35">
      <c r="E4518" s="47"/>
      <c r="H4518" s="47"/>
    </row>
    <row r="4519" spans="5:8" x14ac:dyDescent="0.35">
      <c r="E4519" s="47"/>
      <c r="H4519" s="47"/>
    </row>
    <row r="4520" spans="5:8" x14ac:dyDescent="0.35">
      <c r="E4520" s="47"/>
      <c r="H4520" s="47"/>
    </row>
    <row r="4521" spans="5:8" x14ac:dyDescent="0.35">
      <c r="E4521" s="47"/>
      <c r="H4521" s="47"/>
    </row>
    <row r="4522" spans="5:8" x14ac:dyDescent="0.35">
      <c r="E4522" s="47"/>
      <c r="H4522" s="47"/>
    </row>
    <row r="4523" spans="5:8" x14ac:dyDescent="0.35">
      <c r="E4523" s="47"/>
      <c r="H4523" s="47"/>
    </row>
    <row r="4524" spans="5:8" x14ac:dyDescent="0.35">
      <c r="E4524" s="47"/>
      <c r="H4524" s="47"/>
    </row>
    <row r="4525" spans="5:8" x14ac:dyDescent="0.35">
      <c r="E4525" s="47"/>
      <c r="H4525" s="47"/>
    </row>
    <row r="4526" spans="5:8" x14ac:dyDescent="0.35">
      <c r="E4526" s="47"/>
      <c r="H4526" s="47"/>
    </row>
    <row r="4527" spans="5:8" x14ac:dyDescent="0.35">
      <c r="E4527" s="47"/>
      <c r="H4527" s="47"/>
    </row>
    <row r="4528" spans="5:8" x14ac:dyDescent="0.35">
      <c r="E4528" s="47"/>
      <c r="H4528" s="47"/>
    </row>
    <row r="4529" spans="5:8" x14ac:dyDescent="0.35">
      <c r="E4529" s="47"/>
      <c r="H4529" s="47"/>
    </row>
    <row r="4530" spans="5:8" x14ac:dyDescent="0.35">
      <c r="E4530" s="47"/>
      <c r="H4530" s="47"/>
    </row>
    <row r="4531" spans="5:8" x14ac:dyDescent="0.35">
      <c r="E4531" s="47"/>
      <c r="H4531" s="47"/>
    </row>
    <row r="4532" spans="5:8" x14ac:dyDescent="0.35">
      <c r="E4532" s="47"/>
      <c r="H4532" s="47"/>
    </row>
    <row r="4533" spans="5:8" x14ac:dyDescent="0.35">
      <c r="E4533" s="47"/>
      <c r="H4533" s="47"/>
    </row>
    <row r="4534" spans="5:8" x14ac:dyDescent="0.35">
      <c r="E4534" s="47"/>
      <c r="H4534" s="47"/>
    </row>
    <row r="4535" spans="5:8" x14ac:dyDescent="0.35">
      <c r="E4535" s="47"/>
      <c r="H4535" s="47"/>
    </row>
    <row r="4536" spans="5:8" x14ac:dyDescent="0.35">
      <c r="E4536" s="47"/>
      <c r="H4536" s="47"/>
    </row>
    <row r="4537" spans="5:8" x14ac:dyDescent="0.35">
      <c r="E4537" s="47"/>
      <c r="H4537" s="47"/>
    </row>
    <row r="4538" spans="5:8" x14ac:dyDescent="0.35">
      <c r="E4538" s="47"/>
      <c r="H4538" s="47"/>
    </row>
    <row r="4539" spans="5:8" x14ac:dyDescent="0.35">
      <c r="E4539" s="47"/>
      <c r="H4539" s="47"/>
    </row>
    <row r="4540" spans="5:8" x14ac:dyDescent="0.35">
      <c r="E4540" s="47"/>
      <c r="H4540" s="47"/>
    </row>
    <row r="4541" spans="5:8" x14ac:dyDescent="0.35">
      <c r="E4541" s="47"/>
      <c r="H4541" s="47"/>
    </row>
    <row r="4542" spans="5:8" x14ac:dyDescent="0.35">
      <c r="E4542" s="47"/>
      <c r="H4542" s="47"/>
    </row>
    <row r="4543" spans="5:8" x14ac:dyDescent="0.35">
      <c r="E4543" s="47"/>
      <c r="H4543" s="47"/>
    </row>
    <row r="4544" spans="5:8" x14ac:dyDescent="0.35">
      <c r="E4544" s="47"/>
      <c r="H4544" s="47"/>
    </row>
    <row r="4545" spans="5:8" x14ac:dyDescent="0.35">
      <c r="E4545" s="47"/>
      <c r="H4545" s="47"/>
    </row>
    <row r="4546" spans="5:8" x14ac:dyDescent="0.35">
      <c r="E4546" s="47"/>
      <c r="H4546" s="47"/>
    </row>
    <row r="4547" spans="5:8" x14ac:dyDescent="0.35">
      <c r="E4547" s="47"/>
      <c r="H4547" s="47"/>
    </row>
    <row r="4548" spans="5:8" x14ac:dyDescent="0.35">
      <c r="E4548" s="47"/>
      <c r="H4548" s="47"/>
    </row>
    <row r="4549" spans="5:8" x14ac:dyDescent="0.35">
      <c r="E4549" s="47"/>
      <c r="H4549" s="47"/>
    </row>
    <row r="4550" spans="5:8" x14ac:dyDescent="0.35">
      <c r="E4550" s="47"/>
      <c r="H4550" s="47"/>
    </row>
    <row r="4551" spans="5:8" x14ac:dyDescent="0.35">
      <c r="E4551" s="47"/>
      <c r="H4551" s="47"/>
    </row>
    <row r="4552" spans="5:8" x14ac:dyDescent="0.35">
      <c r="E4552" s="47"/>
      <c r="H4552" s="47"/>
    </row>
    <row r="4553" spans="5:8" x14ac:dyDescent="0.35">
      <c r="E4553" s="47"/>
      <c r="H4553" s="47"/>
    </row>
    <row r="4554" spans="5:8" x14ac:dyDescent="0.35">
      <c r="E4554" s="47"/>
      <c r="H4554" s="47"/>
    </row>
    <row r="4555" spans="5:8" x14ac:dyDescent="0.35">
      <c r="E4555" s="47"/>
      <c r="H4555" s="47"/>
    </row>
    <row r="4556" spans="5:8" x14ac:dyDescent="0.35">
      <c r="E4556" s="47"/>
      <c r="H4556" s="47"/>
    </row>
    <row r="4557" spans="5:8" x14ac:dyDescent="0.35">
      <c r="E4557" s="47"/>
      <c r="H4557" s="47"/>
    </row>
    <row r="4558" spans="5:8" x14ac:dyDescent="0.35">
      <c r="E4558" s="47"/>
      <c r="H4558" s="47"/>
    </row>
    <row r="4559" spans="5:8" x14ac:dyDescent="0.35">
      <c r="E4559" s="47"/>
      <c r="H4559" s="47"/>
    </row>
    <row r="4560" spans="5:8" x14ac:dyDescent="0.35">
      <c r="E4560" s="47"/>
      <c r="H4560" s="47"/>
    </row>
    <row r="4561" spans="5:8" x14ac:dyDescent="0.35">
      <c r="E4561" s="47"/>
      <c r="H4561" s="47"/>
    </row>
    <row r="4562" spans="5:8" x14ac:dyDescent="0.35">
      <c r="E4562" s="47"/>
      <c r="H4562" s="47"/>
    </row>
    <row r="4563" spans="5:8" x14ac:dyDescent="0.35">
      <c r="E4563" s="47"/>
      <c r="H4563" s="47"/>
    </row>
    <row r="4564" spans="5:8" x14ac:dyDescent="0.35">
      <c r="E4564" s="47"/>
      <c r="H4564" s="47"/>
    </row>
    <row r="4565" spans="5:8" x14ac:dyDescent="0.35">
      <c r="E4565" s="47"/>
      <c r="H4565" s="47"/>
    </row>
    <row r="4566" spans="5:8" x14ac:dyDescent="0.35">
      <c r="E4566" s="47"/>
      <c r="H4566" s="47"/>
    </row>
    <row r="4567" spans="5:8" x14ac:dyDescent="0.35">
      <c r="E4567" s="47"/>
      <c r="H4567" s="47"/>
    </row>
    <row r="4568" spans="5:8" x14ac:dyDescent="0.35">
      <c r="E4568" s="47"/>
      <c r="H4568" s="47"/>
    </row>
    <row r="4569" spans="5:8" x14ac:dyDescent="0.35">
      <c r="E4569" s="47"/>
      <c r="H4569" s="47"/>
    </row>
    <row r="4570" spans="5:8" x14ac:dyDescent="0.35">
      <c r="E4570" s="47"/>
      <c r="H4570" s="47"/>
    </row>
    <row r="4571" spans="5:8" x14ac:dyDescent="0.35">
      <c r="E4571" s="47"/>
      <c r="H4571" s="47"/>
    </row>
    <row r="4572" spans="5:8" x14ac:dyDescent="0.35">
      <c r="E4572" s="47"/>
      <c r="H4572" s="47"/>
    </row>
    <row r="4573" spans="5:8" x14ac:dyDescent="0.35">
      <c r="E4573" s="47"/>
      <c r="H4573" s="47"/>
    </row>
    <row r="4574" spans="5:8" x14ac:dyDescent="0.35">
      <c r="E4574" s="47"/>
      <c r="H4574" s="47"/>
    </row>
    <row r="4575" spans="5:8" x14ac:dyDescent="0.35">
      <c r="E4575" s="47"/>
      <c r="H4575" s="47"/>
    </row>
    <row r="4576" spans="5:8" x14ac:dyDescent="0.35">
      <c r="E4576" s="47"/>
      <c r="H4576" s="47"/>
    </row>
    <row r="4577" spans="5:8" x14ac:dyDescent="0.35">
      <c r="E4577" s="47"/>
      <c r="H4577" s="47"/>
    </row>
    <row r="4578" spans="5:8" x14ac:dyDescent="0.35">
      <c r="E4578" s="47"/>
      <c r="H4578" s="47"/>
    </row>
    <row r="4579" spans="5:8" x14ac:dyDescent="0.35">
      <c r="E4579" s="47"/>
      <c r="H4579" s="47"/>
    </row>
    <row r="4580" spans="5:8" x14ac:dyDescent="0.35">
      <c r="E4580" s="47"/>
      <c r="H4580" s="47"/>
    </row>
    <row r="4581" spans="5:8" x14ac:dyDescent="0.35">
      <c r="E4581" s="47"/>
      <c r="H4581" s="47"/>
    </row>
    <row r="4582" spans="5:8" x14ac:dyDescent="0.35">
      <c r="E4582" s="47"/>
      <c r="H4582" s="47"/>
    </row>
    <row r="4583" spans="5:8" x14ac:dyDescent="0.35">
      <c r="E4583" s="47"/>
      <c r="H4583" s="47"/>
    </row>
    <row r="4584" spans="5:8" x14ac:dyDescent="0.35">
      <c r="E4584" s="47"/>
      <c r="H4584" s="47"/>
    </row>
    <row r="4585" spans="5:8" x14ac:dyDescent="0.35">
      <c r="E4585" s="47"/>
      <c r="H4585" s="47"/>
    </row>
    <row r="4586" spans="5:8" x14ac:dyDescent="0.35">
      <c r="E4586" s="47"/>
      <c r="H4586" s="47"/>
    </row>
    <row r="4587" spans="5:8" x14ac:dyDescent="0.35">
      <c r="E4587" s="47"/>
      <c r="H4587" s="47"/>
    </row>
    <row r="4588" spans="5:8" x14ac:dyDescent="0.35">
      <c r="E4588" s="47"/>
      <c r="H4588" s="47"/>
    </row>
    <row r="4589" spans="5:8" x14ac:dyDescent="0.35">
      <c r="E4589" s="47"/>
      <c r="H4589" s="47"/>
    </row>
    <row r="4590" spans="5:8" x14ac:dyDescent="0.35">
      <c r="E4590" s="47"/>
      <c r="H4590" s="47"/>
    </row>
    <row r="4591" spans="5:8" x14ac:dyDescent="0.35">
      <c r="E4591" s="47"/>
      <c r="H4591" s="47"/>
    </row>
    <row r="4592" spans="5:8" x14ac:dyDescent="0.35">
      <c r="E4592" s="47"/>
      <c r="H4592" s="47"/>
    </row>
    <row r="4593" spans="5:8" x14ac:dyDescent="0.35">
      <c r="E4593" s="47"/>
      <c r="H4593" s="47"/>
    </row>
    <row r="4594" spans="5:8" x14ac:dyDescent="0.35">
      <c r="E4594" s="47"/>
      <c r="H4594" s="47"/>
    </row>
    <row r="4595" spans="5:8" x14ac:dyDescent="0.35">
      <c r="E4595" s="47"/>
      <c r="H4595" s="47"/>
    </row>
    <row r="4596" spans="5:8" x14ac:dyDescent="0.35">
      <c r="E4596" s="47"/>
      <c r="H4596" s="47"/>
    </row>
    <row r="4597" spans="5:8" x14ac:dyDescent="0.35">
      <c r="E4597" s="47"/>
      <c r="H4597" s="47"/>
    </row>
    <row r="4598" spans="5:8" x14ac:dyDescent="0.35">
      <c r="E4598" s="47"/>
      <c r="H4598" s="47"/>
    </row>
    <row r="4599" spans="5:8" x14ac:dyDescent="0.35">
      <c r="E4599" s="47"/>
      <c r="H4599" s="47"/>
    </row>
    <row r="4600" spans="5:8" x14ac:dyDescent="0.35">
      <c r="E4600" s="47"/>
      <c r="H4600" s="47"/>
    </row>
    <row r="4601" spans="5:8" x14ac:dyDescent="0.35">
      <c r="E4601" s="47"/>
      <c r="H4601" s="47"/>
    </row>
    <row r="4602" spans="5:8" x14ac:dyDescent="0.35">
      <c r="E4602" s="47"/>
      <c r="H4602" s="47"/>
    </row>
    <row r="4603" spans="5:8" x14ac:dyDescent="0.35">
      <c r="E4603" s="47"/>
      <c r="H4603" s="47"/>
    </row>
    <row r="4604" spans="5:8" x14ac:dyDescent="0.35">
      <c r="E4604" s="47"/>
      <c r="H4604" s="47"/>
    </row>
    <row r="4605" spans="5:8" x14ac:dyDescent="0.35">
      <c r="E4605" s="47"/>
      <c r="H4605" s="47"/>
    </row>
    <row r="4606" spans="5:8" x14ac:dyDescent="0.35">
      <c r="E4606" s="47"/>
      <c r="H4606" s="47"/>
    </row>
    <row r="4607" spans="5:8" x14ac:dyDescent="0.35">
      <c r="E4607" s="47"/>
      <c r="H4607" s="47"/>
    </row>
    <row r="4608" spans="5:8" x14ac:dyDescent="0.35">
      <c r="E4608" s="47"/>
      <c r="H4608" s="47"/>
    </row>
    <row r="4609" spans="5:8" x14ac:dyDescent="0.35">
      <c r="E4609" s="47"/>
      <c r="H4609" s="47"/>
    </row>
    <row r="4610" spans="5:8" x14ac:dyDescent="0.35">
      <c r="E4610" s="47"/>
      <c r="H4610" s="47"/>
    </row>
    <row r="4611" spans="5:8" x14ac:dyDescent="0.35">
      <c r="E4611" s="47"/>
      <c r="H4611" s="47"/>
    </row>
    <row r="4612" spans="5:8" x14ac:dyDescent="0.35">
      <c r="E4612" s="47"/>
      <c r="H4612" s="47"/>
    </row>
    <row r="4613" spans="5:8" x14ac:dyDescent="0.35">
      <c r="E4613" s="47"/>
      <c r="H4613" s="47"/>
    </row>
    <row r="4614" spans="5:8" x14ac:dyDescent="0.35">
      <c r="E4614" s="47"/>
      <c r="H4614" s="47"/>
    </row>
    <row r="4615" spans="5:8" x14ac:dyDescent="0.35">
      <c r="E4615" s="47"/>
      <c r="H4615" s="47"/>
    </row>
    <row r="4616" spans="5:8" x14ac:dyDescent="0.35">
      <c r="E4616" s="47"/>
      <c r="H4616" s="47"/>
    </row>
    <row r="4617" spans="5:8" x14ac:dyDescent="0.35">
      <c r="E4617" s="47"/>
      <c r="H4617" s="47"/>
    </row>
    <row r="4618" spans="5:8" x14ac:dyDescent="0.35">
      <c r="E4618" s="47"/>
      <c r="H4618" s="47"/>
    </row>
    <row r="4619" spans="5:8" x14ac:dyDescent="0.35">
      <c r="E4619" s="47"/>
      <c r="H4619" s="47"/>
    </row>
    <row r="4620" spans="5:8" x14ac:dyDescent="0.35">
      <c r="E4620" s="47"/>
      <c r="H4620" s="47"/>
    </row>
    <row r="4621" spans="5:8" x14ac:dyDescent="0.35">
      <c r="E4621" s="47"/>
      <c r="H4621" s="47"/>
    </row>
    <row r="4622" spans="5:8" x14ac:dyDescent="0.35">
      <c r="E4622" s="47"/>
      <c r="H4622" s="47"/>
    </row>
    <row r="4623" spans="5:8" x14ac:dyDescent="0.35">
      <c r="E4623" s="47"/>
      <c r="H4623" s="47"/>
    </row>
    <row r="4624" spans="5:8" x14ac:dyDescent="0.35">
      <c r="E4624" s="47"/>
      <c r="H4624" s="47"/>
    </row>
    <row r="4625" spans="5:8" x14ac:dyDescent="0.35">
      <c r="E4625" s="47"/>
      <c r="H4625" s="47"/>
    </row>
    <row r="4626" spans="5:8" x14ac:dyDescent="0.35">
      <c r="E4626" s="47"/>
      <c r="H4626" s="47"/>
    </row>
    <row r="4627" spans="5:8" x14ac:dyDescent="0.35">
      <c r="E4627" s="47"/>
      <c r="H4627" s="47"/>
    </row>
    <row r="4628" spans="5:8" x14ac:dyDescent="0.35">
      <c r="E4628" s="47"/>
      <c r="H4628" s="47"/>
    </row>
    <row r="4629" spans="5:8" x14ac:dyDescent="0.35">
      <c r="E4629" s="47"/>
      <c r="H4629" s="47"/>
    </row>
    <row r="4630" spans="5:8" x14ac:dyDescent="0.35">
      <c r="E4630" s="47"/>
      <c r="H4630" s="47"/>
    </row>
    <row r="4631" spans="5:8" x14ac:dyDescent="0.35">
      <c r="E4631" s="47"/>
      <c r="H4631" s="47"/>
    </row>
    <row r="4632" spans="5:8" x14ac:dyDescent="0.35">
      <c r="E4632" s="47"/>
      <c r="H4632" s="47"/>
    </row>
    <row r="4633" spans="5:8" x14ac:dyDescent="0.35">
      <c r="E4633" s="47"/>
      <c r="H4633" s="47"/>
    </row>
    <row r="4634" spans="5:8" x14ac:dyDescent="0.35">
      <c r="E4634" s="47"/>
      <c r="H4634" s="47"/>
    </row>
    <row r="4635" spans="5:8" x14ac:dyDescent="0.35">
      <c r="E4635" s="47"/>
      <c r="H4635" s="47"/>
    </row>
    <row r="4636" spans="5:8" x14ac:dyDescent="0.35">
      <c r="E4636" s="47"/>
      <c r="H4636" s="47"/>
    </row>
    <row r="4637" spans="5:8" x14ac:dyDescent="0.35">
      <c r="E4637" s="47"/>
      <c r="H4637" s="47"/>
    </row>
    <row r="4638" spans="5:8" x14ac:dyDescent="0.35">
      <c r="E4638" s="47"/>
      <c r="H4638" s="47"/>
    </row>
    <row r="4639" spans="5:8" x14ac:dyDescent="0.35">
      <c r="E4639" s="47"/>
      <c r="H4639" s="47"/>
    </row>
    <row r="4640" spans="5:8" x14ac:dyDescent="0.35">
      <c r="E4640" s="47"/>
      <c r="H4640" s="47"/>
    </row>
    <row r="4641" spans="5:8" x14ac:dyDescent="0.35">
      <c r="E4641" s="47"/>
      <c r="H4641" s="47"/>
    </row>
    <row r="4642" spans="5:8" x14ac:dyDescent="0.35">
      <c r="E4642" s="47"/>
      <c r="H4642" s="47"/>
    </row>
    <row r="4643" spans="5:8" x14ac:dyDescent="0.35">
      <c r="E4643" s="47"/>
      <c r="H4643" s="47"/>
    </row>
    <row r="4644" spans="5:8" x14ac:dyDescent="0.35">
      <c r="E4644" s="47"/>
      <c r="H4644" s="47"/>
    </row>
    <row r="4645" spans="5:8" x14ac:dyDescent="0.35">
      <c r="E4645" s="47"/>
      <c r="H4645" s="47"/>
    </row>
    <row r="4646" spans="5:8" x14ac:dyDescent="0.35">
      <c r="E4646" s="47"/>
      <c r="H4646" s="47"/>
    </row>
    <row r="4647" spans="5:8" x14ac:dyDescent="0.35">
      <c r="E4647" s="47"/>
      <c r="H4647" s="47"/>
    </row>
    <row r="4648" spans="5:8" x14ac:dyDescent="0.35">
      <c r="E4648" s="47"/>
      <c r="H4648" s="47"/>
    </row>
    <row r="4649" spans="5:8" x14ac:dyDescent="0.35">
      <c r="E4649" s="47"/>
      <c r="H4649" s="47"/>
    </row>
    <row r="4650" spans="5:8" x14ac:dyDescent="0.35">
      <c r="E4650" s="47"/>
      <c r="H4650" s="47"/>
    </row>
    <row r="4651" spans="5:8" x14ac:dyDescent="0.35">
      <c r="E4651" s="47"/>
      <c r="H4651" s="47"/>
    </row>
    <row r="4652" spans="5:8" x14ac:dyDescent="0.35">
      <c r="E4652" s="47"/>
      <c r="H4652" s="47"/>
    </row>
    <row r="4653" spans="5:8" x14ac:dyDescent="0.35">
      <c r="E4653" s="47"/>
      <c r="H4653" s="47"/>
    </row>
    <row r="4654" spans="5:8" x14ac:dyDescent="0.35">
      <c r="E4654" s="47"/>
      <c r="H4654" s="47"/>
    </row>
    <row r="4655" spans="5:8" x14ac:dyDescent="0.35">
      <c r="E4655" s="47"/>
      <c r="H4655" s="47"/>
    </row>
    <row r="4656" spans="5:8" x14ac:dyDescent="0.35">
      <c r="E4656" s="47"/>
      <c r="H4656" s="47"/>
    </row>
    <row r="4657" spans="5:8" x14ac:dyDescent="0.35">
      <c r="E4657" s="47"/>
      <c r="H4657" s="47"/>
    </row>
    <row r="4658" spans="5:8" x14ac:dyDescent="0.35">
      <c r="E4658" s="47"/>
      <c r="H4658" s="47"/>
    </row>
    <row r="4659" spans="5:8" x14ac:dyDescent="0.35">
      <c r="E4659" s="47"/>
      <c r="H4659" s="47"/>
    </row>
    <row r="4660" spans="5:8" x14ac:dyDescent="0.35">
      <c r="E4660" s="47"/>
      <c r="H4660" s="47"/>
    </row>
    <row r="4661" spans="5:8" x14ac:dyDescent="0.35">
      <c r="E4661" s="47"/>
      <c r="H4661" s="47"/>
    </row>
    <row r="4662" spans="5:8" x14ac:dyDescent="0.35">
      <c r="E4662" s="47"/>
      <c r="H4662" s="47"/>
    </row>
    <row r="4663" spans="5:8" x14ac:dyDescent="0.35">
      <c r="E4663" s="47"/>
      <c r="H4663" s="47"/>
    </row>
    <row r="4664" spans="5:8" x14ac:dyDescent="0.35">
      <c r="E4664" s="47"/>
      <c r="H4664" s="47"/>
    </row>
    <row r="4665" spans="5:8" x14ac:dyDescent="0.35">
      <c r="E4665" s="47"/>
      <c r="H4665" s="47"/>
    </row>
    <row r="4666" spans="5:8" x14ac:dyDescent="0.35">
      <c r="E4666" s="47"/>
      <c r="H4666" s="47"/>
    </row>
    <row r="4667" spans="5:8" x14ac:dyDescent="0.35">
      <c r="E4667" s="47"/>
      <c r="H4667" s="47"/>
    </row>
    <row r="4668" spans="5:8" x14ac:dyDescent="0.35">
      <c r="E4668" s="47"/>
      <c r="H4668" s="47"/>
    </row>
    <row r="4669" spans="5:8" x14ac:dyDescent="0.35">
      <c r="E4669" s="47"/>
      <c r="H4669" s="47"/>
    </row>
    <row r="4670" spans="5:8" x14ac:dyDescent="0.35">
      <c r="E4670" s="47"/>
      <c r="H4670" s="47"/>
    </row>
    <row r="4671" spans="5:8" x14ac:dyDescent="0.35">
      <c r="E4671" s="47"/>
      <c r="H4671" s="47"/>
    </row>
    <row r="4672" spans="5:8" x14ac:dyDescent="0.35">
      <c r="E4672" s="47"/>
      <c r="H4672" s="47"/>
    </row>
    <row r="4673" spans="5:8" x14ac:dyDescent="0.35">
      <c r="E4673" s="47"/>
      <c r="H4673" s="47"/>
    </row>
    <row r="4674" spans="5:8" x14ac:dyDescent="0.35">
      <c r="E4674" s="47"/>
      <c r="H4674" s="47"/>
    </row>
    <row r="4675" spans="5:8" x14ac:dyDescent="0.35">
      <c r="E4675" s="47"/>
      <c r="H4675" s="47"/>
    </row>
    <row r="4676" spans="5:8" x14ac:dyDescent="0.35">
      <c r="E4676" s="47"/>
      <c r="H4676" s="47"/>
    </row>
    <row r="4677" spans="5:8" x14ac:dyDescent="0.35">
      <c r="E4677" s="47"/>
      <c r="H4677" s="47"/>
    </row>
    <row r="4678" spans="5:8" x14ac:dyDescent="0.35">
      <c r="E4678" s="47"/>
      <c r="H4678" s="47"/>
    </row>
    <row r="4679" spans="5:8" x14ac:dyDescent="0.35">
      <c r="E4679" s="47"/>
      <c r="H4679" s="47"/>
    </row>
    <row r="4680" spans="5:8" x14ac:dyDescent="0.35">
      <c r="E4680" s="47"/>
      <c r="H4680" s="47"/>
    </row>
    <row r="4681" spans="5:8" x14ac:dyDescent="0.35">
      <c r="E4681" s="47"/>
      <c r="H4681" s="47"/>
    </row>
    <row r="4682" spans="5:8" x14ac:dyDescent="0.35">
      <c r="E4682" s="47"/>
      <c r="H4682" s="47"/>
    </row>
    <row r="4683" spans="5:8" x14ac:dyDescent="0.35">
      <c r="E4683" s="47"/>
      <c r="H4683" s="47"/>
    </row>
    <row r="4684" spans="5:8" x14ac:dyDescent="0.35">
      <c r="E4684" s="47"/>
      <c r="H4684" s="47"/>
    </row>
    <row r="4685" spans="5:8" x14ac:dyDescent="0.35">
      <c r="E4685" s="47"/>
      <c r="H4685" s="47"/>
    </row>
    <row r="4686" spans="5:8" x14ac:dyDescent="0.35">
      <c r="E4686" s="47"/>
      <c r="H4686" s="47"/>
    </row>
    <row r="4687" spans="5:8" x14ac:dyDescent="0.35">
      <c r="E4687" s="47"/>
      <c r="H4687" s="47"/>
    </row>
    <row r="4688" spans="5:8" x14ac:dyDescent="0.35">
      <c r="E4688" s="47"/>
      <c r="H4688" s="47"/>
    </row>
    <row r="4689" spans="5:8" x14ac:dyDescent="0.35">
      <c r="E4689" s="47"/>
      <c r="H4689" s="47"/>
    </row>
    <row r="4690" spans="5:8" x14ac:dyDescent="0.35">
      <c r="E4690" s="47"/>
      <c r="H4690" s="47"/>
    </row>
    <row r="4691" spans="5:8" x14ac:dyDescent="0.35">
      <c r="E4691" s="47"/>
      <c r="H4691" s="47"/>
    </row>
    <row r="4692" spans="5:8" x14ac:dyDescent="0.35">
      <c r="E4692" s="47"/>
      <c r="H4692" s="47"/>
    </row>
    <row r="4693" spans="5:8" x14ac:dyDescent="0.35">
      <c r="E4693" s="47"/>
      <c r="H4693" s="47"/>
    </row>
    <row r="4694" spans="5:8" x14ac:dyDescent="0.35">
      <c r="E4694" s="47"/>
      <c r="H4694" s="47"/>
    </row>
    <row r="4695" spans="5:8" x14ac:dyDescent="0.35">
      <c r="E4695" s="47"/>
      <c r="H4695" s="47"/>
    </row>
    <row r="4696" spans="5:8" x14ac:dyDescent="0.35">
      <c r="E4696" s="47"/>
      <c r="H4696" s="47"/>
    </row>
    <row r="4697" spans="5:8" x14ac:dyDescent="0.35">
      <c r="E4697" s="47"/>
      <c r="H4697" s="47"/>
    </row>
    <row r="4698" spans="5:8" x14ac:dyDescent="0.35">
      <c r="E4698" s="47"/>
      <c r="H4698" s="47"/>
    </row>
    <row r="4699" spans="5:8" x14ac:dyDescent="0.35">
      <c r="E4699" s="47"/>
      <c r="H4699" s="47"/>
    </row>
    <row r="4700" spans="5:8" x14ac:dyDescent="0.35">
      <c r="E4700" s="47"/>
      <c r="H4700" s="47"/>
    </row>
    <row r="4701" spans="5:8" x14ac:dyDescent="0.35">
      <c r="E4701" s="47"/>
      <c r="H4701" s="47"/>
    </row>
    <row r="4702" spans="5:8" x14ac:dyDescent="0.35">
      <c r="E4702" s="47"/>
      <c r="H4702" s="47"/>
    </row>
    <row r="4703" spans="5:8" x14ac:dyDescent="0.35">
      <c r="E4703" s="47"/>
      <c r="H4703" s="47"/>
    </row>
    <row r="4704" spans="5:8" x14ac:dyDescent="0.35">
      <c r="E4704" s="47"/>
      <c r="H4704" s="47"/>
    </row>
    <row r="4705" spans="5:8" x14ac:dyDescent="0.35">
      <c r="E4705" s="47"/>
      <c r="H4705" s="47"/>
    </row>
    <row r="4706" spans="5:8" x14ac:dyDescent="0.35">
      <c r="E4706" s="47"/>
      <c r="H4706" s="47"/>
    </row>
    <row r="4707" spans="5:8" x14ac:dyDescent="0.35">
      <c r="E4707" s="47"/>
      <c r="H4707" s="47"/>
    </row>
    <row r="4708" spans="5:8" x14ac:dyDescent="0.35">
      <c r="E4708" s="47"/>
      <c r="H4708" s="47"/>
    </row>
    <row r="4709" spans="5:8" x14ac:dyDescent="0.35">
      <c r="E4709" s="47"/>
      <c r="H4709" s="47"/>
    </row>
    <row r="4710" spans="5:8" x14ac:dyDescent="0.35">
      <c r="E4710" s="47"/>
      <c r="H4710" s="47"/>
    </row>
    <row r="4711" spans="5:8" x14ac:dyDescent="0.35">
      <c r="E4711" s="47"/>
      <c r="H4711" s="47"/>
    </row>
    <row r="4712" spans="5:8" x14ac:dyDescent="0.35">
      <c r="E4712" s="47"/>
      <c r="H4712" s="47"/>
    </row>
    <row r="4713" spans="5:8" x14ac:dyDescent="0.35">
      <c r="E4713" s="47"/>
      <c r="H4713" s="47"/>
    </row>
    <row r="4714" spans="5:8" x14ac:dyDescent="0.35">
      <c r="E4714" s="47"/>
      <c r="H4714" s="47"/>
    </row>
    <row r="4715" spans="5:8" x14ac:dyDescent="0.35">
      <c r="E4715" s="47"/>
      <c r="H4715" s="47"/>
    </row>
    <row r="4716" spans="5:8" x14ac:dyDescent="0.35">
      <c r="E4716" s="47"/>
      <c r="H4716" s="47"/>
    </row>
    <row r="4717" spans="5:8" x14ac:dyDescent="0.35">
      <c r="E4717" s="47"/>
      <c r="H4717" s="47"/>
    </row>
    <row r="4718" spans="5:8" x14ac:dyDescent="0.35">
      <c r="E4718" s="47"/>
      <c r="H4718" s="47"/>
    </row>
    <row r="4719" spans="5:8" x14ac:dyDescent="0.35">
      <c r="E4719" s="47"/>
      <c r="H4719" s="47"/>
    </row>
    <row r="4720" spans="5:8" x14ac:dyDescent="0.35">
      <c r="E4720" s="47"/>
      <c r="H4720" s="47"/>
    </row>
    <row r="4721" spans="5:8" x14ac:dyDescent="0.35">
      <c r="E4721" s="47"/>
      <c r="H4721" s="47"/>
    </row>
    <row r="4722" spans="5:8" x14ac:dyDescent="0.35">
      <c r="E4722" s="47"/>
      <c r="H4722" s="47"/>
    </row>
    <row r="4723" spans="5:8" x14ac:dyDescent="0.35">
      <c r="E4723" s="47"/>
      <c r="H4723" s="47"/>
    </row>
    <row r="4724" spans="5:8" x14ac:dyDescent="0.35">
      <c r="E4724" s="47"/>
      <c r="H4724" s="47"/>
    </row>
    <row r="4725" spans="5:8" x14ac:dyDescent="0.35">
      <c r="E4725" s="47"/>
      <c r="H4725" s="47"/>
    </row>
    <row r="4726" spans="5:8" x14ac:dyDescent="0.35">
      <c r="E4726" s="47"/>
      <c r="H4726" s="47"/>
    </row>
    <row r="4727" spans="5:8" x14ac:dyDescent="0.35">
      <c r="E4727" s="47"/>
      <c r="H4727" s="47"/>
    </row>
    <row r="4728" spans="5:8" x14ac:dyDescent="0.35">
      <c r="E4728" s="47"/>
      <c r="H4728" s="47"/>
    </row>
    <row r="4729" spans="5:8" x14ac:dyDescent="0.35">
      <c r="E4729" s="47"/>
      <c r="H4729" s="47"/>
    </row>
    <row r="4730" spans="5:8" x14ac:dyDescent="0.35">
      <c r="E4730" s="47"/>
      <c r="H4730" s="47"/>
    </row>
    <row r="4731" spans="5:8" x14ac:dyDescent="0.35">
      <c r="E4731" s="47"/>
      <c r="H4731" s="47"/>
    </row>
    <row r="4732" spans="5:8" x14ac:dyDescent="0.35">
      <c r="E4732" s="47"/>
      <c r="H4732" s="47"/>
    </row>
    <row r="4733" spans="5:8" x14ac:dyDescent="0.35">
      <c r="E4733" s="47"/>
      <c r="H4733" s="47"/>
    </row>
    <row r="4734" spans="5:8" x14ac:dyDescent="0.35">
      <c r="E4734" s="47"/>
      <c r="H4734" s="47"/>
    </row>
    <row r="4735" spans="5:8" x14ac:dyDescent="0.35">
      <c r="E4735" s="47"/>
      <c r="H4735" s="47"/>
    </row>
    <row r="4736" spans="5:8" x14ac:dyDescent="0.35">
      <c r="E4736" s="47"/>
      <c r="H4736" s="47"/>
    </row>
    <row r="4737" spans="5:8" x14ac:dyDescent="0.35">
      <c r="E4737" s="47"/>
      <c r="H4737" s="47"/>
    </row>
    <row r="4738" spans="5:8" x14ac:dyDescent="0.35">
      <c r="E4738" s="47"/>
      <c r="H4738" s="47"/>
    </row>
    <row r="4739" spans="5:8" x14ac:dyDescent="0.35">
      <c r="E4739" s="47"/>
      <c r="H4739" s="47"/>
    </row>
    <row r="4740" spans="5:8" x14ac:dyDescent="0.35">
      <c r="E4740" s="47"/>
      <c r="H4740" s="47"/>
    </row>
    <row r="4741" spans="5:8" x14ac:dyDescent="0.35">
      <c r="E4741" s="47"/>
      <c r="H4741" s="47"/>
    </row>
    <row r="4742" spans="5:8" x14ac:dyDescent="0.35">
      <c r="E4742" s="47"/>
      <c r="H4742" s="47"/>
    </row>
    <row r="4743" spans="5:8" x14ac:dyDescent="0.35">
      <c r="E4743" s="47"/>
      <c r="H4743" s="47"/>
    </row>
    <row r="4744" spans="5:8" x14ac:dyDescent="0.35">
      <c r="E4744" s="47"/>
      <c r="H4744" s="47"/>
    </row>
    <row r="4745" spans="5:8" x14ac:dyDescent="0.35">
      <c r="E4745" s="47"/>
      <c r="H4745" s="47"/>
    </row>
    <row r="4746" spans="5:8" x14ac:dyDescent="0.35">
      <c r="E4746" s="47"/>
      <c r="H4746" s="47"/>
    </row>
    <row r="4747" spans="5:8" x14ac:dyDescent="0.35">
      <c r="E4747" s="47"/>
      <c r="H4747" s="47"/>
    </row>
    <row r="4748" spans="5:8" x14ac:dyDescent="0.35">
      <c r="E4748" s="47"/>
      <c r="H4748" s="47"/>
    </row>
    <row r="4749" spans="5:8" x14ac:dyDescent="0.35">
      <c r="E4749" s="47"/>
      <c r="H4749" s="47"/>
    </row>
    <row r="4750" spans="5:8" x14ac:dyDescent="0.35">
      <c r="E4750" s="47"/>
      <c r="H4750" s="47"/>
    </row>
    <row r="4751" spans="5:8" x14ac:dyDescent="0.35">
      <c r="E4751" s="47"/>
      <c r="H4751" s="47"/>
    </row>
    <row r="4752" spans="5:8" x14ac:dyDescent="0.35">
      <c r="E4752" s="47"/>
      <c r="H4752" s="47"/>
    </row>
    <row r="4753" spans="5:8" x14ac:dyDescent="0.35">
      <c r="E4753" s="47"/>
      <c r="H4753" s="47"/>
    </row>
    <row r="4754" spans="5:8" x14ac:dyDescent="0.35">
      <c r="E4754" s="47"/>
      <c r="H4754" s="47"/>
    </row>
    <row r="4755" spans="5:8" x14ac:dyDescent="0.35">
      <c r="E4755" s="47"/>
      <c r="H4755" s="47"/>
    </row>
    <row r="4756" spans="5:8" x14ac:dyDescent="0.35">
      <c r="E4756" s="47"/>
      <c r="H4756" s="47"/>
    </row>
    <row r="4757" spans="5:8" x14ac:dyDescent="0.35">
      <c r="E4757" s="47"/>
      <c r="H4757" s="47"/>
    </row>
    <row r="4758" spans="5:8" x14ac:dyDescent="0.35">
      <c r="E4758" s="47"/>
      <c r="H4758" s="47"/>
    </row>
    <row r="4759" spans="5:8" x14ac:dyDescent="0.35">
      <c r="E4759" s="47"/>
      <c r="H4759" s="47"/>
    </row>
    <row r="4760" spans="5:8" x14ac:dyDescent="0.35">
      <c r="E4760" s="47"/>
      <c r="H4760" s="47"/>
    </row>
    <row r="4761" spans="5:8" x14ac:dyDescent="0.35">
      <c r="E4761" s="47"/>
      <c r="H4761" s="47"/>
    </row>
    <row r="4762" spans="5:8" x14ac:dyDescent="0.35">
      <c r="E4762" s="47"/>
      <c r="H4762" s="47"/>
    </row>
    <row r="4763" spans="5:8" x14ac:dyDescent="0.35">
      <c r="E4763" s="47"/>
      <c r="H4763" s="47"/>
    </row>
    <row r="4764" spans="5:8" x14ac:dyDescent="0.35">
      <c r="E4764" s="47"/>
      <c r="H4764" s="47"/>
    </row>
    <row r="4765" spans="5:8" x14ac:dyDescent="0.35">
      <c r="E4765" s="47"/>
      <c r="H4765" s="47"/>
    </row>
    <row r="4766" spans="5:8" x14ac:dyDescent="0.35">
      <c r="E4766" s="47"/>
      <c r="H4766" s="47"/>
    </row>
    <row r="4767" spans="5:8" x14ac:dyDescent="0.35">
      <c r="E4767" s="47"/>
      <c r="H4767" s="47"/>
    </row>
    <row r="4768" spans="5:8" x14ac:dyDescent="0.35">
      <c r="E4768" s="47"/>
      <c r="H4768" s="47"/>
    </row>
    <row r="4769" spans="5:8" x14ac:dyDescent="0.35">
      <c r="E4769" s="47"/>
      <c r="H4769" s="47"/>
    </row>
    <row r="4770" spans="5:8" x14ac:dyDescent="0.35">
      <c r="E4770" s="47"/>
      <c r="H4770" s="47"/>
    </row>
    <row r="4771" spans="5:8" x14ac:dyDescent="0.35">
      <c r="E4771" s="47"/>
      <c r="H4771" s="47"/>
    </row>
    <row r="4772" spans="5:8" x14ac:dyDescent="0.35">
      <c r="E4772" s="47"/>
      <c r="H4772" s="47"/>
    </row>
    <row r="4773" spans="5:8" x14ac:dyDescent="0.35">
      <c r="E4773" s="47"/>
      <c r="H4773" s="47"/>
    </row>
    <row r="4774" spans="5:8" x14ac:dyDescent="0.35">
      <c r="E4774" s="47"/>
      <c r="H4774" s="47"/>
    </row>
    <row r="4775" spans="5:8" x14ac:dyDescent="0.35">
      <c r="E4775" s="47"/>
      <c r="H4775" s="47"/>
    </row>
    <row r="4776" spans="5:8" x14ac:dyDescent="0.35">
      <c r="E4776" s="47"/>
      <c r="H4776" s="47"/>
    </row>
    <row r="4777" spans="5:8" x14ac:dyDescent="0.35">
      <c r="E4777" s="47"/>
      <c r="H4777" s="47"/>
    </row>
    <row r="4778" spans="5:8" x14ac:dyDescent="0.35">
      <c r="E4778" s="47"/>
      <c r="H4778" s="47"/>
    </row>
    <row r="4779" spans="5:8" x14ac:dyDescent="0.35">
      <c r="E4779" s="47"/>
      <c r="H4779" s="47"/>
    </row>
    <row r="4780" spans="5:8" x14ac:dyDescent="0.35">
      <c r="E4780" s="47"/>
      <c r="H4780" s="47"/>
    </row>
    <row r="4781" spans="5:8" x14ac:dyDescent="0.35">
      <c r="E4781" s="47"/>
      <c r="H4781" s="47"/>
    </row>
    <row r="4782" spans="5:8" x14ac:dyDescent="0.35">
      <c r="E4782" s="47"/>
      <c r="H4782" s="47"/>
    </row>
    <row r="4783" spans="5:8" x14ac:dyDescent="0.35">
      <c r="E4783" s="47"/>
      <c r="H4783" s="47"/>
    </row>
    <row r="4784" spans="5:8" x14ac:dyDescent="0.35">
      <c r="E4784" s="47"/>
      <c r="H4784" s="47"/>
    </row>
    <row r="4785" spans="5:8" x14ac:dyDescent="0.35">
      <c r="E4785" s="47"/>
      <c r="H4785" s="47"/>
    </row>
    <row r="4786" spans="5:8" x14ac:dyDescent="0.35">
      <c r="E4786" s="47"/>
      <c r="H4786" s="47"/>
    </row>
    <row r="4787" spans="5:8" x14ac:dyDescent="0.35">
      <c r="E4787" s="47"/>
      <c r="H4787" s="47"/>
    </row>
    <row r="4788" spans="5:8" x14ac:dyDescent="0.35">
      <c r="E4788" s="47"/>
      <c r="H4788" s="47"/>
    </row>
    <row r="4789" spans="5:8" x14ac:dyDescent="0.35">
      <c r="E4789" s="47"/>
      <c r="H4789" s="47"/>
    </row>
    <row r="4790" spans="5:8" x14ac:dyDescent="0.35">
      <c r="E4790" s="47"/>
      <c r="H4790" s="47"/>
    </row>
    <row r="4791" spans="5:8" x14ac:dyDescent="0.35">
      <c r="E4791" s="47"/>
      <c r="H4791" s="47"/>
    </row>
    <row r="4792" spans="5:8" x14ac:dyDescent="0.35">
      <c r="E4792" s="47"/>
      <c r="H4792" s="47"/>
    </row>
    <row r="4793" spans="5:8" x14ac:dyDescent="0.35">
      <c r="E4793" s="47"/>
      <c r="H4793" s="47"/>
    </row>
    <row r="4794" spans="5:8" x14ac:dyDescent="0.35">
      <c r="E4794" s="47"/>
      <c r="H4794" s="47"/>
    </row>
    <row r="4795" spans="5:8" x14ac:dyDescent="0.35">
      <c r="E4795" s="47"/>
      <c r="H4795" s="47"/>
    </row>
    <row r="4796" spans="5:8" x14ac:dyDescent="0.35">
      <c r="E4796" s="47"/>
      <c r="H4796" s="47"/>
    </row>
    <row r="4797" spans="5:8" x14ac:dyDescent="0.35">
      <c r="E4797" s="47"/>
      <c r="H4797" s="47"/>
    </row>
    <row r="4798" spans="5:8" x14ac:dyDescent="0.35">
      <c r="E4798" s="47"/>
      <c r="H4798" s="47"/>
    </row>
    <row r="4799" spans="5:8" x14ac:dyDescent="0.35">
      <c r="E4799" s="47"/>
      <c r="H4799" s="47"/>
    </row>
    <row r="4800" spans="5:8" x14ac:dyDescent="0.35">
      <c r="E4800" s="47"/>
      <c r="H4800" s="47"/>
    </row>
    <row r="4801" spans="5:8" x14ac:dyDescent="0.35">
      <c r="E4801" s="47"/>
      <c r="H4801" s="47"/>
    </row>
    <row r="4802" spans="5:8" x14ac:dyDescent="0.35">
      <c r="E4802" s="47"/>
      <c r="H4802" s="47"/>
    </row>
    <row r="4803" spans="5:8" x14ac:dyDescent="0.35">
      <c r="E4803" s="47"/>
      <c r="H4803" s="47"/>
    </row>
    <row r="4804" spans="5:8" x14ac:dyDescent="0.35">
      <c r="E4804" s="47"/>
      <c r="H4804" s="47"/>
    </row>
    <row r="4805" spans="5:8" x14ac:dyDescent="0.35">
      <c r="E4805" s="47"/>
      <c r="H4805" s="47"/>
    </row>
    <row r="4806" spans="5:8" x14ac:dyDescent="0.35">
      <c r="E4806" s="47"/>
      <c r="H4806" s="47"/>
    </row>
    <row r="4807" spans="5:8" x14ac:dyDescent="0.35">
      <c r="E4807" s="47"/>
      <c r="H4807" s="47"/>
    </row>
    <row r="4808" spans="5:8" x14ac:dyDescent="0.35">
      <c r="E4808" s="47"/>
      <c r="H4808" s="47"/>
    </row>
    <row r="4809" spans="5:8" x14ac:dyDescent="0.35">
      <c r="E4809" s="47"/>
      <c r="H4809" s="47"/>
    </row>
    <row r="4810" spans="5:8" x14ac:dyDescent="0.35">
      <c r="E4810" s="47"/>
      <c r="H4810" s="47"/>
    </row>
    <row r="4811" spans="5:8" x14ac:dyDescent="0.35">
      <c r="E4811" s="47"/>
      <c r="H4811" s="47"/>
    </row>
    <row r="4812" spans="5:8" x14ac:dyDescent="0.35">
      <c r="E4812" s="47"/>
      <c r="H4812" s="47"/>
    </row>
    <row r="4813" spans="5:8" x14ac:dyDescent="0.35">
      <c r="E4813" s="47"/>
      <c r="H4813" s="47"/>
    </row>
    <row r="4814" spans="5:8" x14ac:dyDescent="0.35">
      <c r="E4814" s="47"/>
      <c r="H4814" s="47"/>
    </row>
    <row r="4815" spans="5:8" x14ac:dyDescent="0.35">
      <c r="E4815" s="47"/>
      <c r="H4815" s="47"/>
    </row>
    <row r="4816" spans="5:8" x14ac:dyDescent="0.35">
      <c r="E4816" s="47"/>
      <c r="H4816" s="47"/>
    </row>
    <row r="4817" spans="5:8" x14ac:dyDescent="0.35">
      <c r="E4817" s="47"/>
      <c r="H4817" s="47"/>
    </row>
    <row r="4818" spans="5:8" x14ac:dyDescent="0.35">
      <c r="E4818" s="47"/>
      <c r="H4818" s="47"/>
    </row>
    <row r="4819" spans="5:8" x14ac:dyDescent="0.35">
      <c r="E4819" s="47"/>
      <c r="H4819" s="47"/>
    </row>
    <row r="4820" spans="5:8" x14ac:dyDescent="0.35">
      <c r="E4820" s="47"/>
      <c r="H4820" s="47"/>
    </row>
    <row r="4821" spans="5:8" x14ac:dyDescent="0.35">
      <c r="E4821" s="47"/>
      <c r="H4821" s="47"/>
    </row>
    <row r="4822" spans="5:8" x14ac:dyDescent="0.35">
      <c r="E4822" s="47"/>
      <c r="H4822" s="47"/>
    </row>
    <row r="4823" spans="5:8" x14ac:dyDescent="0.35">
      <c r="E4823" s="47"/>
      <c r="H4823" s="47"/>
    </row>
    <row r="4824" spans="5:8" x14ac:dyDescent="0.35">
      <c r="E4824" s="47"/>
      <c r="H4824" s="47"/>
    </row>
    <row r="4825" spans="5:8" x14ac:dyDescent="0.35">
      <c r="E4825" s="47"/>
      <c r="H4825" s="47"/>
    </row>
    <row r="4826" spans="5:8" x14ac:dyDescent="0.35">
      <c r="E4826" s="47"/>
      <c r="H4826" s="47"/>
    </row>
    <row r="4827" spans="5:8" x14ac:dyDescent="0.35">
      <c r="E4827" s="47"/>
      <c r="H4827" s="47"/>
    </row>
    <row r="4828" spans="5:8" x14ac:dyDescent="0.35">
      <c r="E4828" s="47"/>
      <c r="H4828" s="47"/>
    </row>
    <row r="4829" spans="5:8" x14ac:dyDescent="0.35">
      <c r="E4829" s="47"/>
      <c r="H4829" s="47"/>
    </row>
    <row r="4830" spans="5:8" x14ac:dyDescent="0.35">
      <c r="E4830" s="47"/>
      <c r="H4830" s="47"/>
    </row>
    <row r="4831" spans="5:8" x14ac:dyDescent="0.35">
      <c r="E4831" s="47"/>
      <c r="H4831" s="47"/>
    </row>
    <row r="4832" spans="5:8" x14ac:dyDescent="0.35">
      <c r="E4832" s="47"/>
      <c r="H4832" s="47"/>
    </row>
    <row r="4833" spans="5:8" x14ac:dyDescent="0.35">
      <c r="E4833" s="47"/>
      <c r="H4833" s="47"/>
    </row>
    <row r="4834" spans="5:8" x14ac:dyDescent="0.35">
      <c r="E4834" s="47"/>
      <c r="H4834" s="47"/>
    </row>
    <row r="4835" spans="5:8" x14ac:dyDescent="0.35">
      <c r="E4835" s="47"/>
      <c r="H4835" s="47"/>
    </row>
    <row r="4836" spans="5:8" x14ac:dyDescent="0.35">
      <c r="E4836" s="47"/>
      <c r="H4836" s="47"/>
    </row>
    <row r="4837" spans="5:8" x14ac:dyDescent="0.35">
      <c r="E4837" s="47"/>
      <c r="H4837" s="47"/>
    </row>
    <row r="4838" spans="5:8" x14ac:dyDescent="0.35">
      <c r="E4838" s="47"/>
      <c r="H4838" s="47"/>
    </row>
    <row r="4839" spans="5:8" x14ac:dyDescent="0.35">
      <c r="E4839" s="47"/>
      <c r="H4839" s="47"/>
    </row>
    <row r="4840" spans="5:8" x14ac:dyDescent="0.35">
      <c r="E4840" s="47"/>
      <c r="H4840" s="47"/>
    </row>
    <row r="4841" spans="5:8" x14ac:dyDescent="0.35">
      <c r="E4841" s="47"/>
      <c r="H4841" s="47"/>
    </row>
    <row r="4842" spans="5:8" x14ac:dyDescent="0.35">
      <c r="E4842" s="47"/>
      <c r="H4842" s="47"/>
    </row>
    <row r="4843" spans="5:8" x14ac:dyDescent="0.35">
      <c r="E4843" s="47"/>
      <c r="H4843" s="47"/>
    </row>
    <row r="4844" spans="5:8" x14ac:dyDescent="0.35">
      <c r="E4844" s="47"/>
      <c r="H4844" s="47"/>
    </row>
    <row r="4845" spans="5:8" x14ac:dyDescent="0.35">
      <c r="E4845" s="47"/>
      <c r="H4845" s="47"/>
    </row>
    <row r="4846" spans="5:8" x14ac:dyDescent="0.35">
      <c r="E4846" s="47"/>
      <c r="H4846" s="47"/>
    </row>
    <row r="4847" spans="5:8" x14ac:dyDescent="0.35">
      <c r="E4847" s="47"/>
      <c r="H4847" s="47"/>
    </row>
    <row r="4848" spans="5:8" x14ac:dyDescent="0.35">
      <c r="E4848" s="47"/>
      <c r="H4848" s="47"/>
    </row>
    <row r="4849" spans="5:8" x14ac:dyDescent="0.35">
      <c r="E4849" s="47"/>
      <c r="H4849" s="47"/>
    </row>
    <row r="4850" spans="5:8" x14ac:dyDescent="0.35">
      <c r="E4850" s="47"/>
      <c r="H4850" s="47"/>
    </row>
    <row r="4851" spans="5:8" x14ac:dyDescent="0.35">
      <c r="E4851" s="47"/>
      <c r="H4851" s="47"/>
    </row>
    <row r="4852" spans="5:8" x14ac:dyDescent="0.35">
      <c r="E4852" s="47"/>
      <c r="H4852" s="47"/>
    </row>
    <row r="4853" spans="5:8" x14ac:dyDescent="0.35">
      <c r="E4853" s="47"/>
      <c r="H4853" s="47"/>
    </row>
    <row r="4854" spans="5:8" x14ac:dyDescent="0.35">
      <c r="E4854" s="47"/>
      <c r="H4854" s="47"/>
    </row>
    <row r="4855" spans="5:8" x14ac:dyDescent="0.35">
      <c r="E4855" s="47"/>
      <c r="H4855" s="47"/>
    </row>
    <row r="4856" spans="5:8" x14ac:dyDescent="0.35">
      <c r="E4856" s="47"/>
      <c r="H4856" s="47"/>
    </row>
    <row r="4857" spans="5:8" x14ac:dyDescent="0.35">
      <c r="E4857" s="47"/>
      <c r="H4857" s="47"/>
    </row>
    <row r="4858" spans="5:8" x14ac:dyDescent="0.35">
      <c r="E4858" s="47"/>
      <c r="H4858" s="47"/>
    </row>
    <row r="4859" spans="5:8" x14ac:dyDescent="0.35">
      <c r="E4859" s="47"/>
      <c r="H4859" s="47"/>
    </row>
    <row r="4860" spans="5:8" x14ac:dyDescent="0.35">
      <c r="E4860" s="47"/>
      <c r="H4860" s="47"/>
    </row>
    <row r="4861" spans="5:8" x14ac:dyDescent="0.35">
      <c r="E4861" s="47"/>
      <c r="H4861" s="47"/>
    </row>
    <row r="4862" spans="5:8" x14ac:dyDescent="0.35">
      <c r="E4862" s="47"/>
      <c r="H4862" s="47"/>
    </row>
    <row r="4863" spans="5:8" x14ac:dyDescent="0.35">
      <c r="E4863" s="47"/>
      <c r="H4863" s="47"/>
    </row>
    <row r="4864" spans="5:8" x14ac:dyDescent="0.35">
      <c r="E4864" s="47"/>
      <c r="H4864" s="47"/>
    </row>
    <row r="4865" spans="5:8" x14ac:dyDescent="0.35">
      <c r="E4865" s="47"/>
      <c r="H4865" s="47"/>
    </row>
    <row r="4866" spans="5:8" x14ac:dyDescent="0.35">
      <c r="E4866" s="47"/>
      <c r="H4866" s="47"/>
    </row>
    <row r="4867" spans="5:8" x14ac:dyDescent="0.35">
      <c r="E4867" s="47"/>
      <c r="H4867" s="47"/>
    </row>
    <row r="4868" spans="5:8" x14ac:dyDescent="0.35">
      <c r="E4868" s="47"/>
      <c r="H4868" s="47"/>
    </row>
    <row r="4869" spans="5:8" x14ac:dyDescent="0.35">
      <c r="E4869" s="47"/>
      <c r="H4869" s="47"/>
    </row>
    <row r="4870" spans="5:8" x14ac:dyDescent="0.35">
      <c r="E4870" s="47"/>
      <c r="H4870" s="47"/>
    </row>
    <row r="4871" spans="5:8" x14ac:dyDescent="0.35">
      <c r="E4871" s="47"/>
      <c r="H4871" s="47"/>
    </row>
    <row r="4872" spans="5:8" x14ac:dyDescent="0.35">
      <c r="E4872" s="47"/>
      <c r="H4872" s="47"/>
    </row>
    <row r="4873" spans="5:8" x14ac:dyDescent="0.35">
      <c r="E4873" s="47"/>
      <c r="H4873" s="47"/>
    </row>
    <row r="4874" spans="5:8" x14ac:dyDescent="0.35">
      <c r="E4874" s="47"/>
      <c r="H4874" s="47"/>
    </row>
    <row r="4875" spans="5:8" x14ac:dyDescent="0.35">
      <c r="E4875" s="47"/>
      <c r="H4875" s="47"/>
    </row>
    <row r="4876" spans="5:8" x14ac:dyDescent="0.35">
      <c r="E4876" s="47"/>
      <c r="H4876" s="47"/>
    </row>
    <row r="4877" spans="5:8" x14ac:dyDescent="0.35">
      <c r="E4877" s="47"/>
      <c r="H4877" s="47"/>
    </row>
    <row r="4878" spans="5:8" x14ac:dyDescent="0.35">
      <c r="E4878" s="47"/>
      <c r="H4878" s="47"/>
    </row>
    <row r="4879" spans="5:8" x14ac:dyDescent="0.35">
      <c r="E4879" s="47"/>
      <c r="H4879" s="47"/>
    </row>
    <row r="4880" spans="5:8" x14ac:dyDescent="0.35">
      <c r="E4880" s="47"/>
      <c r="H4880" s="47"/>
    </row>
    <row r="4881" spans="5:8" x14ac:dyDescent="0.35">
      <c r="E4881" s="47"/>
      <c r="H4881" s="47"/>
    </row>
    <row r="4882" spans="5:8" x14ac:dyDescent="0.35">
      <c r="E4882" s="47"/>
      <c r="H4882" s="47"/>
    </row>
    <row r="4883" spans="5:8" x14ac:dyDescent="0.35">
      <c r="E4883" s="47"/>
      <c r="H4883" s="47"/>
    </row>
    <row r="4884" spans="5:8" x14ac:dyDescent="0.35">
      <c r="E4884" s="47"/>
      <c r="H4884" s="47"/>
    </row>
    <row r="4885" spans="5:8" x14ac:dyDescent="0.35">
      <c r="E4885" s="47"/>
      <c r="H4885" s="47"/>
    </row>
    <row r="4886" spans="5:8" x14ac:dyDescent="0.35">
      <c r="E4886" s="47"/>
      <c r="H4886" s="47"/>
    </row>
    <row r="4887" spans="5:8" x14ac:dyDescent="0.35">
      <c r="E4887" s="47"/>
      <c r="H4887" s="47"/>
    </row>
    <row r="4888" spans="5:8" x14ac:dyDescent="0.35">
      <c r="E4888" s="47"/>
      <c r="H4888" s="47"/>
    </row>
    <row r="4889" spans="5:8" x14ac:dyDescent="0.35">
      <c r="E4889" s="47"/>
      <c r="H4889" s="47"/>
    </row>
    <row r="4890" spans="5:8" x14ac:dyDescent="0.35">
      <c r="E4890" s="47"/>
      <c r="H4890" s="47"/>
    </row>
    <row r="4891" spans="5:8" x14ac:dyDescent="0.35">
      <c r="E4891" s="47"/>
      <c r="H4891" s="47"/>
    </row>
    <row r="4892" spans="5:8" x14ac:dyDescent="0.35">
      <c r="E4892" s="47"/>
      <c r="H4892" s="47"/>
    </row>
    <row r="4893" spans="5:8" x14ac:dyDescent="0.35">
      <c r="E4893" s="47"/>
      <c r="H4893" s="47"/>
    </row>
    <row r="4894" spans="5:8" x14ac:dyDescent="0.35">
      <c r="E4894" s="47"/>
      <c r="H4894" s="47"/>
    </row>
    <row r="4895" spans="5:8" x14ac:dyDescent="0.35">
      <c r="E4895" s="47"/>
      <c r="H4895" s="47"/>
    </row>
    <row r="4896" spans="5:8" x14ac:dyDescent="0.35">
      <c r="E4896" s="47"/>
      <c r="H4896" s="47"/>
    </row>
    <row r="4897" spans="5:8" x14ac:dyDescent="0.35">
      <c r="E4897" s="47"/>
      <c r="H4897" s="47"/>
    </row>
    <row r="4898" spans="5:8" x14ac:dyDescent="0.35">
      <c r="E4898" s="47"/>
      <c r="H4898" s="47"/>
    </row>
    <row r="4899" spans="5:8" x14ac:dyDescent="0.35">
      <c r="E4899" s="47"/>
      <c r="H4899" s="47"/>
    </row>
    <row r="4900" spans="5:8" x14ac:dyDescent="0.35">
      <c r="E4900" s="47"/>
      <c r="H4900" s="47"/>
    </row>
    <row r="4901" spans="5:8" x14ac:dyDescent="0.35">
      <c r="E4901" s="47"/>
      <c r="H4901" s="47"/>
    </row>
    <row r="4902" spans="5:8" x14ac:dyDescent="0.35">
      <c r="E4902" s="47"/>
      <c r="H4902" s="47"/>
    </row>
    <row r="4903" spans="5:8" x14ac:dyDescent="0.35">
      <c r="E4903" s="47"/>
      <c r="H4903" s="47"/>
    </row>
    <row r="4904" spans="5:8" x14ac:dyDescent="0.35">
      <c r="E4904" s="47"/>
      <c r="H4904" s="47"/>
    </row>
    <row r="4905" spans="5:8" x14ac:dyDescent="0.35">
      <c r="E4905" s="47"/>
      <c r="H4905" s="47"/>
    </row>
    <row r="4906" spans="5:8" x14ac:dyDescent="0.35">
      <c r="E4906" s="47"/>
      <c r="H4906" s="47"/>
    </row>
    <row r="4907" spans="5:8" x14ac:dyDescent="0.35">
      <c r="E4907" s="47"/>
      <c r="H4907" s="47"/>
    </row>
    <row r="4908" spans="5:8" x14ac:dyDescent="0.35">
      <c r="E4908" s="47"/>
      <c r="H4908" s="47"/>
    </row>
    <row r="4909" spans="5:8" x14ac:dyDescent="0.35">
      <c r="E4909" s="47"/>
      <c r="H4909" s="47"/>
    </row>
    <row r="4910" spans="5:8" x14ac:dyDescent="0.35">
      <c r="E4910" s="47"/>
      <c r="H4910" s="47"/>
    </row>
    <row r="4911" spans="5:8" x14ac:dyDescent="0.35">
      <c r="E4911" s="47"/>
      <c r="H4911" s="47"/>
    </row>
    <row r="4912" spans="5:8" x14ac:dyDescent="0.35">
      <c r="E4912" s="47"/>
      <c r="H4912" s="47"/>
    </row>
    <row r="4913" spans="5:8" x14ac:dyDescent="0.35">
      <c r="E4913" s="47"/>
      <c r="H4913" s="47"/>
    </row>
    <row r="4914" spans="5:8" x14ac:dyDescent="0.35">
      <c r="E4914" s="47"/>
      <c r="H4914" s="47"/>
    </row>
    <row r="4915" spans="5:8" x14ac:dyDescent="0.35">
      <c r="E4915" s="47"/>
      <c r="H4915" s="47"/>
    </row>
    <row r="4916" spans="5:8" x14ac:dyDescent="0.35">
      <c r="E4916" s="47"/>
      <c r="H4916" s="47"/>
    </row>
    <row r="4917" spans="5:8" x14ac:dyDescent="0.35">
      <c r="E4917" s="47"/>
      <c r="H4917" s="47"/>
    </row>
    <row r="4918" spans="5:8" x14ac:dyDescent="0.35">
      <c r="E4918" s="47"/>
      <c r="H4918" s="47"/>
    </row>
    <row r="4919" spans="5:8" x14ac:dyDescent="0.35">
      <c r="E4919" s="47"/>
      <c r="H4919" s="47"/>
    </row>
    <row r="4920" spans="5:8" x14ac:dyDescent="0.35">
      <c r="E4920" s="47"/>
      <c r="H4920" s="47"/>
    </row>
    <row r="4921" spans="5:8" x14ac:dyDescent="0.35">
      <c r="E4921" s="47"/>
      <c r="H4921" s="47"/>
    </row>
    <row r="4922" spans="5:8" x14ac:dyDescent="0.35">
      <c r="E4922" s="47"/>
      <c r="H4922" s="47"/>
    </row>
    <row r="4923" spans="5:8" x14ac:dyDescent="0.35">
      <c r="E4923" s="47"/>
      <c r="H4923" s="47"/>
    </row>
    <row r="4924" spans="5:8" x14ac:dyDescent="0.35">
      <c r="E4924" s="47"/>
      <c r="H4924" s="47"/>
    </row>
    <row r="4925" spans="5:8" x14ac:dyDescent="0.35">
      <c r="E4925" s="47"/>
      <c r="H4925" s="47"/>
    </row>
    <row r="4926" spans="5:8" x14ac:dyDescent="0.35">
      <c r="E4926" s="47"/>
      <c r="H4926" s="47"/>
    </row>
    <row r="4927" spans="5:8" x14ac:dyDescent="0.35">
      <c r="E4927" s="47"/>
      <c r="H4927" s="47"/>
    </row>
    <row r="4928" spans="5:8" x14ac:dyDescent="0.35">
      <c r="E4928" s="47"/>
      <c r="H4928" s="47"/>
    </row>
    <row r="4929" spans="5:8" x14ac:dyDescent="0.35">
      <c r="E4929" s="47"/>
      <c r="H4929" s="47"/>
    </row>
    <row r="4930" spans="5:8" x14ac:dyDescent="0.35">
      <c r="E4930" s="47"/>
      <c r="H4930" s="47"/>
    </row>
    <row r="4931" spans="5:8" x14ac:dyDescent="0.35">
      <c r="E4931" s="47"/>
      <c r="H4931" s="47"/>
    </row>
    <row r="4932" spans="5:8" x14ac:dyDescent="0.35">
      <c r="E4932" s="47"/>
      <c r="H4932" s="47"/>
    </row>
    <row r="4933" spans="5:8" x14ac:dyDescent="0.35">
      <c r="E4933" s="47"/>
      <c r="H4933" s="47"/>
    </row>
    <row r="4934" spans="5:8" x14ac:dyDescent="0.35">
      <c r="E4934" s="47"/>
      <c r="H4934" s="47"/>
    </row>
    <row r="4935" spans="5:8" x14ac:dyDescent="0.35">
      <c r="E4935" s="47"/>
      <c r="H4935" s="47"/>
    </row>
    <row r="4936" spans="5:8" x14ac:dyDescent="0.35">
      <c r="E4936" s="47"/>
      <c r="H4936" s="47"/>
    </row>
    <row r="4937" spans="5:8" x14ac:dyDescent="0.35">
      <c r="E4937" s="47"/>
      <c r="H4937" s="47"/>
    </row>
    <row r="4938" spans="5:8" x14ac:dyDescent="0.35">
      <c r="E4938" s="47"/>
      <c r="H4938" s="47"/>
    </row>
    <row r="4939" spans="5:8" x14ac:dyDescent="0.35">
      <c r="E4939" s="47"/>
      <c r="H4939" s="47"/>
    </row>
    <row r="4940" spans="5:8" x14ac:dyDescent="0.35">
      <c r="E4940" s="47"/>
      <c r="H4940" s="47"/>
    </row>
    <row r="4941" spans="5:8" x14ac:dyDescent="0.35">
      <c r="E4941" s="47"/>
      <c r="H4941" s="47"/>
    </row>
    <row r="4942" spans="5:8" x14ac:dyDescent="0.35">
      <c r="E4942" s="47"/>
      <c r="H4942" s="47"/>
    </row>
    <row r="4943" spans="5:8" x14ac:dyDescent="0.35">
      <c r="E4943" s="47"/>
      <c r="H4943" s="47"/>
    </row>
    <row r="4944" spans="5:8" x14ac:dyDescent="0.35">
      <c r="E4944" s="47"/>
      <c r="H4944" s="47"/>
    </row>
    <row r="4945" spans="5:8" x14ac:dyDescent="0.35">
      <c r="E4945" s="47"/>
      <c r="H4945" s="47"/>
    </row>
    <row r="4946" spans="5:8" x14ac:dyDescent="0.35">
      <c r="E4946" s="47"/>
      <c r="H4946" s="47"/>
    </row>
    <row r="4947" spans="5:8" x14ac:dyDescent="0.35">
      <c r="E4947" s="47"/>
      <c r="H4947" s="47"/>
    </row>
    <row r="4948" spans="5:8" x14ac:dyDescent="0.35">
      <c r="E4948" s="47"/>
      <c r="H4948" s="47"/>
    </row>
    <row r="4949" spans="5:8" x14ac:dyDescent="0.35">
      <c r="E4949" s="47"/>
      <c r="H4949" s="47"/>
    </row>
    <row r="4950" spans="5:8" x14ac:dyDescent="0.35">
      <c r="E4950" s="47"/>
      <c r="H4950" s="47"/>
    </row>
    <row r="4951" spans="5:8" x14ac:dyDescent="0.35">
      <c r="E4951" s="47"/>
      <c r="H4951" s="47"/>
    </row>
    <row r="4952" spans="5:8" x14ac:dyDescent="0.35">
      <c r="E4952" s="47"/>
      <c r="H4952" s="47"/>
    </row>
    <row r="4953" spans="5:8" x14ac:dyDescent="0.35">
      <c r="E4953" s="47"/>
      <c r="H4953" s="47"/>
    </row>
    <row r="4954" spans="5:8" x14ac:dyDescent="0.35">
      <c r="E4954" s="47"/>
      <c r="H4954" s="47"/>
    </row>
    <row r="4955" spans="5:8" x14ac:dyDescent="0.35">
      <c r="E4955" s="47"/>
      <c r="H4955" s="47"/>
    </row>
    <row r="4956" spans="5:8" x14ac:dyDescent="0.35">
      <c r="E4956" s="47"/>
      <c r="H4956" s="47"/>
    </row>
    <row r="4957" spans="5:8" x14ac:dyDescent="0.35">
      <c r="E4957" s="47"/>
      <c r="H4957" s="47"/>
    </row>
    <row r="4958" spans="5:8" x14ac:dyDescent="0.35">
      <c r="E4958" s="47"/>
      <c r="H4958" s="47"/>
    </row>
    <row r="4959" spans="5:8" x14ac:dyDescent="0.35">
      <c r="E4959" s="47"/>
      <c r="H4959" s="47"/>
    </row>
    <row r="4960" spans="5:8" x14ac:dyDescent="0.35">
      <c r="E4960" s="47"/>
      <c r="H4960" s="47"/>
    </row>
    <row r="4961" spans="5:8" x14ac:dyDescent="0.35">
      <c r="E4961" s="47"/>
      <c r="H4961" s="47"/>
    </row>
    <row r="4962" spans="5:8" x14ac:dyDescent="0.35">
      <c r="E4962" s="47"/>
      <c r="H4962" s="47"/>
    </row>
    <row r="4963" spans="5:8" x14ac:dyDescent="0.35">
      <c r="E4963" s="47"/>
      <c r="H4963" s="47"/>
    </row>
    <row r="4964" spans="5:8" x14ac:dyDescent="0.35">
      <c r="E4964" s="47"/>
      <c r="H4964" s="47"/>
    </row>
    <row r="4965" spans="5:8" x14ac:dyDescent="0.35">
      <c r="E4965" s="47"/>
      <c r="H4965" s="47"/>
    </row>
    <row r="4966" spans="5:8" x14ac:dyDescent="0.35">
      <c r="E4966" s="47"/>
      <c r="H4966" s="47"/>
    </row>
    <row r="4967" spans="5:8" x14ac:dyDescent="0.35">
      <c r="E4967" s="47"/>
      <c r="H4967" s="47"/>
    </row>
    <row r="4968" spans="5:8" x14ac:dyDescent="0.35">
      <c r="E4968" s="47"/>
      <c r="H4968" s="47"/>
    </row>
    <row r="4969" spans="5:8" x14ac:dyDescent="0.35">
      <c r="E4969" s="47"/>
      <c r="H4969" s="47"/>
    </row>
    <row r="4970" spans="5:8" x14ac:dyDescent="0.35">
      <c r="E4970" s="47"/>
      <c r="H4970" s="47"/>
    </row>
    <row r="4971" spans="5:8" x14ac:dyDescent="0.35">
      <c r="E4971" s="47"/>
      <c r="H4971" s="47"/>
    </row>
    <row r="4972" spans="5:8" x14ac:dyDescent="0.35">
      <c r="E4972" s="47"/>
      <c r="H4972" s="47"/>
    </row>
    <row r="4973" spans="5:8" x14ac:dyDescent="0.35">
      <c r="E4973" s="47"/>
      <c r="H4973" s="47"/>
    </row>
    <row r="4974" spans="5:8" x14ac:dyDescent="0.35">
      <c r="E4974" s="47"/>
      <c r="H4974" s="47"/>
    </row>
    <row r="4975" spans="5:8" x14ac:dyDescent="0.35">
      <c r="E4975" s="47"/>
      <c r="H4975" s="47"/>
    </row>
    <row r="4976" spans="5:8" x14ac:dyDescent="0.35">
      <c r="E4976" s="47"/>
      <c r="H4976" s="47"/>
    </row>
    <row r="4977" spans="5:8" x14ac:dyDescent="0.35">
      <c r="E4977" s="47"/>
      <c r="H4977" s="47"/>
    </row>
    <row r="4978" spans="5:8" x14ac:dyDescent="0.35">
      <c r="E4978" s="47"/>
      <c r="H4978" s="47"/>
    </row>
    <row r="4979" spans="5:8" x14ac:dyDescent="0.35">
      <c r="E4979" s="47"/>
      <c r="H4979" s="47"/>
    </row>
    <row r="4980" spans="5:8" x14ac:dyDescent="0.35">
      <c r="E4980" s="47"/>
      <c r="H4980" s="47"/>
    </row>
    <row r="4981" spans="5:8" x14ac:dyDescent="0.35">
      <c r="E4981" s="47"/>
      <c r="H4981" s="47"/>
    </row>
    <row r="4982" spans="5:8" x14ac:dyDescent="0.35">
      <c r="E4982" s="47"/>
      <c r="H4982" s="47"/>
    </row>
    <row r="4983" spans="5:8" x14ac:dyDescent="0.35">
      <c r="E4983" s="47"/>
      <c r="H4983" s="47"/>
    </row>
    <row r="4984" spans="5:8" x14ac:dyDescent="0.35">
      <c r="E4984" s="47"/>
      <c r="H4984" s="47"/>
    </row>
    <row r="4985" spans="5:8" x14ac:dyDescent="0.35">
      <c r="E4985" s="47"/>
      <c r="H4985" s="47"/>
    </row>
    <row r="4986" spans="5:8" x14ac:dyDescent="0.35">
      <c r="E4986" s="47"/>
      <c r="H4986" s="47"/>
    </row>
    <row r="4987" spans="5:8" x14ac:dyDescent="0.35">
      <c r="E4987" s="47"/>
      <c r="H4987" s="47"/>
    </row>
    <row r="4988" spans="5:8" x14ac:dyDescent="0.35">
      <c r="E4988" s="47"/>
      <c r="H4988" s="47"/>
    </row>
    <row r="4989" spans="5:8" x14ac:dyDescent="0.35">
      <c r="E4989" s="47"/>
      <c r="H4989" s="47"/>
    </row>
    <row r="4990" spans="5:8" x14ac:dyDescent="0.35">
      <c r="E4990" s="47"/>
      <c r="H4990" s="47"/>
    </row>
    <row r="4991" spans="5:8" x14ac:dyDescent="0.35">
      <c r="E4991" s="47"/>
      <c r="H4991" s="47"/>
    </row>
    <row r="4992" spans="5:8" x14ac:dyDescent="0.35">
      <c r="E4992" s="47"/>
      <c r="H4992" s="47"/>
    </row>
    <row r="4993" spans="5:8" x14ac:dyDescent="0.35">
      <c r="E4993" s="47"/>
      <c r="H4993" s="47"/>
    </row>
    <row r="4994" spans="5:8" x14ac:dyDescent="0.35">
      <c r="E4994" s="47"/>
      <c r="H4994" s="47"/>
    </row>
    <row r="4995" spans="5:8" x14ac:dyDescent="0.35">
      <c r="E4995" s="47"/>
      <c r="H4995" s="47"/>
    </row>
    <row r="4996" spans="5:8" x14ac:dyDescent="0.35">
      <c r="E4996" s="47"/>
      <c r="H4996" s="47"/>
    </row>
    <row r="4997" spans="5:8" x14ac:dyDescent="0.35">
      <c r="E4997" s="47"/>
      <c r="H4997" s="47"/>
    </row>
    <row r="4998" spans="5:8" x14ac:dyDescent="0.35">
      <c r="E4998" s="47"/>
      <c r="H4998" s="47"/>
    </row>
    <row r="4999" spans="5:8" x14ac:dyDescent="0.35">
      <c r="E4999" s="47"/>
      <c r="H4999" s="47"/>
    </row>
    <row r="5000" spans="5:8" x14ac:dyDescent="0.35">
      <c r="E5000" s="47"/>
      <c r="H5000" s="47"/>
    </row>
    <row r="5001" spans="5:8" x14ac:dyDescent="0.35">
      <c r="E5001" s="47"/>
      <c r="H5001" s="47"/>
    </row>
    <row r="5002" spans="5:8" x14ac:dyDescent="0.35">
      <c r="E5002" s="47"/>
      <c r="H5002" s="47"/>
    </row>
    <row r="5003" spans="5:8" x14ac:dyDescent="0.35">
      <c r="E5003" s="47"/>
      <c r="H5003" s="47"/>
    </row>
    <row r="5004" spans="5:8" x14ac:dyDescent="0.35">
      <c r="E5004" s="47"/>
      <c r="H5004" s="47"/>
    </row>
    <row r="5005" spans="5:8" x14ac:dyDescent="0.35">
      <c r="E5005" s="47"/>
      <c r="H5005" s="47"/>
    </row>
    <row r="5006" spans="5:8" x14ac:dyDescent="0.35">
      <c r="E5006" s="47"/>
      <c r="H5006" s="47"/>
    </row>
    <row r="5007" spans="5:8" x14ac:dyDescent="0.35">
      <c r="E5007" s="47"/>
      <c r="H5007" s="47"/>
    </row>
    <row r="5008" spans="5:8" x14ac:dyDescent="0.35">
      <c r="E5008" s="47"/>
      <c r="H5008" s="47"/>
    </row>
    <row r="5009" spans="5:8" x14ac:dyDescent="0.35">
      <c r="E5009" s="47"/>
      <c r="H5009" s="47"/>
    </row>
    <row r="5010" spans="5:8" x14ac:dyDescent="0.35">
      <c r="E5010" s="47"/>
      <c r="H5010" s="47"/>
    </row>
    <row r="5011" spans="5:8" x14ac:dyDescent="0.35">
      <c r="E5011" s="47"/>
      <c r="H5011" s="47"/>
    </row>
    <row r="5012" spans="5:8" x14ac:dyDescent="0.35">
      <c r="E5012" s="47"/>
      <c r="H5012" s="47"/>
    </row>
    <row r="5013" spans="5:8" x14ac:dyDescent="0.35">
      <c r="E5013" s="47"/>
      <c r="H5013" s="47"/>
    </row>
    <row r="5014" spans="5:8" x14ac:dyDescent="0.35">
      <c r="E5014" s="47"/>
      <c r="H5014" s="47"/>
    </row>
    <row r="5015" spans="5:8" x14ac:dyDescent="0.35">
      <c r="E5015" s="47"/>
      <c r="H5015" s="47"/>
    </row>
    <row r="5016" spans="5:8" x14ac:dyDescent="0.35">
      <c r="E5016" s="47"/>
      <c r="H5016" s="47"/>
    </row>
    <row r="5017" spans="5:8" x14ac:dyDescent="0.35">
      <c r="E5017" s="47"/>
      <c r="H5017" s="47"/>
    </row>
    <row r="5018" spans="5:8" x14ac:dyDescent="0.35">
      <c r="E5018" s="47"/>
      <c r="H5018" s="47"/>
    </row>
    <row r="5019" spans="5:8" x14ac:dyDescent="0.35">
      <c r="E5019" s="47"/>
      <c r="H5019" s="47"/>
    </row>
    <row r="5020" spans="5:8" x14ac:dyDescent="0.35">
      <c r="E5020" s="47"/>
      <c r="H5020" s="47"/>
    </row>
    <row r="5021" spans="5:8" x14ac:dyDescent="0.35">
      <c r="E5021" s="47"/>
      <c r="H5021" s="47"/>
    </row>
    <row r="5022" spans="5:8" x14ac:dyDescent="0.35">
      <c r="E5022" s="47"/>
      <c r="H5022" s="47"/>
    </row>
    <row r="5023" spans="5:8" x14ac:dyDescent="0.35">
      <c r="E5023" s="47"/>
      <c r="H5023" s="47"/>
    </row>
    <row r="5024" spans="5:8" x14ac:dyDescent="0.35">
      <c r="E5024" s="47"/>
      <c r="H5024" s="47"/>
    </row>
    <row r="5025" spans="5:8" x14ac:dyDescent="0.35">
      <c r="E5025" s="47"/>
      <c r="H5025" s="47"/>
    </row>
    <row r="5026" spans="5:8" x14ac:dyDescent="0.35">
      <c r="E5026" s="47"/>
      <c r="H5026" s="47"/>
    </row>
    <row r="5027" spans="5:8" x14ac:dyDescent="0.35">
      <c r="E5027" s="47"/>
      <c r="H5027" s="47"/>
    </row>
    <row r="5028" spans="5:8" x14ac:dyDescent="0.35">
      <c r="E5028" s="47"/>
      <c r="H5028" s="47"/>
    </row>
    <row r="5029" spans="5:8" x14ac:dyDescent="0.35">
      <c r="E5029" s="47"/>
      <c r="H5029" s="47"/>
    </row>
    <row r="5030" spans="5:8" x14ac:dyDescent="0.35">
      <c r="E5030" s="47"/>
      <c r="H5030" s="47"/>
    </row>
    <row r="5031" spans="5:8" x14ac:dyDescent="0.35">
      <c r="E5031" s="47"/>
      <c r="H5031" s="47"/>
    </row>
    <row r="5032" spans="5:8" x14ac:dyDescent="0.35">
      <c r="E5032" s="47"/>
      <c r="H5032" s="47"/>
    </row>
    <row r="5033" spans="5:8" x14ac:dyDescent="0.35">
      <c r="E5033" s="47"/>
      <c r="H5033" s="47"/>
    </row>
    <row r="5034" spans="5:8" x14ac:dyDescent="0.35">
      <c r="E5034" s="47"/>
      <c r="H5034" s="47"/>
    </row>
    <row r="5035" spans="5:8" x14ac:dyDescent="0.35">
      <c r="E5035" s="47"/>
      <c r="H5035" s="47"/>
    </row>
    <row r="5036" spans="5:8" x14ac:dyDescent="0.35">
      <c r="E5036" s="47"/>
      <c r="H5036" s="47"/>
    </row>
    <row r="5037" spans="5:8" x14ac:dyDescent="0.35">
      <c r="E5037" s="47"/>
      <c r="H5037" s="47"/>
    </row>
    <row r="5038" spans="5:8" x14ac:dyDescent="0.35">
      <c r="E5038" s="47"/>
      <c r="H5038" s="47"/>
    </row>
    <row r="5039" spans="5:8" x14ac:dyDescent="0.35">
      <c r="E5039" s="47"/>
      <c r="H5039" s="47"/>
    </row>
    <row r="5040" spans="5:8" x14ac:dyDescent="0.35">
      <c r="E5040" s="47"/>
      <c r="H5040" s="47"/>
    </row>
    <row r="5041" spans="5:8" x14ac:dyDescent="0.35">
      <c r="E5041" s="47"/>
      <c r="H5041" s="47"/>
    </row>
    <row r="5042" spans="5:8" x14ac:dyDescent="0.35">
      <c r="E5042" s="47"/>
      <c r="H5042" s="47"/>
    </row>
    <row r="5043" spans="5:8" x14ac:dyDescent="0.35">
      <c r="E5043" s="47"/>
      <c r="H5043" s="47"/>
    </row>
    <row r="5044" spans="5:8" x14ac:dyDescent="0.35">
      <c r="E5044" s="47"/>
      <c r="H5044" s="47"/>
    </row>
    <row r="5045" spans="5:8" x14ac:dyDescent="0.35">
      <c r="E5045" s="47"/>
      <c r="H5045" s="47"/>
    </row>
    <row r="5046" spans="5:8" x14ac:dyDescent="0.35">
      <c r="E5046" s="47"/>
      <c r="H5046" s="47"/>
    </row>
    <row r="5047" spans="5:8" x14ac:dyDescent="0.35">
      <c r="E5047" s="47"/>
      <c r="H5047" s="47"/>
    </row>
    <row r="5048" spans="5:8" x14ac:dyDescent="0.35">
      <c r="E5048" s="47"/>
      <c r="H5048" s="47"/>
    </row>
    <row r="5049" spans="5:8" x14ac:dyDescent="0.35">
      <c r="E5049" s="47"/>
      <c r="H5049" s="47"/>
    </row>
    <row r="5050" spans="5:8" x14ac:dyDescent="0.35">
      <c r="E5050" s="47"/>
      <c r="H5050" s="47"/>
    </row>
    <row r="5051" spans="5:8" x14ac:dyDescent="0.35">
      <c r="E5051" s="47"/>
      <c r="H5051" s="47"/>
    </row>
    <row r="5052" spans="5:8" x14ac:dyDescent="0.35">
      <c r="E5052" s="47"/>
      <c r="H5052" s="47"/>
    </row>
    <row r="5053" spans="5:8" x14ac:dyDescent="0.35">
      <c r="E5053" s="47"/>
      <c r="H5053" s="47"/>
    </row>
    <row r="5054" spans="5:8" x14ac:dyDescent="0.35">
      <c r="E5054" s="47"/>
      <c r="H5054" s="47"/>
    </row>
    <row r="5055" spans="5:8" x14ac:dyDescent="0.35">
      <c r="E5055" s="47"/>
      <c r="H5055" s="47"/>
    </row>
    <row r="5056" spans="5:8" x14ac:dyDescent="0.35">
      <c r="E5056" s="47"/>
      <c r="H5056" s="47"/>
    </row>
    <row r="5057" spans="5:8" x14ac:dyDescent="0.35">
      <c r="E5057" s="47"/>
      <c r="H5057" s="47"/>
    </row>
    <row r="5058" spans="5:8" x14ac:dyDescent="0.35">
      <c r="E5058" s="47"/>
      <c r="H5058" s="47"/>
    </row>
    <row r="5059" spans="5:8" x14ac:dyDescent="0.35">
      <c r="E5059" s="47"/>
      <c r="H5059" s="47"/>
    </row>
    <row r="5060" spans="5:8" x14ac:dyDescent="0.35">
      <c r="E5060" s="47"/>
      <c r="H5060" s="47"/>
    </row>
    <row r="5061" spans="5:8" x14ac:dyDescent="0.35">
      <c r="E5061" s="47"/>
      <c r="H5061" s="47"/>
    </row>
    <row r="5062" spans="5:8" x14ac:dyDescent="0.35">
      <c r="E5062" s="47"/>
      <c r="H5062" s="47"/>
    </row>
    <row r="5063" spans="5:8" x14ac:dyDescent="0.35">
      <c r="E5063" s="47"/>
      <c r="H5063" s="47"/>
    </row>
    <row r="5064" spans="5:8" x14ac:dyDescent="0.35">
      <c r="E5064" s="47"/>
      <c r="H5064" s="47"/>
    </row>
    <row r="5065" spans="5:8" x14ac:dyDescent="0.35">
      <c r="E5065" s="47"/>
      <c r="H5065" s="47"/>
    </row>
    <row r="5066" spans="5:8" x14ac:dyDescent="0.35">
      <c r="E5066" s="47"/>
      <c r="H5066" s="47"/>
    </row>
    <row r="5067" spans="5:8" x14ac:dyDescent="0.35">
      <c r="E5067" s="47"/>
      <c r="H5067" s="47"/>
    </row>
    <row r="5068" spans="5:8" x14ac:dyDescent="0.35">
      <c r="E5068" s="47"/>
      <c r="H5068" s="47"/>
    </row>
    <row r="5069" spans="5:8" x14ac:dyDescent="0.35">
      <c r="E5069" s="47"/>
      <c r="H5069" s="47"/>
    </row>
    <row r="5070" spans="5:8" x14ac:dyDescent="0.35">
      <c r="E5070" s="47"/>
      <c r="H5070" s="47"/>
    </row>
    <row r="5071" spans="5:8" x14ac:dyDescent="0.35">
      <c r="E5071" s="47"/>
      <c r="H5071" s="47"/>
    </row>
    <row r="5072" spans="5:8" x14ac:dyDescent="0.35">
      <c r="E5072" s="47"/>
      <c r="H5072" s="47"/>
    </row>
    <row r="5073" spans="5:8" x14ac:dyDescent="0.35">
      <c r="E5073" s="47"/>
      <c r="H5073" s="47"/>
    </row>
    <row r="5074" spans="5:8" x14ac:dyDescent="0.35">
      <c r="E5074" s="47"/>
      <c r="H5074" s="47"/>
    </row>
    <row r="5075" spans="5:8" x14ac:dyDescent="0.35">
      <c r="E5075" s="47"/>
      <c r="H5075" s="47"/>
    </row>
    <row r="5076" spans="5:8" x14ac:dyDescent="0.35">
      <c r="E5076" s="47"/>
      <c r="H5076" s="47"/>
    </row>
    <row r="5077" spans="5:8" x14ac:dyDescent="0.35">
      <c r="E5077" s="47"/>
      <c r="H5077" s="47"/>
    </row>
    <row r="5078" spans="5:8" x14ac:dyDescent="0.35">
      <c r="E5078" s="47"/>
      <c r="H5078" s="47"/>
    </row>
    <row r="5079" spans="5:8" x14ac:dyDescent="0.35">
      <c r="E5079" s="47"/>
      <c r="H5079" s="47"/>
    </row>
    <row r="5080" spans="5:8" x14ac:dyDescent="0.35">
      <c r="E5080" s="47"/>
      <c r="H5080" s="47"/>
    </row>
    <row r="5081" spans="5:8" x14ac:dyDescent="0.35">
      <c r="E5081" s="47"/>
      <c r="H5081" s="47"/>
    </row>
    <row r="5082" spans="5:8" x14ac:dyDescent="0.35">
      <c r="E5082" s="47"/>
      <c r="H5082" s="47"/>
    </row>
    <row r="5083" spans="5:8" x14ac:dyDescent="0.35">
      <c r="E5083" s="47"/>
      <c r="H5083" s="47"/>
    </row>
    <row r="5084" spans="5:8" x14ac:dyDescent="0.35">
      <c r="E5084" s="47"/>
      <c r="H5084" s="47"/>
    </row>
    <row r="5085" spans="5:8" x14ac:dyDescent="0.35">
      <c r="E5085" s="47"/>
      <c r="H5085" s="47"/>
    </row>
    <row r="5086" spans="5:8" x14ac:dyDescent="0.35">
      <c r="E5086" s="47"/>
      <c r="H5086" s="47"/>
    </row>
    <row r="5087" spans="5:8" x14ac:dyDescent="0.35">
      <c r="E5087" s="47"/>
      <c r="H5087" s="47"/>
    </row>
    <row r="5088" spans="5:8" x14ac:dyDescent="0.35">
      <c r="E5088" s="47"/>
      <c r="H5088" s="47"/>
    </row>
    <row r="5089" spans="5:8" x14ac:dyDescent="0.35">
      <c r="E5089" s="47"/>
      <c r="H5089" s="47"/>
    </row>
    <row r="5090" spans="5:8" x14ac:dyDescent="0.35">
      <c r="E5090" s="47"/>
      <c r="H5090" s="47"/>
    </row>
    <row r="5091" spans="5:8" x14ac:dyDescent="0.35">
      <c r="E5091" s="47"/>
      <c r="H5091" s="47"/>
    </row>
    <row r="5092" spans="5:8" x14ac:dyDescent="0.35">
      <c r="E5092" s="47"/>
      <c r="H5092" s="47"/>
    </row>
    <row r="5093" spans="5:8" x14ac:dyDescent="0.35">
      <c r="E5093" s="47"/>
      <c r="H5093" s="47"/>
    </row>
    <row r="5094" spans="5:8" x14ac:dyDescent="0.35">
      <c r="E5094" s="47"/>
      <c r="H5094" s="47"/>
    </row>
    <row r="5095" spans="5:8" x14ac:dyDescent="0.35">
      <c r="E5095" s="47"/>
      <c r="H5095" s="47"/>
    </row>
    <row r="5096" spans="5:8" x14ac:dyDescent="0.35">
      <c r="E5096" s="47"/>
      <c r="H5096" s="47"/>
    </row>
    <row r="5097" spans="5:8" x14ac:dyDescent="0.35">
      <c r="E5097" s="47"/>
      <c r="H5097" s="47"/>
    </row>
    <row r="5098" spans="5:8" x14ac:dyDescent="0.35">
      <c r="E5098" s="47"/>
      <c r="H5098" s="47"/>
    </row>
    <row r="5099" spans="5:8" x14ac:dyDescent="0.35">
      <c r="E5099" s="47"/>
      <c r="H5099" s="47"/>
    </row>
    <row r="5100" spans="5:8" x14ac:dyDescent="0.35">
      <c r="E5100" s="47"/>
      <c r="H5100" s="47"/>
    </row>
    <row r="5101" spans="5:8" x14ac:dyDescent="0.35">
      <c r="E5101" s="47"/>
      <c r="H5101" s="47"/>
    </row>
    <row r="5102" spans="5:8" x14ac:dyDescent="0.35">
      <c r="E5102" s="47"/>
      <c r="H5102" s="47"/>
    </row>
    <row r="5103" spans="5:8" x14ac:dyDescent="0.35">
      <c r="E5103" s="47"/>
      <c r="H5103" s="47"/>
    </row>
    <row r="5104" spans="5:8" x14ac:dyDescent="0.35">
      <c r="E5104" s="47"/>
      <c r="H5104" s="47"/>
    </row>
    <row r="5105" spans="5:8" x14ac:dyDescent="0.35">
      <c r="E5105" s="47"/>
      <c r="H5105" s="47"/>
    </row>
    <row r="5106" spans="5:8" x14ac:dyDescent="0.35">
      <c r="E5106" s="47"/>
      <c r="H5106" s="47"/>
    </row>
    <row r="5107" spans="5:8" x14ac:dyDescent="0.35">
      <c r="E5107" s="47"/>
      <c r="H5107" s="47"/>
    </row>
    <row r="5108" spans="5:8" x14ac:dyDescent="0.35">
      <c r="E5108" s="47"/>
      <c r="H5108" s="47"/>
    </row>
    <row r="5109" spans="5:8" x14ac:dyDescent="0.35">
      <c r="E5109" s="47"/>
      <c r="H5109" s="47"/>
    </row>
    <row r="5110" spans="5:8" x14ac:dyDescent="0.35">
      <c r="E5110" s="47"/>
      <c r="H5110" s="47"/>
    </row>
    <row r="5111" spans="5:8" x14ac:dyDescent="0.35">
      <c r="E5111" s="47"/>
      <c r="H5111" s="47"/>
    </row>
    <row r="5112" spans="5:8" x14ac:dyDescent="0.35">
      <c r="E5112" s="47"/>
      <c r="H5112" s="47"/>
    </row>
    <row r="5113" spans="5:8" x14ac:dyDescent="0.35">
      <c r="E5113" s="47"/>
      <c r="H5113" s="47"/>
    </row>
    <row r="5114" spans="5:8" x14ac:dyDescent="0.35">
      <c r="E5114" s="47"/>
      <c r="H5114" s="47"/>
    </row>
    <row r="5115" spans="5:8" x14ac:dyDescent="0.35">
      <c r="E5115" s="47"/>
      <c r="H5115" s="47"/>
    </row>
    <row r="5116" spans="5:8" x14ac:dyDescent="0.35">
      <c r="E5116" s="47"/>
      <c r="H5116" s="47"/>
    </row>
    <row r="5117" spans="5:8" x14ac:dyDescent="0.35">
      <c r="E5117" s="47"/>
      <c r="H5117" s="47"/>
    </row>
    <row r="5118" spans="5:8" x14ac:dyDescent="0.35">
      <c r="E5118" s="47"/>
      <c r="H5118" s="47"/>
    </row>
    <row r="5119" spans="5:8" x14ac:dyDescent="0.35">
      <c r="E5119" s="47"/>
      <c r="H5119" s="47"/>
    </row>
    <row r="5120" spans="5:8" x14ac:dyDescent="0.35">
      <c r="E5120" s="47"/>
      <c r="H5120" s="47"/>
    </row>
    <row r="5121" spans="5:8" x14ac:dyDescent="0.35">
      <c r="E5121" s="47"/>
      <c r="H5121" s="47"/>
    </row>
    <row r="5122" spans="5:8" x14ac:dyDescent="0.35">
      <c r="E5122" s="47"/>
      <c r="H5122" s="47"/>
    </row>
    <row r="5123" spans="5:8" x14ac:dyDescent="0.35">
      <c r="E5123" s="47"/>
      <c r="H5123" s="47"/>
    </row>
    <row r="5124" spans="5:8" x14ac:dyDescent="0.35">
      <c r="E5124" s="47"/>
      <c r="H5124" s="47"/>
    </row>
    <row r="5125" spans="5:8" x14ac:dyDescent="0.35">
      <c r="E5125" s="47"/>
      <c r="H5125" s="47"/>
    </row>
    <row r="5126" spans="5:8" x14ac:dyDescent="0.35">
      <c r="E5126" s="47"/>
      <c r="H5126" s="47"/>
    </row>
    <row r="5127" spans="5:8" x14ac:dyDescent="0.35">
      <c r="E5127" s="47"/>
      <c r="H5127" s="47"/>
    </row>
    <row r="5128" spans="5:8" x14ac:dyDescent="0.35">
      <c r="E5128" s="47"/>
      <c r="H5128" s="47"/>
    </row>
    <row r="5129" spans="5:8" x14ac:dyDescent="0.35">
      <c r="E5129" s="47"/>
      <c r="H5129" s="47"/>
    </row>
    <row r="5130" spans="5:8" x14ac:dyDescent="0.35">
      <c r="E5130" s="47"/>
      <c r="H5130" s="47"/>
    </row>
    <row r="5131" spans="5:8" x14ac:dyDescent="0.35">
      <c r="E5131" s="47"/>
      <c r="H5131" s="47"/>
    </row>
    <row r="5132" spans="5:8" x14ac:dyDescent="0.35">
      <c r="E5132" s="47"/>
      <c r="H5132" s="47"/>
    </row>
    <row r="5133" spans="5:8" x14ac:dyDescent="0.35">
      <c r="E5133" s="47"/>
      <c r="H5133" s="47"/>
    </row>
    <row r="5134" spans="5:8" x14ac:dyDescent="0.35">
      <c r="E5134" s="47"/>
      <c r="H5134" s="47"/>
    </row>
    <row r="5135" spans="5:8" x14ac:dyDescent="0.35">
      <c r="E5135" s="47"/>
      <c r="H5135" s="47"/>
    </row>
    <row r="5136" spans="5:8" x14ac:dyDescent="0.35">
      <c r="E5136" s="47"/>
      <c r="H5136" s="47"/>
    </row>
    <row r="5137" spans="5:8" x14ac:dyDescent="0.35">
      <c r="E5137" s="47"/>
      <c r="H5137" s="47"/>
    </row>
    <row r="5138" spans="5:8" x14ac:dyDescent="0.35">
      <c r="E5138" s="47"/>
      <c r="H5138" s="47"/>
    </row>
    <row r="5139" spans="5:8" x14ac:dyDescent="0.35">
      <c r="E5139" s="47"/>
      <c r="H5139" s="47"/>
    </row>
    <row r="5140" spans="5:8" x14ac:dyDescent="0.35">
      <c r="E5140" s="47"/>
      <c r="H5140" s="47"/>
    </row>
    <row r="5141" spans="5:8" x14ac:dyDescent="0.35">
      <c r="E5141" s="47"/>
      <c r="H5141" s="47"/>
    </row>
    <row r="5142" spans="5:8" x14ac:dyDescent="0.35">
      <c r="E5142" s="47"/>
      <c r="H5142" s="47"/>
    </row>
    <row r="5143" spans="5:8" x14ac:dyDescent="0.35">
      <c r="E5143" s="47"/>
      <c r="H5143" s="47"/>
    </row>
    <row r="5144" spans="5:8" x14ac:dyDescent="0.35">
      <c r="E5144" s="47"/>
      <c r="H5144" s="47"/>
    </row>
    <row r="5145" spans="5:8" x14ac:dyDescent="0.35">
      <c r="E5145" s="47"/>
      <c r="H5145" s="47"/>
    </row>
    <row r="5146" spans="5:8" x14ac:dyDescent="0.35">
      <c r="E5146" s="47"/>
      <c r="H5146" s="47"/>
    </row>
    <row r="5147" spans="5:8" x14ac:dyDescent="0.35">
      <c r="E5147" s="47"/>
      <c r="H5147" s="47"/>
    </row>
    <row r="5148" spans="5:8" x14ac:dyDescent="0.35">
      <c r="E5148" s="47"/>
      <c r="H5148" s="47"/>
    </row>
    <row r="5149" spans="5:8" x14ac:dyDescent="0.35">
      <c r="E5149" s="47"/>
      <c r="H5149" s="47"/>
    </row>
    <row r="5150" spans="5:8" x14ac:dyDescent="0.35">
      <c r="E5150" s="47"/>
      <c r="H5150" s="47"/>
    </row>
    <row r="5151" spans="5:8" x14ac:dyDescent="0.35">
      <c r="E5151" s="47"/>
      <c r="H5151" s="47"/>
    </row>
    <row r="5152" spans="5:8" x14ac:dyDescent="0.35">
      <c r="E5152" s="47"/>
      <c r="H5152" s="47"/>
    </row>
    <row r="5153" spans="5:8" x14ac:dyDescent="0.35">
      <c r="E5153" s="47"/>
      <c r="H5153" s="47"/>
    </row>
    <row r="5154" spans="5:8" x14ac:dyDescent="0.35">
      <c r="E5154" s="47"/>
      <c r="H5154" s="47"/>
    </row>
    <row r="5155" spans="5:8" x14ac:dyDescent="0.35">
      <c r="E5155" s="47"/>
      <c r="H5155" s="47"/>
    </row>
    <row r="5156" spans="5:8" x14ac:dyDescent="0.35">
      <c r="E5156" s="47"/>
      <c r="H5156" s="47"/>
    </row>
    <row r="5157" spans="5:8" x14ac:dyDescent="0.35">
      <c r="E5157" s="47"/>
      <c r="H5157" s="47"/>
    </row>
    <row r="5158" spans="5:8" x14ac:dyDescent="0.35">
      <c r="E5158" s="47"/>
      <c r="H5158" s="47"/>
    </row>
    <row r="5159" spans="5:8" x14ac:dyDescent="0.35">
      <c r="E5159" s="47"/>
      <c r="H5159" s="47"/>
    </row>
    <row r="5160" spans="5:8" x14ac:dyDescent="0.35">
      <c r="E5160" s="47"/>
      <c r="H5160" s="47"/>
    </row>
    <row r="5161" spans="5:8" x14ac:dyDescent="0.35">
      <c r="E5161" s="47"/>
      <c r="H5161" s="47"/>
    </row>
    <row r="5162" spans="5:8" x14ac:dyDescent="0.35">
      <c r="E5162" s="47"/>
      <c r="H5162" s="47"/>
    </row>
    <row r="5163" spans="5:8" x14ac:dyDescent="0.35">
      <c r="E5163" s="47"/>
      <c r="H5163" s="47"/>
    </row>
    <row r="5164" spans="5:8" x14ac:dyDescent="0.35">
      <c r="E5164" s="47"/>
      <c r="H5164" s="47"/>
    </row>
    <row r="5165" spans="5:8" x14ac:dyDescent="0.35">
      <c r="E5165" s="47"/>
      <c r="H5165" s="47"/>
    </row>
    <row r="5166" spans="5:8" x14ac:dyDescent="0.35">
      <c r="E5166" s="47"/>
      <c r="H5166" s="47"/>
    </row>
    <row r="5167" spans="5:8" x14ac:dyDescent="0.35">
      <c r="E5167" s="47"/>
      <c r="H5167" s="47"/>
    </row>
    <row r="5168" spans="5:8" x14ac:dyDescent="0.35">
      <c r="E5168" s="47"/>
      <c r="H5168" s="47"/>
    </row>
    <row r="5169" spans="5:8" x14ac:dyDescent="0.35">
      <c r="E5169" s="47"/>
      <c r="H5169" s="47"/>
    </row>
    <row r="5170" spans="5:8" x14ac:dyDescent="0.35">
      <c r="E5170" s="47"/>
      <c r="H5170" s="47"/>
    </row>
    <row r="5171" spans="5:8" x14ac:dyDescent="0.35">
      <c r="E5171" s="47"/>
      <c r="H5171" s="47"/>
    </row>
    <row r="5172" spans="5:8" x14ac:dyDescent="0.35">
      <c r="E5172" s="47"/>
      <c r="H5172" s="47"/>
    </row>
    <row r="5173" spans="5:8" x14ac:dyDescent="0.35">
      <c r="E5173" s="47"/>
      <c r="H5173" s="47"/>
    </row>
    <row r="5174" spans="5:8" x14ac:dyDescent="0.35">
      <c r="E5174" s="47"/>
      <c r="H5174" s="47"/>
    </row>
    <row r="5175" spans="5:8" x14ac:dyDescent="0.35">
      <c r="E5175" s="47"/>
      <c r="H5175" s="47"/>
    </row>
    <row r="5176" spans="5:8" x14ac:dyDescent="0.35">
      <c r="E5176" s="47"/>
      <c r="H5176" s="47"/>
    </row>
    <row r="5177" spans="5:8" x14ac:dyDescent="0.35">
      <c r="E5177" s="47"/>
      <c r="H5177" s="47"/>
    </row>
    <row r="5178" spans="5:8" x14ac:dyDescent="0.35">
      <c r="E5178" s="47"/>
      <c r="H5178" s="47"/>
    </row>
    <row r="5179" spans="5:8" x14ac:dyDescent="0.35">
      <c r="E5179" s="47"/>
      <c r="H5179" s="47"/>
    </row>
    <row r="5180" spans="5:8" x14ac:dyDescent="0.35">
      <c r="E5180" s="47"/>
      <c r="H5180" s="47"/>
    </row>
    <row r="5181" spans="5:8" x14ac:dyDescent="0.35">
      <c r="E5181" s="47"/>
      <c r="H5181" s="47"/>
    </row>
    <row r="5182" spans="5:8" x14ac:dyDescent="0.35">
      <c r="E5182" s="47"/>
      <c r="H5182" s="47"/>
    </row>
    <row r="5183" spans="5:8" x14ac:dyDescent="0.35">
      <c r="E5183" s="47"/>
      <c r="H5183" s="47"/>
    </row>
    <row r="5184" spans="5:8" x14ac:dyDescent="0.35">
      <c r="E5184" s="47"/>
      <c r="H5184" s="47"/>
    </row>
    <row r="5185" spans="5:8" x14ac:dyDescent="0.35">
      <c r="E5185" s="47"/>
      <c r="H5185" s="47"/>
    </row>
    <row r="5186" spans="5:8" x14ac:dyDescent="0.35">
      <c r="E5186" s="47"/>
      <c r="H5186" s="47"/>
    </row>
    <row r="5187" spans="5:8" x14ac:dyDescent="0.35">
      <c r="E5187" s="47"/>
      <c r="H5187" s="47"/>
    </row>
    <row r="5188" spans="5:8" x14ac:dyDescent="0.35">
      <c r="E5188" s="47"/>
      <c r="H5188" s="47"/>
    </row>
    <row r="5189" spans="5:8" x14ac:dyDescent="0.35">
      <c r="E5189" s="47"/>
      <c r="H5189" s="47"/>
    </row>
    <row r="5190" spans="5:8" x14ac:dyDescent="0.35">
      <c r="E5190" s="47"/>
      <c r="H5190" s="47"/>
    </row>
    <row r="5191" spans="5:8" x14ac:dyDescent="0.35">
      <c r="E5191" s="47"/>
      <c r="H5191" s="47"/>
    </row>
    <row r="5192" spans="5:8" x14ac:dyDescent="0.35">
      <c r="E5192" s="47"/>
      <c r="H5192" s="47"/>
    </row>
    <row r="5193" spans="5:8" x14ac:dyDescent="0.35">
      <c r="E5193" s="47"/>
      <c r="H5193" s="47"/>
    </row>
    <row r="5194" spans="5:8" x14ac:dyDescent="0.35">
      <c r="E5194" s="47"/>
      <c r="H5194" s="47"/>
    </row>
    <row r="5195" spans="5:8" x14ac:dyDescent="0.35">
      <c r="E5195" s="47"/>
      <c r="H5195" s="47"/>
    </row>
    <row r="5196" spans="5:8" x14ac:dyDescent="0.35">
      <c r="E5196" s="47"/>
      <c r="H5196" s="47"/>
    </row>
    <row r="5197" spans="5:8" x14ac:dyDescent="0.35">
      <c r="E5197" s="47"/>
      <c r="H5197" s="47"/>
    </row>
    <row r="5198" spans="5:8" x14ac:dyDescent="0.35">
      <c r="E5198" s="47"/>
      <c r="H5198" s="47"/>
    </row>
    <row r="5199" spans="5:8" x14ac:dyDescent="0.35">
      <c r="E5199" s="47"/>
      <c r="H5199" s="47"/>
    </row>
    <row r="5200" spans="5:8" x14ac:dyDescent="0.35">
      <c r="E5200" s="47"/>
      <c r="H5200" s="47"/>
    </row>
    <row r="5201" spans="5:8" x14ac:dyDescent="0.35">
      <c r="E5201" s="47"/>
      <c r="H5201" s="47"/>
    </row>
    <row r="5202" spans="5:8" x14ac:dyDescent="0.35">
      <c r="E5202" s="47"/>
      <c r="H5202" s="47"/>
    </row>
    <row r="5203" spans="5:8" x14ac:dyDescent="0.35">
      <c r="E5203" s="47"/>
      <c r="H5203" s="47"/>
    </row>
    <row r="5204" spans="5:8" x14ac:dyDescent="0.35">
      <c r="E5204" s="47"/>
      <c r="H5204" s="47"/>
    </row>
    <row r="5205" spans="5:8" x14ac:dyDescent="0.35">
      <c r="E5205" s="47"/>
      <c r="H5205" s="47"/>
    </row>
    <row r="5206" spans="5:8" x14ac:dyDescent="0.35">
      <c r="E5206" s="47"/>
      <c r="H5206" s="47"/>
    </row>
    <row r="5207" spans="5:8" x14ac:dyDescent="0.35">
      <c r="E5207" s="47"/>
      <c r="H5207" s="47"/>
    </row>
    <row r="5208" spans="5:8" x14ac:dyDescent="0.35">
      <c r="E5208" s="47"/>
      <c r="H5208" s="47"/>
    </row>
    <row r="5209" spans="5:8" x14ac:dyDescent="0.35">
      <c r="E5209" s="47"/>
      <c r="H5209" s="47"/>
    </row>
    <row r="5210" spans="5:8" x14ac:dyDescent="0.35">
      <c r="E5210" s="47"/>
      <c r="H5210" s="47"/>
    </row>
    <row r="5211" spans="5:8" x14ac:dyDescent="0.35">
      <c r="E5211" s="47"/>
      <c r="H5211" s="47"/>
    </row>
    <row r="5212" spans="5:8" x14ac:dyDescent="0.35">
      <c r="E5212" s="47"/>
      <c r="H5212" s="47"/>
    </row>
    <row r="5213" spans="5:8" x14ac:dyDescent="0.35">
      <c r="E5213" s="47"/>
      <c r="H5213" s="47"/>
    </row>
    <row r="5214" spans="5:8" x14ac:dyDescent="0.35">
      <c r="E5214" s="47"/>
      <c r="H5214" s="47"/>
    </row>
    <row r="5215" spans="5:8" x14ac:dyDescent="0.35">
      <c r="E5215" s="47"/>
      <c r="H5215" s="47"/>
    </row>
    <row r="5216" spans="5:8" x14ac:dyDescent="0.35">
      <c r="E5216" s="47"/>
      <c r="H5216" s="47"/>
    </row>
    <row r="5217" spans="5:8" x14ac:dyDescent="0.35">
      <c r="E5217" s="47"/>
      <c r="H5217" s="47"/>
    </row>
    <row r="5218" spans="5:8" x14ac:dyDescent="0.35">
      <c r="E5218" s="47"/>
      <c r="H5218" s="47"/>
    </row>
    <row r="5219" spans="5:8" x14ac:dyDescent="0.35">
      <c r="E5219" s="47"/>
      <c r="H5219" s="47"/>
    </row>
    <row r="5220" spans="5:8" x14ac:dyDescent="0.35">
      <c r="E5220" s="47"/>
      <c r="H5220" s="47"/>
    </row>
    <row r="5221" spans="5:8" x14ac:dyDescent="0.35">
      <c r="E5221" s="47"/>
      <c r="H5221" s="47"/>
    </row>
    <row r="5222" spans="5:8" x14ac:dyDescent="0.35">
      <c r="E5222" s="47"/>
      <c r="H5222" s="47"/>
    </row>
    <row r="5223" spans="5:8" x14ac:dyDescent="0.35">
      <c r="E5223" s="47"/>
      <c r="H5223" s="47"/>
    </row>
    <row r="5224" spans="5:8" x14ac:dyDescent="0.35">
      <c r="E5224" s="47"/>
      <c r="H5224" s="47"/>
    </row>
    <row r="5225" spans="5:8" x14ac:dyDescent="0.35">
      <c r="E5225" s="47"/>
      <c r="H5225" s="47"/>
    </row>
    <row r="5226" spans="5:8" x14ac:dyDescent="0.35">
      <c r="E5226" s="47"/>
      <c r="H5226" s="47"/>
    </row>
    <row r="5227" spans="5:8" x14ac:dyDescent="0.35">
      <c r="E5227" s="47"/>
      <c r="H5227" s="47"/>
    </row>
    <row r="5228" spans="5:8" x14ac:dyDescent="0.35">
      <c r="E5228" s="47"/>
      <c r="H5228" s="47"/>
    </row>
    <row r="5229" spans="5:8" x14ac:dyDescent="0.35">
      <c r="E5229" s="47"/>
      <c r="H5229" s="47"/>
    </row>
    <row r="5230" spans="5:8" x14ac:dyDescent="0.35">
      <c r="E5230" s="47"/>
      <c r="H5230" s="47"/>
    </row>
    <row r="5231" spans="5:8" x14ac:dyDescent="0.35">
      <c r="E5231" s="47"/>
      <c r="H5231" s="47"/>
    </row>
    <row r="5232" spans="5:8" x14ac:dyDescent="0.35">
      <c r="E5232" s="47"/>
      <c r="H5232" s="47"/>
    </row>
    <row r="5233" spans="5:8" x14ac:dyDescent="0.35">
      <c r="E5233" s="47"/>
      <c r="H5233" s="47"/>
    </row>
    <row r="5234" spans="5:8" x14ac:dyDescent="0.35">
      <c r="E5234" s="47"/>
      <c r="H5234" s="47"/>
    </row>
    <row r="5235" spans="5:8" x14ac:dyDescent="0.35">
      <c r="E5235" s="47"/>
      <c r="H5235" s="47"/>
    </row>
    <row r="5236" spans="5:8" x14ac:dyDescent="0.35">
      <c r="E5236" s="47"/>
      <c r="H5236" s="47"/>
    </row>
    <row r="5237" spans="5:8" x14ac:dyDescent="0.35">
      <c r="E5237" s="47"/>
      <c r="H5237" s="47"/>
    </row>
    <row r="5238" spans="5:8" x14ac:dyDescent="0.35">
      <c r="E5238" s="47"/>
      <c r="H5238" s="47"/>
    </row>
    <row r="5239" spans="5:8" x14ac:dyDescent="0.35">
      <c r="E5239" s="47"/>
      <c r="H5239" s="47"/>
    </row>
    <row r="5240" spans="5:8" x14ac:dyDescent="0.35">
      <c r="E5240" s="47"/>
      <c r="H5240" s="47"/>
    </row>
    <row r="5241" spans="5:8" x14ac:dyDescent="0.35">
      <c r="E5241" s="47"/>
      <c r="H5241" s="47"/>
    </row>
    <row r="5242" spans="5:8" x14ac:dyDescent="0.35">
      <c r="E5242" s="47"/>
      <c r="H5242" s="47"/>
    </row>
    <row r="5243" spans="5:8" x14ac:dyDescent="0.35">
      <c r="E5243" s="47"/>
      <c r="H5243" s="47"/>
    </row>
    <row r="5244" spans="5:8" x14ac:dyDescent="0.35">
      <c r="E5244" s="47"/>
      <c r="H5244" s="47"/>
    </row>
    <row r="5245" spans="5:8" x14ac:dyDescent="0.35">
      <c r="E5245" s="47"/>
      <c r="H5245" s="47"/>
    </row>
    <row r="5246" spans="5:8" x14ac:dyDescent="0.35">
      <c r="E5246" s="47"/>
      <c r="H5246" s="47"/>
    </row>
    <row r="5247" spans="5:8" x14ac:dyDescent="0.35">
      <c r="E5247" s="47"/>
      <c r="H5247" s="47"/>
    </row>
    <row r="5248" spans="5:8" x14ac:dyDescent="0.35">
      <c r="E5248" s="47"/>
      <c r="H5248" s="47"/>
    </row>
    <row r="5249" spans="5:8" x14ac:dyDescent="0.35">
      <c r="E5249" s="47"/>
      <c r="H5249" s="47"/>
    </row>
    <row r="5250" spans="5:8" x14ac:dyDescent="0.35">
      <c r="E5250" s="47"/>
      <c r="H5250" s="47"/>
    </row>
    <row r="5251" spans="5:8" x14ac:dyDescent="0.35">
      <c r="E5251" s="47"/>
      <c r="H5251" s="47"/>
    </row>
    <row r="5252" spans="5:8" x14ac:dyDescent="0.35">
      <c r="E5252" s="47"/>
      <c r="H5252" s="47"/>
    </row>
    <row r="5253" spans="5:8" x14ac:dyDescent="0.35">
      <c r="E5253" s="47"/>
      <c r="H5253" s="47"/>
    </row>
    <row r="5254" spans="5:8" x14ac:dyDescent="0.35">
      <c r="E5254" s="47"/>
      <c r="H5254" s="47"/>
    </row>
    <row r="5255" spans="5:8" x14ac:dyDescent="0.35">
      <c r="E5255" s="47"/>
      <c r="H5255" s="47"/>
    </row>
    <row r="5256" spans="5:8" x14ac:dyDescent="0.35">
      <c r="E5256" s="47"/>
      <c r="H5256" s="47"/>
    </row>
    <row r="5257" spans="5:8" x14ac:dyDescent="0.35">
      <c r="E5257" s="47"/>
      <c r="H5257" s="47"/>
    </row>
    <row r="5258" spans="5:8" x14ac:dyDescent="0.35">
      <c r="E5258" s="47"/>
      <c r="H5258" s="47"/>
    </row>
    <row r="5259" spans="5:8" x14ac:dyDescent="0.35">
      <c r="E5259" s="47"/>
      <c r="H5259" s="47"/>
    </row>
    <row r="5260" spans="5:8" x14ac:dyDescent="0.35">
      <c r="E5260" s="47"/>
      <c r="H5260" s="47"/>
    </row>
    <row r="5261" spans="5:8" x14ac:dyDescent="0.35">
      <c r="E5261" s="47"/>
      <c r="H5261" s="47"/>
    </row>
    <row r="5262" spans="5:8" x14ac:dyDescent="0.35">
      <c r="E5262" s="47"/>
      <c r="H5262" s="47"/>
    </row>
    <row r="5263" spans="5:8" x14ac:dyDescent="0.35">
      <c r="E5263" s="47"/>
      <c r="H5263" s="47"/>
    </row>
    <row r="5264" spans="5:8" x14ac:dyDescent="0.35">
      <c r="E5264" s="47"/>
      <c r="H5264" s="47"/>
    </row>
    <row r="5265" spans="5:8" x14ac:dyDescent="0.35">
      <c r="E5265" s="47"/>
      <c r="H5265" s="47"/>
    </row>
    <row r="5266" spans="5:8" x14ac:dyDescent="0.35">
      <c r="E5266" s="47"/>
      <c r="H5266" s="47"/>
    </row>
    <row r="5267" spans="5:8" x14ac:dyDescent="0.35">
      <c r="E5267" s="47"/>
      <c r="H5267" s="47"/>
    </row>
    <row r="5268" spans="5:8" x14ac:dyDescent="0.35">
      <c r="E5268" s="47"/>
      <c r="H5268" s="47"/>
    </row>
    <row r="5269" spans="5:8" x14ac:dyDescent="0.35">
      <c r="E5269" s="47"/>
      <c r="H5269" s="47"/>
    </row>
    <row r="5270" spans="5:8" x14ac:dyDescent="0.35">
      <c r="E5270" s="47"/>
      <c r="H5270" s="47"/>
    </row>
    <row r="5271" spans="5:8" x14ac:dyDescent="0.35">
      <c r="E5271" s="47"/>
      <c r="H5271" s="47"/>
    </row>
    <row r="5272" spans="5:8" x14ac:dyDescent="0.35">
      <c r="E5272" s="47"/>
      <c r="H5272" s="47"/>
    </row>
    <row r="5273" spans="5:8" x14ac:dyDescent="0.35">
      <c r="E5273" s="47"/>
      <c r="H5273" s="47"/>
    </row>
    <row r="5274" spans="5:8" x14ac:dyDescent="0.35">
      <c r="E5274" s="47"/>
      <c r="H5274" s="47"/>
    </row>
    <row r="5275" spans="5:8" x14ac:dyDescent="0.35">
      <c r="E5275" s="47"/>
      <c r="H5275" s="47"/>
    </row>
    <row r="5276" spans="5:8" x14ac:dyDescent="0.35">
      <c r="E5276" s="47"/>
      <c r="H5276" s="47"/>
    </row>
    <row r="5277" spans="5:8" x14ac:dyDescent="0.35">
      <c r="E5277" s="47"/>
      <c r="H5277" s="47"/>
    </row>
    <row r="5278" spans="5:8" x14ac:dyDescent="0.35">
      <c r="E5278" s="47"/>
      <c r="H5278" s="47"/>
    </row>
    <row r="5279" spans="5:8" x14ac:dyDescent="0.35">
      <c r="E5279" s="47"/>
      <c r="H5279" s="47"/>
    </row>
    <row r="5280" spans="5:8" x14ac:dyDescent="0.35">
      <c r="E5280" s="47"/>
      <c r="H5280" s="47"/>
    </row>
    <row r="5281" spans="5:8" x14ac:dyDescent="0.35">
      <c r="E5281" s="47"/>
      <c r="H5281" s="47"/>
    </row>
    <row r="5282" spans="5:8" x14ac:dyDescent="0.35">
      <c r="E5282" s="47"/>
      <c r="H5282" s="47"/>
    </row>
    <row r="5283" spans="5:8" x14ac:dyDescent="0.35">
      <c r="E5283" s="47"/>
      <c r="H5283" s="47"/>
    </row>
    <row r="5284" spans="5:8" x14ac:dyDescent="0.35">
      <c r="E5284" s="47"/>
      <c r="H5284" s="47"/>
    </row>
    <row r="5285" spans="5:8" x14ac:dyDescent="0.35">
      <c r="E5285" s="47"/>
      <c r="H5285" s="47"/>
    </row>
    <row r="5286" spans="5:8" x14ac:dyDescent="0.35">
      <c r="E5286" s="47"/>
      <c r="H5286" s="47"/>
    </row>
    <row r="5287" spans="5:8" x14ac:dyDescent="0.35">
      <c r="E5287" s="47"/>
      <c r="H5287" s="47"/>
    </row>
    <row r="5288" spans="5:8" x14ac:dyDescent="0.35">
      <c r="E5288" s="47"/>
      <c r="H5288" s="47"/>
    </row>
    <row r="5289" spans="5:8" x14ac:dyDescent="0.35">
      <c r="E5289" s="47"/>
      <c r="H5289" s="47"/>
    </row>
    <row r="5290" spans="5:8" x14ac:dyDescent="0.35">
      <c r="E5290" s="47"/>
      <c r="H5290" s="47"/>
    </row>
    <row r="5291" spans="5:8" x14ac:dyDescent="0.35">
      <c r="E5291" s="47"/>
      <c r="H5291" s="47"/>
    </row>
    <row r="5292" spans="5:8" x14ac:dyDescent="0.35">
      <c r="E5292" s="47"/>
      <c r="H5292" s="47"/>
    </row>
    <row r="5293" spans="5:8" x14ac:dyDescent="0.35">
      <c r="E5293" s="47"/>
      <c r="H5293" s="47"/>
    </row>
    <row r="5294" spans="5:8" x14ac:dyDescent="0.35">
      <c r="E5294" s="47"/>
      <c r="H5294" s="47"/>
    </row>
    <row r="5295" spans="5:8" x14ac:dyDescent="0.35">
      <c r="E5295" s="47"/>
      <c r="H5295" s="47"/>
    </row>
    <row r="5296" spans="5:8" x14ac:dyDescent="0.35">
      <c r="E5296" s="47"/>
      <c r="H5296" s="47"/>
    </row>
    <row r="5297" spans="5:8" x14ac:dyDescent="0.35">
      <c r="E5297" s="47"/>
      <c r="H5297" s="47"/>
    </row>
    <row r="5298" spans="5:8" x14ac:dyDescent="0.35">
      <c r="E5298" s="47"/>
      <c r="H5298" s="47"/>
    </row>
    <row r="5299" spans="5:8" x14ac:dyDescent="0.35">
      <c r="E5299" s="47"/>
      <c r="H5299" s="47"/>
    </row>
    <row r="5300" spans="5:8" x14ac:dyDescent="0.35">
      <c r="E5300" s="47"/>
      <c r="H5300" s="47"/>
    </row>
    <row r="5301" spans="5:8" x14ac:dyDescent="0.35">
      <c r="E5301" s="47"/>
      <c r="H5301" s="47"/>
    </row>
    <row r="5302" spans="5:8" x14ac:dyDescent="0.35">
      <c r="E5302" s="47"/>
      <c r="H5302" s="47"/>
    </row>
    <row r="5303" spans="5:8" x14ac:dyDescent="0.35">
      <c r="E5303" s="47"/>
      <c r="H5303" s="47"/>
    </row>
    <row r="5304" spans="5:8" x14ac:dyDescent="0.35">
      <c r="E5304" s="47"/>
      <c r="H5304" s="47"/>
    </row>
    <row r="5305" spans="5:8" x14ac:dyDescent="0.35">
      <c r="E5305" s="47"/>
      <c r="H5305" s="47"/>
    </row>
    <row r="5306" spans="5:8" x14ac:dyDescent="0.35">
      <c r="E5306" s="47"/>
      <c r="H5306" s="47"/>
    </row>
    <row r="5307" spans="5:8" x14ac:dyDescent="0.35">
      <c r="E5307" s="47"/>
      <c r="H5307" s="47"/>
    </row>
    <row r="5308" spans="5:8" x14ac:dyDescent="0.35">
      <c r="E5308" s="47"/>
      <c r="H5308" s="47"/>
    </row>
    <row r="5309" spans="5:8" x14ac:dyDescent="0.35">
      <c r="E5309" s="47"/>
      <c r="H5309" s="47"/>
    </row>
    <row r="5310" spans="5:8" x14ac:dyDescent="0.35">
      <c r="E5310" s="47"/>
      <c r="H5310" s="47"/>
    </row>
    <row r="5311" spans="5:8" x14ac:dyDescent="0.35">
      <c r="E5311" s="47"/>
      <c r="H5311" s="47"/>
    </row>
    <row r="5312" spans="5:8" x14ac:dyDescent="0.35">
      <c r="E5312" s="47"/>
      <c r="H5312" s="47"/>
    </row>
    <row r="5313" spans="5:8" x14ac:dyDescent="0.35">
      <c r="E5313" s="47"/>
      <c r="H5313" s="47"/>
    </row>
    <row r="5314" spans="5:8" x14ac:dyDescent="0.35">
      <c r="E5314" s="47"/>
      <c r="H5314" s="47"/>
    </row>
    <row r="5315" spans="5:8" x14ac:dyDescent="0.35">
      <c r="E5315" s="47"/>
      <c r="H5315" s="47"/>
    </row>
    <row r="5316" spans="5:8" x14ac:dyDescent="0.35">
      <c r="E5316" s="47"/>
      <c r="H5316" s="47"/>
    </row>
    <row r="5317" spans="5:8" x14ac:dyDescent="0.35">
      <c r="E5317" s="47"/>
      <c r="H5317" s="47"/>
    </row>
    <row r="5318" spans="5:8" x14ac:dyDescent="0.35">
      <c r="E5318" s="47"/>
      <c r="H5318" s="47"/>
    </row>
    <row r="5319" spans="5:8" x14ac:dyDescent="0.35">
      <c r="E5319" s="47"/>
      <c r="H5319" s="47"/>
    </row>
    <row r="5320" spans="5:8" x14ac:dyDescent="0.35">
      <c r="E5320" s="47"/>
      <c r="H5320" s="47"/>
    </row>
    <row r="5321" spans="5:8" x14ac:dyDescent="0.35">
      <c r="E5321" s="47"/>
      <c r="H5321" s="47"/>
    </row>
    <row r="5322" spans="5:8" x14ac:dyDescent="0.35">
      <c r="E5322" s="47"/>
      <c r="H5322" s="47"/>
    </row>
    <row r="5323" spans="5:8" x14ac:dyDescent="0.35">
      <c r="E5323" s="47"/>
      <c r="H5323" s="47"/>
    </row>
    <row r="5324" spans="5:8" x14ac:dyDescent="0.35">
      <c r="E5324" s="47"/>
      <c r="H5324" s="47"/>
    </row>
    <row r="5325" spans="5:8" x14ac:dyDescent="0.35">
      <c r="E5325" s="47"/>
      <c r="H5325" s="47"/>
    </row>
    <row r="5326" spans="5:8" x14ac:dyDescent="0.35">
      <c r="E5326" s="47"/>
      <c r="H5326" s="47"/>
    </row>
    <row r="5327" spans="5:8" x14ac:dyDescent="0.35">
      <c r="E5327" s="47"/>
      <c r="H5327" s="47"/>
    </row>
    <row r="5328" spans="5:8" x14ac:dyDescent="0.35">
      <c r="E5328" s="47"/>
      <c r="H5328" s="47"/>
    </row>
    <row r="5329" spans="5:8" x14ac:dyDescent="0.35">
      <c r="E5329" s="47"/>
      <c r="H5329" s="47"/>
    </row>
    <row r="5330" spans="5:8" x14ac:dyDescent="0.35">
      <c r="E5330" s="47"/>
      <c r="H5330" s="47"/>
    </row>
    <row r="5331" spans="5:8" x14ac:dyDescent="0.35">
      <c r="E5331" s="47"/>
      <c r="H5331" s="47"/>
    </row>
    <row r="5332" spans="5:8" x14ac:dyDescent="0.35">
      <c r="E5332" s="47"/>
      <c r="H5332" s="47"/>
    </row>
    <row r="5333" spans="5:8" x14ac:dyDescent="0.35">
      <c r="E5333" s="47"/>
      <c r="H5333" s="47"/>
    </row>
    <row r="5334" spans="5:8" x14ac:dyDescent="0.35">
      <c r="E5334" s="47"/>
      <c r="H5334" s="47"/>
    </row>
    <row r="5335" spans="5:8" x14ac:dyDescent="0.35">
      <c r="E5335" s="47"/>
      <c r="H5335" s="47"/>
    </row>
    <row r="5336" spans="5:8" x14ac:dyDescent="0.35">
      <c r="E5336" s="47"/>
      <c r="H5336" s="47"/>
    </row>
    <row r="5337" spans="5:8" x14ac:dyDescent="0.35">
      <c r="E5337" s="47"/>
      <c r="H5337" s="47"/>
    </row>
    <row r="5338" spans="5:8" x14ac:dyDescent="0.35">
      <c r="E5338" s="47"/>
      <c r="H5338" s="47"/>
    </row>
    <row r="5339" spans="5:8" x14ac:dyDescent="0.35">
      <c r="E5339" s="47"/>
      <c r="H5339" s="47"/>
    </row>
    <row r="5340" spans="5:8" x14ac:dyDescent="0.35">
      <c r="E5340" s="47"/>
      <c r="H5340" s="47"/>
    </row>
    <row r="5341" spans="5:8" x14ac:dyDescent="0.35">
      <c r="E5341" s="47"/>
      <c r="H5341" s="47"/>
    </row>
    <row r="5342" spans="5:8" x14ac:dyDescent="0.35">
      <c r="E5342" s="47"/>
      <c r="H5342" s="47"/>
    </row>
    <row r="5343" spans="5:8" x14ac:dyDescent="0.35">
      <c r="E5343" s="47"/>
      <c r="H5343" s="47"/>
    </row>
    <row r="5344" spans="5:8" x14ac:dyDescent="0.35">
      <c r="E5344" s="47"/>
      <c r="H5344" s="47"/>
    </row>
    <row r="5345" spans="5:8" x14ac:dyDescent="0.35">
      <c r="E5345" s="47"/>
      <c r="H5345" s="47"/>
    </row>
    <row r="5346" spans="5:8" x14ac:dyDescent="0.35">
      <c r="E5346" s="47"/>
      <c r="H5346" s="47"/>
    </row>
    <row r="5347" spans="5:8" x14ac:dyDescent="0.35">
      <c r="E5347" s="47"/>
      <c r="H5347" s="47"/>
    </row>
    <row r="5348" spans="5:8" x14ac:dyDescent="0.35">
      <c r="E5348" s="47"/>
      <c r="H5348" s="47"/>
    </row>
    <row r="5349" spans="5:8" x14ac:dyDescent="0.35">
      <c r="E5349" s="47"/>
      <c r="H5349" s="47"/>
    </row>
    <row r="5350" spans="5:8" x14ac:dyDescent="0.35">
      <c r="E5350" s="47"/>
      <c r="H5350" s="47"/>
    </row>
    <row r="5351" spans="5:8" x14ac:dyDescent="0.35">
      <c r="E5351" s="47"/>
      <c r="H5351" s="47"/>
    </row>
    <row r="5352" spans="5:8" x14ac:dyDescent="0.35">
      <c r="E5352" s="47"/>
      <c r="H5352" s="47"/>
    </row>
    <row r="5353" spans="5:8" x14ac:dyDescent="0.35">
      <c r="E5353" s="47"/>
      <c r="H5353" s="47"/>
    </row>
    <row r="5354" spans="5:8" x14ac:dyDescent="0.35">
      <c r="E5354" s="47"/>
      <c r="H5354" s="47"/>
    </row>
    <row r="5355" spans="5:8" x14ac:dyDescent="0.35">
      <c r="E5355" s="47"/>
      <c r="H5355" s="47"/>
    </row>
    <row r="5356" spans="5:8" x14ac:dyDescent="0.35">
      <c r="E5356" s="47"/>
      <c r="H5356" s="47"/>
    </row>
    <row r="5357" spans="5:8" x14ac:dyDescent="0.35">
      <c r="E5357" s="47"/>
      <c r="H5357" s="47"/>
    </row>
    <row r="5358" spans="5:8" x14ac:dyDescent="0.35">
      <c r="E5358" s="47"/>
      <c r="H5358" s="47"/>
    </row>
    <row r="5359" spans="5:8" x14ac:dyDescent="0.35">
      <c r="E5359" s="47"/>
      <c r="H5359" s="47"/>
    </row>
    <row r="5360" spans="5:8" x14ac:dyDescent="0.35">
      <c r="E5360" s="47"/>
      <c r="H5360" s="47"/>
    </row>
    <row r="5361" spans="5:8" x14ac:dyDescent="0.35">
      <c r="E5361" s="47"/>
      <c r="H5361" s="47"/>
    </row>
    <row r="5362" spans="5:8" x14ac:dyDescent="0.35">
      <c r="E5362" s="47"/>
      <c r="H5362" s="47"/>
    </row>
    <row r="5363" spans="5:8" x14ac:dyDescent="0.35">
      <c r="E5363" s="47"/>
      <c r="H5363" s="47"/>
    </row>
    <row r="5364" spans="5:8" x14ac:dyDescent="0.35">
      <c r="E5364" s="47"/>
      <c r="H5364" s="47"/>
    </row>
    <row r="5365" spans="5:8" x14ac:dyDescent="0.35">
      <c r="E5365" s="47"/>
      <c r="H5365" s="47"/>
    </row>
    <row r="5366" spans="5:8" x14ac:dyDescent="0.35">
      <c r="E5366" s="47"/>
      <c r="H5366" s="47"/>
    </row>
    <row r="5367" spans="5:8" x14ac:dyDescent="0.35">
      <c r="E5367" s="47"/>
      <c r="H5367" s="47"/>
    </row>
    <row r="5368" spans="5:8" x14ac:dyDescent="0.35">
      <c r="E5368" s="47"/>
      <c r="H5368" s="47"/>
    </row>
    <row r="5369" spans="5:8" x14ac:dyDescent="0.35">
      <c r="E5369" s="47"/>
      <c r="H5369" s="47"/>
    </row>
    <row r="5370" spans="5:8" x14ac:dyDescent="0.35">
      <c r="E5370" s="47"/>
      <c r="H5370" s="47"/>
    </row>
    <row r="5371" spans="5:8" x14ac:dyDescent="0.35">
      <c r="E5371" s="47"/>
      <c r="H5371" s="47"/>
    </row>
    <row r="5372" spans="5:8" x14ac:dyDescent="0.35">
      <c r="E5372" s="47"/>
      <c r="H5372" s="47"/>
    </row>
    <row r="5373" spans="5:8" x14ac:dyDescent="0.35">
      <c r="E5373" s="47"/>
      <c r="H5373" s="47"/>
    </row>
    <row r="5374" spans="5:8" x14ac:dyDescent="0.35">
      <c r="E5374" s="47"/>
      <c r="H5374" s="47"/>
    </row>
    <row r="5375" spans="5:8" x14ac:dyDescent="0.35">
      <c r="E5375" s="47"/>
      <c r="H5375" s="47"/>
    </row>
    <row r="5376" spans="5:8" x14ac:dyDescent="0.35">
      <c r="E5376" s="47"/>
      <c r="H5376" s="47"/>
    </row>
    <row r="5377" spans="5:8" x14ac:dyDescent="0.35">
      <c r="E5377" s="47"/>
      <c r="H5377" s="47"/>
    </row>
    <row r="5378" spans="5:8" x14ac:dyDescent="0.35">
      <c r="E5378" s="47"/>
      <c r="H5378" s="47"/>
    </row>
    <row r="5379" spans="5:8" x14ac:dyDescent="0.35">
      <c r="E5379" s="47"/>
      <c r="H5379" s="47"/>
    </row>
    <row r="5380" spans="5:8" x14ac:dyDescent="0.35">
      <c r="E5380" s="47"/>
      <c r="H5380" s="47"/>
    </row>
    <row r="5381" spans="5:8" x14ac:dyDescent="0.35">
      <c r="E5381" s="47"/>
      <c r="H5381" s="47"/>
    </row>
    <row r="5382" spans="5:8" x14ac:dyDescent="0.35">
      <c r="E5382" s="47"/>
      <c r="H5382" s="47"/>
    </row>
    <row r="5383" spans="5:8" x14ac:dyDescent="0.35">
      <c r="E5383" s="47"/>
      <c r="H5383" s="47"/>
    </row>
    <row r="5384" spans="5:8" x14ac:dyDescent="0.35">
      <c r="E5384" s="47"/>
      <c r="H5384" s="47"/>
    </row>
    <row r="5385" spans="5:8" x14ac:dyDescent="0.35">
      <c r="E5385" s="47"/>
      <c r="H5385" s="47"/>
    </row>
    <row r="5386" spans="5:8" x14ac:dyDescent="0.35">
      <c r="E5386" s="47"/>
      <c r="H5386" s="47"/>
    </row>
    <row r="5387" spans="5:8" x14ac:dyDescent="0.35">
      <c r="E5387" s="47"/>
      <c r="H5387" s="47"/>
    </row>
    <row r="5388" spans="5:8" x14ac:dyDescent="0.35">
      <c r="E5388" s="47"/>
      <c r="H5388" s="47"/>
    </row>
    <row r="5389" spans="5:8" x14ac:dyDescent="0.35">
      <c r="E5389" s="47"/>
      <c r="H5389" s="47"/>
    </row>
    <row r="5390" spans="5:8" x14ac:dyDescent="0.35">
      <c r="E5390" s="47"/>
      <c r="H5390" s="47"/>
    </row>
    <row r="5391" spans="5:8" x14ac:dyDescent="0.35">
      <c r="E5391" s="47"/>
      <c r="H5391" s="47"/>
    </row>
    <row r="5392" spans="5:8" x14ac:dyDescent="0.35">
      <c r="E5392" s="47"/>
      <c r="H5392" s="47"/>
    </row>
    <row r="5393" spans="5:8" x14ac:dyDescent="0.35">
      <c r="E5393" s="47"/>
      <c r="H5393" s="47"/>
    </row>
    <row r="5394" spans="5:8" x14ac:dyDescent="0.35">
      <c r="E5394" s="47"/>
      <c r="H5394" s="47"/>
    </row>
    <row r="5395" spans="5:8" x14ac:dyDescent="0.35">
      <c r="E5395" s="47"/>
      <c r="H5395" s="47"/>
    </row>
    <row r="5396" spans="5:8" x14ac:dyDescent="0.35">
      <c r="E5396" s="47"/>
      <c r="H5396" s="47"/>
    </row>
    <row r="5397" spans="5:8" x14ac:dyDescent="0.35">
      <c r="E5397" s="47"/>
      <c r="H5397" s="47"/>
    </row>
    <row r="5398" spans="5:8" x14ac:dyDescent="0.35">
      <c r="E5398" s="47"/>
      <c r="H5398" s="47"/>
    </row>
    <row r="5399" spans="5:8" x14ac:dyDescent="0.35">
      <c r="E5399" s="47"/>
      <c r="H5399" s="47"/>
    </row>
    <row r="5400" spans="5:8" x14ac:dyDescent="0.35">
      <c r="E5400" s="47"/>
      <c r="H5400" s="47"/>
    </row>
    <row r="5401" spans="5:8" x14ac:dyDescent="0.35">
      <c r="E5401" s="47"/>
      <c r="H5401" s="47"/>
    </row>
    <row r="5402" spans="5:8" x14ac:dyDescent="0.35">
      <c r="E5402" s="47"/>
      <c r="H5402" s="47"/>
    </row>
    <row r="5403" spans="5:8" x14ac:dyDescent="0.35">
      <c r="E5403" s="47"/>
      <c r="H5403" s="47"/>
    </row>
    <row r="5404" spans="5:8" x14ac:dyDescent="0.35">
      <c r="E5404" s="47"/>
      <c r="H5404" s="47"/>
    </row>
    <row r="5405" spans="5:8" x14ac:dyDescent="0.35">
      <c r="E5405" s="47"/>
      <c r="H5405" s="47"/>
    </row>
    <row r="5406" spans="5:8" x14ac:dyDescent="0.35">
      <c r="E5406" s="47"/>
      <c r="H5406" s="47"/>
    </row>
    <row r="5407" spans="5:8" x14ac:dyDescent="0.35">
      <c r="E5407" s="47"/>
      <c r="H5407" s="47"/>
    </row>
    <row r="5408" spans="5:8" x14ac:dyDescent="0.35">
      <c r="E5408" s="47"/>
      <c r="H5408" s="47"/>
    </row>
    <row r="5409" spans="5:8" x14ac:dyDescent="0.35">
      <c r="E5409" s="47"/>
      <c r="H5409" s="47"/>
    </row>
    <row r="5410" spans="5:8" x14ac:dyDescent="0.35">
      <c r="E5410" s="47"/>
      <c r="H5410" s="47"/>
    </row>
    <row r="5411" spans="5:8" x14ac:dyDescent="0.35">
      <c r="E5411" s="47"/>
      <c r="H5411" s="47"/>
    </row>
    <row r="5412" spans="5:8" x14ac:dyDescent="0.35">
      <c r="E5412" s="47"/>
      <c r="H5412" s="47"/>
    </row>
    <row r="5413" spans="5:8" x14ac:dyDescent="0.35">
      <c r="E5413" s="47"/>
      <c r="H5413" s="47"/>
    </row>
    <row r="5414" spans="5:8" x14ac:dyDescent="0.35">
      <c r="E5414" s="47"/>
      <c r="H5414" s="47"/>
    </row>
    <row r="5415" spans="5:8" x14ac:dyDescent="0.35">
      <c r="E5415" s="47"/>
      <c r="H5415" s="47"/>
    </row>
    <row r="5416" spans="5:8" x14ac:dyDescent="0.35">
      <c r="E5416" s="47"/>
      <c r="H5416" s="47"/>
    </row>
    <row r="5417" spans="5:8" x14ac:dyDescent="0.35">
      <c r="E5417" s="47"/>
      <c r="H5417" s="47"/>
    </row>
    <row r="5418" spans="5:8" x14ac:dyDescent="0.35">
      <c r="E5418" s="47"/>
      <c r="H5418" s="47"/>
    </row>
    <row r="5419" spans="5:8" x14ac:dyDescent="0.35">
      <c r="E5419" s="47"/>
      <c r="H5419" s="47"/>
    </row>
    <row r="5420" spans="5:8" x14ac:dyDescent="0.35">
      <c r="E5420" s="47"/>
      <c r="H5420" s="47"/>
    </row>
    <row r="5421" spans="5:8" x14ac:dyDescent="0.35">
      <c r="E5421" s="47"/>
      <c r="H5421" s="47"/>
    </row>
    <row r="5422" spans="5:8" x14ac:dyDescent="0.35">
      <c r="E5422" s="47"/>
      <c r="H5422" s="47"/>
    </row>
    <row r="5423" spans="5:8" x14ac:dyDescent="0.35">
      <c r="E5423" s="47"/>
      <c r="H5423" s="47"/>
    </row>
    <row r="5424" spans="5:8" x14ac:dyDescent="0.35">
      <c r="E5424" s="47"/>
      <c r="H5424" s="47"/>
    </row>
    <row r="5425" spans="5:8" x14ac:dyDescent="0.35">
      <c r="E5425" s="47"/>
      <c r="H5425" s="47"/>
    </row>
    <row r="5426" spans="5:8" x14ac:dyDescent="0.35">
      <c r="E5426" s="47"/>
      <c r="H5426" s="47"/>
    </row>
    <row r="5427" spans="5:8" x14ac:dyDescent="0.35">
      <c r="E5427" s="47"/>
      <c r="H5427" s="47"/>
    </row>
    <row r="5428" spans="5:8" x14ac:dyDescent="0.35">
      <c r="E5428" s="47"/>
      <c r="H5428" s="47"/>
    </row>
    <row r="5429" spans="5:8" x14ac:dyDescent="0.35">
      <c r="E5429" s="47"/>
      <c r="H5429" s="47"/>
    </row>
    <row r="5430" spans="5:8" x14ac:dyDescent="0.35">
      <c r="E5430" s="47"/>
      <c r="H5430" s="47"/>
    </row>
    <row r="5431" spans="5:8" x14ac:dyDescent="0.35">
      <c r="E5431" s="47"/>
      <c r="H5431" s="47"/>
    </row>
    <row r="5432" spans="5:8" x14ac:dyDescent="0.35">
      <c r="E5432" s="47"/>
      <c r="H5432" s="47"/>
    </row>
    <row r="5433" spans="5:8" x14ac:dyDescent="0.35">
      <c r="E5433" s="47"/>
      <c r="H5433" s="47"/>
    </row>
    <row r="5434" spans="5:8" x14ac:dyDescent="0.35">
      <c r="E5434" s="47"/>
      <c r="H5434" s="47"/>
    </row>
    <row r="5435" spans="5:8" x14ac:dyDescent="0.35">
      <c r="E5435" s="47"/>
      <c r="H5435" s="47"/>
    </row>
    <row r="5436" spans="5:8" x14ac:dyDescent="0.35">
      <c r="E5436" s="47"/>
      <c r="H5436" s="47"/>
    </row>
    <row r="5437" spans="5:8" x14ac:dyDescent="0.35">
      <c r="E5437" s="47"/>
      <c r="H5437" s="47"/>
    </row>
    <row r="5438" spans="5:8" x14ac:dyDescent="0.35">
      <c r="E5438" s="47"/>
      <c r="H5438" s="47"/>
    </row>
    <row r="5439" spans="5:8" x14ac:dyDescent="0.35">
      <c r="E5439" s="47"/>
      <c r="H5439" s="47"/>
    </row>
    <row r="5440" spans="5:8" x14ac:dyDescent="0.35">
      <c r="E5440" s="47"/>
      <c r="H5440" s="47"/>
    </row>
    <row r="5441" spans="5:8" x14ac:dyDescent="0.35">
      <c r="E5441" s="47"/>
      <c r="H5441" s="47"/>
    </row>
    <row r="5442" spans="5:8" x14ac:dyDescent="0.35">
      <c r="E5442" s="47"/>
      <c r="H5442" s="47"/>
    </row>
    <row r="5443" spans="5:8" x14ac:dyDescent="0.35">
      <c r="E5443" s="47"/>
      <c r="H5443" s="47"/>
    </row>
    <row r="5444" spans="5:8" x14ac:dyDescent="0.35">
      <c r="E5444" s="47"/>
      <c r="H5444" s="47"/>
    </row>
    <row r="5445" spans="5:8" x14ac:dyDescent="0.35">
      <c r="E5445" s="47"/>
      <c r="H5445" s="47"/>
    </row>
    <row r="5446" spans="5:8" x14ac:dyDescent="0.35">
      <c r="E5446" s="47"/>
      <c r="H5446" s="47"/>
    </row>
    <row r="5447" spans="5:8" x14ac:dyDescent="0.35">
      <c r="E5447" s="47"/>
      <c r="H5447" s="47"/>
    </row>
    <row r="5448" spans="5:8" x14ac:dyDescent="0.35">
      <c r="E5448" s="47"/>
      <c r="H5448" s="47"/>
    </row>
    <row r="5449" spans="5:8" x14ac:dyDescent="0.35">
      <c r="E5449" s="47"/>
      <c r="H5449" s="47"/>
    </row>
    <row r="5450" spans="5:8" x14ac:dyDescent="0.35">
      <c r="E5450" s="47"/>
      <c r="H5450" s="47"/>
    </row>
    <row r="5451" spans="5:8" x14ac:dyDescent="0.35">
      <c r="E5451" s="47"/>
      <c r="H5451" s="47"/>
    </row>
    <row r="5452" spans="5:8" x14ac:dyDescent="0.35">
      <c r="E5452" s="47"/>
      <c r="H5452" s="47"/>
    </row>
    <row r="5453" spans="5:8" x14ac:dyDescent="0.35">
      <c r="E5453" s="47"/>
      <c r="H5453" s="47"/>
    </row>
    <row r="5454" spans="5:8" x14ac:dyDescent="0.35">
      <c r="E5454" s="47"/>
      <c r="H5454" s="47"/>
    </row>
    <row r="5455" spans="5:8" x14ac:dyDescent="0.35">
      <c r="E5455" s="47"/>
      <c r="H5455" s="47"/>
    </row>
    <row r="5456" spans="5:8" x14ac:dyDescent="0.35">
      <c r="E5456" s="47"/>
      <c r="H5456" s="47"/>
    </row>
    <row r="5457" spans="5:8" x14ac:dyDescent="0.35">
      <c r="E5457" s="47"/>
      <c r="H5457" s="47"/>
    </row>
    <row r="5458" spans="5:8" x14ac:dyDescent="0.35">
      <c r="E5458" s="47"/>
      <c r="H5458" s="47"/>
    </row>
    <row r="5459" spans="5:8" x14ac:dyDescent="0.35">
      <c r="E5459" s="47"/>
      <c r="H5459" s="47"/>
    </row>
    <row r="5460" spans="5:8" x14ac:dyDescent="0.35">
      <c r="E5460" s="47"/>
      <c r="H5460" s="47"/>
    </row>
    <row r="5461" spans="5:8" x14ac:dyDescent="0.35">
      <c r="E5461" s="47"/>
      <c r="H5461" s="47"/>
    </row>
    <row r="5462" spans="5:8" x14ac:dyDescent="0.35">
      <c r="E5462" s="47"/>
      <c r="H5462" s="47"/>
    </row>
    <row r="5463" spans="5:8" x14ac:dyDescent="0.35">
      <c r="E5463" s="47"/>
      <c r="H5463" s="47"/>
    </row>
    <row r="5464" spans="5:8" x14ac:dyDescent="0.35">
      <c r="E5464" s="47"/>
      <c r="H5464" s="47"/>
    </row>
    <row r="5465" spans="5:8" x14ac:dyDescent="0.35">
      <c r="E5465" s="47"/>
      <c r="H5465" s="47"/>
    </row>
    <row r="5466" spans="5:8" x14ac:dyDescent="0.35">
      <c r="E5466" s="47"/>
      <c r="H5466" s="47"/>
    </row>
    <row r="5467" spans="5:8" x14ac:dyDescent="0.35">
      <c r="E5467" s="47"/>
      <c r="H5467" s="47"/>
    </row>
    <row r="5468" spans="5:8" x14ac:dyDescent="0.35">
      <c r="E5468" s="47"/>
      <c r="H5468" s="47"/>
    </row>
    <row r="5469" spans="5:8" x14ac:dyDescent="0.35">
      <c r="E5469" s="47"/>
      <c r="H5469" s="47"/>
    </row>
    <row r="5470" spans="5:8" x14ac:dyDescent="0.35">
      <c r="E5470" s="47"/>
      <c r="H5470" s="47"/>
    </row>
    <row r="5471" spans="5:8" x14ac:dyDescent="0.35">
      <c r="E5471" s="47"/>
      <c r="H5471" s="47"/>
    </row>
    <row r="5472" spans="5:8" x14ac:dyDescent="0.35">
      <c r="E5472" s="47"/>
      <c r="H5472" s="47"/>
    </row>
    <row r="5473" spans="5:8" x14ac:dyDescent="0.35">
      <c r="E5473" s="47"/>
      <c r="H5473" s="47"/>
    </row>
    <row r="5474" spans="5:8" x14ac:dyDescent="0.35">
      <c r="E5474" s="47"/>
      <c r="H5474" s="47"/>
    </row>
    <row r="5475" spans="5:8" x14ac:dyDescent="0.35">
      <c r="E5475" s="47"/>
      <c r="H5475" s="47"/>
    </row>
    <row r="5476" spans="5:8" x14ac:dyDescent="0.35">
      <c r="E5476" s="47"/>
      <c r="H5476" s="47"/>
    </row>
    <row r="5477" spans="5:8" x14ac:dyDescent="0.35">
      <c r="E5477" s="47"/>
      <c r="H5477" s="47"/>
    </row>
    <row r="5478" spans="5:8" x14ac:dyDescent="0.35">
      <c r="E5478" s="47"/>
      <c r="H5478" s="47"/>
    </row>
    <row r="5479" spans="5:8" x14ac:dyDescent="0.35">
      <c r="E5479" s="47"/>
      <c r="H5479" s="47"/>
    </row>
    <row r="5480" spans="5:8" x14ac:dyDescent="0.35">
      <c r="E5480" s="47"/>
      <c r="H5480" s="47"/>
    </row>
    <row r="5481" spans="5:8" x14ac:dyDescent="0.35">
      <c r="E5481" s="47"/>
      <c r="H5481" s="47"/>
    </row>
    <row r="5482" spans="5:8" x14ac:dyDescent="0.35">
      <c r="E5482" s="47"/>
      <c r="H5482" s="47"/>
    </row>
    <row r="5483" spans="5:8" x14ac:dyDescent="0.35">
      <c r="E5483" s="47"/>
      <c r="H5483" s="47"/>
    </row>
    <row r="5484" spans="5:8" x14ac:dyDescent="0.35">
      <c r="E5484" s="47"/>
      <c r="H5484" s="47"/>
    </row>
    <row r="5485" spans="5:8" x14ac:dyDescent="0.35">
      <c r="E5485" s="47"/>
      <c r="H5485" s="47"/>
    </row>
    <row r="5486" spans="5:8" x14ac:dyDescent="0.35">
      <c r="E5486" s="47"/>
      <c r="H5486" s="47"/>
    </row>
    <row r="5487" spans="5:8" x14ac:dyDescent="0.35">
      <c r="E5487" s="47"/>
      <c r="H5487" s="47"/>
    </row>
    <row r="5488" spans="5:8" x14ac:dyDescent="0.35">
      <c r="E5488" s="47"/>
      <c r="H5488" s="47"/>
    </row>
    <row r="5489" spans="5:8" x14ac:dyDescent="0.35">
      <c r="E5489" s="47"/>
      <c r="H5489" s="47"/>
    </row>
    <row r="5490" spans="5:8" x14ac:dyDescent="0.35">
      <c r="E5490" s="47"/>
      <c r="H5490" s="47"/>
    </row>
    <row r="5491" spans="5:8" x14ac:dyDescent="0.35">
      <c r="E5491" s="47"/>
      <c r="H5491" s="47"/>
    </row>
    <row r="5492" spans="5:8" x14ac:dyDescent="0.35">
      <c r="E5492" s="47"/>
      <c r="H5492" s="47"/>
    </row>
    <row r="5493" spans="5:8" x14ac:dyDescent="0.35">
      <c r="E5493" s="47"/>
      <c r="H5493" s="47"/>
    </row>
    <row r="5494" spans="5:8" x14ac:dyDescent="0.35">
      <c r="E5494" s="47"/>
      <c r="H5494" s="47"/>
    </row>
    <row r="5495" spans="5:8" x14ac:dyDescent="0.35">
      <c r="E5495" s="47"/>
      <c r="H5495" s="47"/>
    </row>
    <row r="5496" spans="5:8" x14ac:dyDescent="0.35">
      <c r="E5496" s="47"/>
      <c r="H5496" s="47"/>
    </row>
    <row r="5497" spans="5:8" x14ac:dyDescent="0.35">
      <c r="E5497" s="47"/>
      <c r="H5497" s="47"/>
    </row>
    <row r="5498" spans="5:8" x14ac:dyDescent="0.35">
      <c r="E5498" s="47"/>
      <c r="H5498" s="47"/>
    </row>
    <row r="5499" spans="5:8" x14ac:dyDescent="0.35">
      <c r="E5499" s="47"/>
      <c r="H5499" s="47"/>
    </row>
    <row r="5500" spans="5:8" x14ac:dyDescent="0.35">
      <c r="E5500" s="47"/>
      <c r="H5500" s="47"/>
    </row>
    <row r="5501" spans="5:8" x14ac:dyDescent="0.35">
      <c r="E5501" s="47"/>
      <c r="H5501" s="47"/>
    </row>
    <row r="5502" spans="5:8" x14ac:dyDescent="0.35">
      <c r="E5502" s="47"/>
      <c r="H5502" s="47"/>
    </row>
    <row r="5503" spans="5:8" x14ac:dyDescent="0.35">
      <c r="E5503" s="47"/>
      <c r="H5503" s="47"/>
    </row>
    <row r="5504" spans="5:8" x14ac:dyDescent="0.35">
      <c r="E5504" s="47"/>
      <c r="H5504" s="47"/>
    </row>
    <row r="5505" spans="5:8" x14ac:dyDescent="0.35">
      <c r="E5505" s="47"/>
      <c r="H5505" s="47"/>
    </row>
    <row r="5506" spans="5:8" x14ac:dyDescent="0.35">
      <c r="E5506" s="47"/>
      <c r="H5506" s="47"/>
    </row>
    <row r="5507" spans="5:8" x14ac:dyDescent="0.35">
      <c r="E5507" s="47"/>
      <c r="H5507" s="47"/>
    </row>
    <row r="5508" spans="5:8" x14ac:dyDescent="0.35">
      <c r="E5508" s="47"/>
      <c r="H5508" s="47"/>
    </row>
    <row r="5509" spans="5:8" x14ac:dyDescent="0.35">
      <c r="E5509" s="47"/>
      <c r="H5509" s="47"/>
    </row>
    <row r="5510" spans="5:8" x14ac:dyDescent="0.35">
      <c r="E5510" s="47"/>
      <c r="H5510" s="47"/>
    </row>
    <row r="5511" spans="5:8" x14ac:dyDescent="0.35">
      <c r="E5511" s="47"/>
      <c r="H5511" s="47"/>
    </row>
    <row r="5512" spans="5:8" x14ac:dyDescent="0.35">
      <c r="E5512" s="47"/>
      <c r="H5512" s="47"/>
    </row>
    <row r="5513" spans="5:8" x14ac:dyDescent="0.35">
      <c r="E5513" s="47"/>
      <c r="H5513" s="47"/>
    </row>
    <row r="5514" spans="5:8" x14ac:dyDescent="0.35">
      <c r="E5514" s="47"/>
      <c r="H5514" s="47"/>
    </row>
    <row r="5515" spans="5:8" x14ac:dyDescent="0.35">
      <c r="E5515" s="47"/>
      <c r="H5515" s="47"/>
    </row>
    <row r="5516" spans="5:8" x14ac:dyDescent="0.35">
      <c r="E5516" s="47"/>
      <c r="H5516" s="47"/>
    </row>
    <row r="5517" spans="5:8" x14ac:dyDescent="0.35">
      <c r="E5517" s="47"/>
      <c r="H5517" s="47"/>
    </row>
    <row r="5518" spans="5:8" x14ac:dyDescent="0.35">
      <c r="E5518" s="47"/>
      <c r="H5518" s="47"/>
    </row>
    <row r="5519" spans="5:8" x14ac:dyDescent="0.35">
      <c r="E5519" s="47"/>
      <c r="H5519" s="47"/>
    </row>
    <row r="5520" spans="5:8" x14ac:dyDescent="0.35">
      <c r="E5520" s="47"/>
      <c r="H5520" s="47"/>
    </row>
    <row r="5521" spans="5:8" x14ac:dyDescent="0.35">
      <c r="E5521" s="47"/>
      <c r="H5521" s="47"/>
    </row>
    <row r="5522" spans="5:8" x14ac:dyDescent="0.35">
      <c r="E5522" s="47"/>
      <c r="H5522" s="47"/>
    </row>
    <row r="5523" spans="5:8" x14ac:dyDescent="0.35">
      <c r="E5523" s="47"/>
      <c r="H5523" s="47"/>
    </row>
    <row r="5524" spans="5:8" x14ac:dyDescent="0.35">
      <c r="E5524" s="47"/>
      <c r="H5524" s="47"/>
    </row>
    <row r="5525" spans="5:8" x14ac:dyDescent="0.35">
      <c r="E5525" s="47"/>
      <c r="H5525" s="47"/>
    </row>
    <row r="5526" spans="5:8" x14ac:dyDescent="0.35">
      <c r="E5526" s="47"/>
      <c r="H5526" s="47"/>
    </row>
    <row r="5527" spans="5:8" x14ac:dyDescent="0.35">
      <c r="E5527" s="47"/>
      <c r="H5527" s="47"/>
    </row>
    <row r="5528" spans="5:8" x14ac:dyDescent="0.35">
      <c r="E5528" s="47"/>
      <c r="H5528" s="47"/>
    </row>
    <row r="5529" spans="5:8" x14ac:dyDescent="0.35">
      <c r="E5529" s="47"/>
      <c r="H5529" s="47"/>
    </row>
    <row r="5530" spans="5:8" x14ac:dyDescent="0.35">
      <c r="E5530" s="47"/>
      <c r="H5530" s="47"/>
    </row>
    <row r="5531" spans="5:8" x14ac:dyDescent="0.35">
      <c r="E5531" s="47"/>
      <c r="H5531" s="47"/>
    </row>
    <row r="5532" spans="5:8" x14ac:dyDescent="0.35">
      <c r="E5532" s="47"/>
      <c r="H5532" s="47"/>
    </row>
    <row r="5533" spans="5:8" x14ac:dyDescent="0.35">
      <c r="E5533" s="47"/>
      <c r="H5533" s="47"/>
    </row>
    <row r="5534" spans="5:8" x14ac:dyDescent="0.35">
      <c r="E5534" s="47"/>
      <c r="H5534" s="47"/>
    </row>
    <row r="5535" spans="5:8" x14ac:dyDescent="0.35">
      <c r="E5535" s="47"/>
      <c r="H5535" s="47"/>
    </row>
    <row r="5536" spans="5:8" x14ac:dyDescent="0.35">
      <c r="E5536" s="47"/>
      <c r="H5536" s="47"/>
    </row>
    <row r="5537" spans="5:8" x14ac:dyDescent="0.35">
      <c r="E5537" s="47"/>
      <c r="H5537" s="47"/>
    </row>
    <row r="5538" spans="5:8" x14ac:dyDescent="0.35">
      <c r="E5538" s="47"/>
      <c r="H5538" s="47"/>
    </row>
    <row r="5539" spans="5:8" x14ac:dyDescent="0.35">
      <c r="E5539" s="47"/>
      <c r="H5539" s="47"/>
    </row>
    <row r="5540" spans="5:8" x14ac:dyDescent="0.35">
      <c r="E5540" s="47"/>
      <c r="H5540" s="47"/>
    </row>
    <row r="5541" spans="5:8" x14ac:dyDescent="0.35">
      <c r="E5541" s="47"/>
      <c r="H5541" s="47"/>
    </row>
    <row r="5542" spans="5:8" x14ac:dyDescent="0.35">
      <c r="E5542" s="47"/>
      <c r="H5542" s="47"/>
    </row>
    <row r="5543" spans="5:8" x14ac:dyDescent="0.35">
      <c r="E5543" s="47"/>
      <c r="H5543" s="47"/>
    </row>
    <row r="5544" spans="5:8" x14ac:dyDescent="0.35">
      <c r="E5544" s="47"/>
      <c r="H5544" s="47"/>
    </row>
    <row r="5545" spans="5:8" x14ac:dyDescent="0.35">
      <c r="E5545" s="47"/>
      <c r="H5545" s="47"/>
    </row>
    <row r="5546" spans="5:8" x14ac:dyDescent="0.35">
      <c r="E5546" s="47"/>
      <c r="H5546" s="47"/>
    </row>
    <row r="5547" spans="5:8" x14ac:dyDescent="0.35">
      <c r="E5547" s="47"/>
      <c r="H5547" s="47"/>
    </row>
    <row r="5548" spans="5:8" x14ac:dyDescent="0.35">
      <c r="E5548" s="47"/>
      <c r="H5548" s="47"/>
    </row>
    <row r="5549" spans="5:8" x14ac:dyDescent="0.35">
      <c r="E5549" s="47"/>
      <c r="H5549" s="47"/>
    </row>
    <row r="5550" spans="5:8" x14ac:dyDescent="0.35">
      <c r="E5550" s="47"/>
      <c r="H5550" s="47"/>
    </row>
    <row r="5551" spans="5:8" x14ac:dyDescent="0.35">
      <c r="E5551" s="47"/>
      <c r="H5551" s="47"/>
    </row>
    <row r="5552" spans="5:8" x14ac:dyDescent="0.35">
      <c r="E5552" s="47"/>
      <c r="H5552" s="47"/>
    </row>
    <row r="5553" spans="5:8" x14ac:dyDescent="0.35">
      <c r="E5553" s="47"/>
      <c r="H5553" s="47"/>
    </row>
    <row r="5554" spans="5:8" x14ac:dyDescent="0.35">
      <c r="E5554" s="47"/>
      <c r="H5554" s="47"/>
    </row>
    <row r="5555" spans="5:8" x14ac:dyDescent="0.35">
      <c r="E5555" s="47"/>
      <c r="H5555" s="47"/>
    </row>
    <row r="5556" spans="5:8" x14ac:dyDescent="0.35">
      <c r="E5556" s="47"/>
      <c r="H5556" s="47"/>
    </row>
    <row r="5557" spans="5:8" x14ac:dyDescent="0.35">
      <c r="E5557" s="47"/>
      <c r="H5557" s="47"/>
    </row>
    <row r="5558" spans="5:8" x14ac:dyDescent="0.35">
      <c r="E5558" s="47"/>
      <c r="H5558" s="47"/>
    </row>
    <row r="5559" spans="5:8" x14ac:dyDescent="0.35">
      <c r="E5559" s="47"/>
      <c r="H5559" s="47"/>
    </row>
    <row r="5560" spans="5:8" x14ac:dyDescent="0.35">
      <c r="E5560" s="47"/>
      <c r="H5560" s="47"/>
    </row>
    <row r="5561" spans="5:8" x14ac:dyDescent="0.35">
      <c r="E5561" s="47"/>
      <c r="H5561" s="47"/>
    </row>
    <row r="5562" spans="5:8" x14ac:dyDescent="0.35">
      <c r="E5562" s="47"/>
      <c r="H5562" s="47"/>
    </row>
    <row r="5563" spans="5:8" x14ac:dyDescent="0.35">
      <c r="E5563" s="47"/>
      <c r="H5563" s="47"/>
    </row>
    <row r="5564" spans="5:8" x14ac:dyDescent="0.35">
      <c r="E5564" s="47"/>
      <c r="H5564" s="47"/>
    </row>
    <row r="5565" spans="5:8" x14ac:dyDescent="0.35">
      <c r="E5565" s="47"/>
      <c r="H5565" s="47"/>
    </row>
    <row r="5566" spans="5:8" x14ac:dyDescent="0.35">
      <c r="E5566" s="47"/>
      <c r="H5566" s="47"/>
    </row>
    <row r="5567" spans="5:8" x14ac:dyDescent="0.35">
      <c r="E5567" s="47"/>
      <c r="H5567" s="47"/>
    </row>
    <row r="5568" spans="5:8" x14ac:dyDescent="0.35">
      <c r="E5568" s="47"/>
      <c r="H5568" s="47"/>
    </row>
    <row r="5569" spans="5:8" x14ac:dyDescent="0.35">
      <c r="E5569" s="47"/>
      <c r="H5569" s="47"/>
    </row>
    <row r="5570" spans="5:8" x14ac:dyDescent="0.35">
      <c r="E5570" s="47"/>
      <c r="H5570" s="47"/>
    </row>
    <row r="5571" spans="5:8" x14ac:dyDescent="0.35">
      <c r="E5571" s="47"/>
      <c r="H5571" s="47"/>
    </row>
    <row r="5572" spans="5:8" x14ac:dyDescent="0.35">
      <c r="E5572" s="47"/>
      <c r="H5572" s="47"/>
    </row>
    <row r="5573" spans="5:8" x14ac:dyDescent="0.35">
      <c r="E5573" s="47"/>
      <c r="H5573" s="47"/>
    </row>
    <row r="5574" spans="5:8" x14ac:dyDescent="0.35">
      <c r="E5574" s="47"/>
      <c r="H5574" s="47"/>
    </row>
    <row r="5575" spans="5:8" x14ac:dyDescent="0.35">
      <c r="E5575" s="47"/>
      <c r="H5575" s="47"/>
    </row>
    <row r="5576" spans="5:8" x14ac:dyDescent="0.35">
      <c r="E5576" s="47"/>
      <c r="H5576" s="47"/>
    </row>
    <row r="5577" spans="5:8" x14ac:dyDescent="0.35">
      <c r="E5577" s="47"/>
      <c r="H5577" s="47"/>
    </row>
    <row r="5578" spans="5:8" x14ac:dyDescent="0.35">
      <c r="E5578" s="47"/>
      <c r="H5578" s="47"/>
    </row>
    <row r="5579" spans="5:8" x14ac:dyDescent="0.35">
      <c r="E5579" s="47"/>
      <c r="H5579" s="47"/>
    </row>
    <row r="5580" spans="5:8" x14ac:dyDescent="0.35">
      <c r="E5580" s="47"/>
      <c r="H5580" s="47"/>
    </row>
    <row r="5581" spans="5:8" x14ac:dyDescent="0.35">
      <c r="E5581" s="47"/>
      <c r="H5581" s="47"/>
    </row>
    <row r="5582" spans="5:8" x14ac:dyDescent="0.35">
      <c r="E5582" s="47"/>
      <c r="H5582" s="47"/>
    </row>
    <row r="5583" spans="5:8" x14ac:dyDescent="0.35">
      <c r="E5583" s="47"/>
      <c r="H5583" s="47"/>
    </row>
    <row r="5584" spans="5:8" x14ac:dyDescent="0.35">
      <c r="E5584" s="47"/>
      <c r="H5584" s="47"/>
    </row>
    <row r="5585" spans="5:8" x14ac:dyDescent="0.35">
      <c r="E5585" s="47"/>
      <c r="H5585" s="47"/>
    </row>
    <row r="5586" spans="5:8" x14ac:dyDescent="0.35">
      <c r="E5586" s="47"/>
      <c r="H5586" s="47"/>
    </row>
    <row r="5587" spans="5:8" x14ac:dyDescent="0.35">
      <c r="E5587" s="47"/>
      <c r="H5587" s="47"/>
    </row>
    <row r="5588" spans="5:8" x14ac:dyDescent="0.35">
      <c r="E5588" s="47"/>
      <c r="H5588" s="47"/>
    </row>
    <row r="5589" spans="5:8" x14ac:dyDescent="0.35">
      <c r="E5589" s="47"/>
      <c r="H5589" s="47"/>
    </row>
    <row r="5590" spans="5:8" x14ac:dyDescent="0.35">
      <c r="E5590" s="47"/>
      <c r="H5590" s="47"/>
    </row>
    <row r="5591" spans="5:8" x14ac:dyDescent="0.35">
      <c r="E5591" s="47"/>
      <c r="H5591" s="47"/>
    </row>
    <row r="5592" spans="5:8" x14ac:dyDescent="0.35">
      <c r="E5592" s="47"/>
      <c r="H5592" s="47"/>
    </row>
    <row r="5593" spans="5:8" x14ac:dyDescent="0.35">
      <c r="E5593" s="47"/>
      <c r="H5593" s="47"/>
    </row>
    <row r="5594" spans="5:8" x14ac:dyDescent="0.35">
      <c r="E5594" s="47"/>
      <c r="H5594" s="47"/>
    </row>
    <row r="5595" spans="5:8" x14ac:dyDescent="0.35">
      <c r="E5595" s="47"/>
      <c r="H5595" s="47"/>
    </row>
    <row r="5596" spans="5:8" x14ac:dyDescent="0.35">
      <c r="E5596" s="47"/>
      <c r="H5596" s="47"/>
    </row>
    <row r="5597" spans="5:8" x14ac:dyDescent="0.35">
      <c r="E5597" s="47"/>
      <c r="H5597" s="47"/>
    </row>
    <row r="5598" spans="5:8" x14ac:dyDescent="0.35">
      <c r="E5598" s="47"/>
      <c r="H5598" s="47"/>
    </row>
    <row r="5599" spans="5:8" x14ac:dyDescent="0.35">
      <c r="E5599" s="47"/>
      <c r="H5599" s="47"/>
    </row>
    <row r="5600" spans="5:8" x14ac:dyDescent="0.35">
      <c r="E5600" s="47"/>
      <c r="H5600" s="47"/>
    </row>
    <row r="5601" spans="5:8" x14ac:dyDescent="0.35">
      <c r="E5601" s="47"/>
      <c r="H5601" s="47"/>
    </row>
    <row r="5602" spans="5:8" x14ac:dyDescent="0.35">
      <c r="E5602" s="47"/>
      <c r="H5602" s="47"/>
    </row>
    <row r="5603" spans="5:8" x14ac:dyDescent="0.35">
      <c r="E5603" s="47"/>
      <c r="H5603" s="47"/>
    </row>
    <row r="5604" spans="5:8" x14ac:dyDescent="0.35">
      <c r="E5604" s="47"/>
      <c r="H5604" s="47"/>
    </row>
    <row r="5605" spans="5:8" x14ac:dyDescent="0.35">
      <c r="E5605" s="47"/>
      <c r="H5605" s="47"/>
    </row>
    <row r="5606" spans="5:8" x14ac:dyDescent="0.35">
      <c r="E5606" s="47"/>
      <c r="H5606" s="47"/>
    </row>
    <row r="5607" spans="5:8" x14ac:dyDescent="0.35">
      <c r="E5607" s="47"/>
      <c r="H5607" s="47"/>
    </row>
    <row r="5608" spans="5:8" x14ac:dyDescent="0.35">
      <c r="E5608" s="47"/>
      <c r="H5608" s="47"/>
    </row>
    <row r="5609" spans="5:8" x14ac:dyDescent="0.35">
      <c r="E5609" s="47"/>
      <c r="H5609" s="47"/>
    </row>
    <row r="5610" spans="5:8" x14ac:dyDescent="0.35">
      <c r="E5610" s="47"/>
      <c r="H5610" s="47"/>
    </row>
    <row r="5611" spans="5:8" x14ac:dyDescent="0.35">
      <c r="E5611" s="47"/>
      <c r="H5611" s="47"/>
    </row>
    <row r="5612" spans="5:8" x14ac:dyDescent="0.35">
      <c r="E5612" s="47"/>
      <c r="H5612" s="47"/>
    </row>
    <row r="5613" spans="5:8" x14ac:dyDescent="0.35">
      <c r="E5613" s="47"/>
      <c r="H5613" s="47"/>
    </row>
    <row r="5614" spans="5:8" x14ac:dyDescent="0.35">
      <c r="E5614" s="47"/>
      <c r="H5614" s="47"/>
    </row>
    <row r="5615" spans="5:8" x14ac:dyDescent="0.35">
      <c r="E5615" s="47"/>
      <c r="H5615" s="47"/>
    </row>
    <row r="5616" spans="5:8" x14ac:dyDescent="0.35">
      <c r="E5616" s="47"/>
      <c r="H5616" s="47"/>
    </row>
    <row r="5617" spans="5:8" x14ac:dyDescent="0.35">
      <c r="E5617" s="47"/>
      <c r="H5617" s="47"/>
    </row>
    <row r="5618" spans="5:8" x14ac:dyDescent="0.35">
      <c r="E5618" s="47"/>
      <c r="H5618" s="47"/>
    </row>
    <row r="5619" spans="5:8" x14ac:dyDescent="0.35">
      <c r="E5619" s="47"/>
      <c r="H5619" s="47"/>
    </row>
    <row r="5620" spans="5:8" x14ac:dyDescent="0.35">
      <c r="E5620" s="47"/>
      <c r="H5620" s="47"/>
    </row>
    <row r="5621" spans="5:8" x14ac:dyDescent="0.35">
      <c r="E5621" s="47"/>
      <c r="H5621" s="47"/>
    </row>
    <row r="5622" spans="5:8" x14ac:dyDescent="0.35">
      <c r="E5622" s="47"/>
      <c r="H5622" s="47"/>
    </row>
    <row r="5623" spans="5:8" x14ac:dyDescent="0.35">
      <c r="E5623" s="47"/>
      <c r="H5623" s="47"/>
    </row>
    <row r="5624" spans="5:8" x14ac:dyDescent="0.35">
      <c r="E5624" s="47"/>
      <c r="H5624" s="47"/>
    </row>
    <row r="5625" spans="5:8" x14ac:dyDescent="0.35">
      <c r="E5625" s="47"/>
      <c r="H5625" s="47"/>
    </row>
    <row r="5626" spans="5:8" x14ac:dyDescent="0.35">
      <c r="E5626" s="47"/>
      <c r="H5626" s="47"/>
    </row>
    <row r="5627" spans="5:8" x14ac:dyDescent="0.35">
      <c r="E5627" s="47"/>
      <c r="H5627" s="47"/>
    </row>
    <row r="5628" spans="5:8" x14ac:dyDescent="0.35">
      <c r="E5628" s="47"/>
      <c r="H5628" s="47"/>
    </row>
    <row r="5629" spans="5:8" x14ac:dyDescent="0.35">
      <c r="E5629" s="47"/>
      <c r="H5629" s="47"/>
    </row>
    <row r="5630" spans="5:8" x14ac:dyDescent="0.35">
      <c r="E5630" s="47"/>
      <c r="H5630" s="47"/>
    </row>
    <row r="5631" spans="5:8" x14ac:dyDescent="0.35">
      <c r="E5631" s="47"/>
      <c r="H5631" s="47"/>
    </row>
    <row r="5632" spans="5:8" x14ac:dyDescent="0.35">
      <c r="E5632" s="47"/>
      <c r="H5632" s="47"/>
    </row>
    <row r="5633" spans="5:8" x14ac:dyDescent="0.35">
      <c r="E5633" s="47"/>
      <c r="H5633" s="47"/>
    </row>
    <row r="5634" spans="5:8" x14ac:dyDescent="0.35">
      <c r="E5634" s="47"/>
      <c r="H5634" s="47"/>
    </row>
    <row r="5635" spans="5:8" x14ac:dyDescent="0.35">
      <c r="E5635" s="47"/>
      <c r="H5635" s="47"/>
    </row>
    <row r="5636" spans="5:8" x14ac:dyDescent="0.35">
      <c r="E5636" s="47"/>
      <c r="H5636" s="47"/>
    </row>
    <row r="5637" spans="5:8" x14ac:dyDescent="0.35">
      <c r="E5637" s="47"/>
      <c r="H5637" s="47"/>
    </row>
    <row r="5638" spans="5:8" x14ac:dyDescent="0.35">
      <c r="E5638" s="47"/>
      <c r="H5638" s="47"/>
    </row>
    <row r="5639" spans="5:8" x14ac:dyDescent="0.35">
      <c r="E5639" s="47"/>
      <c r="H5639" s="47"/>
    </row>
    <row r="5640" spans="5:8" x14ac:dyDescent="0.35">
      <c r="E5640" s="47"/>
      <c r="H5640" s="47"/>
    </row>
    <row r="5641" spans="5:8" x14ac:dyDescent="0.35">
      <c r="E5641" s="47"/>
      <c r="H5641" s="47"/>
    </row>
    <row r="5642" spans="5:8" x14ac:dyDescent="0.35">
      <c r="E5642" s="47"/>
      <c r="H5642" s="47"/>
    </row>
    <row r="5643" spans="5:8" x14ac:dyDescent="0.35">
      <c r="E5643" s="47"/>
      <c r="H5643" s="47"/>
    </row>
    <row r="5644" spans="5:8" x14ac:dyDescent="0.35">
      <c r="E5644" s="47"/>
      <c r="H5644" s="47"/>
    </row>
    <row r="5645" spans="5:8" x14ac:dyDescent="0.35">
      <c r="E5645" s="47"/>
      <c r="H5645" s="47"/>
    </row>
    <row r="5646" spans="5:8" x14ac:dyDescent="0.35">
      <c r="E5646" s="47"/>
      <c r="H5646" s="47"/>
    </row>
    <row r="5647" spans="5:8" x14ac:dyDescent="0.35">
      <c r="E5647" s="47"/>
      <c r="H5647" s="47"/>
    </row>
    <row r="5648" spans="5:8" x14ac:dyDescent="0.35">
      <c r="E5648" s="47"/>
      <c r="H5648" s="47"/>
    </row>
    <row r="5649" spans="5:8" x14ac:dyDescent="0.35">
      <c r="E5649" s="47"/>
      <c r="H5649" s="47"/>
    </row>
    <row r="5650" spans="5:8" x14ac:dyDescent="0.35">
      <c r="E5650" s="47"/>
      <c r="H5650" s="47"/>
    </row>
    <row r="5651" spans="5:8" x14ac:dyDescent="0.35">
      <c r="E5651" s="47"/>
      <c r="H5651" s="47"/>
    </row>
    <row r="5652" spans="5:8" x14ac:dyDescent="0.35">
      <c r="E5652" s="47"/>
      <c r="H5652" s="47"/>
    </row>
    <row r="5653" spans="5:8" x14ac:dyDescent="0.35">
      <c r="E5653" s="47"/>
      <c r="H5653" s="47"/>
    </row>
    <row r="5654" spans="5:8" x14ac:dyDescent="0.35">
      <c r="E5654" s="47"/>
      <c r="H5654" s="47"/>
    </row>
    <row r="5655" spans="5:8" x14ac:dyDescent="0.35">
      <c r="E5655" s="47"/>
      <c r="H5655" s="47"/>
    </row>
    <row r="5656" spans="5:8" x14ac:dyDescent="0.35">
      <c r="E5656" s="47"/>
      <c r="H5656" s="47"/>
    </row>
    <row r="5657" spans="5:8" x14ac:dyDescent="0.35">
      <c r="E5657" s="47"/>
      <c r="H5657" s="47"/>
    </row>
    <row r="5658" spans="5:8" x14ac:dyDescent="0.35">
      <c r="E5658" s="47"/>
      <c r="H5658" s="47"/>
    </row>
    <row r="5659" spans="5:8" x14ac:dyDescent="0.35">
      <c r="E5659" s="47"/>
      <c r="H5659" s="47"/>
    </row>
    <row r="5660" spans="5:8" x14ac:dyDescent="0.35">
      <c r="E5660" s="47"/>
      <c r="H5660" s="47"/>
    </row>
    <row r="5661" spans="5:8" x14ac:dyDescent="0.35">
      <c r="E5661" s="47"/>
      <c r="H5661" s="47"/>
    </row>
    <row r="5662" spans="5:8" x14ac:dyDescent="0.35">
      <c r="E5662" s="47"/>
      <c r="H5662" s="47"/>
    </row>
    <row r="5663" spans="5:8" x14ac:dyDescent="0.35">
      <c r="E5663" s="47"/>
      <c r="H5663" s="47"/>
    </row>
    <row r="5664" spans="5:8" x14ac:dyDescent="0.35">
      <c r="E5664" s="47"/>
      <c r="H5664" s="47"/>
    </row>
    <row r="5665" spans="5:8" x14ac:dyDescent="0.35">
      <c r="E5665" s="47"/>
      <c r="H5665" s="47"/>
    </row>
    <row r="5666" spans="5:8" x14ac:dyDescent="0.35">
      <c r="E5666" s="47"/>
      <c r="H5666" s="47"/>
    </row>
    <row r="5667" spans="5:8" x14ac:dyDescent="0.35">
      <c r="E5667" s="47"/>
      <c r="H5667" s="47"/>
    </row>
    <row r="5668" spans="5:8" x14ac:dyDescent="0.35">
      <c r="E5668" s="47"/>
      <c r="H5668" s="47"/>
    </row>
    <row r="5669" spans="5:8" x14ac:dyDescent="0.35">
      <c r="E5669" s="47"/>
      <c r="H5669" s="47"/>
    </row>
    <row r="5670" spans="5:8" x14ac:dyDescent="0.35">
      <c r="E5670" s="47"/>
      <c r="H5670" s="47"/>
    </row>
    <row r="5671" spans="5:8" x14ac:dyDescent="0.35">
      <c r="E5671" s="47"/>
      <c r="H5671" s="47"/>
    </row>
    <row r="5672" spans="5:8" x14ac:dyDescent="0.35">
      <c r="E5672" s="47"/>
      <c r="H5672" s="47"/>
    </row>
    <row r="5673" spans="5:8" x14ac:dyDescent="0.35">
      <c r="E5673" s="47"/>
      <c r="H5673" s="47"/>
    </row>
    <row r="5674" spans="5:8" x14ac:dyDescent="0.35">
      <c r="E5674" s="47"/>
      <c r="H5674" s="47"/>
    </row>
    <row r="5675" spans="5:8" x14ac:dyDescent="0.35">
      <c r="E5675" s="47"/>
      <c r="H5675" s="47"/>
    </row>
    <row r="5676" spans="5:8" x14ac:dyDescent="0.35">
      <c r="E5676" s="47"/>
      <c r="H5676" s="47"/>
    </row>
    <row r="5677" spans="5:8" x14ac:dyDescent="0.35">
      <c r="E5677" s="47"/>
      <c r="H5677" s="47"/>
    </row>
    <row r="5678" spans="5:8" x14ac:dyDescent="0.35">
      <c r="E5678" s="47"/>
      <c r="H5678" s="47"/>
    </row>
    <row r="5679" spans="5:8" x14ac:dyDescent="0.35">
      <c r="E5679" s="47"/>
      <c r="H5679" s="47"/>
    </row>
    <row r="5680" spans="5:8" x14ac:dyDescent="0.35">
      <c r="E5680" s="47"/>
      <c r="H5680" s="47"/>
    </row>
    <row r="5681" spans="5:8" x14ac:dyDescent="0.35">
      <c r="E5681" s="47"/>
      <c r="H5681" s="47"/>
    </row>
    <row r="5682" spans="5:8" x14ac:dyDescent="0.35">
      <c r="E5682" s="47"/>
      <c r="H5682" s="47"/>
    </row>
    <row r="5683" spans="5:8" x14ac:dyDescent="0.35">
      <c r="E5683" s="47"/>
      <c r="H5683" s="47"/>
    </row>
    <row r="5684" spans="5:8" x14ac:dyDescent="0.35">
      <c r="E5684" s="47"/>
      <c r="H5684" s="47"/>
    </row>
    <row r="5685" spans="5:8" x14ac:dyDescent="0.35">
      <c r="E5685" s="47"/>
      <c r="H5685" s="47"/>
    </row>
    <row r="5686" spans="5:8" x14ac:dyDescent="0.35">
      <c r="E5686" s="47"/>
      <c r="H5686" s="47"/>
    </row>
    <row r="5687" spans="5:8" x14ac:dyDescent="0.35">
      <c r="E5687" s="47"/>
      <c r="H5687" s="47"/>
    </row>
    <row r="5688" spans="5:8" x14ac:dyDescent="0.35">
      <c r="E5688" s="47"/>
      <c r="H5688" s="47"/>
    </row>
    <row r="5689" spans="5:8" x14ac:dyDescent="0.35">
      <c r="E5689" s="47"/>
      <c r="H5689" s="47"/>
    </row>
    <row r="5690" spans="5:8" x14ac:dyDescent="0.35">
      <c r="E5690" s="47"/>
      <c r="H5690" s="47"/>
    </row>
    <row r="5691" spans="5:8" x14ac:dyDescent="0.35">
      <c r="E5691" s="47"/>
      <c r="H5691" s="47"/>
    </row>
    <row r="5692" spans="5:8" x14ac:dyDescent="0.35">
      <c r="E5692" s="47"/>
      <c r="H5692" s="47"/>
    </row>
    <row r="5693" spans="5:8" x14ac:dyDescent="0.35">
      <c r="E5693" s="47"/>
      <c r="H5693" s="47"/>
    </row>
    <row r="5694" spans="5:8" x14ac:dyDescent="0.35">
      <c r="E5694" s="47"/>
      <c r="H5694" s="47"/>
    </row>
    <row r="5695" spans="5:8" x14ac:dyDescent="0.35">
      <c r="E5695" s="47"/>
      <c r="H5695" s="47"/>
    </row>
    <row r="5696" spans="5:8" x14ac:dyDescent="0.35">
      <c r="E5696" s="47"/>
      <c r="H5696" s="47"/>
    </row>
    <row r="5697" spans="5:8" x14ac:dyDescent="0.35">
      <c r="E5697" s="47"/>
      <c r="H5697" s="47"/>
    </row>
    <row r="5698" spans="5:8" x14ac:dyDescent="0.35">
      <c r="E5698" s="47"/>
      <c r="H5698" s="47"/>
    </row>
    <row r="5699" spans="5:8" x14ac:dyDescent="0.35">
      <c r="E5699" s="47"/>
      <c r="H5699" s="47"/>
    </row>
    <row r="5700" spans="5:8" x14ac:dyDescent="0.35">
      <c r="E5700" s="47"/>
      <c r="H5700" s="47"/>
    </row>
    <row r="5701" spans="5:8" x14ac:dyDescent="0.35">
      <c r="E5701" s="47"/>
      <c r="H5701" s="47"/>
    </row>
    <row r="5702" spans="5:8" x14ac:dyDescent="0.35">
      <c r="E5702" s="47"/>
      <c r="H5702" s="47"/>
    </row>
    <row r="5703" spans="5:8" x14ac:dyDescent="0.35">
      <c r="E5703" s="47"/>
      <c r="H5703" s="47"/>
    </row>
    <row r="5704" spans="5:8" x14ac:dyDescent="0.35">
      <c r="E5704" s="47"/>
      <c r="H5704" s="47"/>
    </row>
    <row r="5705" spans="5:8" x14ac:dyDescent="0.35">
      <c r="E5705" s="47"/>
      <c r="H5705" s="47"/>
    </row>
    <row r="5706" spans="5:8" x14ac:dyDescent="0.35">
      <c r="E5706" s="47"/>
      <c r="H5706" s="47"/>
    </row>
    <row r="5707" spans="5:8" x14ac:dyDescent="0.35">
      <c r="E5707" s="47"/>
      <c r="H5707" s="47"/>
    </row>
    <row r="5708" spans="5:8" x14ac:dyDescent="0.35">
      <c r="E5708" s="47"/>
      <c r="H5708" s="47"/>
    </row>
    <row r="5709" spans="5:8" x14ac:dyDescent="0.35">
      <c r="E5709" s="47"/>
      <c r="H5709" s="47"/>
    </row>
    <row r="5710" spans="5:8" x14ac:dyDescent="0.35">
      <c r="E5710" s="47"/>
      <c r="H5710" s="47"/>
    </row>
    <row r="5711" spans="5:8" x14ac:dyDescent="0.35">
      <c r="E5711" s="47"/>
      <c r="H5711" s="47"/>
    </row>
    <row r="5712" spans="5:8" x14ac:dyDescent="0.35">
      <c r="E5712" s="47"/>
      <c r="H5712" s="47"/>
    </row>
    <row r="5713" spans="5:8" x14ac:dyDescent="0.35">
      <c r="E5713" s="47"/>
      <c r="H5713" s="47"/>
    </row>
    <row r="5714" spans="5:8" x14ac:dyDescent="0.35">
      <c r="E5714" s="47"/>
      <c r="H5714" s="47"/>
    </row>
    <row r="5715" spans="5:8" x14ac:dyDescent="0.35">
      <c r="E5715" s="47"/>
      <c r="H5715" s="47"/>
    </row>
    <row r="5716" spans="5:8" x14ac:dyDescent="0.35">
      <c r="E5716" s="47"/>
      <c r="H5716" s="47"/>
    </row>
    <row r="5717" spans="5:8" x14ac:dyDescent="0.35">
      <c r="E5717" s="47"/>
      <c r="H5717" s="47"/>
    </row>
    <row r="5718" spans="5:8" x14ac:dyDescent="0.35">
      <c r="E5718" s="47"/>
      <c r="H5718" s="47"/>
    </row>
    <row r="5719" spans="5:8" x14ac:dyDescent="0.35">
      <c r="E5719" s="47"/>
      <c r="H5719" s="47"/>
    </row>
    <row r="5720" spans="5:8" x14ac:dyDescent="0.35">
      <c r="E5720" s="47"/>
      <c r="H5720" s="47"/>
    </row>
    <row r="5721" spans="5:8" x14ac:dyDescent="0.35">
      <c r="E5721" s="47"/>
      <c r="H5721" s="47"/>
    </row>
    <row r="5722" spans="5:8" x14ac:dyDescent="0.35">
      <c r="E5722" s="47"/>
      <c r="H5722" s="47"/>
    </row>
    <row r="5723" spans="5:8" x14ac:dyDescent="0.35">
      <c r="E5723" s="47"/>
      <c r="H5723" s="47"/>
    </row>
    <row r="5724" spans="5:8" x14ac:dyDescent="0.35">
      <c r="E5724" s="47"/>
      <c r="H5724" s="47"/>
    </row>
    <row r="5725" spans="5:8" x14ac:dyDescent="0.35">
      <c r="E5725" s="47"/>
      <c r="H5725" s="47"/>
    </row>
    <row r="5726" spans="5:8" x14ac:dyDescent="0.35">
      <c r="E5726" s="47"/>
      <c r="H5726" s="47"/>
    </row>
    <row r="5727" spans="5:8" x14ac:dyDescent="0.35">
      <c r="E5727" s="47"/>
      <c r="H5727" s="47"/>
    </row>
    <row r="5728" spans="5:8" x14ac:dyDescent="0.35">
      <c r="E5728" s="47"/>
      <c r="H5728" s="47"/>
    </row>
    <row r="5729" spans="5:8" x14ac:dyDescent="0.35">
      <c r="E5729" s="47"/>
      <c r="H5729" s="47"/>
    </row>
    <row r="5730" spans="5:8" x14ac:dyDescent="0.35">
      <c r="E5730" s="47"/>
      <c r="H5730" s="47"/>
    </row>
    <row r="5731" spans="5:8" x14ac:dyDescent="0.35">
      <c r="E5731" s="47"/>
      <c r="H5731" s="47"/>
    </row>
    <row r="5732" spans="5:8" x14ac:dyDescent="0.35">
      <c r="E5732" s="47"/>
      <c r="H5732" s="47"/>
    </row>
    <row r="5733" spans="5:8" x14ac:dyDescent="0.35">
      <c r="E5733" s="47"/>
      <c r="H5733" s="47"/>
    </row>
    <row r="5734" spans="5:8" x14ac:dyDescent="0.35">
      <c r="E5734" s="47"/>
      <c r="H5734" s="47"/>
    </row>
    <row r="5735" spans="5:8" x14ac:dyDescent="0.35">
      <c r="E5735" s="47"/>
      <c r="H5735" s="47"/>
    </row>
    <row r="5736" spans="5:8" x14ac:dyDescent="0.35">
      <c r="E5736" s="47"/>
      <c r="H5736" s="47"/>
    </row>
    <row r="5737" spans="5:8" x14ac:dyDescent="0.35">
      <c r="E5737" s="47"/>
      <c r="H5737" s="47"/>
    </row>
    <row r="5738" spans="5:8" x14ac:dyDescent="0.35">
      <c r="E5738" s="47"/>
      <c r="H5738" s="47"/>
    </row>
    <row r="5739" spans="5:8" x14ac:dyDescent="0.35">
      <c r="E5739" s="47"/>
      <c r="H5739" s="47"/>
    </row>
    <row r="5740" spans="5:8" x14ac:dyDescent="0.35">
      <c r="E5740" s="47"/>
      <c r="H5740" s="47"/>
    </row>
    <row r="5741" spans="5:8" x14ac:dyDescent="0.35">
      <c r="E5741" s="47"/>
      <c r="H5741" s="47"/>
    </row>
    <row r="5742" spans="5:8" x14ac:dyDescent="0.35">
      <c r="E5742" s="47"/>
      <c r="H5742" s="47"/>
    </row>
    <row r="5743" spans="5:8" x14ac:dyDescent="0.35">
      <c r="E5743" s="47"/>
      <c r="H5743" s="47"/>
    </row>
    <row r="5744" spans="5:8" x14ac:dyDescent="0.35">
      <c r="E5744" s="47"/>
      <c r="H5744" s="47"/>
    </row>
    <row r="5745" spans="5:8" x14ac:dyDescent="0.35">
      <c r="E5745" s="47"/>
      <c r="H5745" s="47"/>
    </row>
    <row r="5746" spans="5:8" x14ac:dyDescent="0.35">
      <c r="E5746" s="47"/>
      <c r="H5746" s="47"/>
    </row>
    <row r="5747" spans="5:8" x14ac:dyDescent="0.35">
      <c r="E5747" s="47"/>
      <c r="H5747" s="47"/>
    </row>
    <row r="5748" spans="5:8" x14ac:dyDescent="0.35">
      <c r="E5748" s="47"/>
      <c r="H5748" s="47"/>
    </row>
    <row r="5749" spans="5:8" x14ac:dyDescent="0.35">
      <c r="E5749" s="47"/>
      <c r="H5749" s="47"/>
    </row>
    <row r="5750" spans="5:8" x14ac:dyDescent="0.35">
      <c r="E5750" s="47"/>
      <c r="H5750" s="47"/>
    </row>
    <row r="5751" spans="5:8" x14ac:dyDescent="0.35">
      <c r="E5751" s="47"/>
      <c r="H5751" s="47"/>
    </row>
    <row r="5752" spans="5:8" x14ac:dyDescent="0.35">
      <c r="E5752" s="47"/>
      <c r="H5752" s="47"/>
    </row>
    <row r="5753" spans="5:8" x14ac:dyDescent="0.35">
      <c r="E5753" s="47"/>
      <c r="H5753" s="47"/>
    </row>
    <row r="5754" spans="5:8" x14ac:dyDescent="0.35">
      <c r="E5754" s="47"/>
      <c r="H5754" s="47"/>
    </row>
    <row r="5755" spans="5:8" x14ac:dyDescent="0.35">
      <c r="E5755" s="47"/>
      <c r="H5755" s="47"/>
    </row>
    <row r="5756" spans="5:8" x14ac:dyDescent="0.35">
      <c r="E5756" s="47"/>
      <c r="H5756" s="47"/>
    </row>
    <row r="5757" spans="5:8" x14ac:dyDescent="0.35">
      <c r="E5757" s="47"/>
      <c r="H5757" s="47"/>
    </row>
    <row r="5758" spans="5:8" x14ac:dyDescent="0.35">
      <c r="E5758" s="47"/>
      <c r="H5758" s="47"/>
    </row>
    <row r="5759" spans="5:8" x14ac:dyDescent="0.35">
      <c r="E5759" s="47"/>
      <c r="H5759" s="47"/>
    </row>
    <row r="5760" spans="5:8" x14ac:dyDescent="0.35">
      <c r="E5760" s="47"/>
      <c r="H5760" s="47"/>
    </row>
    <row r="5761" spans="5:8" x14ac:dyDescent="0.35">
      <c r="E5761" s="47"/>
      <c r="H5761" s="47"/>
    </row>
    <row r="5762" spans="5:8" x14ac:dyDescent="0.35">
      <c r="E5762" s="47"/>
      <c r="H5762" s="47"/>
    </row>
    <row r="5763" spans="5:8" x14ac:dyDescent="0.35">
      <c r="E5763" s="47"/>
      <c r="H5763" s="47"/>
    </row>
    <row r="5764" spans="5:8" x14ac:dyDescent="0.35">
      <c r="E5764" s="47"/>
      <c r="H5764" s="47"/>
    </row>
    <row r="5765" spans="5:8" x14ac:dyDescent="0.35">
      <c r="E5765" s="47"/>
      <c r="H5765" s="47"/>
    </row>
    <row r="5766" spans="5:8" x14ac:dyDescent="0.35">
      <c r="E5766" s="47"/>
      <c r="H5766" s="47"/>
    </row>
    <row r="5767" spans="5:8" x14ac:dyDescent="0.35">
      <c r="E5767" s="47"/>
      <c r="H5767" s="47"/>
    </row>
    <row r="5768" spans="5:8" x14ac:dyDescent="0.35">
      <c r="E5768" s="47"/>
      <c r="H5768" s="47"/>
    </row>
    <row r="5769" spans="5:8" x14ac:dyDescent="0.35">
      <c r="E5769" s="47"/>
      <c r="H5769" s="47"/>
    </row>
    <row r="5770" spans="5:8" x14ac:dyDescent="0.35">
      <c r="E5770" s="47"/>
      <c r="H5770" s="47"/>
    </row>
    <row r="5771" spans="5:8" x14ac:dyDescent="0.35">
      <c r="E5771" s="47"/>
      <c r="H5771" s="47"/>
    </row>
    <row r="5772" spans="5:8" x14ac:dyDescent="0.35">
      <c r="E5772" s="47"/>
      <c r="H5772" s="47"/>
    </row>
    <row r="5773" spans="5:8" x14ac:dyDescent="0.35">
      <c r="E5773" s="47"/>
      <c r="H5773" s="47"/>
    </row>
    <row r="5774" spans="5:8" x14ac:dyDescent="0.35">
      <c r="E5774" s="47"/>
      <c r="H5774" s="47"/>
    </row>
    <row r="5775" spans="5:8" x14ac:dyDescent="0.35">
      <c r="E5775" s="47"/>
      <c r="H5775" s="47"/>
    </row>
    <row r="5776" spans="5:8" x14ac:dyDescent="0.35">
      <c r="E5776" s="47"/>
      <c r="H5776" s="47"/>
    </row>
    <row r="5777" spans="5:8" x14ac:dyDescent="0.35">
      <c r="E5777" s="47"/>
      <c r="H5777" s="47"/>
    </row>
    <row r="5778" spans="5:8" x14ac:dyDescent="0.35">
      <c r="E5778" s="47"/>
      <c r="H5778" s="47"/>
    </row>
    <row r="5779" spans="5:8" x14ac:dyDescent="0.35">
      <c r="E5779" s="47"/>
      <c r="H5779" s="47"/>
    </row>
    <row r="5780" spans="5:8" x14ac:dyDescent="0.35">
      <c r="E5780" s="47"/>
      <c r="H5780" s="47"/>
    </row>
    <row r="5781" spans="5:8" x14ac:dyDescent="0.35">
      <c r="E5781" s="47"/>
      <c r="H5781" s="47"/>
    </row>
    <row r="5782" spans="5:8" x14ac:dyDescent="0.35">
      <c r="E5782" s="47"/>
      <c r="H5782" s="47"/>
    </row>
    <row r="5783" spans="5:8" x14ac:dyDescent="0.35">
      <c r="E5783" s="47"/>
      <c r="H5783" s="47"/>
    </row>
    <row r="5784" spans="5:8" x14ac:dyDescent="0.35">
      <c r="E5784" s="47"/>
      <c r="H5784" s="47"/>
    </row>
    <row r="5785" spans="5:8" x14ac:dyDescent="0.35">
      <c r="E5785" s="47"/>
      <c r="H5785" s="47"/>
    </row>
    <row r="5786" spans="5:8" x14ac:dyDescent="0.35">
      <c r="E5786" s="47"/>
      <c r="H5786" s="47"/>
    </row>
    <row r="5787" spans="5:8" x14ac:dyDescent="0.35">
      <c r="E5787" s="47"/>
      <c r="H5787" s="47"/>
    </row>
    <row r="5788" spans="5:8" x14ac:dyDescent="0.35">
      <c r="E5788" s="47"/>
      <c r="H5788" s="47"/>
    </row>
    <row r="5789" spans="5:8" x14ac:dyDescent="0.35">
      <c r="E5789" s="47"/>
      <c r="H5789" s="47"/>
    </row>
    <row r="5790" spans="5:8" x14ac:dyDescent="0.35">
      <c r="E5790" s="47"/>
      <c r="H5790" s="47"/>
    </row>
    <row r="5791" spans="5:8" x14ac:dyDescent="0.35">
      <c r="E5791" s="47"/>
      <c r="H5791" s="47"/>
    </row>
    <row r="5792" spans="5:8" x14ac:dyDescent="0.35">
      <c r="E5792" s="47"/>
      <c r="H5792" s="47"/>
    </row>
    <row r="5793" spans="5:8" x14ac:dyDescent="0.35">
      <c r="E5793" s="47"/>
      <c r="H5793" s="47"/>
    </row>
    <row r="5794" spans="5:8" x14ac:dyDescent="0.35">
      <c r="E5794" s="47"/>
      <c r="H5794" s="47"/>
    </row>
    <row r="5795" spans="5:8" x14ac:dyDescent="0.35">
      <c r="E5795" s="47"/>
      <c r="H5795" s="47"/>
    </row>
    <row r="5796" spans="5:8" x14ac:dyDescent="0.35">
      <c r="E5796" s="47"/>
      <c r="H5796" s="47"/>
    </row>
    <row r="5797" spans="5:8" x14ac:dyDescent="0.35">
      <c r="E5797" s="47"/>
      <c r="H5797" s="47"/>
    </row>
    <row r="5798" spans="5:8" x14ac:dyDescent="0.35">
      <c r="E5798" s="47"/>
      <c r="H5798" s="47"/>
    </row>
    <row r="5799" spans="5:8" x14ac:dyDescent="0.35">
      <c r="E5799" s="47"/>
      <c r="H5799" s="47"/>
    </row>
    <row r="5800" spans="5:8" x14ac:dyDescent="0.35">
      <c r="E5800" s="47"/>
      <c r="H5800" s="47"/>
    </row>
    <row r="5801" spans="5:8" x14ac:dyDescent="0.35">
      <c r="E5801" s="47"/>
      <c r="H5801" s="47"/>
    </row>
    <row r="5802" spans="5:8" x14ac:dyDescent="0.35">
      <c r="E5802" s="47"/>
      <c r="H5802" s="47"/>
    </row>
    <row r="5803" spans="5:8" x14ac:dyDescent="0.35">
      <c r="E5803" s="47"/>
      <c r="H5803" s="47"/>
    </row>
    <row r="5804" spans="5:8" x14ac:dyDescent="0.35">
      <c r="E5804" s="47"/>
      <c r="H5804" s="47"/>
    </row>
    <row r="5805" spans="5:8" x14ac:dyDescent="0.35">
      <c r="E5805" s="47"/>
      <c r="H5805" s="47"/>
    </row>
    <row r="5806" spans="5:8" x14ac:dyDescent="0.35">
      <c r="E5806" s="47"/>
      <c r="H5806" s="47"/>
    </row>
    <row r="5807" spans="5:8" x14ac:dyDescent="0.35">
      <c r="E5807" s="47"/>
      <c r="H5807" s="47"/>
    </row>
    <row r="5808" spans="5:8" x14ac:dyDescent="0.35">
      <c r="E5808" s="47"/>
      <c r="H5808" s="47"/>
    </row>
    <row r="5809" spans="5:8" x14ac:dyDescent="0.35">
      <c r="E5809" s="47"/>
      <c r="H5809" s="47"/>
    </row>
    <row r="5810" spans="5:8" x14ac:dyDescent="0.35">
      <c r="E5810" s="47"/>
      <c r="H5810" s="47"/>
    </row>
    <row r="5811" spans="5:8" x14ac:dyDescent="0.35">
      <c r="E5811" s="47"/>
      <c r="H5811" s="47"/>
    </row>
    <row r="5812" spans="5:8" x14ac:dyDescent="0.35">
      <c r="E5812" s="47"/>
      <c r="H5812" s="47"/>
    </row>
    <row r="5813" spans="5:8" x14ac:dyDescent="0.35">
      <c r="E5813" s="47"/>
      <c r="H5813" s="47"/>
    </row>
    <row r="5814" spans="5:8" x14ac:dyDescent="0.35">
      <c r="E5814" s="47"/>
      <c r="H5814" s="47"/>
    </row>
    <row r="5815" spans="5:8" x14ac:dyDescent="0.35">
      <c r="E5815" s="47"/>
      <c r="H5815" s="47"/>
    </row>
    <row r="5816" spans="5:8" x14ac:dyDescent="0.35">
      <c r="E5816" s="47"/>
      <c r="H5816" s="47"/>
    </row>
    <row r="5817" spans="5:8" x14ac:dyDescent="0.35">
      <c r="E5817" s="47"/>
      <c r="H5817" s="47"/>
    </row>
    <row r="5818" spans="5:8" x14ac:dyDescent="0.35">
      <c r="E5818" s="47"/>
      <c r="H5818" s="47"/>
    </row>
    <row r="5819" spans="5:8" x14ac:dyDescent="0.35">
      <c r="E5819" s="47"/>
      <c r="H5819" s="47"/>
    </row>
    <row r="5820" spans="5:8" x14ac:dyDescent="0.35">
      <c r="E5820" s="47"/>
      <c r="H5820" s="47"/>
    </row>
    <row r="5821" spans="5:8" x14ac:dyDescent="0.35">
      <c r="E5821" s="47"/>
      <c r="H5821" s="47"/>
    </row>
    <row r="5822" spans="5:8" x14ac:dyDescent="0.35">
      <c r="E5822" s="47"/>
      <c r="H5822" s="47"/>
    </row>
    <row r="5823" spans="5:8" x14ac:dyDescent="0.35">
      <c r="E5823" s="47"/>
      <c r="H5823" s="47"/>
    </row>
    <row r="5824" spans="5:8" x14ac:dyDescent="0.35">
      <c r="E5824" s="47"/>
      <c r="H5824" s="47"/>
    </row>
    <row r="5825" spans="5:8" x14ac:dyDescent="0.35">
      <c r="E5825" s="47"/>
      <c r="H5825" s="47"/>
    </row>
    <row r="5826" spans="5:8" x14ac:dyDescent="0.35">
      <c r="E5826" s="47"/>
      <c r="H5826" s="47"/>
    </row>
    <row r="5827" spans="5:8" x14ac:dyDescent="0.35">
      <c r="E5827" s="47"/>
      <c r="H5827" s="47"/>
    </row>
    <row r="5828" spans="5:8" x14ac:dyDescent="0.35">
      <c r="E5828" s="47"/>
      <c r="H5828" s="47"/>
    </row>
    <row r="5829" spans="5:8" x14ac:dyDescent="0.35">
      <c r="E5829" s="47"/>
      <c r="H5829" s="47"/>
    </row>
    <row r="5830" spans="5:8" x14ac:dyDescent="0.35">
      <c r="E5830" s="47"/>
      <c r="H5830" s="47"/>
    </row>
    <row r="5831" spans="5:8" x14ac:dyDescent="0.35">
      <c r="E5831" s="47"/>
      <c r="H5831" s="47"/>
    </row>
    <row r="5832" spans="5:8" x14ac:dyDescent="0.35">
      <c r="E5832" s="47"/>
      <c r="H5832" s="47"/>
    </row>
    <row r="5833" spans="5:8" x14ac:dyDescent="0.35">
      <c r="E5833" s="47"/>
      <c r="H5833" s="47"/>
    </row>
    <row r="5834" spans="5:8" x14ac:dyDescent="0.35">
      <c r="E5834" s="47"/>
      <c r="H5834" s="47"/>
    </row>
    <row r="5835" spans="5:8" x14ac:dyDescent="0.35">
      <c r="E5835" s="47"/>
      <c r="H5835" s="47"/>
    </row>
    <row r="5836" spans="5:8" x14ac:dyDescent="0.35">
      <c r="E5836" s="47"/>
      <c r="H5836" s="47"/>
    </row>
    <row r="5837" spans="5:8" x14ac:dyDescent="0.35">
      <c r="E5837" s="47"/>
      <c r="H5837" s="47"/>
    </row>
    <row r="5838" spans="5:8" x14ac:dyDescent="0.35">
      <c r="E5838" s="47"/>
      <c r="H5838" s="47"/>
    </row>
    <row r="5839" spans="5:8" x14ac:dyDescent="0.35">
      <c r="E5839" s="47"/>
      <c r="H5839" s="47"/>
    </row>
    <row r="5840" spans="5:8" x14ac:dyDescent="0.35">
      <c r="E5840" s="47"/>
      <c r="H5840" s="47"/>
    </row>
    <row r="5841" spans="5:8" x14ac:dyDescent="0.35">
      <c r="E5841" s="47"/>
      <c r="H5841" s="47"/>
    </row>
    <row r="5842" spans="5:8" x14ac:dyDescent="0.35">
      <c r="E5842" s="47"/>
      <c r="H5842" s="47"/>
    </row>
    <row r="5843" spans="5:8" x14ac:dyDescent="0.35">
      <c r="E5843" s="47"/>
      <c r="H5843" s="47"/>
    </row>
    <row r="5844" spans="5:8" x14ac:dyDescent="0.35">
      <c r="E5844" s="47"/>
      <c r="H5844" s="47"/>
    </row>
    <row r="5845" spans="5:8" x14ac:dyDescent="0.35">
      <c r="E5845" s="47"/>
      <c r="H5845" s="47"/>
    </row>
    <row r="5846" spans="5:8" x14ac:dyDescent="0.35">
      <c r="E5846" s="47"/>
      <c r="H5846" s="47"/>
    </row>
    <row r="5847" spans="5:8" x14ac:dyDescent="0.35">
      <c r="E5847" s="47"/>
      <c r="H5847" s="47"/>
    </row>
    <row r="5848" spans="5:8" x14ac:dyDescent="0.35">
      <c r="E5848" s="47"/>
      <c r="H5848" s="47"/>
    </row>
    <row r="5849" spans="5:8" x14ac:dyDescent="0.35">
      <c r="E5849" s="47"/>
      <c r="H5849" s="47"/>
    </row>
    <row r="5850" spans="5:8" x14ac:dyDescent="0.35">
      <c r="E5850" s="47"/>
      <c r="H5850" s="47"/>
    </row>
    <row r="5851" spans="5:8" x14ac:dyDescent="0.35">
      <c r="E5851" s="47"/>
      <c r="H5851" s="47"/>
    </row>
    <row r="5852" spans="5:8" x14ac:dyDescent="0.35">
      <c r="E5852" s="47"/>
      <c r="H5852" s="47"/>
    </row>
    <row r="5853" spans="5:8" x14ac:dyDescent="0.35">
      <c r="E5853" s="47"/>
      <c r="H5853" s="47"/>
    </row>
    <row r="5854" spans="5:8" x14ac:dyDescent="0.35">
      <c r="E5854" s="47"/>
      <c r="H5854" s="47"/>
    </row>
    <row r="5855" spans="5:8" x14ac:dyDescent="0.35">
      <c r="E5855" s="47"/>
      <c r="H5855" s="47"/>
    </row>
    <row r="5856" spans="5:8" x14ac:dyDescent="0.35">
      <c r="E5856" s="47"/>
      <c r="H5856" s="47"/>
    </row>
    <row r="5857" spans="5:8" x14ac:dyDescent="0.35">
      <c r="E5857" s="47"/>
      <c r="H5857" s="47"/>
    </row>
    <row r="5858" spans="5:8" x14ac:dyDescent="0.35">
      <c r="E5858" s="47"/>
      <c r="H5858" s="47"/>
    </row>
    <row r="5859" spans="5:8" x14ac:dyDescent="0.35">
      <c r="E5859" s="47"/>
      <c r="H5859" s="47"/>
    </row>
    <row r="5860" spans="5:8" x14ac:dyDescent="0.35">
      <c r="E5860" s="47"/>
      <c r="H5860" s="47"/>
    </row>
    <row r="5861" spans="5:8" x14ac:dyDescent="0.35">
      <c r="E5861" s="47"/>
      <c r="H5861" s="47"/>
    </row>
    <row r="5862" spans="5:8" x14ac:dyDescent="0.35">
      <c r="E5862" s="47"/>
      <c r="H5862" s="47"/>
    </row>
    <row r="5863" spans="5:8" x14ac:dyDescent="0.35">
      <c r="E5863" s="47"/>
      <c r="H5863" s="47"/>
    </row>
    <row r="5864" spans="5:8" x14ac:dyDescent="0.35">
      <c r="E5864" s="47"/>
      <c r="H5864" s="47"/>
    </row>
    <row r="5865" spans="5:8" x14ac:dyDescent="0.35">
      <c r="E5865" s="47"/>
      <c r="H5865" s="47"/>
    </row>
    <row r="5866" spans="5:8" x14ac:dyDescent="0.35">
      <c r="E5866" s="47"/>
      <c r="H5866" s="47"/>
    </row>
    <row r="5867" spans="5:8" x14ac:dyDescent="0.35">
      <c r="E5867" s="47"/>
      <c r="H5867" s="47"/>
    </row>
    <row r="5868" spans="5:8" x14ac:dyDescent="0.35">
      <c r="E5868" s="47"/>
      <c r="H5868" s="47"/>
    </row>
    <row r="5869" spans="5:8" x14ac:dyDescent="0.35">
      <c r="E5869" s="47"/>
      <c r="H5869" s="47"/>
    </row>
    <row r="5870" spans="5:8" x14ac:dyDescent="0.35">
      <c r="E5870" s="47"/>
      <c r="H5870" s="47"/>
    </row>
    <row r="5871" spans="5:8" x14ac:dyDescent="0.35">
      <c r="E5871" s="47"/>
      <c r="H5871" s="47"/>
    </row>
    <row r="5872" spans="5:8" x14ac:dyDescent="0.35">
      <c r="E5872" s="47"/>
      <c r="H5872" s="47"/>
    </row>
    <row r="5873" spans="5:8" x14ac:dyDescent="0.35">
      <c r="E5873" s="47"/>
      <c r="H5873" s="47"/>
    </row>
    <row r="5874" spans="5:8" x14ac:dyDescent="0.35">
      <c r="E5874" s="47"/>
      <c r="H5874" s="47"/>
    </row>
    <row r="5875" spans="5:8" x14ac:dyDescent="0.35">
      <c r="E5875" s="47"/>
      <c r="H5875" s="47"/>
    </row>
    <row r="5876" spans="5:8" x14ac:dyDescent="0.35">
      <c r="E5876" s="47"/>
      <c r="H5876" s="47"/>
    </row>
    <row r="5877" spans="5:8" x14ac:dyDescent="0.35">
      <c r="E5877" s="47"/>
      <c r="H5877" s="47"/>
    </row>
    <row r="5878" spans="5:8" x14ac:dyDescent="0.35">
      <c r="E5878" s="47"/>
      <c r="H5878" s="47"/>
    </row>
    <row r="5879" spans="5:8" x14ac:dyDescent="0.35">
      <c r="E5879" s="47"/>
      <c r="H5879" s="47"/>
    </row>
    <row r="5880" spans="5:8" x14ac:dyDescent="0.35">
      <c r="E5880" s="47"/>
      <c r="H5880" s="47"/>
    </row>
    <row r="5881" spans="5:8" x14ac:dyDescent="0.35">
      <c r="E5881" s="47"/>
      <c r="H5881" s="47"/>
    </row>
    <row r="5882" spans="5:8" x14ac:dyDescent="0.35">
      <c r="E5882" s="47"/>
      <c r="H5882" s="47"/>
    </row>
    <row r="5883" spans="5:8" x14ac:dyDescent="0.35">
      <c r="E5883" s="47"/>
      <c r="H5883" s="47"/>
    </row>
    <row r="5884" spans="5:8" x14ac:dyDescent="0.35">
      <c r="E5884" s="47"/>
      <c r="H5884" s="47"/>
    </row>
    <row r="5885" spans="5:8" x14ac:dyDescent="0.35">
      <c r="E5885" s="47"/>
      <c r="H5885" s="47"/>
    </row>
    <row r="5886" spans="5:8" x14ac:dyDescent="0.35">
      <c r="E5886" s="47"/>
      <c r="H5886" s="47"/>
    </row>
    <row r="5887" spans="5:8" x14ac:dyDescent="0.35">
      <c r="E5887" s="47"/>
      <c r="H5887" s="47"/>
    </row>
    <row r="5888" spans="5:8" x14ac:dyDescent="0.35">
      <c r="E5888" s="47"/>
      <c r="H5888" s="47"/>
    </row>
    <row r="5889" spans="5:8" x14ac:dyDescent="0.35">
      <c r="E5889" s="47"/>
      <c r="H5889" s="47"/>
    </row>
    <row r="5890" spans="5:8" x14ac:dyDescent="0.35">
      <c r="E5890" s="47"/>
      <c r="H5890" s="47"/>
    </row>
    <row r="5891" spans="5:8" x14ac:dyDescent="0.35">
      <c r="E5891" s="47"/>
      <c r="H5891" s="47"/>
    </row>
    <row r="5892" spans="5:8" x14ac:dyDescent="0.35">
      <c r="E5892" s="47"/>
      <c r="H5892" s="47"/>
    </row>
    <row r="5893" spans="5:8" x14ac:dyDescent="0.35">
      <c r="E5893" s="47"/>
      <c r="H5893" s="47"/>
    </row>
    <row r="5894" spans="5:8" x14ac:dyDescent="0.35">
      <c r="E5894" s="47"/>
      <c r="H5894" s="47"/>
    </row>
    <row r="5895" spans="5:8" x14ac:dyDescent="0.35">
      <c r="E5895" s="47"/>
      <c r="H5895" s="47"/>
    </row>
    <row r="5896" spans="5:8" x14ac:dyDescent="0.35">
      <c r="E5896" s="47"/>
      <c r="H5896" s="47"/>
    </row>
    <row r="5897" spans="5:8" x14ac:dyDescent="0.35">
      <c r="E5897" s="47"/>
      <c r="H5897" s="47"/>
    </row>
    <row r="5898" spans="5:8" x14ac:dyDescent="0.35">
      <c r="E5898" s="47"/>
      <c r="H5898" s="47"/>
    </row>
    <row r="5899" spans="5:8" x14ac:dyDescent="0.35">
      <c r="E5899" s="47"/>
      <c r="H5899" s="47"/>
    </row>
    <row r="5900" spans="5:8" x14ac:dyDescent="0.35">
      <c r="E5900" s="47"/>
      <c r="H5900" s="47"/>
    </row>
    <row r="5901" spans="5:8" x14ac:dyDescent="0.35">
      <c r="E5901" s="47"/>
      <c r="H5901" s="47"/>
    </row>
    <row r="5902" spans="5:8" x14ac:dyDescent="0.35">
      <c r="E5902" s="47"/>
      <c r="H5902" s="47"/>
    </row>
    <row r="5903" spans="5:8" x14ac:dyDescent="0.35">
      <c r="E5903" s="47"/>
      <c r="H5903" s="47"/>
    </row>
    <row r="5904" spans="5:8" x14ac:dyDescent="0.35">
      <c r="E5904" s="47"/>
      <c r="H5904" s="47"/>
    </row>
    <row r="5905" spans="5:8" x14ac:dyDescent="0.35">
      <c r="E5905" s="47"/>
      <c r="H5905" s="47"/>
    </row>
    <row r="5906" spans="5:8" x14ac:dyDescent="0.35">
      <c r="E5906" s="47"/>
      <c r="H5906" s="47"/>
    </row>
    <row r="5907" spans="5:8" x14ac:dyDescent="0.35">
      <c r="E5907" s="47"/>
      <c r="H5907" s="47"/>
    </row>
    <row r="5908" spans="5:8" x14ac:dyDescent="0.35">
      <c r="E5908" s="47"/>
      <c r="H5908" s="47"/>
    </row>
    <row r="5909" spans="5:8" x14ac:dyDescent="0.35">
      <c r="E5909" s="47"/>
      <c r="H5909" s="47"/>
    </row>
    <row r="5910" spans="5:8" x14ac:dyDescent="0.35">
      <c r="E5910" s="47"/>
      <c r="H5910" s="47"/>
    </row>
    <row r="5911" spans="5:8" x14ac:dyDescent="0.35">
      <c r="E5911" s="47"/>
      <c r="H5911" s="47"/>
    </row>
    <row r="5912" spans="5:8" x14ac:dyDescent="0.35">
      <c r="E5912" s="47"/>
      <c r="H5912" s="47"/>
    </row>
    <row r="5913" spans="5:8" x14ac:dyDescent="0.35">
      <c r="E5913" s="47"/>
      <c r="H5913" s="47"/>
    </row>
    <row r="5914" spans="5:8" x14ac:dyDescent="0.35">
      <c r="E5914" s="47"/>
      <c r="H5914" s="47"/>
    </row>
    <row r="5915" spans="5:8" x14ac:dyDescent="0.35">
      <c r="E5915" s="47"/>
      <c r="H5915" s="47"/>
    </row>
    <row r="5916" spans="5:8" x14ac:dyDescent="0.35">
      <c r="E5916" s="47"/>
      <c r="H5916" s="47"/>
    </row>
    <row r="5917" spans="5:8" x14ac:dyDescent="0.35">
      <c r="E5917" s="47"/>
      <c r="H5917" s="47"/>
    </row>
    <row r="5918" spans="5:8" x14ac:dyDescent="0.35">
      <c r="E5918" s="47"/>
      <c r="H5918" s="47"/>
    </row>
    <row r="5919" spans="5:8" x14ac:dyDescent="0.35">
      <c r="E5919" s="47"/>
      <c r="H5919" s="47"/>
    </row>
    <row r="5920" spans="5:8" x14ac:dyDescent="0.35">
      <c r="E5920" s="47"/>
      <c r="H5920" s="47"/>
    </row>
    <row r="5921" spans="5:8" x14ac:dyDescent="0.35">
      <c r="E5921" s="47"/>
      <c r="H5921" s="47"/>
    </row>
    <row r="5922" spans="5:8" x14ac:dyDescent="0.35">
      <c r="E5922" s="47"/>
      <c r="H5922" s="47"/>
    </row>
    <row r="5923" spans="5:8" x14ac:dyDescent="0.35">
      <c r="E5923" s="47"/>
      <c r="H5923" s="47"/>
    </row>
    <row r="5924" spans="5:8" x14ac:dyDescent="0.35">
      <c r="E5924" s="47"/>
      <c r="H5924" s="47"/>
    </row>
    <row r="5925" spans="5:8" x14ac:dyDescent="0.35">
      <c r="E5925" s="47"/>
      <c r="H5925" s="47"/>
    </row>
    <row r="5926" spans="5:8" x14ac:dyDescent="0.35">
      <c r="E5926" s="47"/>
      <c r="H5926" s="47"/>
    </row>
    <row r="5927" spans="5:8" x14ac:dyDescent="0.35">
      <c r="E5927" s="47"/>
      <c r="H5927" s="47"/>
    </row>
    <row r="5928" spans="5:8" x14ac:dyDescent="0.35">
      <c r="E5928" s="47"/>
      <c r="H5928" s="47"/>
    </row>
    <row r="5929" spans="5:8" x14ac:dyDescent="0.35">
      <c r="E5929" s="47"/>
      <c r="H5929" s="47"/>
    </row>
    <row r="5930" spans="5:8" x14ac:dyDescent="0.35">
      <c r="E5930" s="47"/>
      <c r="H5930" s="47"/>
    </row>
    <row r="5931" spans="5:8" x14ac:dyDescent="0.35">
      <c r="E5931" s="47"/>
      <c r="H5931" s="47"/>
    </row>
    <row r="5932" spans="5:8" x14ac:dyDescent="0.35">
      <c r="E5932" s="47"/>
      <c r="H5932" s="47"/>
    </row>
    <row r="5933" spans="5:8" x14ac:dyDescent="0.35">
      <c r="E5933" s="47"/>
      <c r="H5933" s="47"/>
    </row>
    <row r="5934" spans="5:8" x14ac:dyDescent="0.35">
      <c r="E5934" s="47"/>
      <c r="H5934" s="47"/>
    </row>
    <row r="5935" spans="5:8" x14ac:dyDescent="0.35">
      <c r="E5935" s="47"/>
      <c r="H5935" s="47"/>
    </row>
    <row r="5936" spans="5:8" x14ac:dyDescent="0.35">
      <c r="E5936" s="47"/>
      <c r="H5936" s="47"/>
    </row>
    <row r="5937" spans="5:8" x14ac:dyDescent="0.35">
      <c r="E5937" s="47"/>
      <c r="H5937" s="47"/>
    </row>
    <row r="5938" spans="5:8" x14ac:dyDescent="0.35">
      <c r="E5938" s="47"/>
      <c r="H5938" s="47"/>
    </row>
    <row r="5939" spans="5:8" x14ac:dyDescent="0.35">
      <c r="E5939" s="47"/>
      <c r="H5939" s="47"/>
    </row>
    <row r="5940" spans="5:8" x14ac:dyDescent="0.35">
      <c r="E5940" s="47"/>
      <c r="H5940" s="47"/>
    </row>
    <row r="5941" spans="5:8" x14ac:dyDescent="0.35">
      <c r="E5941" s="47"/>
      <c r="H5941" s="47"/>
    </row>
    <row r="5942" spans="5:8" x14ac:dyDescent="0.35">
      <c r="E5942" s="47"/>
      <c r="H5942" s="47"/>
    </row>
    <row r="5943" spans="5:8" x14ac:dyDescent="0.35">
      <c r="E5943" s="47"/>
      <c r="H5943" s="47"/>
    </row>
    <row r="5944" spans="5:8" x14ac:dyDescent="0.35">
      <c r="E5944" s="47"/>
      <c r="H5944" s="47"/>
    </row>
    <row r="5945" spans="5:8" x14ac:dyDescent="0.35">
      <c r="E5945" s="47"/>
      <c r="H5945" s="47"/>
    </row>
    <row r="5946" spans="5:8" x14ac:dyDescent="0.35">
      <c r="E5946" s="47"/>
      <c r="H5946" s="47"/>
    </row>
    <row r="5947" spans="5:8" x14ac:dyDescent="0.35">
      <c r="E5947" s="47"/>
      <c r="H5947" s="47"/>
    </row>
    <row r="5948" spans="5:8" x14ac:dyDescent="0.35">
      <c r="E5948" s="47"/>
      <c r="H5948" s="47"/>
    </row>
    <row r="5949" spans="5:8" x14ac:dyDescent="0.35">
      <c r="E5949" s="47"/>
      <c r="H5949" s="47"/>
    </row>
    <row r="5950" spans="5:8" x14ac:dyDescent="0.35">
      <c r="E5950" s="47"/>
      <c r="H5950" s="47"/>
    </row>
    <row r="5951" spans="5:8" x14ac:dyDescent="0.35">
      <c r="E5951" s="47"/>
      <c r="H5951" s="47"/>
    </row>
    <row r="5952" spans="5:8" x14ac:dyDescent="0.35">
      <c r="E5952" s="47"/>
      <c r="H5952" s="47"/>
    </row>
    <row r="5953" spans="5:8" x14ac:dyDescent="0.35">
      <c r="E5953" s="47"/>
      <c r="H5953" s="47"/>
    </row>
    <row r="5954" spans="5:8" x14ac:dyDescent="0.35">
      <c r="E5954" s="47"/>
      <c r="H5954" s="47"/>
    </row>
    <row r="5955" spans="5:8" x14ac:dyDescent="0.35">
      <c r="E5955" s="47"/>
      <c r="H5955" s="47"/>
    </row>
    <row r="5956" spans="5:8" x14ac:dyDescent="0.35">
      <c r="E5956" s="47"/>
      <c r="H5956" s="47"/>
    </row>
    <row r="5957" spans="5:8" x14ac:dyDescent="0.35">
      <c r="E5957" s="47"/>
      <c r="H5957" s="47"/>
    </row>
    <row r="5958" spans="5:8" x14ac:dyDescent="0.35">
      <c r="E5958" s="47"/>
      <c r="H5958" s="47"/>
    </row>
    <row r="5959" spans="5:8" x14ac:dyDescent="0.35">
      <c r="E5959" s="47"/>
      <c r="H5959" s="47"/>
    </row>
    <row r="5960" spans="5:8" x14ac:dyDescent="0.35">
      <c r="E5960" s="47"/>
      <c r="H5960" s="47"/>
    </row>
    <row r="5961" spans="5:8" x14ac:dyDescent="0.35">
      <c r="E5961" s="47"/>
      <c r="H5961" s="47"/>
    </row>
    <row r="5962" spans="5:8" x14ac:dyDescent="0.35">
      <c r="E5962" s="47"/>
      <c r="H5962" s="47"/>
    </row>
    <row r="5963" spans="5:8" x14ac:dyDescent="0.35">
      <c r="E5963" s="47"/>
      <c r="H5963" s="47"/>
    </row>
    <row r="5964" spans="5:8" x14ac:dyDescent="0.35">
      <c r="E5964" s="47"/>
      <c r="H5964" s="47"/>
    </row>
    <row r="5965" spans="5:8" x14ac:dyDescent="0.35">
      <c r="E5965" s="47"/>
      <c r="H5965" s="47"/>
    </row>
    <row r="5966" spans="5:8" x14ac:dyDescent="0.35">
      <c r="E5966" s="47"/>
      <c r="H5966" s="47"/>
    </row>
    <row r="5967" spans="5:8" x14ac:dyDescent="0.35">
      <c r="E5967" s="47"/>
      <c r="H5967" s="47"/>
    </row>
    <row r="5968" spans="5:8" x14ac:dyDescent="0.35">
      <c r="E5968" s="47"/>
      <c r="H5968" s="47"/>
    </row>
    <row r="5969" spans="5:8" x14ac:dyDescent="0.35">
      <c r="E5969" s="47"/>
      <c r="H5969" s="47"/>
    </row>
    <row r="5970" spans="5:8" x14ac:dyDescent="0.35">
      <c r="E5970" s="47"/>
      <c r="H5970" s="47"/>
    </row>
    <row r="5971" spans="5:8" x14ac:dyDescent="0.35">
      <c r="E5971" s="47"/>
      <c r="H5971" s="47"/>
    </row>
    <row r="5972" spans="5:8" x14ac:dyDescent="0.35">
      <c r="E5972" s="47"/>
      <c r="H5972" s="47"/>
    </row>
    <row r="5973" spans="5:8" x14ac:dyDescent="0.35">
      <c r="E5973" s="47"/>
      <c r="H5973" s="47"/>
    </row>
    <row r="5974" spans="5:8" x14ac:dyDescent="0.35">
      <c r="E5974" s="47"/>
      <c r="H5974" s="47"/>
    </row>
    <row r="5975" spans="5:8" x14ac:dyDescent="0.35">
      <c r="E5975" s="47"/>
      <c r="H5975" s="47"/>
    </row>
    <row r="5976" spans="5:8" x14ac:dyDescent="0.35">
      <c r="E5976" s="47"/>
      <c r="H5976" s="47"/>
    </row>
    <row r="5977" spans="5:8" x14ac:dyDescent="0.35">
      <c r="E5977" s="47"/>
      <c r="H5977" s="47"/>
    </row>
    <row r="5978" spans="5:8" x14ac:dyDescent="0.35">
      <c r="E5978" s="47"/>
      <c r="H5978" s="47"/>
    </row>
    <row r="5979" spans="5:8" x14ac:dyDescent="0.35">
      <c r="E5979" s="47"/>
      <c r="H5979" s="47"/>
    </row>
    <row r="5980" spans="5:8" x14ac:dyDescent="0.35">
      <c r="E5980" s="47"/>
      <c r="H5980" s="47"/>
    </row>
    <row r="5981" spans="5:8" x14ac:dyDescent="0.35">
      <c r="E5981" s="47"/>
      <c r="H5981" s="47"/>
    </row>
    <row r="5982" spans="5:8" x14ac:dyDescent="0.35">
      <c r="E5982" s="47"/>
      <c r="H5982" s="47"/>
    </row>
    <row r="5983" spans="5:8" x14ac:dyDescent="0.35">
      <c r="E5983" s="47"/>
      <c r="H5983" s="47"/>
    </row>
    <row r="5984" spans="5:8" x14ac:dyDescent="0.35">
      <c r="E5984" s="47"/>
      <c r="H5984" s="47"/>
    </row>
    <row r="5985" spans="5:8" x14ac:dyDescent="0.35">
      <c r="E5985" s="47"/>
      <c r="H5985" s="47"/>
    </row>
    <row r="5986" spans="5:8" x14ac:dyDescent="0.35">
      <c r="E5986" s="47"/>
      <c r="H5986" s="47"/>
    </row>
    <row r="5987" spans="5:8" x14ac:dyDescent="0.35">
      <c r="E5987" s="47"/>
      <c r="H5987" s="47"/>
    </row>
    <row r="5988" spans="5:8" x14ac:dyDescent="0.35">
      <c r="E5988" s="47"/>
      <c r="H5988" s="47"/>
    </row>
    <row r="5989" spans="5:8" x14ac:dyDescent="0.35">
      <c r="E5989" s="47"/>
      <c r="H5989" s="47"/>
    </row>
    <row r="5990" spans="5:8" x14ac:dyDescent="0.35">
      <c r="E5990" s="47"/>
      <c r="H5990" s="47"/>
    </row>
    <row r="5991" spans="5:8" x14ac:dyDescent="0.35">
      <c r="E5991" s="47"/>
      <c r="H5991" s="47"/>
    </row>
    <row r="5992" spans="5:8" x14ac:dyDescent="0.35">
      <c r="E5992" s="47"/>
      <c r="H5992" s="47"/>
    </row>
    <row r="5993" spans="5:8" x14ac:dyDescent="0.35">
      <c r="E5993" s="47"/>
      <c r="H5993" s="47"/>
    </row>
    <row r="5994" spans="5:8" x14ac:dyDescent="0.35">
      <c r="E5994" s="47"/>
      <c r="H5994" s="47"/>
    </row>
    <row r="5995" spans="5:8" x14ac:dyDescent="0.35">
      <c r="E5995" s="47"/>
      <c r="H5995" s="47"/>
    </row>
    <row r="5996" spans="5:8" x14ac:dyDescent="0.35">
      <c r="E5996" s="47"/>
      <c r="H5996" s="47"/>
    </row>
    <row r="5997" spans="5:8" x14ac:dyDescent="0.35">
      <c r="E5997" s="47"/>
      <c r="H5997" s="47"/>
    </row>
    <row r="5998" spans="5:8" x14ac:dyDescent="0.35">
      <c r="E5998" s="47"/>
      <c r="H5998" s="47"/>
    </row>
    <row r="5999" spans="5:8" x14ac:dyDescent="0.35">
      <c r="E5999" s="47"/>
      <c r="H5999" s="47"/>
    </row>
    <row r="6000" spans="5:8" x14ac:dyDescent="0.35">
      <c r="E6000" s="47"/>
      <c r="H6000" s="47"/>
    </row>
    <row r="6001" spans="5:8" x14ac:dyDescent="0.35">
      <c r="E6001" s="47"/>
      <c r="H6001" s="47"/>
    </row>
    <row r="6002" spans="5:8" x14ac:dyDescent="0.35">
      <c r="E6002" s="47"/>
      <c r="H6002" s="47"/>
    </row>
    <row r="6003" spans="5:8" x14ac:dyDescent="0.35">
      <c r="E6003" s="47"/>
      <c r="H6003" s="47"/>
    </row>
    <row r="6004" spans="5:8" x14ac:dyDescent="0.35">
      <c r="E6004" s="47"/>
      <c r="H6004" s="47"/>
    </row>
    <row r="6005" spans="5:8" x14ac:dyDescent="0.35">
      <c r="E6005" s="47"/>
      <c r="H6005" s="47"/>
    </row>
    <row r="6006" spans="5:8" x14ac:dyDescent="0.35">
      <c r="E6006" s="47"/>
      <c r="H6006" s="47"/>
    </row>
    <row r="6007" spans="5:8" x14ac:dyDescent="0.35">
      <c r="E6007" s="47"/>
      <c r="H6007" s="47"/>
    </row>
    <row r="6008" spans="5:8" x14ac:dyDescent="0.35">
      <c r="E6008" s="47"/>
      <c r="H6008" s="47"/>
    </row>
    <row r="6009" spans="5:8" x14ac:dyDescent="0.35">
      <c r="E6009" s="47"/>
      <c r="H6009" s="47"/>
    </row>
    <row r="6010" spans="5:8" x14ac:dyDescent="0.35">
      <c r="E6010" s="47"/>
      <c r="H6010" s="47"/>
    </row>
    <row r="6011" spans="5:8" x14ac:dyDescent="0.35">
      <c r="E6011" s="47"/>
      <c r="H6011" s="47"/>
    </row>
    <row r="6012" spans="5:8" x14ac:dyDescent="0.35">
      <c r="E6012" s="47"/>
      <c r="H6012" s="47"/>
    </row>
    <row r="6013" spans="5:8" x14ac:dyDescent="0.35">
      <c r="E6013" s="47"/>
      <c r="H6013" s="47"/>
    </row>
    <row r="6014" spans="5:8" x14ac:dyDescent="0.35">
      <c r="E6014" s="47"/>
      <c r="H6014" s="47"/>
    </row>
    <row r="6015" spans="5:8" x14ac:dyDescent="0.35">
      <c r="E6015" s="47"/>
      <c r="H6015" s="47"/>
    </row>
    <row r="6016" spans="5:8" x14ac:dyDescent="0.35">
      <c r="E6016" s="47"/>
      <c r="H6016" s="47"/>
    </row>
    <row r="6017" spans="5:8" x14ac:dyDescent="0.35">
      <c r="E6017" s="47"/>
      <c r="H6017" s="47"/>
    </row>
    <row r="6018" spans="5:8" x14ac:dyDescent="0.35">
      <c r="E6018" s="47"/>
      <c r="H6018" s="47"/>
    </row>
    <row r="6019" spans="5:8" x14ac:dyDescent="0.35">
      <c r="E6019" s="47"/>
      <c r="H6019" s="47"/>
    </row>
    <row r="6020" spans="5:8" x14ac:dyDescent="0.35">
      <c r="E6020" s="47"/>
      <c r="H6020" s="47"/>
    </row>
    <row r="6021" spans="5:8" x14ac:dyDescent="0.35">
      <c r="E6021" s="47"/>
      <c r="H6021" s="47"/>
    </row>
    <row r="6022" spans="5:8" x14ac:dyDescent="0.35">
      <c r="E6022" s="47"/>
      <c r="H6022" s="47"/>
    </row>
    <row r="6023" spans="5:8" x14ac:dyDescent="0.35">
      <c r="E6023" s="47"/>
      <c r="H6023" s="47"/>
    </row>
    <row r="6024" spans="5:8" x14ac:dyDescent="0.35">
      <c r="E6024" s="47"/>
      <c r="H6024" s="47"/>
    </row>
    <row r="6025" spans="5:8" x14ac:dyDescent="0.35">
      <c r="E6025" s="47"/>
      <c r="H6025" s="47"/>
    </row>
    <row r="6026" spans="5:8" x14ac:dyDescent="0.35">
      <c r="E6026" s="47"/>
      <c r="H6026" s="47"/>
    </row>
    <row r="6027" spans="5:8" x14ac:dyDescent="0.35">
      <c r="E6027" s="47"/>
      <c r="H6027" s="47"/>
    </row>
    <row r="6028" spans="5:8" x14ac:dyDescent="0.35">
      <c r="E6028" s="47"/>
      <c r="H6028" s="47"/>
    </row>
    <row r="6029" spans="5:8" x14ac:dyDescent="0.35">
      <c r="E6029" s="47"/>
      <c r="H6029" s="47"/>
    </row>
    <row r="6030" spans="5:8" x14ac:dyDescent="0.35">
      <c r="E6030" s="47"/>
      <c r="H6030" s="47"/>
    </row>
    <row r="6031" spans="5:8" x14ac:dyDescent="0.35">
      <c r="E6031" s="47"/>
      <c r="H6031" s="47"/>
    </row>
    <row r="6032" spans="5:8" x14ac:dyDescent="0.35">
      <c r="E6032" s="47"/>
      <c r="H6032" s="47"/>
    </row>
    <row r="6033" spans="5:8" x14ac:dyDescent="0.35">
      <c r="E6033" s="47"/>
      <c r="H6033" s="47"/>
    </row>
    <row r="6034" spans="5:8" x14ac:dyDescent="0.35">
      <c r="E6034" s="47"/>
      <c r="H6034" s="47"/>
    </row>
    <row r="6035" spans="5:8" x14ac:dyDescent="0.35">
      <c r="E6035" s="47"/>
      <c r="H6035" s="47"/>
    </row>
    <row r="6036" spans="5:8" x14ac:dyDescent="0.35">
      <c r="E6036" s="47"/>
      <c r="H6036" s="47"/>
    </row>
    <row r="6037" spans="5:8" x14ac:dyDescent="0.35">
      <c r="E6037" s="47"/>
      <c r="H6037" s="47"/>
    </row>
    <row r="6038" spans="5:8" x14ac:dyDescent="0.35">
      <c r="E6038" s="47"/>
      <c r="H6038" s="47"/>
    </row>
    <row r="6039" spans="5:8" x14ac:dyDescent="0.35">
      <c r="E6039" s="47"/>
      <c r="H6039" s="47"/>
    </row>
    <row r="6040" spans="5:8" x14ac:dyDescent="0.35">
      <c r="E6040" s="47"/>
      <c r="H6040" s="47"/>
    </row>
    <row r="6041" spans="5:8" x14ac:dyDescent="0.35">
      <c r="E6041" s="47"/>
      <c r="H6041" s="47"/>
    </row>
    <row r="6042" spans="5:8" x14ac:dyDescent="0.35">
      <c r="E6042" s="47"/>
      <c r="H6042" s="47"/>
    </row>
    <row r="6043" spans="5:8" x14ac:dyDescent="0.35">
      <c r="E6043" s="47"/>
      <c r="H6043" s="47"/>
    </row>
    <row r="6044" spans="5:8" x14ac:dyDescent="0.35">
      <c r="E6044" s="47"/>
      <c r="H6044" s="47"/>
    </row>
    <row r="6045" spans="5:8" x14ac:dyDescent="0.35">
      <c r="E6045" s="47"/>
      <c r="H6045" s="47"/>
    </row>
    <row r="6046" spans="5:8" x14ac:dyDescent="0.35">
      <c r="E6046" s="47"/>
      <c r="H6046" s="47"/>
    </row>
    <row r="6047" spans="5:8" x14ac:dyDescent="0.35">
      <c r="E6047" s="47"/>
      <c r="H6047" s="47"/>
    </row>
    <row r="6048" spans="5:8" x14ac:dyDescent="0.35">
      <c r="E6048" s="47"/>
      <c r="H6048" s="47"/>
    </row>
    <row r="6049" spans="5:8" x14ac:dyDescent="0.35">
      <c r="E6049" s="47"/>
      <c r="H6049" s="47"/>
    </row>
    <row r="6050" spans="5:8" x14ac:dyDescent="0.35">
      <c r="E6050" s="47"/>
      <c r="H6050" s="47"/>
    </row>
    <row r="6051" spans="5:8" x14ac:dyDescent="0.35">
      <c r="E6051" s="47"/>
      <c r="H6051" s="47"/>
    </row>
    <row r="6052" spans="5:8" x14ac:dyDescent="0.35">
      <c r="E6052" s="47"/>
      <c r="H6052" s="47"/>
    </row>
    <row r="6053" spans="5:8" x14ac:dyDescent="0.35">
      <c r="E6053" s="47"/>
      <c r="H6053" s="47"/>
    </row>
    <row r="6054" spans="5:8" x14ac:dyDescent="0.35">
      <c r="E6054" s="47"/>
      <c r="H6054" s="47"/>
    </row>
    <row r="6055" spans="5:8" x14ac:dyDescent="0.35">
      <c r="E6055" s="47"/>
      <c r="H6055" s="47"/>
    </row>
    <row r="6056" spans="5:8" x14ac:dyDescent="0.35">
      <c r="E6056" s="47"/>
      <c r="H6056" s="47"/>
    </row>
    <row r="6057" spans="5:8" x14ac:dyDescent="0.35">
      <c r="E6057" s="47"/>
      <c r="H6057" s="47"/>
    </row>
    <row r="6058" spans="5:8" x14ac:dyDescent="0.35">
      <c r="E6058" s="47"/>
      <c r="H6058" s="47"/>
    </row>
    <row r="6059" spans="5:8" x14ac:dyDescent="0.35">
      <c r="E6059" s="47"/>
      <c r="H6059" s="47"/>
    </row>
    <row r="6060" spans="5:8" x14ac:dyDescent="0.35">
      <c r="E6060" s="47"/>
      <c r="H6060" s="47"/>
    </row>
    <row r="6061" spans="5:8" x14ac:dyDescent="0.35">
      <c r="E6061" s="47"/>
      <c r="H6061" s="47"/>
    </row>
    <row r="6062" spans="5:8" x14ac:dyDescent="0.35">
      <c r="E6062" s="47"/>
      <c r="H6062" s="47"/>
    </row>
    <row r="6063" spans="5:8" x14ac:dyDescent="0.35">
      <c r="E6063" s="47"/>
      <c r="H6063" s="47"/>
    </row>
    <row r="6064" spans="5:8" x14ac:dyDescent="0.35">
      <c r="E6064" s="47"/>
      <c r="H6064" s="47"/>
    </row>
    <row r="6065" spans="5:8" x14ac:dyDescent="0.35">
      <c r="E6065" s="47"/>
      <c r="H6065" s="47"/>
    </row>
    <row r="6066" spans="5:8" x14ac:dyDescent="0.35">
      <c r="E6066" s="47"/>
      <c r="H6066" s="47"/>
    </row>
    <row r="6067" spans="5:8" x14ac:dyDescent="0.35">
      <c r="E6067" s="47"/>
      <c r="H6067" s="47"/>
    </row>
    <row r="6068" spans="5:8" x14ac:dyDescent="0.35">
      <c r="E6068" s="47"/>
      <c r="H6068" s="47"/>
    </row>
    <row r="6069" spans="5:8" x14ac:dyDescent="0.35">
      <c r="E6069" s="47"/>
      <c r="H6069" s="47"/>
    </row>
    <row r="6070" spans="5:8" x14ac:dyDescent="0.35">
      <c r="E6070" s="47"/>
      <c r="H6070" s="47"/>
    </row>
    <row r="6071" spans="5:8" x14ac:dyDescent="0.35">
      <c r="E6071" s="47"/>
      <c r="H6071" s="47"/>
    </row>
    <row r="6072" spans="5:8" x14ac:dyDescent="0.35">
      <c r="E6072" s="47"/>
      <c r="H6072" s="47"/>
    </row>
    <row r="6073" spans="5:8" x14ac:dyDescent="0.35">
      <c r="E6073" s="47"/>
      <c r="H6073" s="47"/>
    </row>
    <row r="6074" spans="5:8" x14ac:dyDescent="0.35">
      <c r="E6074" s="47"/>
      <c r="H6074" s="47"/>
    </row>
    <row r="6075" spans="5:8" x14ac:dyDescent="0.35">
      <c r="E6075" s="47"/>
      <c r="H6075" s="47"/>
    </row>
    <row r="6076" spans="5:8" x14ac:dyDescent="0.35">
      <c r="E6076" s="47"/>
      <c r="H6076" s="47"/>
    </row>
    <row r="6077" spans="5:8" x14ac:dyDescent="0.35">
      <c r="E6077" s="47"/>
      <c r="H6077" s="47"/>
    </row>
    <row r="6078" spans="5:8" x14ac:dyDescent="0.35">
      <c r="E6078" s="47"/>
      <c r="H6078" s="47"/>
    </row>
    <row r="6079" spans="5:8" x14ac:dyDescent="0.35">
      <c r="E6079" s="47"/>
      <c r="H6079" s="47"/>
    </row>
    <row r="6080" spans="5:8" x14ac:dyDescent="0.35">
      <c r="E6080" s="47"/>
      <c r="H6080" s="47"/>
    </row>
    <row r="6081" spans="5:8" x14ac:dyDescent="0.35">
      <c r="E6081" s="47"/>
      <c r="H6081" s="47"/>
    </row>
    <row r="6082" spans="5:8" x14ac:dyDescent="0.35">
      <c r="E6082" s="47"/>
      <c r="H6082" s="47"/>
    </row>
    <row r="6083" spans="5:8" x14ac:dyDescent="0.35">
      <c r="E6083" s="47"/>
      <c r="H6083" s="47"/>
    </row>
    <row r="6084" spans="5:8" x14ac:dyDescent="0.35">
      <c r="E6084" s="47"/>
      <c r="H6084" s="47"/>
    </row>
    <row r="6085" spans="5:8" x14ac:dyDescent="0.35">
      <c r="E6085" s="47"/>
      <c r="H6085" s="47"/>
    </row>
    <row r="6086" spans="5:8" x14ac:dyDescent="0.35">
      <c r="E6086" s="47"/>
      <c r="H6086" s="47"/>
    </row>
    <row r="6087" spans="5:8" x14ac:dyDescent="0.35">
      <c r="E6087" s="47"/>
      <c r="H6087" s="47"/>
    </row>
    <row r="6088" spans="5:8" x14ac:dyDescent="0.35">
      <c r="E6088" s="47"/>
      <c r="H6088" s="47"/>
    </row>
    <row r="6089" spans="5:8" x14ac:dyDescent="0.35">
      <c r="E6089" s="47"/>
      <c r="H6089" s="47"/>
    </row>
    <row r="6090" spans="5:8" x14ac:dyDescent="0.35">
      <c r="E6090" s="47"/>
      <c r="H6090" s="47"/>
    </row>
    <row r="6091" spans="5:8" x14ac:dyDescent="0.35">
      <c r="E6091" s="47"/>
      <c r="H6091" s="47"/>
    </row>
    <row r="6092" spans="5:8" x14ac:dyDescent="0.35">
      <c r="E6092" s="47"/>
      <c r="H6092" s="47"/>
    </row>
    <row r="6093" spans="5:8" x14ac:dyDescent="0.35">
      <c r="E6093" s="47"/>
      <c r="H6093" s="47"/>
    </row>
    <row r="6094" spans="5:8" x14ac:dyDescent="0.35">
      <c r="E6094" s="47"/>
      <c r="H6094" s="47"/>
    </row>
    <row r="6095" spans="5:8" x14ac:dyDescent="0.35">
      <c r="E6095" s="47"/>
      <c r="H6095" s="47"/>
    </row>
    <row r="6096" spans="5:8" x14ac:dyDescent="0.35">
      <c r="E6096" s="47"/>
      <c r="H6096" s="47"/>
    </row>
    <row r="6097" spans="5:8" x14ac:dyDescent="0.35">
      <c r="E6097" s="47"/>
      <c r="H6097" s="47"/>
    </row>
    <row r="6098" spans="5:8" x14ac:dyDescent="0.35">
      <c r="E6098" s="47"/>
      <c r="H6098" s="47"/>
    </row>
    <row r="6099" spans="5:8" x14ac:dyDescent="0.35">
      <c r="E6099" s="47"/>
      <c r="H6099" s="47"/>
    </row>
    <row r="6100" spans="5:8" x14ac:dyDescent="0.35">
      <c r="E6100" s="47"/>
      <c r="H6100" s="47"/>
    </row>
    <row r="6101" spans="5:8" x14ac:dyDescent="0.35">
      <c r="E6101" s="47"/>
      <c r="H6101" s="47"/>
    </row>
    <row r="6102" spans="5:8" x14ac:dyDescent="0.35">
      <c r="E6102" s="47"/>
      <c r="H6102" s="47"/>
    </row>
    <row r="6103" spans="5:8" x14ac:dyDescent="0.35">
      <c r="E6103" s="47"/>
      <c r="H6103" s="47"/>
    </row>
    <row r="6104" spans="5:8" x14ac:dyDescent="0.35">
      <c r="E6104" s="47"/>
      <c r="H6104" s="47"/>
    </row>
    <row r="6105" spans="5:8" x14ac:dyDescent="0.35">
      <c r="E6105" s="47"/>
      <c r="H6105" s="47"/>
    </row>
    <row r="6106" spans="5:8" x14ac:dyDescent="0.35">
      <c r="E6106" s="47"/>
      <c r="H6106" s="47"/>
    </row>
    <row r="6107" spans="5:8" x14ac:dyDescent="0.35">
      <c r="E6107" s="47"/>
      <c r="H6107" s="47"/>
    </row>
    <row r="6108" spans="5:8" x14ac:dyDescent="0.35">
      <c r="E6108" s="47"/>
      <c r="H6108" s="47"/>
    </row>
    <row r="6109" spans="5:8" x14ac:dyDescent="0.35">
      <c r="E6109" s="47"/>
      <c r="H6109" s="47"/>
    </row>
    <row r="6110" spans="5:8" x14ac:dyDescent="0.35">
      <c r="E6110" s="47"/>
      <c r="H6110" s="47"/>
    </row>
    <row r="6111" spans="5:8" x14ac:dyDescent="0.35">
      <c r="E6111" s="47"/>
      <c r="H6111" s="47"/>
    </row>
    <row r="6112" spans="5:8" x14ac:dyDescent="0.35">
      <c r="E6112" s="47"/>
      <c r="H6112" s="47"/>
    </row>
    <row r="6113" spans="5:8" x14ac:dyDescent="0.35">
      <c r="E6113" s="47"/>
      <c r="H6113" s="47"/>
    </row>
    <row r="6114" spans="5:8" x14ac:dyDescent="0.35">
      <c r="E6114" s="47"/>
      <c r="H6114" s="47"/>
    </row>
    <row r="6115" spans="5:8" x14ac:dyDescent="0.35">
      <c r="E6115" s="47"/>
      <c r="H6115" s="47"/>
    </row>
    <row r="6116" spans="5:8" x14ac:dyDescent="0.35">
      <c r="E6116" s="47"/>
      <c r="H6116" s="47"/>
    </row>
    <row r="6117" spans="5:8" x14ac:dyDescent="0.35">
      <c r="E6117" s="47"/>
      <c r="H6117" s="47"/>
    </row>
    <row r="6118" spans="5:8" x14ac:dyDescent="0.35">
      <c r="E6118" s="47"/>
      <c r="H6118" s="47"/>
    </row>
    <row r="6119" spans="5:8" x14ac:dyDescent="0.35">
      <c r="E6119" s="47"/>
      <c r="H6119" s="47"/>
    </row>
    <row r="6120" spans="5:8" x14ac:dyDescent="0.35">
      <c r="E6120" s="47"/>
      <c r="H6120" s="47"/>
    </row>
    <row r="6121" spans="5:8" x14ac:dyDescent="0.35">
      <c r="E6121" s="47"/>
      <c r="H6121" s="47"/>
    </row>
    <row r="6122" spans="5:8" x14ac:dyDescent="0.35">
      <c r="E6122" s="47"/>
      <c r="H6122" s="47"/>
    </row>
    <row r="6123" spans="5:8" x14ac:dyDescent="0.35">
      <c r="E6123" s="47"/>
      <c r="H6123" s="47"/>
    </row>
    <row r="6124" spans="5:8" x14ac:dyDescent="0.35">
      <c r="E6124" s="47"/>
      <c r="H6124" s="47"/>
    </row>
    <row r="6125" spans="5:8" x14ac:dyDescent="0.35">
      <c r="E6125" s="47"/>
      <c r="H6125" s="47"/>
    </row>
    <row r="6126" spans="5:8" x14ac:dyDescent="0.35">
      <c r="E6126" s="47"/>
      <c r="H6126" s="47"/>
    </row>
    <row r="6127" spans="5:8" x14ac:dyDescent="0.35">
      <c r="E6127" s="47"/>
      <c r="H6127" s="47"/>
    </row>
    <row r="6128" spans="5:8" x14ac:dyDescent="0.35">
      <c r="E6128" s="47"/>
      <c r="H6128" s="47"/>
    </row>
    <row r="6129" spans="5:8" x14ac:dyDescent="0.35">
      <c r="E6129" s="47"/>
      <c r="H6129" s="47"/>
    </row>
    <row r="6130" spans="5:8" x14ac:dyDescent="0.35">
      <c r="E6130" s="47"/>
      <c r="H6130" s="47"/>
    </row>
    <row r="6131" spans="5:8" x14ac:dyDescent="0.35">
      <c r="E6131" s="47"/>
      <c r="H6131" s="47"/>
    </row>
    <row r="6132" spans="5:8" x14ac:dyDescent="0.35">
      <c r="E6132" s="47"/>
      <c r="H6132" s="47"/>
    </row>
    <row r="6133" spans="5:8" x14ac:dyDescent="0.35">
      <c r="E6133" s="47"/>
      <c r="H6133" s="47"/>
    </row>
    <row r="6134" spans="5:8" x14ac:dyDescent="0.35">
      <c r="E6134" s="47"/>
      <c r="H6134" s="47"/>
    </row>
    <row r="6135" spans="5:8" x14ac:dyDescent="0.35">
      <c r="E6135" s="47"/>
      <c r="H6135" s="47"/>
    </row>
    <row r="6136" spans="5:8" x14ac:dyDescent="0.35">
      <c r="E6136" s="47"/>
      <c r="H6136" s="47"/>
    </row>
    <row r="6137" spans="5:8" x14ac:dyDescent="0.35">
      <c r="E6137" s="47"/>
      <c r="H6137" s="47"/>
    </row>
    <row r="6138" spans="5:8" x14ac:dyDescent="0.35">
      <c r="E6138" s="47"/>
      <c r="H6138" s="47"/>
    </row>
    <row r="6139" spans="5:8" x14ac:dyDescent="0.35">
      <c r="E6139" s="47"/>
      <c r="H6139" s="47"/>
    </row>
    <row r="6140" spans="5:8" x14ac:dyDescent="0.35">
      <c r="E6140" s="47"/>
      <c r="H6140" s="47"/>
    </row>
    <row r="6141" spans="5:8" x14ac:dyDescent="0.35">
      <c r="E6141" s="47"/>
      <c r="H6141" s="47"/>
    </row>
    <row r="6142" spans="5:8" x14ac:dyDescent="0.35">
      <c r="E6142" s="47"/>
      <c r="H6142" s="47"/>
    </row>
    <row r="6143" spans="5:8" x14ac:dyDescent="0.35">
      <c r="E6143" s="47"/>
      <c r="H6143" s="47"/>
    </row>
    <row r="6144" spans="5:8" x14ac:dyDescent="0.35">
      <c r="E6144" s="47"/>
      <c r="H6144" s="47"/>
    </row>
    <row r="6145" spans="5:8" x14ac:dyDescent="0.35">
      <c r="E6145" s="47"/>
      <c r="H6145" s="47"/>
    </row>
    <row r="6146" spans="5:8" x14ac:dyDescent="0.35">
      <c r="E6146" s="47"/>
      <c r="H6146" s="47"/>
    </row>
    <row r="6147" spans="5:8" x14ac:dyDescent="0.35">
      <c r="E6147" s="47"/>
      <c r="H6147" s="47"/>
    </row>
    <row r="6148" spans="5:8" x14ac:dyDescent="0.35">
      <c r="E6148" s="47"/>
      <c r="H6148" s="47"/>
    </row>
    <row r="6149" spans="5:8" x14ac:dyDescent="0.35">
      <c r="E6149" s="47"/>
      <c r="H6149" s="47"/>
    </row>
    <row r="6150" spans="5:8" x14ac:dyDescent="0.35">
      <c r="E6150" s="47"/>
      <c r="H6150" s="47"/>
    </row>
    <row r="6151" spans="5:8" x14ac:dyDescent="0.35">
      <c r="E6151" s="47"/>
      <c r="H6151" s="47"/>
    </row>
    <row r="6152" spans="5:8" x14ac:dyDescent="0.35">
      <c r="E6152" s="47"/>
      <c r="H6152" s="47"/>
    </row>
    <row r="6153" spans="5:8" x14ac:dyDescent="0.35">
      <c r="E6153" s="47"/>
      <c r="H6153" s="47"/>
    </row>
    <row r="6154" spans="5:8" x14ac:dyDescent="0.35">
      <c r="E6154" s="47"/>
      <c r="H6154" s="47"/>
    </row>
    <row r="6155" spans="5:8" x14ac:dyDescent="0.35">
      <c r="E6155" s="47"/>
      <c r="H6155" s="47"/>
    </row>
    <row r="6156" spans="5:8" x14ac:dyDescent="0.35">
      <c r="E6156" s="47"/>
      <c r="H6156" s="47"/>
    </row>
    <row r="6157" spans="5:8" x14ac:dyDescent="0.35">
      <c r="E6157" s="47"/>
      <c r="H6157" s="47"/>
    </row>
    <row r="6158" spans="5:8" x14ac:dyDescent="0.35">
      <c r="E6158" s="47"/>
      <c r="H6158" s="47"/>
    </row>
    <row r="6159" spans="5:8" x14ac:dyDescent="0.35">
      <c r="E6159" s="47"/>
      <c r="H6159" s="47"/>
    </row>
    <row r="6160" spans="5:8" x14ac:dyDescent="0.35">
      <c r="E6160" s="47"/>
      <c r="H6160" s="47"/>
    </row>
    <row r="6161" spans="5:8" x14ac:dyDescent="0.35">
      <c r="E6161" s="47"/>
      <c r="H6161" s="47"/>
    </row>
    <row r="6162" spans="5:8" x14ac:dyDescent="0.35">
      <c r="E6162" s="47"/>
      <c r="H6162" s="47"/>
    </row>
    <row r="6163" spans="5:8" x14ac:dyDescent="0.35">
      <c r="E6163" s="47"/>
      <c r="H6163" s="47"/>
    </row>
    <row r="6164" spans="5:8" x14ac:dyDescent="0.35">
      <c r="E6164" s="47"/>
      <c r="H6164" s="47"/>
    </row>
    <row r="6165" spans="5:8" x14ac:dyDescent="0.35">
      <c r="E6165" s="47"/>
      <c r="H6165" s="47"/>
    </row>
    <row r="6166" spans="5:8" x14ac:dyDescent="0.35">
      <c r="E6166" s="47"/>
      <c r="H6166" s="47"/>
    </row>
    <row r="6167" spans="5:8" x14ac:dyDescent="0.35">
      <c r="E6167" s="47"/>
      <c r="H6167" s="47"/>
    </row>
    <row r="6168" spans="5:8" x14ac:dyDescent="0.35">
      <c r="E6168" s="47"/>
      <c r="H6168" s="47"/>
    </row>
    <row r="6169" spans="5:8" x14ac:dyDescent="0.35">
      <c r="E6169" s="47"/>
      <c r="H6169" s="47"/>
    </row>
    <row r="6170" spans="5:8" x14ac:dyDescent="0.35">
      <c r="E6170" s="47"/>
      <c r="H6170" s="47"/>
    </row>
    <row r="6171" spans="5:8" x14ac:dyDescent="0.35">
      <c r="E6171" s="47"/>
      <c r="H6171" s="47"/>
    </row>
    <row r="6172" spans="5:8" x14ac:dyDescent="0.35">
      <c r="E6172" s="47"/>
      <c r="H6172" s="47"/>
    </row>
    <row r="6173" spans="5:8" x14ac:dyDescent="0.35">
      <c r="E6173" s="47"/>
      <c r="H6173" s="47"/>
    </row>
    <row r="6174" spans="5:8" x14ac:dyDescent="0.35">
      <c r="E6174" s="47"/>
      <c r="H6174" s="47"/>
    </row>
    <row r="6175" spans="5:8" x14ac:dyDescent="0.35">
      <c r="E6175" s="47"/>
      <c r="H6175" s="47"/>
    </row>
    <row r="6176" spans="5:8" x14ac:dyDescent="0.35">
      <c r="E6176" s="47"/>
      <c r="H6176" s="47"/>
    </row>
    <row r="6177" spans="5:8" x14ac:dyDescent="0.35">
      <c r="E6177" s="47"/>
      <c r="H6177" s="47"/>
    </row>
    <row r="6178" spans="5:8" x14ac:dyDescent="0.35">
      <c r="E6178" s="47"/>
      <c r="H6178" s="47"/>
    </row>
    <row r="6179" spans="5:8" x14ac:dyDescent="0.35">
      <c r="E6179" s="47"/>
      <c r="H6179" s="47"/>
    </row>
    <row r="6180" spans="5:8" x14ac:dyDescent="0.35">
      <c r="E6180" s="47"/>
      <c r="H6180" s="47"/>
    </row>
    <row r="6181" spans="5:8" x14ac:dyDescent="0.35">
      <c r="E6181" s="47"/>
      <c r="H6181" s="47"/>
    </row>
    <row r="6182" spans="5:8" x14ac:dyDescent="0.35">
      <c r="E6182" s="47"/>
      <c r="H6182" s="47"/>
    </row>
    <row r="6183" spans="5:8" x14ac:dyDescent="0.35">
      <c r="E6183" s="47"/>
      <c r="H6183" s="47"/>
    </row>
    <row r="6184" spans="5:8" x14ac:dyDescent="0.35">
      <c r="E6184" s="47"/>
      <c r="H6184" s="47"/>
    </row>
    <row r="6185" spans="5:8" x14ac:dyDescent="0.35">
      <c r="E6185" s="47"/>
      <c r="H6185" s="47"/>
    </row>
    <row r="6186" spans="5:8" x14ac:dyDescent="0.35">
      <c r="E6186" s="47"/>
      <c r="H6186" s="47"/>
    </row>
    <row r="6187" spans="5:8" x14ac:dyDescent="0.35">
      <c r="E6187" s="47"/>
      <c r="H6187" s="47"/>
    </row>
    <row r="6188" spans="5:8" x14ac:dyDescent="0.35">
      <c r="E6188" s="47"/>
      <c r="H6188" s="47"/>
    </row>
    <row r="6189" spans="5:8" x14ac:dyDescent="0.35">
      <c r="E6189" s="47"/>
      <c r="H6189" s="47"/>
    </row>
    <row r="6190" spans="5:8" x14ac:dyDescent="0.35">
      <c r="E6190" s="47"/>
      <c r="H6190" s="47"/>
    </row>
    <row r="6191" spans="5:8" x14ac:dyDescent="0.35">
      <c r="E6191" s="47"/>
      <c r="H6191" s="47"/>
    </row>
    <row r="6192" spans="5:8" x14ac:dyDescent="0.35">
      <c r="E6192" s="47"/>
      <c r="H6192" s="47"/>
    </row>
    <row r="6193" spans="5:8" x14ac:dyDescent="0.35">
      <c r="E6193" s="47"/>
      <c r="H6193" s="47"/>
    </row>
    <row r="6194" spans="5:8" x14ac:dyDescent="0.35">
      <c r="E6194" s="47"/>
      <c r="H6194" s="47"/>
    </row>
    <row r="6195" spans="5:8" x14ac:dyDescent="0.35">
      <c r="E6195" s="47"/>
      <c r="H6195" s="47"/>
    </row>
    <row r="6196" spans="5:8" x14ac:dyDescent="0.35">
      <c r="E6196" s="47"/>
      <c r="H6196" s="47"/>
    </row>
    <row r="6197" spans="5:8" x14ac:dyDescent="0.35">
      <c r="E6197" s="47"/>
      <c r="H6197" s="47"/>
    </row>
    <row r="6198" spans="5:8" x14ac:dyDescent="0.35">
      <c r="E6198" s="47"/>
      <c r="H6198" s="47"/>
    </row>
    <row r="6199" spans="5:8" x14ac:dyDescent="0.35">
      <c r="E6199" s="47"/>
      <c r="H6199" s="47"/>
    </row>
    <row r="6200" spans="5:8" x14ac:dyDescent="0.35">
      <c r="E6200" s="47"/>
      <c r="H6200" s="47"/>
    </row>
    <row r="6201" spans="5:8" x14ac:dyDescent="0.35">
      <c r="E6201" s="47"/>
      <c r="H6201" s="47"/>
    </row>
    <row r="6202" spans="5:8" x14ac:dyDescent="0.35">
      <c r="E6202" s="47"/>
      <c r="H6202" s="47"/>
    </row>
    <row r="6203" spans="5:8" x14ac:dyDescent="0.35">
      <c r="E6203" s="47"/>
      <c r="H6203" s="47"/>
    </row>
    <row r="6204" spans="5:8" x14ac:dyDescent="0.35">
      <c r="E6204" s="47"/>
      <c r="H6204" s="47"/>
    </row>
    <row r="6205" spans="5:8" x14ac:dyDescent="0.35">
      <c r="E6205" s="47"/>
      <c r="H6205" s="47"/>
    </row>
    <row r="6206" spans="5:8" x14ac:dyDescent="0.35">
      <c r="E6206" s="47"/>
      <c r="H6206" s="47"/>
    </row>
    <row r="6207" spans="5:8" x14ac:dyDescent="0.35">
      <c r="E6207" s="47"/>
      <c r="H6207" s="47"/>
    </row>
    <row r="6208" spans="5:8" x14ac:dyDescent="0.35">
      <c r="E6208" s="47"/>
      <c r="H6208" s="47"/>
    </row>
    <row r="6209" spans="5:8" x14ac:dyDescent="0.35">
      <c r="E6209" s="47"/>
      <c r="H6209" s="47"/>
    </row>
    <row r="6210" spans="5:8" x14ac:dyDescent="0.35">
      <c r="E6210" s="47"/>
      <c r="H6210" s="47"/>
    </row>
    <row r="6211" spans="5:8" x14ac:dyDescent="0.35">
      <c r="E6211" s="47"/>
      <c r="H6211" s="47"/>
    </row>
    <row r="6212" spans="5:8" x14ac:dyDescent="0.35">
      <c r="E6212" s="47"/>
      <c r="H6212" s="47"/>
    </row>
    <row r="6213" spans="5:8" x14ac:dyDescent="0.35">
      <c r="E6213" s="47"/>
      <c r="H6213" s="47"/>
    </row>
    <row r="6214" spans="5:8" x14ac:dyDescent="0.35">
      <c r="E6214" s="47"/>
      <c r="H6214" s="47"/>
    </row>
    <row r="6215" spans="5:8" x14ac:dyDescent="0.35">
      <c r="E6215" s="47"/>
      <c r="H6215" s="47"/>
    </row>
    <row r="6216" spans="5:8" x14ac:dyDescent="0.35">
      <c r="E6216" s="47"/>
      <c r="H6216" s="47"/>
    </row>
    <row r="6217" spans="5:8" x14ac:dyDescent="0.35">
      <c r="E6217" s="47"/>
      <c r="H6217" s="47"/>
    </row>
    <row r="6218" spans="5:8" x14ac:dyDescent="0.35">
      <c r="E6218" s="47"/>
      <c r="H6218" s="47"/>
    </row>
    <row r="6219" spans="5:8" x14ac:dyDescent="0.35">
      <c r="E6219" s="47"/>
      <c r="H6219" s="47"/>
    </row>
    <row r="6220" spans="5:8" x14ac:dyDescent="0.35">
      <c r="E6220" s="47"/>
      <c r="H6220" s="47"/>
    </row>
    <row r="6221" spans="5:8" x14ac:dyDescent="0.35">
      <c r="E6221" s="47"/>
      <c r="H6221" s="47"/>
    </row>
    <row r="6222" spans="5:8" x14ac:dyDescent="0.35">
      <c r="E6222" s="47"/>
      <c r="H6222" s="47"/>
    </row>
    <row r="6223" spans="5:8" x14ac:dyDescent="0.35">
      <c r="E6223" s="47"/>
      <c r="H6223" s="47"/>
    </row>
    <row r="6224" spans="5:8" x14ac:dyDescent="0.35">
      <c r="E6224" s="47"/>
      <c r="H6224" s="47"/>
    </row>
    <row r="6225" spans="5:8" x14ac:dyDescent="0.35">
      <c r="E6225" s="47"/>
      <c r="H6225" s="47"/>
    </row>
    <row r="6226" spans="5:8" x14ac:dyDescent="0.35">
      <c r="E6226" s="47"/>
      <c r="H6226" s="47"/>
    </row>
    <row r="6227" spans="5:8" x14ac:dyDescent="0.35">
      <c r="E6227" s="47"/>
      <c r="H6227" s="47"/>
    </row>
    <row r="6228" spans="5:8" x14ac:dyDescent="0.35">
      <c r="E6228" s="47"/>
      <c r="H6228" s="47"/>
    </row>
    <row r="6229" spans="5:8" x14ac:dyDescent="0.35">
      <c r="E6229" s="47"/>
      <c r="H6229" s="47"/>
    </row>
    <row r="6230" spans="5:8" x14ac:dyDescent="0.35">
      <c r="E6230" s="47"/>
      <c r="H6230" s="47"/>
    </row>
    <row r="6231" spans="5:8" x14ac:dyDescent="0.35">
      <c r="E6231" s="47"/>
      <c r="H6231" s="47"/>
    </row>
    <row r="6232" spans="5:8" x14ac:dyDescent="0.35">
      <c r="E6232" s="47"/>
      <c r="H6232" s="47"/>
    </row>
    <row r="6233" spans="5:8" x14ac:dyDescent="0.35">
      <c r="E6233" s="47"/>
      <c r="H6233" s="47"/>
    </row>
    <row r="6234" spans="5:8" x14ac:dyDescent="0.35">
      <c r="E6234" s="47"/>
      <c r="H6234" s="47"/>
    </row>
    <row r="6235" spans="5:8" x14ac:dyDescent="0.35">
      <c r="E6235" s="47"/>
      <c r="H6235" s="47"/>
    </row>
    <row r="6236" spans="5:8" x14ac:dyDescent="0.35">
      <c r="E6236" s="47"/>
      <c r="H6236" s="47"/>
    </row>
    <row r="6237" spans="5:8" x14ac:dyDescent="0.35">
      <c r="E6237" s="47"/>
      <c r="H6237" s="47"/>
    </row>
    <row r="6238" spans="5:8" x14ac:dyDescent="0.35">
      <c r="E6238" s="47"/>
      <c r="H6238" s="47"/>
    </row>
    <row r="6239" spans="5:8" x14ac:dyDescent="0.35">
      <c r="E6239" s="47"/>
      <c r="H6239" s="47"/>
    </row>
    <row r="6240" spans="5:8" x14ac:dyDescent="0.35">
      <c r="E6240" s="47"/>
      <c r="H6240" s="47"/>
    </row>
    <row r="6241" spans="5:8" x14ac:dyDescent="0.35">
      <c r="E6241" s="47"/>
      <c r="H6241" s="47"/>
    </row>
    <row r="6242" spans="5:8" x14ac:dyDescent="0.35">
      <c r="E6242" s="47"/>
      <c r="H6242" s="47"/>
    </row>
    <row r="6243" spans="5:8" x14ac:dyDescent="0.35">
      <c r="E6243" s="47"/>
      <c r="H6243" s="47"/>
    </row>
    <row r="6244" spans="5:8" x14ac:dyDescent="0.35">
      <c r="E6244" s="47"/>
      <c r="H6244" s="47"/>
    </row>
    <row r="6245" spans="5:8" x14ac:dyDescent="0.35">
      <c r="E6245" s="47"/>
      <c r="H6245" s="47"/>
    </row>
    <row r="6246" spans="5:8" x14ac:dyDescent="0.35">
      <c r="E6246" s="47"/>
      <c r="H6246" s="47"/>
    </row>
    <row r="6247" spans="5:8" x14ac:dyDescent="0.35">
      <c r="E6247" s="47"/>
      <c r="H6247" s="47"/>
    </row>
    <row r="6248" spans="5:8" x14ac:dyDescent="0.35">
      <c r="E6248" s="47"/>
      <c r="H6248" s="47"/>
    </row>
    <row r="6249" spans="5:8" x14ac:dyDescent="0.35">
      <c r="E6249" s="47"/>
      <c r="H6249" s="47"/>
    </row>
    <row r="6250" spans="5:8" x14ac:dyDescent="0.35">
      <c r="E6250" s="47"/>
      <c r="H6250" s="47"/>
    </row>
    <row r="6251" spans="5:8" x14ac:dyDescent="0.35">
      <c r="E6251" s="47"/>
      <c r="H6251" s="47"/>
    </row>
    <row r="6252" spans="5:8" x14ac:dyDescent="0.35">
      <c r="E6252" s="47"/>
      <c r="H6252" s="47"/>
    </row>
    <row r="6253" spans="5:8" x14ac:dyDescent="0.35">
      <c r="E6253" s="47"/>
      <c r="H6253" s="47"/>
    </row>
    <row r="6254" spans="5:8" x14ac:dyDescent="0.35">
      <c r="E6254" s="47"/>
      <c r="H6254" s="47"/>
    </row>
    <row r="6255" spans="5:8" x14ac:dyDescent="0.35">
      <c r="E6255" s="47"/>
      <c r="H6255" s="47"/>
    </row>
    <row r="6256" spans="5:8" x14ac:dyDescent="0.35">
      <c r="E6256" s="47"/>
      <c r="H6256" s="47"/>
    </row>
    <row r="6257" spans="5:8" x14ac:dyDescent="0.35">
      <c r="E6257" s="47"/>
      <c r="H6257" s="47"/>
    </row>
    <row r="6258" spans="5:8" x14ac:dyDescent="0.35">
      <c r="E6258" s="47"/>
      <c r="H6258" s="47"/>
    </row>
    <row r="6259" spans="5:8" x14ac:dyDescent="0.35">
      <c r="E6259" s="47"/>
      <c r="H6259" s="47"/>
    </row>
    <row r="6260" spans="5:8" x14ac:dyDescent="0.35">
      <c r="E6260" s="47"/>
      <c r="H6260" s="47"/>
    </row>
    <row r="6261" spans="5:8" x14ac:dyDescent="0.35">
      <c r="E6261" s="47"/>
      <c r="H6261" s="47"/>
    </row>
    <row r="6262" spans="5:8" x14ac:dyDescent="0.35">
      <c r="E6262" s="47"/>
      <c r="H6262" s="47"/>
    </row>
    <row r="6263" spans="5:8" x14ac:dyDescent="0.35">
      <c r="E6263" s="47"/>
      <c r="H6263" s="47"/>
    </row>
    <row r="6264" spans="5:8" x14ac:dyDescent="0.35">
      <c r="E6264" s="47"/>
      <c r="H6264" s="47"/>
    </row>
    <row r="6265" spans="5:8" x14ac:dyDescent="0.35">
      <c r="E6265" s="47"/>
      <c r="H6265" s="47"/>
    </row>
    <row r="6266" spans="5:8" x14ac:dyDescent="0.35">
      <c r="E6266" s="47"/>
      <c r="H6266" s="47"/>
    </row>
    <row r="6267" spans="5:8" x14ac:dyDescent="0.35">
      <c r="E6267" s="47"/>
      <c r="H6267" s="47"/>
    </row>
    <row r="6268" spans="5:8" x14ac:dyDescent="0.35">
      <c r="E6268" s="47"/>
      <c r="H6268" s="47"/>
    </row>
    <row r="6269" spans="5:8" x14ac:dyDescent="0.35">
      <c r="E6269" s="47"/>
      <c r="H6269" s="47"/>
    </row>
    <row r="6270" spans="5:8" x14ac:dyDescent="0.35">
      <c r="E6270" s="47"/>
      <c r="H6270" s="47"/>
    </row>
    <row r="6271" spans="5:8" x14ac:dyDescent="0.35">
      <c r="E6271" s="47"/>
      <c r="H6271" s="47"/>
    </row>
    <row r="6272" spans="5:8" x14ac:dyDescent="0.35">
      <c r="E6272" s="47"/>
      <c r="H6272" s="47"/>
    </row>
    <row r="6273" spans="5:8" x14ac:dyDescent="0.35">
      <c r="E6273" s="47"/>
      <c r="H6273" s="47"/>
    </row>
    <row r="6274" spans="5:8" x14ac:dyDescent="0.35">
      <c r="E6274" s="47"/>
      <c r="H6274" s="47"/>
    </row>
    <row r="6275" spans="5:8" x14ac:dyDescent="0.35">
      <c r="E6275" s="47"/>
      <c r="H6275" s="47"/>
    </row>
    <row r="6276" spans="5:8" x14ac:dyDescent="0.35">
      <c r="E6276" s="47"/>
      <c r="H6276" s="47"/>
    </row>
    <row r="6277" spans="5:8" x14ac:dyDescent="0.35">
      <c r="E6277" s="47"/>
      <c r="H6277" s="47"/>
    </row>
    <row r="6278" spans="5:8" x14ac:dyDescent="0.35">
      <c r="E6278" s="47"/>
      <c r="H6278" s="47"/>
    </row>
    <row r="6279" spans="5:8" x14ac:dyDescent="0.35">
      <c r="E6279" s="47"/>
      <c r="H6279" s="47"/>
    </row>
    <row r="6280" spans="5:8" x14ac:dyDescent="0.35">
      <c r="E6280" s="47"/>
      <c r="H6280" s="47"/>
    </row>
    <row r="6281" spans="5:8" x14ac:dyDescent="0.35">
      <c r="E6281" s="47"/>
      <c r="H6281" s="47"/>
    </row>
    <row r="6282" spans="5:8" x14ac:dyDescent="0.35">
      <c r="E6282" s="47"/>
      <c r="H6282" s="47"/>
    </row>
    <row r="6283" spans="5:8" x14ac:dyDescent="0.35">
      <c r="E6283" s="47"/>
      <c r="H6283" s="47"/>
    </row>
    <row r="6284" spans="5:8" x14ac:dyDescent="0.35">
      <c r="E6284" s="47"/>
      <c r="H6284" s="47"/>
    </row>
    <row r="6285" spans="5:8" x14ac:dyDescent="0.35">
      <c r="E6285" s="47"/>
      <c r="H6285" s="47"/>
    </row>
    <row r="6286" spans="5:8" x14ac:dyDescent="0.35">
      <c r="E6286" s="47"/>
      <c r="H6286" s="47"/>
    </row>
    <row r="6287" spans="5:8" x14ac:dyDescent="0.35">
      <c r="E6287" s="47"/>
      <c r="H6287" s="47"/>
    </row>
    <row r="6288" spans="5:8" x14ac:dyDescent="0.35">
      <c r="E6288" s="47"/>
      <c r="H6288" s="47"/>
    </row>
    <row r="6289" spans="5:8" x14ac:dyDescent="0.35">
      <c r="E6289" s="47"/>
      <c r="H6289" s="47"/>
    </row>
    <row r="6290" spans="5:8" x14ac:dyDescent="0.35">
      <c r="E6290" s="47"/>
      <c r="H6290" s="47"/>
    </row>
    <row r="6291" spans="5:8" x14ac:dyDescent="0.35">
      <c r="E6291" s="47"/>
      <c r="H6291" s="47"/>
    </row>
    <row r="6292" spans="5:8" x14ac:dyDescent="0.35">
      <c r="E6292" s="47"/>
      <c r="H6292" s="47"/>
    </row>
    <row r="6293" spans="5:8" x14ac:dyDescent="0.35">
      <c r="E6293" s="47"/>
      <c r="H6293" s="47"/>
    </row>
    <row r="6294" spans="5:8" x14ac:dyDescent="0.35">
      <c r="E6294" s="47"/>
      <c r="H6294" s="47"/>
    </row>
    <row r="6295" spans="5:8" x14ac:dyDescent="0.35">
      <c r="E6295" s="47"/>
      <c r="H6295" s="47"/>
    </row>
    <row r="6296" spans="5:8" x14ac:dyDescent="0.35">
      <c r="E6296" s="47"/>
      <c r="H6296" s="47"/>
    </row>
    <row r="6297" spans="5:8" x14ac:dyDescent="0.35">
      <c r="E6297" s="47"/>
      <c r="H6297" s="47"/>
    </row>
    <row r="6298" spans="5:8" x14ac:dyDescent="0.35">
      <c r="E6298" s="47"/>
      <c r="H6298" s="47"/>
    </row>
    <row r="6299" spans="5:8" x14ac:dyDescent="0.35">
      <c r="E6299" s="47"/>
      <c r="H6299" s="47"/>
    </row>
    <row r="6300" spans="5:8" x14ac:dyDescent="0.35">
      <c r="E6300" s="47"/>
      <c r="H6300" s="47"/>
    </row>
    <row r="6301" spans="5:8" x14ac:dyDescent="0.35">
      <c r="E6301" s="47"/>
      <c r="H6301" s="47"/>
    </row>
    <row r="6302" spans="5:8" x14ac:dyDescent="0.35">
      <c r="E6302" s="47"/>
      <c r="H6302" s="47"/>
    </row>
    <row r="6303" spans="5:8" x14ac:dyDescent="0.35">
      <c r="E6303" s="47"/>
      <c r="H6303" s="47"/>
    </row>
    <row r="6304" spans="5:8" x14ac:dyDescent="0.35">
      <c r="E6304" s="47"/>
      <c r="H6304" s="47"/>
    </row>
    <row r="6305" spans="5:8" x14ac:dyDescent="0.35">
      <c r="E6305" s="47"/>
      <c r="H6305" s="47"/>
    </row>
    <row r="6306" spans="5:8" x14ac:dyDescent="0.35">
      <c r="E6306" s="47"/>
      <c r="H6306" s="47"/>
    </row>
    <row r="6307" spans="5:8" x14ac:dyDescent="0.35">
      <c r="E6307" s="47"/>
      <c r="H6307" s="47"/>
    </row>
    <row r="6308" spans="5:8" x14ac:dyDescent="0.35">
      <c r="E6308" s="47"/>
      <c r="H6308" s="47"/>
    </row>
    <row r="6309" spans="5:8" x14ac:dyDescent="0.35">
      <c r="E6309" s="47"/>
      <c r="H6309" s="47"/>
    </row>
    <row r="6310" spans="5:8" x14ac:dyDescent="0.35">
      <c r="E6310" s="47"/>
      <c r="H6310" s="47"/>
    </row>
    <row r="6311" spans="5:8" x14ac:dyDescent="0.35">
      <c r="E6311" s="47"/>
      <c r="H6311" s="47"/>
    </row>
    <row r="6312" spans="5:8" x14ac:dyDescent="0.35">
      <c r="E6312" s="47"/>
      <c r="H6312" s="47"/>
    </row>
    <row r="6313" spans="5:8" x14ac:dyDescent="0.35">
      <c r="E6313" s="47"/>
      <c r="H6313" s="47"/>
    </row>
    <row r="6314" spans="5:8" x14ac:dyDescent="0.35">
      <c r="E6314" s="47"/>
      <c r="H6314" s="47"/>
    </row>
    <row r="6315" spans="5:8" x14ac:dyDescent="0.35">
      <c r="E6315" s="47"/>
      <c r="H6315" s="47"/>
    </row>
    <row r="6316" spans="5:8" x14ac:dyDescent="0.35">
      <c r="E6316" s="47"/>
      <c r="H6316" s="47"/>
    </row>
    <row r="6317" spans="5:8" x14ac:dyDescent="0.35">
      <c r="E6317" s="47"/>
      <c r="H6317" s="47"/>
    </row>
    <row r="6318" spans="5:8" x14ac:dyDescent="0.35">
      <c r="E6318" s="47"/>
      <c r="H6318" s="47"/>
    </row>
    <row r="6319" spans="5:8" x14ac:dyDescent="0.35">
      <c r="E6319" s="47"/>
      <c r="H6319" s="47"/>
    </row>
    <row r="6320" spans="5:8" x14ac:dyDescent="0.35">
      <c r="E6320" s="47"/>
      <c r="H6320" s="47"/>
    </row>
    <row r="6321" spans="5:8" x14ac:dyDescent="0.35">
      <c r="E6321" s="47"/>
      <c r="H6321" s="47"/>
    </row>
    <row r="6322" spans="5:8" x14ac:dyDescent="0.35">
      <c r="E6322" s="47"/>
      <c r="H6322" s="47"/>
    </row>
    <row r="6323" spans="5:8" x14ac:dyDescent="0.35">
      <c r="E6323" s="47"/>
      <c r="H6323" s="47"/>
    </row>
    <row r="6324" spans="5:8" x14ac:dyDescent="0.35">
      <c r="E6324" s="47"/>
      <c r="H6324" s="47"/>
    </row>
    <row r="6325" spans="5:8" x14ac:dyDescent="0.35">
      <c r="E6325" s="47"/>
      <c r="H6325" s="47"/>
    </row>
    <row r="6326" spans="5:8" x14ac:dyDescent="0.35">
      <c r="E6326" s="47"/>
      <c r="H6326" s="47"/>
    </row>
    <row r="6327" spans="5:8" x14ac:dyDescent="0.35">
      <c r="E6327" s="47"/>
      <c r="H6327" s="47"/>
    </row>
    <row r="6328" spans="5:8" x14ac:dyDescent="0.35">
      <c r="E6328" s="47"/>
      <c r="H6328" s="47"/>
    </row>
    <row r="6329" spans="5:8" x14ac:dyDescent="0.35">
      <c r="E6329" s="47"/>
      <c r="H6329" s="47"/>
    </row>
    <row r="6330" spans="5:8" x14ac:dyDescent="0.35">
      <c r="E6330" s="47"/>
      <c r="H6330" s="47"/>
    </row>
    <row r="6331" spans="5:8" x14ac:dyDescent="0.35">
      <c r="E6331" s="47"/>
      <c r="H6331" s="47"/>
    </row>
    <row r="6332" spans="5:8" x14ac:dyDescent="0.35">
      <c r="E6332" s="47"/>
      <c r="H6332" s="47"/>
    </row>
    <row r="6333" spans="5:8" x14ac:dyDescent="0.35">
      <c r="E6333" s="47"/>
      <c r="H6333" s="47"/>
    </row>
    <row r="6334" spans="5:8" x14ac:dyDescent="0.35">
      <c r="E6334" s="47"/>
      <c r="H6334" s="47"/>
    </row>
    <row r="6335" spans="5:8" x14ac:dyDescent="0.35">
      <c r="E6335" s="47"/>
      <c r="H6335" s="47"/>
    </row>
    <row r="6336" spans="5:8" x14ac:dyDescent="0.35">
      <c r="E6336" s="47"/>
      <c r="H6336" s="47"/>
    </row>
    <row r="6337" spans="5:8" x14ac:dyDescent="0.35">
      <c r="E6337" s="47"/>
      <c r="H6337" s="47"/>
    </row>
    <row r="6338" spans="5:8" x14ac:dyDescent="0.35">
      <c r="E6338" s="47"/>
      <c r="H6338" s="47"/>
    </row>
    <row r="6339" spans="5:8" x14ac:dyDescent="0.35">
      <c r="E6339" s="47"/>
      <c r="H6339" s="47"/>
    </row>
    <row r="6340" spans="5:8" x14ac:dyDescent="0.35">
      <c r="E6340" s="47"/>
      <c r="H6340" s="47"/>
    </row>
    <row r="6341" spans="5:8" x14ac:dyDescent="0.35">
      <c r="E6341" s="47"/>
      <c r="H6341" s="47"/>
    </row>
    <row r="6342" spans="5:8" x14ac:dyDescent="0.35">
      <c r="E6342" s="47"/>
      <c r="H6342" s="47"/>
    </row>
    <row r="6343" spans="5:8" x14ac:dyDescent="0.35">
      <c r="E6343" s="47"/>
      <c r="H6343" s="47"/>
    </row>
    <row r="6344" spans="5:8" x14ac:dyDescent="0.35">
      <c r="E6344" s="47"/>
      <c r="H6344" s="47"/>
    </row>
    <row r="6345" spans="5:8" x14ac:dyDescent="0.35">
      <c r="E6345" s="47"/>
      <c r="H6345" s="47"/>
    </row>
    <row r="6346" spans="5:8" x14ac:dyDescent="0.35">
      <c r="E6346" s="47"/>
      <c r="H6346" s="47"/>
    </row>
    <row r="6347" spans="5:8" x14ac:dyDescent="0.35">
      <c r="E6347" s="47"/>
      <c r="H6347" s="47"/>
    </row>
    <row r="6348" spans="5:8" x14ac:dyDescent="0.35">
      <c r="E6348" s="47"/>
      <c r="H6348" s="47"/>
    </row>
    <row r="6349" spans="5:8" x14ac:dyDescent="0.35">
      <c r="E6349" s="47"/>
      <c r="H6349" s="47"/>
    </row>
    <row r="6350" spans="5:8" x14ac:dyDescent="0.35">
      <c r="E6350" s="47"/>
      <c r="H6350" s="47"/>
    </row>
    <row r="6351" spans="5:8" x14ac:dyDescent="0.35">
      <c r="E6351" s="47"/>
      <c r="H6351" s="47"/>
    </row>
    <row r="6352" spans="5:8" x14ac:dyDescent="0.35">
      <c r="E6352" s="47"/>
      <c r="H6352" s="47"/>
    </row>
    <row r="6353" spans="5:8" x14ac:dyDescent="0.35">
      <c r="E6353" s="47"/>
      <c r="H6353" s="47"/>
    </row>
    <row r="6354" spans="5:8" x14ac:dyDescent="0.35">
      <c r="E6354" s="47"/>
      <c r="H6354" s="47"/>
    </row>
    <row r="6355" spans="5:8" x14ac:dyDescent="0.35">
      <c r="E6355" s="47"/>
      <c r="H6355" s="47"/>
    </row>
    <row r="6356" spans="5:8" x14ac:dyDescent="0.35">
      <c r="E6356" s="47"/>
      <c r="H6356" s="47"/>
    </row>
    <row r="6357" spans="5:8" x14ac:dyDescent="0.35">
      <c r="E6357" s="47"/>
      <c r="H6357" s="47"/>
    </row>
    <row r="6358" spans="5:8" x14ac:dyDescent="0.35">
      <c r="E6358" s="47"/>
      <c r="H6358" s="47"/>
    </row>
    <row r="6359" spans="5:8" x14ac:dyDescent="0.35">
      <c r="E6359" s="47"/>
      <c r="H6359" s="47"/>
    </row>
    <row r="6360" spans="5:8" x14ac:dyDescent="0.35">
      <c r="E6360" s="47"/>
      <c r="H6360" s="47"/>
    </row>
    <row r="6361" spans="5:8" x14ac:dyDescent="0.35">
      <c r="E6361" s="47"/>
      <c r="H6361" s="47"/>
    </row>
    <row r="6362" spans="5:8" x14ac:dyDescent="0.35">
      <c r="E6362" s="47"/>
      <c r="H6362" s="47"/>
    </row>
    <row r="6363" spans="5:8" x14ac:dyDescent="0.35">
      <c r="E6363" s="47"/>
      <c r="H6363" s="47"/>
    </row>
    <row r="6364" spans="5:8" x14ac:dyDescent="0.35">
      <c r="E6364" s="47"/>
      <c r="H6364" s="47"/>
    </row>
    <row r="6365" spans="5:8" x14ac:dyDescent="0.35">
      <c r="E6365" s="47"/>
      <c r="H6365" s="47"/>
    </row>
    <row r="6366" spans="5:8" x14ac:dyDescent="0.35">
      <c r="E6366" s="47"/>
      <c r="H6366" s="47"/>
    </row>
    <row r="6367" spans="5:8" x14ac:dyDescent="0.35">
      <c r="E6367" s="47"/>
      <c r="H6367" s="47"/>
    </row>
    <row r="6368" spans="5:8" x14ac:dyDescent="0.35">
      <c r="E6368" s="47"/>
      <c r="H6368" s="47"/>
    </row>
    <row r="6369" spans="5:8" x14ac:dyDescent="0.35">
      <c r="E6369" s="47"/>
      <c r="H6369" s="47"/>
    </row>
    <row r="6370" spans="5:8" x14ac:dyDescent="0.35">
      <c r="E6370" s="47"/>
      <c r="H6370" s="47"/>
    </row>
    <row r="6371" spans="5:8" x14ac:dyDescent="0.35">
      <c r="E6371" s="47"/>
      <c r="H6371" s="47"/>
    </row>
    <row r="6372" spans="5:8" x14ac:dyDescent="0.35">
      <c r="E6372" s="47"/>
      <c r="H6372" s="47"/>
    </row>
    <row r="6373" spans="5:8" x14ac:dyDescent="0.35">
      <c r="E6373" s="47"/>
      <c r="H6373" s="47"/>
    </row>
    <row r="6374" spans="5:8" x14ac:dyDescent="0.35">
      <c r="E6374" s="47"/>
      <c r="H6374" s="47"/>
    </row>
    <row r="6375" spans="5:8" x14ac:dyDescent="0.35">
      <c r="E6375" s="47"/>
      <c r="H6375" s="47"/>
    </row>
    <row r="6376" spans="5:8" x14ac:dyDescent="0.35">
      <c r="E6376" s="47"/>
      <c r="H6376" s="47"/>
    </row>
    <row r="6377" spans="5:8" x14ac:dyDescent="0.35">
      <c r="E6377" s="47"/>
      <c r="H6377" s="47"/>
    </row>
    <row r="6378" spans="5:8" x14ac:dyDescent="0.35">
      <c r="E6378" s="47"/>
      <c r="H6378" s="47"/>
    </row>
    <row r="6379" spans="5:8" x14ac:dyDescent="0.35">
      <c r="E6379" s="47"/>
      <c r="H6379" s="47"/>
    </row>
    <row r="6380" spans="5:8" x14ac:dyDescent="0.35">
      <c r="E6380" s="47"/>
      <c r="H6380" s="47"/>
    </row>
    <row r="6381" spans="5:8" x14ac:dyDescent="0.35">
      <c r="E6381" s="47"/>
      <c r="H6381" s="47"/>
    </row>
    <row r="6382" spans="5:8" x14ac:dyDescent="0.35">
      <c r="E6382" s="47"/>
      <c r="H6382" s="47"/>
    </row>
    <row r="6383" spans="5:8" x14ac:dyDescent="0.35">
      <c r="E6383" s="47"/>
      <c r="H6383" s="47"/>
    </row>
    <row r="6384" spans="5:8" x14ac:dyDescent="0.35">
      <c r="E6384" s="47"/>
      <c r="H6384" s="47"/>
    </row>
    <row r="6385" spans="5:8" x14ac:dyDescent="0.35">
      <c r="E6385" s="47"/>
      <c r="H6385" s="47"/>
    </row>
    <row r="6386" spans="5:8" x14ac:dyDescent="0.35">
      <c r="E6386" s="47"/>
      <c r="H6386" s="47"/>
    </row>
    <row r="6387" spans="5:8" x14ac:dyDescent="0.35">
      <c r="E6387" s="47"/>
      <c r="H6387" s="47"/>
    </row>
    <row r="6388" spans="5:8" x14ac:dyDescent="0.35">
      <c r="E6388" s="47"/>
      <c r="H6388" s="47"/>
    </row>
    <row r="6389" spans="5:8" x14ac:dyDescent="0.35">
      <c r="E6389" s="47"/>
      <c r="H6389" s="47"/>
    </row>
    <row r="6390" spans="5:8" x14ac:dyDescent="0.35">
      <c r="E6390" s="47"/>
      <c r="H6390" s="47"/>
    </row>
    <row r="6391" spans="5:8" x14ac:dyDescent="0.35">
      <c r="E6391" s="47"/>
      <c r="H6391" s="47"/>
    </row>
    <row r="6392" spans="5:8" x14ac:dyDescent="0.35">
      <c r="E6392" s="47"/>
      <c r="H6392" s="47"/>
    </row>
    <row r="6393" spans="5:8" x14ac:dyDescent="0.35">
      <c r="E6393" s="47"/>
      <c r="H6393" s="47"/>
    </row>
    <row r="6394" spans="5:8" x14ac:dyDescent="0.35">
      <c r="E6394" s="47"/>
      <c r="H6394" s="47"/>
    </row>
    <row r="6395" spans="5:8" x14ac:dyDescent="0.35">
      <c r="E6395" s="47"/>
      <c r="H6395" s="47"/>
    </row>
    <row r="6396" spans="5:8" x14ac:dyDescent="0.35">
      <c r="E6396" s="47"/>
      <c r="H6396" s="47"/>
    </row>
    <row r="6397" spans="5:8" x14ac:dyDescent="0.35">
      <c r="E6397" s="47"/>
      <c r="H6397" s="47"/>
    </row>
    <row r="6398" spans="5:8" x14ac:dyDescent="0.35">
      <c r="E6398" s="47"/>
      <c r="H6398" s="47"/>
    </row>
    <row r="6399" spans="5:8" x14ac:dyDescent="0.35">
      <c r="E6399" s="47"/>
      <c r="H6399" s="47"/>
    </row>
    <row r="6400" spans="5:8" x14ac:dyDescent="0.35">
      <c r="E6400" s="47"/>
      <c r="H6400" s="47"/>
    </row>
    <row r="6401" spans="5:8" x14ac:dyDescent="0.35">
      <c r="E6401" s="47"/>
      <c r="H6401" s="47"/>
    </row>
    <row r="6402" spans="5:8" x14ac:dyDescent="0.35">
      <c r="E6402" s="47"/>
      <c r="H6402" s="47"/>
    </row>
    <row r="6403" spans="5:8" x14ac:dyDescent="0.35">
      <c r="E6403" s="47"/>
      <c r="H6403" s="47"/>
    </row>
    <row r="6404" spans="5:8" x14ac:dyDescent="0.35">
      <c r="E6404" s="47"/>
      <c r="H6404" s="47"/>
    </row>
    <row r="6405" spans="5:8" x14ac:dyDescent="0.35">
      <c r="E6405" s="47"/>
      <c r="H6405" s="47"/>
    </row>
    <row r="6406" spans="5:8" x14ac:dyDescent="0.35">
      <c r="E6406" s="47"/>
      <c r="H6406" s="47"/>
    </row>
    <row r="6407" spans="5:8" x14ac:dyDescent="0.35">
      <c r="E6407" s="47"/>
      <c r="H6407" s="47"/>
    </row>
    <row r="6408" spans="5:8" x14ac:dyDescent="0.35">
      <c r="E6408" s="47"/>
      <c r="H6408" s="47"/>
    </row>
    <row r="6409" spans="5:8" x14ac:dyDescent="0.35">
      <c r="E6409" s="47"/>
      <c r="H6409" s="47"/>
    </row>
    <row r="6410" spans="5:8" x14ac:dyDescent="0.35">
      <c r="E6410" s="47"/>
      <c r="H6410" s="47"/>
    </row>
    <row r="6411" spans="5:8" x14ac:dyDescent="0.35">
      <c r="E6411" s="47"/>
      <c r="H6411" s="47"/>
    </row>
    <row r="6412" spans="5:8" x14ac:dyDescent="0.35">
      <c r="E6412" s="47"/>
      <c r="H6412" s="47"/>
    </row>
    <row r="6413" spans="5:8" x14ac:dyDescent="0.35">
      <c r="E6413" s="47"/>
      <c r="H6413" s="47"/>
    </row>
    <row r="6414" spans="5:8" x14ac:dyDescent="0.35">
      <c r="E6414" s="47"/>
      <c r="H6414" s="47"/>
    </row>
    <row r="6415" spans="5:8" x14ac:dyDescent="0.35">
      <c r="E6415" s="47"/>
      <c r="H6415" s="47"/>
    </row>
    <row r="6416" spans="5:8" x14ac:dyDescent="0.35">
      <c r="E6416" s="47"/>
      <c r="H6416" s="47"/>
    </row>
    <row r="6417" spans="5:8" x14ac:dyDescent="0.35">
      <c r="E6417" s="47"/>
      <c r="H6417" s="47"/>
    </row>
    <row r="6418" spans="5:8" x14ac:dyDescent="0.35">
      <c r="E6418" s="47"/>
      <c r="H6418" s="47"/>
    </row>
    <row r="6419" spans="5:8" x14ac:dyDescent="0.35">
      <c r="E6419" s="47"/>
      <c r="H6419" s="47"/>
    </row>
    <row r="6420" spans="5:8" x14ac:dyDescent="0.35">
      <c r="E6420" s="47"/>
      <c r="H6420" s="47"/>
    </row>
    <row r="6421" spans="5:8" x14ac:dyDescent="0.35">
      <c r="E6421" s="47"/>
      <c r="H6421" s="47"/>
    </row>
    <row r="6422" spans="5:8" x14ac:dyDescent="0.35">
      <c r="E6422" s="47"/>
      <c r="H6422" s="47"/>
    </row>
    <row r="6423" spans="5:8" x14ac:dyDescent="0.35">
      <c r="E6423" s="47"/>
      <c r="H6423" s="47"/>
    </row>
    <row r="6424" spans="5:8" x14ac:dyDescent="0.35">
      <c r="E6424" s="47"/>
      <c r="H6424" s="47"/>
    </row>
    <row r="6425" spans="5:8" x14ac:dyDescent="0.35">
      <c r="E6425" s="47"/>
      <c r="H6425" s="47"/>
    </row>
    <row r="6426" spans="5:8" x14ac:dyDescent="0.35">
      <c r="E6426" s="47"/>
      <c r="H6426" s="47"/>
    </row>
    <row r="6427" spans="5:8" x14ac:dyDescent="0.35">
      <c r="E6427" s="47"/>
      <c r="H6427" s="47"/>
    </row>
    <row r="6428" spans="5:8" x14ac:dyDescent="0.35">
      <c r="E6428" s="47"/>
      <c r="H6428" s="47"/>
    </row>
    <row r="6429" spans="5:8" x14ac:dyDescent="0.35">
      <c r="E6429" s="47"/>
      <c r="H6429" s="47"/>
    </row>
    <row r="6430" spans="5:8" x14ac:dyDescent="0.35">
      <c r="E6430" s="47"/>
      <c r="H6430" s="47"/>
    </row>
    <row r="6431" spans="5:8" x14ac:dyDescent="0.35">
      <c r="E6431" s="47"/>
      <c r="H6431" s="47"/>
    </row>
    <row r="6432" spans="5:8" x14ac:dyDescent="0.35">
      <c r="E6432" s="47"/>
      <c r="H6432" s="47"/>
    </row>
    <row r="6433" spans="5:8" x14ac:dyDescent="0.35">
      <c r="E6433" s="47"/>
      <c r="H6433" s="47"/>
    </row>
    <row r="6434" spans="5:8" x14ac:dyDescent="0.35">
      <c r="E6434" s="47"/>
      <c r="H6434" s="47"/>
    </row>
    <row r="6435" spans="5:8" x14ac:dyDescent="0.35">
      <c r="E6435" s="47"/>
      <c r="H6435" s="47"/>
    </row>
    <row r="6436" spans="5:8" x14ac:dyDescent="0.35">
      <c r="E6436" s="47"/>
      <c r="H6436" s="47"/>
    </row>
    <row r="6437" spans="5:8" x14ac:dyDescent="0.35">
      <c r="E6437" s="47"/>
      <c r="H6437" s="47"/>
    </row>
    <row r="6438" spans="5:8" x14ac:dyDescent="0.35">
      <c r="E6438" s="47"/>
      <c r="H6438" s="47"/>
    </row>
    <row r="6439" spans="5:8" x14ac:dyDescent="0.35">
      <c r="E6439" s="47"/>
      <c r="H6439" s="47"/>
    </row>
    <row r="6440" spans="5:8" x14ac:dyDescent="0.35">
      <c r="E6440" s="47"/>
      <c r="H6440" s="47"/>
    </row>
    <row r="6441" spans="5:8" x14ac:dyDescent="0.35">
      <c r="E6441" s="47"/>
      <c r="H6441" s="47"/>
    </row>
    <row r="6442" spans="5:8" x14ac:dyDescent="0.35">
      <c r="E6442" s="47"/>
      <c r="H6442" s="47"/>
    </row>
    <row r="6443" spans="5:8" x14ac:dyDescent="0.35">
      <c r="E6443" s="47"/>
      <c r="H6443" s="47"/>
    </row>
    <row r="6444" spans="5:8" x14ac:dyDescent="0.35">
      <c r="E6444" s="47"/>
      <c r="H6444" s="47"/>
    </row>
    <row r="6445" spans="5:8" x14ac:dyDescent="0.35">
      <c r="E6445" s="47"/>
      <c r="H6445" s="47"/>
    </row>
    <row r="6446" spans="5:8" x14ac:dyDescent="0.35">
      <c r="E6446" s="47"/>
      <c r="H6446" s="47"/>
    </row>
    <row r="6447" spans="5:8" x14ac:dyDescent="0.35">
      <c r="E6447" s="47"/>
      <c r="H6447" s="47"/>
    </row>
    <row r="6448" spans="5:8" x14ac:dyDescent="0.35">
      <c r="E6448" s="47"/>
      <c r="H6448" s="47"/>
    </row>
    <row r="6449" spans="5:8" x14ac:dyDescent="0.35">
      <c r="E6449" s="47"/>
      <c r="H6449" s="47"/>
    </row>
    <row r="6450" spans="5:8" x14ac:dyDescent="0.35">
      <c r="E6450" s="47"/>
      <c r="H6450" s="47"/>
    </row>
    <row r="6451" spans="5:8" x14ac:dyDescent="0.35">
      <c r="E6451" s="47"/>
      <c r="H6451" s="47"/>
    </row>
    <row r="6452" spans="5:8" x14ac:dyDescent="0.35">
      <c r="E6452" s="47"/>
      <c r="H6452" s="47"/>
    </row>
    <row r="6453" spans="5:8" x14ac:dyDescent="0.35">
      <c r="E6453" s="47"/>
      <c r="H6453" s="47"/>
    </row>
    <row r="6454" spans="5:8" x14ac:dyDescent="0.35">
      <c r="E6454" s="47"/>
      <c r="H6454" s="47"/>
    </row>
    <row r="6455" spans="5:8" x14ac:dyDescent="0.35">
      <c r="E6455" s="47"/>
      <c r="H6455" s="47"/>
    </row>
    <row r="6456" spans="5:8" x14ac:dyDescent="0.35">
      <c r="E6456" s="47"/>
      <c r="H6456" s="47"/>
    </row>
    <row r="6457" spans="5:8" x14ac:dyDescent="0.35">
      <c r="E6457" s="47"/>
      <c r="H6457" s="47"/>
    </row>
    <row r="6458" spans="5:8" x14ac:dyDescent="0.35">
      <c r="E6458" s="47"/>
      <c r="H6458" s="47"/>
    </row>
    <row r="6459" spans="5:8" x14ac:dyDescent="0.35">
      <c r="E6459" s="47"/>
      <c r="H6459" s="47"/>
    </row>
    <row r="6460" spans="5:8" x14ac:dyDescent="0.35">
      <c r="E6460" s="47"/>
      <c r="H6460" s="47"/>
    </row>
    <row r="6461" spans="5:8" x14ac:dyDescent="0.35">
      <c r="E6461" s="47"/>
      <c r="H6461" s="47"/>
    </row>
    <row r="6462" spans="5:8" x14ac:dyDescent="0.35">
      <c r="E6462" s="47"/>
      <c r="H6462" s="47"/>
    </row>
    <row r="6463" spans="5:8" x14ac:dyDescent="0.35">
      <c r="E6463" s="47"/>
      <c r="H6463" s="47"/>
    </row>
    <row r="6464" spans="5:8" x14ac:dyDescent="0.35">
      <c r="E6464" s="47"/>
      <c r="H6464" s="47"/>
    </row>
    <row r="6465" spans="5:8" x14ac:dyDescent="0.35">
      <c r="E6465" s="47"/>
      <c r="H6465" s="47"/>
    </row>
    <row r="6466" spans="5:8" x14ac:dyDescent="0.35">
      <c r="E6466" s="47"/>
      <c r="H6466" s="47"/>
    </row>
    <row r="6467" spans="5:8" x14ac:dyDescent="0.35">
      <c r="E6467" s="47"/>
      <c r="H6467" s="47"/>
    </row>
    <row r="6468" spans="5:8" x14ac:dyDescent="0.35">
      <c r="E6468" s="47"/>
      <c r="H6468" s="47"/>
    </row>
    <row r="6469" spans="5:8" x14ac:dyDescent="0.35">
      <c r="E6469" s="47"/>
      <c r="H6469" s="47"/>
    </row>
    <row r="6470" spans="5:8" x14ac:dyDescent="0.35">
      <c r="E6470" s="47"/>
      <c r="H6470" s="47"/>
    </row>
    <row r="6471" spans="5:8" x14ac:dyDescent="0.35">
      <c r="E6471" s="47"/>
      <c r="H6471" s="47"/>
    </row>
    <row r="6472" spans="5:8" x14ac:dyDescent="0.35">
      <c r="E6472" s="47"/>
      <c r="H6472" s="47"/>
    </row>
    <row r="6473" spans="5:8" x14ac:dyDescent="0.35">
      <c r="E6473" s="47"/>
      <c r="H6473" s="47"/>
    </row>
    <row r="6474" spans="5:8" x14ac:dyDescent="0.35">
      <c r="E6474" s="47"/>
      <c r="H6474" s="47"/>
    </row>
    <row r="6475" spans="5:8" x14ac:dyDescent="0.35">
      <c r="E6475" s="47"/>
      <c r="H6475" s="47"/>
    </row>
    <row r="6476" spans="5:8" x14ac:dyDescent="0.35">
      <c r="E6476" s="47"/>
      <c r="H6476" s="47"/>
    </row>
    <row r="6477" spans="5:8" x14ac:dyDescent="0.35">
      <c r="E6477" s="47"/>
      <c r="H6477" s="47"/>
    </row>
    <row r="6478" spans="5:8" x14ac:dyDescent="0.35">
      <c r="E6478" s="47"/>
      <c r="H6478" s="47"/>
    </row>
    <row r="6479" spans="5:8" x14ac:dyDescent="0.35">
      <c r="E6479" s="47"/>
      <c r="H6479" s="47"/>
    </row>
    <row r="6480" spans="5:8" x14ac:dyDescent="0.35">
      <c r="E6480" s="47"/>
      <c r="H6480" s="47"/>
    </row>
    <row r="6481" spans="5:8" x14ac:dyDescent="0.35">
      <c r="E6481" s="47"/>
      <c r="H6481" s="47"/>
    </row>
    <row r="6482" spans="5:8" x14ac:dyDescent="0.35">
      <c r="E6482" s="47"/>
      <c r="H6482" s="47"/>
    </row>
    <row r="6483" spans="5:8" x14ac:dyDescent="0.35">
      <c r="E6483" s="47"/>
      <c r="H6483" s="47"/>
    </row>
    <row r="6484" spans="5:8" x14ac:dyDescent="0.35">
      <c r="E6484" s="47"/>
      <c r="H6484" s="47"/>
    </row>
    <row r="6485" spans="5:8" x14ac:dyDescent="0.35">
      <c r="E6485" s="47"/>
      <c r="H6485" s="47"/>
    </row>
    <row r="6486" spans="5:8" x14ac:dyDescent="0.35">
      <c r="E6486" s="47"/>
      <c r="H6486" s="47"/>
    </row>
    <row r="6487" spans="5:8" x14ac:dyDescent="0.35">
      <c r="E6487" s="47"/>
      <c r="H6487" s="47"/>
    </row>
    <row r="6488" spans="5:8" x14ac:dyDescent="0.35">
      <c r="E6488" s="47"/>
      <c r="H6488" s="47"/>
    </row>
    <row r="6489" spans="5:8" x14ac:dyDescent="0.35">
      <c r="E6489" s="47"/>
      <c r="H6489" s="47"/>
    </row>
    <row r="6490" spans="5:8" x14ac:dyDescent="0.35">
      <c r="E6490" s="47"/>
      <c r="H6490" s="47"/>
    </row>
    <row r="6491" spans="5:8" x14ac:dyDescent="0.35">
      <c r="E6491" s="47"/>
      <c r="H6491" s="47"/>
    </row>
    <row r="6492" spans="5:8" x14ac:dyDescent="0.35">
      <c r="E6492" s="47"/>
      <c r="H6492" s="47"/>
    </row>
    <row r="6493" spans="5:8" x14ac:dyDescent="0.35">
      <c r="E6493" s="47"/>
      <c r="H6493" s="47"/>
    </row>
    <row r="6494" spans="5:8" x14ac:dyDescent="0.35">
      <c r="E6494" s="47"/>
      <c r="H6494" s="47"/>
    </row>
    <row r="6495" spans="5:8" x14ac:dyDescent="0.35">
      <c r="E6495" s="47"/>
      <c r="H6495" s="47"/>
    </row>
    <row r="6496" spans="5:8" x14ac:dyDescent="0.35">
      <c r="E6496" s="47"/>
      <c r="H6496" s="47"/>
    </row>
    <row r="6497" spans="5:8" x14ac:dyDescent="0.35">
      <c r="E6497" s="47"/>
      <c r="H6497" s="47"/>
    </row>
    <row r="6498" spans="5:8" x14ac:dyDescent="0.35">
      <c r="E6498" s="47"/>
      <c r="H6498" s="47"/>
    </row>
    <row r="6499" spans="5:8" x14ac:dyDescent="0.35">
      <c r="E6499" s="47"/>
      <c r="H6499" s="47"/>
    </row>
    <row r="6500" spans="5:8" x14ac:dyDescent="0.35">
      <c r="E6500" s="47"/>
      <c r="H6500" s="47"/>
    </row>
    <row r="6501" spans="5:8" x14ac:dyDescent="0.35">
      <c r="E6501" s="47"/>
      <c r="H6501" s="47"/>
    </row>
    <row r="6502" spans="5:8" x14ac:dyDescent="0.35">
      <c r="E6502" s="47"/>
      <c r="H6502" s="47"/>
    </row>
    <row r="6503" spans="5:8" x14ac:dyDescent="0.35">
      <c r="E6503" s="47"/>
      <c r="H6503" s="47"/>
    </row>
    <row r="6504" spans="5:8" x14ac:dyDescent="0.35">
      <c r="E6504" s="47"/>
      <c r="H6504" s="47"/>
    </row>
    <row r="6505" spans="5:8" x14ac:dyDescent="0.35">
      <c r="E6505" s="47"/>
      <c r="H6505" s="47"/>
    </row>
    <row r="6506" spans="5:8" x14ac:dyDescent="0.35">
      <c r="E6506" s="47"/>
      <c r="H6506" s="47"/>
    </row>
    <row r="6507" spans="5:8" x14ac:dyDescent="0.35">
      <c r="E6507" s="47"/>
      <c r="H6507" s="47"/>
    </row>
    <row r="6508" spans="5:8" x14ac:dyDescent="0.35">
      <c r="E6508" s="47"/>
      <c r="H6508" s="47"/>
    </row>
    <row r="6509" spans="5:8" x14ac:dyDescent="0.35">
      <c r="E6509" s="47"/>
      <c r="H6509" s="47"/>
    </row>
    <row r="6510" spans="5:8" x14ac:dyDescent="0.35">
      <c r="E6510" s="47"/>
      <c r="H6510" s="47"/>
    </row>
    <row r="6511" spans="5:8" x14ac:dyDescent="0.35">
      <c r="E6511" s="47"/>
      <c r="H6511" s="47"/>
    </row>
    <row r="6512" spans="5:8" x14ac:dyDescent="0.35">
      <c r="E6512" s="47"/>
      <c r="H6512" s="47"/>
    </row>
    <row r="6513" spans="5:8" x14ac:dyDescent="0.35">
      <c r="E6513" s="47"/>
      <c r="H6513" s="47"/>
    </row>
    <row r="6514" spans="5:8" x14ac:dyDescent="0.35">
      <c r="E6514" s="47"/>
      <c r="H6514" s="47"/>
    </row>
    <row r="6515" spans="5:8" x14ac:dyDescent="0.35">
      <c r="E6515" s="47"/>
      <c r="H6515" s="47"/>
    </row>
    <row r="6516" spans="5:8" x14ac:dyDescent="0.35">
      <c r="E6516" s="47"/>
      <c r="H6516" s="47"/>
    </row>
    <row r="6517" spans="5:8" x14ac:dyDescent="0.35">
      <c r="E6517" s="47"/>
      <c r="H6517" s="47"/>
    </row>
    <row r="6518" spans="5:8" x14ac:dyDescent="0.35">
      <c r="E6518" s="47"/>
      <c r="H6518" s="47"/>
    </row>
    <row r="6519" spans="5:8" x14ac:dyDescent="0.35">
      <c r="E6519" s="47"/>
      <c r="H6519" s="47"/>
    </row>
    <row r="6520" spans="5:8" x14ac:dyDescent="0.35">
      <c r="E6520" s="47"/>
      <c r="H6520" s="47"/>
    </row>
    <row r="6521" spans="5:8" x14ac:dyDescent="0.35">
      <c r="E6521" s="47"/>
      <c r="H6521" s="47"/>
    </row>
    <row r="6522" spans="5:8" x14ac:dyDescent="0.35">
      <c r="E6522" s="47"/>
      <c r="H6522" s="47"/>
    </row>
    <row r="6523" spans="5:8" x14ac:dyDescent="0.35">
      <c r="E6523" s="47"/>
      <c r="H6523" s="47"/>
    </row>
    <row r="6524" spans="5:8" x14ac:dyDescent="0.35">
      <c r="E6524" s="47"/>
      <c r="H6524" s="47"/>
    </row>
    <row r="6525" spans="5:8" x14ac:dyDescent="0.35">
      <c r="E6525" s="47"/>
      <c r="H6525" s="47"/>
    </row>
    <row r="6526" spans="5:8" x14ac:dyDescent="0.35">
      <c r="E6526" s="47"/>
      <c r="H6526" s="47"/>
    </row>
    <row r="6527" spans="5:8" x14ac:dyDescent="0.35">
      <c r="E6527" s="47"/>
      <c r="H6527" s="47"/>
    </row>
    <row r="6528" spans="5:8" x14ac:dyDescent="0.35">
      <c r="E6528" s="47"/>
      <c r="H6528" s="47"/>
    </row>
    <row r="6529" spans="5:8" x14ac:dyDescent="0.35">
      <c r="E6529" s="47"/>
      <c r="H6529" s="47"/>
    </row>
    <row r="6530" spans="5:8" x14ac:dyDescent="0.35">
      <c r="E6530" s="47"/>
      <c r="H6530" s="47"/>
    </row>
    <row r="6531" spans="5:8" x14ac:dyDescent="0.35">
      <c r="E6531" s="47"/>
      <c r="H6531" s="47"/>
    </row>
    <row r="6532" spans="5:8" x14ac:dyDescent="0.35">
      <c r="E6532" s="47"/>
      <c r="H6532" s="47"/>
    </row>
    <row r="6533" spans="5:8" x14ac:dyDescent="0.35">
      <c r="E6533" s="47"/>
      <c r="H6533" s="47"/>
    </row>
    <row r="6534" spans="5:8" x14ac:dyDescent="0.35">
      <c r="E6534" s="47"/>
      <c r="H6534" s="47"/>
    </row>
    <row r="6535" spans="5:8" x14ac:dyDescent="0.35">
      <c r="E6535" s="47"/>
      <c r="H6535" s="47"/>
    </row>
    <row r="6536" spans="5:8" x14ac:dyDescent="0.35">
      <c r="E6536" s="47"/>
      <c r="H6536" s="47"/>
    </row>
    <row r="6537" spans="5:8" x14ac:dyDescent="0.35">
      <c r="E6537" s="47"/>
      <c r="H6537" s="47"/>
    </row>
    <row r="6538" spans="5:8" x14ac:dyDescent="0.35">
      <c r="E6538" s="47"/>
      <c r="H6538" s="47"/>
    </row>
    <row r="6539" spans="5:8" x14ac:dyDescent="0.35">
      <c r="E6539" s="47"/>
      <c r="H6539" s="47"/>
    </row>
    <row r="6540" spans="5:8" x14ac:dyDescent="0.35">
      <c r="E6540" s="47"/>
      <c r="H6540" s="47"/>
    </row>
    <row r="6541" spans="5:8" x14ac:dyDescent="0.35">
      <c r="E6541" s="47"/>
      <c r="H6541" s="47"/>
    </row>
    <row r="6542" spans="5:8" x14ac:dyDescent="0.35">
      <c r="E6542" s="47"/>
      <c r="H6542" s="47"/>
    </row>
    <row r="6543" spans="5:8" x14ac:dyDescent="0.35">
      <c r="E6543" s="47"/>
      <c r="H6543" s="47"/>
    </row>
    <row r="6544" spans="5:8" x14ac:dyDescent="0.35">
      <c r="E6544" s="47"/>
      <c r="H6544" s="47"/>
    </row>
    <row r="6545" spans="5:8" x14ac:dyDescent="0.35">
      <c r="E6545" s="47"/>
      <c r="H6545" s="47"/>
    </row>
    <row r="6546" spans="5:8" x14ac:dyDescent="0.35">
      <c r="E6546" s="47"/>
      <c r="H6546" s="47"/>
    </row>
    <row r="6547" spans="5:8" x14ac:dyDescent="0.35">
      <c r="E6547" s="47"/>
      <c r="H6547" s="47"/>
    </row>
    <row r="6548" spans="5:8" x14ac:dyDescent="0.35">
      <c r="E6548" s="47"/>
      <c r="H6548" s="47"/>
    </row>
    <row r="6549" spans="5:8" x14ac:dyDescent="0.35">
      <c r="E6549" s="47"/>
      <c r="H6549" s="47"/>
    </row>
    <row r="6550" spans="5:8" x14ac:dyDescent="0.35">
      <c r="E6550" s="47"/>
      <c r="H6550" s="47"/>
    </row>
    <row r="6551" spans="5:8" x14ac:dyDescent="0.35">
      <c r="E6551" s="47"/>
      <c r="H6551" s="47"/>
    </row>
    <row r="6552" spans="5:8" x14ac:dyDescent="0.35">
      <c r="E6552" s="47"/>
      <c r="H6552" s="47"/>
    </row>
    <row r="6553" spans="5:8" x14ac:dyDescent="0.35">
      <c r="E6553" s="47"/>
      <c r="H6553" s="47"/>
    </row>
    <row r="6554" spans="5:8" x14ac:dyDescent="0.35">
      <c r="E6554" s="47"/>
      <c r="H6554" s="47"/>
    </row>
    <row r="6555" spans="5:8" x14ac:dyDescent="0.35">
      <c r="E6555" s="47"/>
      <c r="H6555" s="47"/>
    </row>
    <row r="6556" spans="5:8" x14ac:dyDescent="0.35">
      <c r="E6556" s="47"/>
      <c r="H6556" s="47"/>
    </row>
    <row r="6557" spans="5:8" x14ac:dyDescent="0.35">
      <c r="E6557" s="47"/>
      <c r="H6557" s="47"/>
    </row>
    <row r="6558" spans="5:8" x14ac:dyDescent="0.35">
      <c r="E6558" s="47"/>
      <c r="H6558" s="47"/>
    </row>
    <row r="6559" spans="5:8" x14ac:dyDescent="0.35">
      <c r="E6559" s="47"/>
      <c r="H6559" s="47"/>
    </row>
    <row r="6560" spans="5:8" x14ac:dyDescent="0.35">
      <c r="E6560" s="47"/>
      <c r="H6560" s="47"/>
    </row>
    <row r="6561" spans="5:8" x14ac:dyDescent="0.35">
      <c r="E6561" s="47"/>
      <c r="H6561" s="47"/>
    </row>
    <row r="6562" spans="5:8" x14ac:dyDescent="0.35">
      <c r="E6562" s="47"/>
      <c r="H6562" s="47"/>
    </row>
    <row r="6563" spans="5:8" x14ac:dyDescent="0.35">
      <c r="E6563" s="47"/>
      <c r="H6563" s="47"/>
    </row>
    <row r="6564" spans="5:8" x14ac:dyDescent="0.35">
      <c r="E6564" s="47"/>
      <c r="H6564" s="47"/>
    </row>
    <row r="6565" spans="5:8" x14ac:dyDescent="0.35">
      <c r="E6565" s="47"/>
      <c r="H6565" s="47"/>
    </row>
    <row r="6566" spans="5:8" x14ac:dyDescent="0.35">
      <c r="E6566" s="47"/>
      <c r="H6566" s="47"/>
    </row>
    <row r="6567" spans="5:8" x14ac:dyDescent="0.35">
      <c r="E6567" s="47"/>
      <c r="H6567" s="47"/>
    </row>
    <row r="6568" spans="5:8" x14ac:dyDescent="0.35">
      <c r="E6568" s="47"/>
      <c r="H6568" s="47"/>
    </row>
    <row r="6569" spans="5:8" x14ac:dyDescent="0.35">
      <c r="E6569" s="47"/>
      <c r="H6569" s="47"/>
    </row>
    <row r="6570" spans="5:8" x14ac:dyDescent="0.35">
      <c r="E6570" s="47"/>
      <c r="H6570" s="47"/>
    </row>
    <row r="6571" spans="5:8" x14ac:dyDescent="0.35">
      <c r="E6571" s="47"/>
      <c r="H6571" s="47"/>
    </row>
    <row r="6572" spans="5:8" x14ac:dyDescent="0.35">
      <c r="E6572" s="47"/>
      <c r="H6572" s="47"/>
    </row>
    <row r="6573" spans="5:8" x14ac:dyDescent="0.35">
      <c r="E6573" s="47"/>
      <c r="H6573" s="47"/>
    </row>
    <row r="6574" spans="5:8" x14ac:dyDescent="0.35">
      <c r="E6574" s="47"/>
      <c r="H6574" s="47"/>
    </row>
    <row r="6575" spans="5:8" x14ac:dyDescent="0.35">
      <c r="E6575" s="47"/>
      <c r="H6575" s="47"/>
    </row>
    <row r="6576" spans="5:8" x14ac:dyDescent="0.35">
      <c r="E6576" s="47"/>
      <c r="H6576" s="47"/>
    </row>
    <row r="6577" spans="5:8" x14ac:dyDescent="0.35">
      <c r="E6577" s="47"/>
      <c r="H6577" s="47"/>
    </row>
    <row r="6578" spans="5:8" x14ac:dyDescent="0.35">
      <c r="E6578" s="47"/>
      <c r="H6578" s="47"/>
    </row>
    <row r="6579" spans="5:8" x14ac:dyDescent="0.35">
      <c r="E6579" s="47"/>
      <c r="H6579" s="47"/>
    </row>
    <row r="6580" spans="5:8" x14ac:dyDescent="0.35">
      <c r="E6580" s="47"/>
      <c r="H6580" s="47"/>
    </row>
    <row r="6581" spans="5:8" x14ac:dyDescent="0.35">
      <c r="E6581" s="47"/>
      <c r="H6581" s="47"/>
    </row>
    <row r="6582" spans="5:8" x14ac:dyDescent="0.35">
      <c r="E6582" s="47"/>
      <c r="H6582" s="47"/>
    </row>
    <row r="6583" spans="5:8" x14ac:dyDescent="0.35">
      <c r="E6583" s="47"/>
      <c r="H6583" s="47"/>
    </row>
    <row r="6584" spans="5:8" x14ac:dyDescent="0.35">
      <c r="E6584" s="47"/>
      <c r="H6584" s="47"/>
    </row>
    <row r="6585" spans="5:8" x14ac:dyDescent="0.35">
      <c r="E6585" s="47"/>
      <c r="H6585" s="47"/>
    </row>
    <row r="6586" spans="5:8" x14ac:dyDescent="0.35">
      <c r="E6586" s="47"/>
      <c r="H6586" s="47"/>
    </row>
    <row r="6587" spans="5:8" x14ac:dyDescent="0.35">
      <c r="E6587" s="47"/>
      <c r="H6587" s="47"/>
    </row>
    <row r="6588" spans="5:8" x14ac:dyDescent="0.35">
      <c r="E6588" s="47"/>
      <c r="H6588" s="47"/>
    </row>
    <row r="6589" spans="5:8" x14ac:dyDescent="0.35">
      <c r="E6589" s="47"/>
      <c r="H6589" s="47"/>
    </row>
    <row r="6590" spans="5:8" x14ac:dyDescent="0.35">
      <c r="E6590" s="47"/>
      <c r="H6590" s="47"/>
    </row>
    <row r="6591" spans="5:8" x14ac:dyDescent="0.35">
      <c r="E6591" s="47"/>
      <c r="H6591" s="47"/>
    </row>
    <row r="6592" spans="5:8" x14ac:dyDescent="0.35">
      <c r="E6592" s="47"/>
      <c r="H6592" s="47"/>
    </row>
    <row r="6593" spans="5:8" x14ac:dyDescent="0.35">
      <c r="E6593" s="47"/>
      <c r="H6593" s="47"/>
    </row>
    <row r="6594" spans="5:8" x14ac:dyDescent="0.35">
      <c r="E6594" s="47"/>
      <c r="H6594" s="47"/>
    </row>
    <row r="6595" spans="5:8" x14ac:dyDescent="0.35">
      <c r="E6595" s="47"/>
      <c r="H6595" s="47"/>
    </row>
    <row r="6596" spans="5:8" x14ac:dyDescent="0.35">
      <c r="E6596" s="47"/>
      <c r="H6596" s="47"/>
    </row>
    <row r="6597" spans="5:8" x14ac:dyDescent="0.35">
      <c r="E6597" s="47"/>
      <c r="H6597" s="47"/>
    </row>
    <row r="6598" spans="5:8" x14ac:dyDescent="0.35">
      <c r="E6598" s="47"/>
      <c r="H6598" s="47"/>
    </row>
    <row r="6599" spans="5:8" x14ac:dyDescent="0.35">
      <c r="E6599" s="47"/>
      <c r="H6599" s="47"/>
    </row>
    <row r="6600" spans="5:8" x14ac:dyDescent="0.35">
      <c r="E6600" s="47"/>
      <c r="H6600" s="47"/>
    </row>
    <row r="6601" spans="5:8" x14ac:dyDescent="0.35">
      <c r="E6601" s="47"/>
      <c r="H6601" s="47"/>
    </row>
    <row r="6602" spans="5:8" x14ac:dyDescent="0.35">
      <c r="E6602" s="47"/>
      <c r="H6602" s="47"/>
    </row>
    <row r="6603" spans="5:8" x14ac:dyDescent="0.35">
      <c r="E6603" s="47"/>
      <c r="H6603" s="47"/>
    </row>
    <row r="6604" spans="5:8" x14ac:dyDescent="0.35">
      <c r="E6604" s="47"/>
      <c r="H6604" s="47"/>
    </row>
    <row r="6605" spans="5:8" x14ac:dyDescent="0.35">
      <c r="E6605" s="47"/>
      <c r="H6605" s="47"/>
    </row>
    <row r="6606" spans="5:8" x14ac:dyDescent="0.35">
      <c r="E6606" s="47"/>
      <c r="H6606" s="47"/>
    </row>
    <row r="6607" spans="5:8" x14ac:dyDescent="0.35">
      <c r="E6607" s="47"/>
      <c r="H6607" s="47"/>
    </row>
    <row r="6608" spans="5:8" x14ac:dyDescent="0.35">
      <c r="E6608" s="47"/>
      <c r="H6608" s="47"/>
    </row>
    <row r="6609" spans="5:8" x14ac:dyDescent="0.35">
      <c r="E6609" s="47"/>
      <c r="H6609" s="47"/>
    </row>
    <row r="6610" spans="5:8" x14ac:dyDescent="0.35">
      <c r="E6610" s="47"/>
      <c r="H6610" s="47"/>
    </row>
    <row r="6611" spans="5:8" x14ac:dyDescent="0.35">
      <c r="E6611" s="47"/>
      <c r="H6611" s="47"/>
    </row>
    <row r="6612" spans="5:8" x14ac:dyDescent="0.35">
      <c r="E6612" s="47"/>
      <c r="H6612" s="47"/>
    </row>
    <row r="6613" spans="5:8" x14ac:dyDescent="0.35">
      <c r="E6613" s="47"/>
      <c r="H6613" s="47"/>
    </row>
    <row r="6614" spans="5:8" x14ac:dyDescent="0.35">
      <c r="E6614" s="47"/>
      <c r="H6614" s="47"/>
    </row>
    <row r="6615" spans="5:8" x14ac:dyDescent="0.35">
      <c r="E6615" s="47"/>
      <c r="H6615" s="47"/>
    </row>
    <row r="6616" spans="5:8" x14ac:dyDescent="0.35">
      <c r="E6616" s="47"/>
      <c r="H6616" s="47"/>
    </row>
    <row r="6617" spans="5:8" x14ac:dyDescent="0.35">
      <c r="E6617" s="47"/>
      <c r="H6617" s="47"/>
    </row>
    <row r="6618" spans="5:8" x14ac:dyDescent="0.35">
      <c r="E6618" s="47"/>
      <c r="H6618" s="47"/>
    </row>
    <row r="6619" spans="5:8" x14ac:dyDescent="0.35">
      <c r="E6619" s="47"/>
      <c r="H6619" s="47"/>
    </row>
    <row r="6620" spans="5:8" x14ac:dyDescent="0.35">
      <c r="E6620" s="47"/>
      <c r="H6620" s="47"/>
    </row>
    <row r="6621" spans="5:8" x14ac:dyDescent="0.35">
      <c r="E6621" s="47"/>
      <c r="H6621" s="47"/>
    </row>
    <row r="6622" spans="5:8" x14ac:dyDescent="0.35">
      <c r="E6622" s="47"/>
      <c r="H6622" s="47"/>
    </row>
    <row r="6623" spans="5:8" x14ac:dyDescent="0.35">
      <c r="E6623" s="47"/>
      <c r="H6623" s="47"/>
    </row>
    <row r="6624" spans="5:8" x14ac:dyDescent="0.35">
      <c r="E6624" s="47"/>
      <c r="H6624" s="47"/>
    </row>
    <row r="6625" spans="5:8" x14ac:dyDescent="0.35">
      <c r="E6625" s="47"/>
      <c r="H6625" s="47"/>
    </row>
    <row r="6626" spans="5:8" x14ac:dyDescent="0.35">
      <c r="E6626" s="47"/>
      <c r="H6626" s="47"/>
    </row>
    <row r="6627" spans="5:8" x14ac:dyDescent="0.35">
      <c r="E6627" s="47"/>
      <c r="H6627" s="47"/>
    </row>
    <row r="6628" spans="5:8" x14ac:dyDescent="0.35">
      <c r="E6628" s="47"/>
      <c r="H6628" s="47"/>
    </row>
    <row r="6629" spans="5:8" x14ac:dyDescent="0.35">
      <c r="E6629" s="47"/>
      <c r="H6629" s="47"/>
    </row>
    <row r="6630" spans="5:8" x14ac:dyDescent="0.35">
      <c r="E6630" s="47"/>
      <c r="H6630" s="47"/>
    </row>
    <row r="6631" spans="5:8" x14ac:dyDescent="0.35">
      <c r="E6631" s="47"/>
      <c r="H6631" s="47"/>
    </row>
    <row r="6632" spans="5:8" x14ac:dyDescent="0.35">
      <c r="E6632" s="47"/>
      <c r="H6632" s="47"/>
    </row>
    <row r="6633" spans="5:8" x14ac:dyDescent="0.35">
      <c r="E6633" s="47"/>
      <c r="H6633" s="47"/>
    </row>
    <row r="6634" spans="5:8" x14ac:dyDescent="0.35">
      <c r="E6634" s="47"/>
      <c r="H6634" s="47"/>
    </row>
    <row r="6635" spans="5:8" x14ac:dyDescent="0.35">
      <c r="E6635" s="47"/>
      <c r="H6635" s="47"/>
    </row>
    <row r="6636" spans="5:8" x14ac:dyDescent="0.35">
      <c r="E6636" s="47"/>
      <c r="H6636" s="47"/>
    </row>
    <row r="6637" spans="5:8" x14ac:dyDescent="0.35">
      <c r="E6637" s="47"/>
      <c r="H6637" s="47"/>
    </row>
    <row r="6638" spans="5:8" x14ac:dyDescent="0.35">
      <c r="E6638" s="47"/>
      <c r="H6638" s="47"/>
    </row>
    <row r="6639" spans="5:8" x14ac:dyDescent="0.35">
      <c r="E6639" s="47"/>
      <c r="H6639" s="47"/>
    </row>
    <row r="6640" spans="5:8" x14ac:dyDescent="0.35">
      <c r="E6640" s="47"/>
      <c r="H6640" s="47"/>
    </row>
    <row r="6641" spans="5:8" x14ac:dyDescent="0.35">
      <c r="E6641" s="47"/>
      <c r="H6641" s="47"/>
    </row>
    <row r="6642" spans="5:8" x14ac:dyDescent="0.35">
      <c r="E6642" s="47"/>
      <c r="H6642" s="47"/>
    </row>
    <row r="6643" spans="5:8" x14ac:dyDescent="0.35">
      <c r="E6643" s="47"/>
      <c r="H6643" s="47"/>
    </row>
    <row r="6644" spans="5:8" x14ac:dyDescent="0.35">
      <c r="E6644" s="47"/>
      <c r="H6644" s="47"/>
    </row>
    <row r="6645" spans="5:8" x14ac:dyDescent="0.35">
      <c r="E6645" s="47"/>
      <c r="H6645" s="47"/>
    </row>
    <row r="6646" spans="5:8" x14ac:dyDescent="0.35">
      <c r="E6646" s="47"/>
      <c r="H6646" s="47"/>
    </row>
    <row r="6647" spans="5:8" x14ac:dyDescent="0.35">
      <c r="E6647" s="47"/>
      <c r="H6647" s="47"/>
    </row>
    <row r="6648" spans="5:8" x14ac:dyDescent="0.35">
      <c r="E6648" s="47"/>
      <c r="H6648" s="47"/>
    </row>
    <row r="6649" spans="5:8" x14ac:dyDescent="0.35">
      <c r="E6649" s="47"/>
      <c r="H6649" s="47"/>
    </row>
    <row r="6650" spans="5:8" x14ac:dyDescent="0.35">
      <c r="E6650" s="47"/>
      <c r="H6650" s="47"/>
    </row>
    <row r="6651" spans="5:8" x14ac:dyDescent="0.35">
      <c r="E6651" s="47"/>
      <c r="H6651" s="47"/>
    </row>
    <row r="6652" spans="5:8" x14ac:dyDescent="0.35">
      <c r="E6652" s="47"/>
      <c r="H6652" s="47"/>
    </row>
    <row r="6653" spans="5:8" x14ac:dyDescent="0.35">
      <c r="E6653" s="47"/>
      <c r="H6653" s="47"/>
    </row>
    <row r="6654" spans="5:8" x14ac:dyDescent="0.35">
      <c r="E6654" s="47"/>
      <c r="H6654" s="47"/>
    </row>
    <row r="6655" spans="5:8" x14ac:dyDescent="0.35">
      <c r="E6655" s="47"/>
      <c r="H6655" s="47"/>
    </row>
    <row r="6656" spans="5:8" x14ac:dyDescent="0.35">
      <c r="E6656" s="47"/>
      <c r="H6656" s="47"/>
    </row>
    <row r="6657" spans="5:8" x14ac:dyDescent="0.35">
      <c r="E6657" s="47"/>
      <c r="H6657" s="47"/>
    </row>
    <row r="6658" spans="5:8" x14ac:dyDescent="0.35">
      <c r="E6658" s="47"/>
      <c r="H6658" s="47"/>
    </row>
    <row r="6659" spans="5:8" x14ac:dyDescent="0.35">
      <c r="E6659" s="47"/>
      <c r="H6659" s="47"/>
    </row>
    <row r="6660" spans="5:8" x14ac:dyDescent="0.35">
      <c r="E6660" s="47"/>
      <c r="H6660" s="47"/>
    </row>
    <row r="6661" spans="5:8" x14ac:dyDescent="0.35">
      <c r="E6661" s="47"/>
      <c r="H6661" s="47"/>
    </row>
    <row r="6662" spans="5:8" x14ac:dyDescent="0.35">
      <c r="E6662" s="47"/>
      <c r="H6662" s="47"/>
    </row>
    <row r="6663" spans="5:8" x14ac:dyDescent="0.35">
      <c r="E6663" s="47"/>
      <c r="H6663" s="47"/>
    </row>
    <row r="6664" spans="5:8" x14ac:dyDescent="0.35">
      <c r="E6664" s="47"/>
      <c r="H6664" s="47"/>
    </row>
    <row r="6665" spans="5:8" x14ac:dyDescent="0.35">
      <c r="E6665" s="47"/>
      <c r="H6665" s="47"/>
    </row>
    <row r="6666" spans="5:8" x14ac:dyDescent="0.35">
      <c r="E6666" s="47"/>
      <c r="H6666" s="47"/>
    </row>
    <row r="6667" spans="5:8" x14ac:dyDescent="0.35">
      <c r="E6667" s="47"/>
      <c r="H6667" s="47"/>
    </row>
    <row r="6668" spans="5:8" x14ac:dyDescent="0.35">
      <c r="E6668" s="47"/>
      <c r="H6668" s="47"/>
    </row>
    <row r="6669" spans="5:8" x14ac:dyDescent="0.35">
      <c r="E6669" s="47"/>
      <c r="H6669" s="47"/>
    </row>
    <row r="6670" spans="5:8" x14ac:dyDescent="0.35">
      <c r="E6670" s="47"/>
      <c r="H6670" s="47"/>
    </row>
    <row r="6671" spans="5:8" x14ac:dyDescent="0.35">
      <c r="E6671" s="47"/>
      <c r="H6671" s="47"/>
    </row>
    <row r="6672" spans="5:8" x14ac:dyDescent="0.35">
      <c r="E6672" s="47"/>
      <c r="H6672" s="47"/>
    </row>
    <row r="6673" spans="5:8" x14ac:dyDescent="0.35">
      <c r="E6673" s="47"/>
      <c r="H6673" s="47"/>
    </row>
    <row r="6674" spans="5:8" x14ac:dyDescent="0.35">
      <c r="E6674" s="47"/>
      <c r="H6674" s="47"/>
    </row>
    <row r="6675" spans="5:8" x14ac:dyDescent="0.35">
      <c r="E6675" s="47"/>
      <c r="H6675" s="47"/>
    </row>
    <row r="6676" spans="5:8" x14ac:dyDescent="0.35">
      <c r="E6676" s="47"/>
      <c r="H6676" s="47"/>
    </row>
    <row r="6677" spans="5:8" x14ac:dyDescent="0.35">
      <c r="E6677" s="47"/>
      <c r="H6677" s="47"/>
    </row>
    <row r="6678" spans="5:8" x14ac:dyDescent="0.35">
      <c r="E6678" s="47"/>
      <c r="H6678" s="47"/>
    </row>
    <row r="6679" spans="5:8" x14ac:dyDescent="0.35">
      <c r="E6679" s="47"/>
      <c r="H6679" s="47"/>
    </row>
    <row r="6680" spans="5:8" x14ac:dyDescent="0.35">
      <c r="E6680" s="47"/>
      <c r="H6680" s="47"/>
    </row>
    <row r="6681" spans="5:8" x14ac:dyDescent="0.35">
      <c r="E6681" s="47"/>
      <c r="H6681" s="47"/>
    </row>
    <row r="6682" spans="5:8" x14ac:dyDescent="0.35">
      <c r="E6682" s="47"/>
      <c r="H6682" s="47"/>
    </row>
    <row r="6683" spans="5:8" x14ac:dyDescent="0.35">
      <c r="E6683" s="47"/>
      <c r="H6683" s="47"/>
    </row>
    <row r="6684" spans="5:8" x14ac:dyDescent="0.35">
      <c r="E6684" s="47"/>
      <c r="H6684" s="47"/>
    </row>
    <row r="6685" spans="5:8" x14ac:dyDescent="0.35">
      <c r="E6685" s="47"/>
      <c r="H6685" s="47"/>
    </row>
    <row r="6686" spans="5:8" x14ac:dyDescent="0.35">
      <c r="E6686" s="47"/>
      <c r="H6686" s="47"/>
    </row>
    <row r="6687" spans="5:8" x14ac:dyDescent="0.35">
      <c r="E6687" s="47"/>
      <c r="H6687" s="47"/>
    </row>
    <row r="6688" spans="5:8" x14ac:dyDescent="0.35">
      <c r="E6688" s="47"/>
      <c r="H6688" s="47"/>
    </row>
    <row r="6689" spans="5:8" x14ac:dyDescent="0.35">
      <c r="E6689" s="47"/>
      <c r="H6689" s="47"/>
    </row>
    <row r="6690" spans="5:8" x14ac:dyDescent="0.35">
      <c r="E6690" s="47"/>
      <c r="H6690" s="47"/>
    </row>
    <row r="6691" spans="5:8" x14ac:dyDescent="0.35">
      <c r="E6691" s="47"/>
      <c r="H6691" s="47"/>
    </row>
    <row r="6692" spans="5:8" x14ac:dyDescent="0.35">
      <c r="E6692" s="47"/>
      <c r="H6692" s="47"/>
    </row>
    <row r="6693" spans="5:8" x14ac:dyDescent="0.35">
      <c r="E6693" s="47"/>
      <c r="H6693" s="47"/>
    </row>
    <row r="6694" spans="5:8" x14ac:dyDescent="0.35">
      <c r="E6694" s="47"/>
      <c r="H6694" s="47"/>
    </row>
    <row r="6695" spans="5:8" x14ac:dyDescent="0.35">
      <c r="E6695" s="47"/>
      <c r="H6695" s="47"/>
    </row>
    <row r="6696" spans="5:8" x14ac:dyDescent="0.35">
      <c r="E6696" s="47"/>
      <c r="H6696" s="47"/>
    </row>
    <row r="6697" spans="5:8" x14ac:dyDescent="0.35">
      <c r="E6697" s="47"/>
      <c r="H6697" s="47"/>
    </row>
    <row r="6698" spans="5:8" x14ac:dyDescent="0.35">
      <c r="E6698" s="47"/>
      <c r="H6698" s="47"/>
    </row>
    <row r="6699" spans="5:8" x14ac:dyDescent="0.35">
      <c r="E6699" s="47"/>
      <c r="H6699" s="47"/>
    </row>
    <row r="6700" spans="5:8" x14ac:dyDescent="0.35">
      <c r="E6700" s="47"/>
      <c r="H6700" s="47"/>
    </row>
    <row r="6701" spans="5:8" x14ac:dyDescent="0.35">
      <c r="E6701" s="47"/>
      <c r="H6701" s="47"/>
    </row>
    <row r="6702" spans="5:8" x14ac:dyDescent="0.35">
      <c r="E6702" s="47"/>
      <c r="H6702" s="47"/>
    </row>
    <row r="6703" spans="5:8" x14ac:dyDescent="0.35">
      <c r="E6703" s="47"/>
      <c r="H6703" s="47"/>
    </row>
    <row r="6704" spans="5:8" x14ac:dyDescent="0.35">
      <c r="E6704" s="47"/>
      <c r="H6704" s="47"/>
    </row>
    <row r="6705" spans="5:8" x14ac:dyDescent="0.35">
      <c r="E6705" s="47"/>
      <c r="H6705" s="47"/>
    </row>
    <row r="6706" spans="5:8" x14ac:dyDescent="0.35">
      <c r="E6706" s="47"/>
      <c r="H6706" s="47"/>
    </row>
    <row r="6707" spans="5:8" x14ac:dyDescent="0.35">
      <c r="E6707" s="47"/>
      <c r="H6707" s="47"/>
    </row>
    <row r="6708" spans="5:8" x14ac:dyDescent="0.35">
      <c r="E6708" s="47"/>
      <c r="H6708" s="47"/>
    </row>
    <row r="6709" spans="5:8" x14ac:dyDescent="0.35">
      <c r="E6709" s="47"/>
      <c r="H6709" s="47"/>
    </row>
    <row r="6710" spans="5:8" x14ac:dyDescent="0.35">
      <c r="E6710" s="47"/>
      <c r="H6710" s="47"/>
    </row>
    <row r="6711" spans="5:8" x14ac:dyDescent="0.35">
      <c r="E6711" s="47"/>
      <c r="H6711" s="47"/>
    </row>
    <row r="6712" spans="5:8" x14ac:dyDescent="0.35">
      <c r="E6712" s="47"/>
      <c r="H6712" s="47"/>
    </row>
    <row r="6713" spans="5:8" x14ac:dyDescent="0.35">
      <c r="E6713" s="47"/>
      <c r="H6713" s="47"/>
    </row>
    <row r="6714" spans="5:8" x14ac:dyDescent="0.35">
      <c r="E6714" s="47"/>
      <c r="H6714" s="47"/>
    </row>
    <row r="6715" spans="5:8" x14ac:dyDescent="0.35">
      <c r="E6715" s="47"/>
      <c r="H6715" s="47"/>
    </row>
    <row r="6716" spans="5:8" x14ac:dyDescent="0.35">
      <c r="E6716" s="47"/>
      <c r="H6716" s="47"/>
    </row>
    <row r="6717" spans="5:8" x14ac:dyDescent="0.35">
      <c r="E6717" s="47"/>
      <c r="H6717" s="47"/>
    </row>
    <row r="6718" spans="5:8" x14ac:dyDescent="0.35">
      <c r="E6718" s="47"/>
      <c r="H6718" s="47"/>
    </row>
    <row r="6719" spans="5:8" x14ac:dyDescent="0.35">
      <c r="E6719" s="47"/>
      <c r="H6719" s="47"/>
    </row>
    <row r="6720" spans="5:8" x14ac:dyDescent="0.35">
      <c r="E6720" s="47"/>
      <c r="H6720" s="47"/>
    </row>
    <row r="6721" spans="5:8" x14ac:dyDescent="0.35">
      <c r="E6721" s="47"/>
      <c r="H6721" s="47"/>
    </row>
    <row r="6722" spans="5:8" x14ac:dyDescent="0.35">
      <c r="E6722" s="47"/>
      <c r="H6722" s="47"/>
    </row>
    <row r="6723" spans="5:8" x14ac:dyDescent="0.35">
      <c r="E6723" s="47"/>
      <c r="H6723" s="47"/>
    </row>
    <row r="6724" spans="5:8" x14ac:dyDescent="0.35">
      <c r="E6724" s="47"/>
      <c r="H6724" s="47"/>
    </row>
    <row r="6725" spans="5:8" x14ac:dyDescent="0.35">
      <c r="E6725" s="47"/>
      <c r="H6725" s="47"/>
    </row>
    <row r="6726" spans="5:8" x14ac:dyDescent="0.35">
      <c r="E6726" s="47"/>
      <c r="H6726" s="47"/>
    </row>
    <row r="6727" spans="5:8" x14ac:dyDescent="0.35">
      <c r="E6727" s="47"/>
      <c r="H6727" s="47"/>
    </row>
    <row r="6728" spans="5:8" x14ac:dyDescent="0.35">
      <c r="E6728" s="47"/>
      <c r="H6728" s="47"/>
    </row>
    <row r="6729" spans="5:8" x14ac:dyDescent="0.35">
      <c r="E6729" s="47"/>
      <c r="H6729" s="47"/>
    </row>
    <row r="6730" spans="5:8" x14ac:dyDescent="0.35">
      <c r="E6730" s="47"/>
      <c r="H6730" s="47"/>
    </row>
    <row r="6731" spans="5:8" x14ac:dyDescent="0.35">
      <c r="E6731" s="47"/>
      <c r="H6731" s="47"/>
    </row>
    <row r="6732" spans="5:8" x14ac:dyDescent="0.35">
      <c r="E6732" s="47"/>
      <c r="H6732" s="47"/>
    </row>
    <row r="6733" spans="5:8" x14ac:dyDescent="0.35">
      <c r="E6733" s="47"/>
      <c r="H6733" s="47"/>
    </row>
    <row r="6734" spans="5:8" x14ac:dyDescent="0.35">
      <c r="E6734" s="47"/>
      <c r="H6734" s="47"/>
    </row>
    <row r="6735" spans="5:8" x14ac:dyDescent="0.35">
      <c r="E6735" s="47"/>
      <c r="H6735" s="47"/>
    </row>
    <row r="6736" spans="5:8" x14ac:dyDescent="0.35">
      <c r="E6736" s="47"/>
      <c r="H6736" s="47"/>
    </row>
    <row r="6737" spans="5:8" x14ac:dyDescent="0.35">
      <c r="E6737" s="47"/>
      <c r="H6737" s="47"/>
    </row>
    <row r="6738" spans="5:8" x14ac:dyDescent="0.35">
      <c r="E6738" s="47"/>
      <c r="H6738" s="47"/>
    </row>
    <row r="6739" spans="5:8" x14ac:dyDescent="0.35">
      <c r="E6739" s="47"/>
      <c r="H6739" s="47"/>
    </row>
    <row r="6740" spans="5:8" x14ac:dyDescent="0.35">
      <c r="E6740" s="47"/>
      <c r="H6740" s="47"/>
    </row>
    <row r="6741" spans="5:8" x14ac:dyDescent="0.35">
      <c r="E6741" s="47"/>
      <c r="H6741" s="47"/>
    </row>
    <row r="6742" spans="5:8" x14ac:dyDescent="0.35">
      <c r="E6742" s="47"/>
      <c r="H6742" s="47"/>
    </row>
    <row r="6743" spans="5:8" x14ac:dyDescent="0.35">
      <c r="E6743" s="47"/>
      <c r="H6743" s="47"/>
    </row>
    <row r="6744" spans="5:8" x14ac:dyDescent="0.35">
      <c r="E6744" s="47"/>
      <c r="H6744" s="47"/>
    </row>
    <row r="6745" spans="5:8" x14ac:dyDescent="0.35">
      <c r="E6745" s="47"/>
      <c r="H6745" s="47"/>
    </row>
    <row r="6746" spans="5:8" x14ac:dyDescent="0.35">
      <c r="E6746" s="47"/>
      <c r="H6746" s="47"/>
    </row>
    <row r="6747" spans="5:8" x14ac:dyDescent="0.35">
      <c r="E6747" s="47"/>
      <c r="H6747" s="47"/>
    </row>
    <row r="6748" spans="5:8" x14ac:dyDescent="0.35">
      <c r="E6748" s="47"/>
      <c r="H6748" s="47"/>
    </row>
    <row r="6749" spans="5:8" x14ac:dyDescent="0.35">
      <c r="E6749" s="47"/>
      <c r="H6749" s="47"/>
    </row>
    <row r="6750" spans="5:8" x14ac:dyDescent="0.35">
      <c r="E6750" s="47"/>
      <c r="H6750" s="47"/>
    </row>
    <row r="6751" spans="5:8" x14ac:dyDescent="0.35">
      <c r="E6751" s="47"/>
      <c r="H6751" s="47"/>
    </row>
    <row r="6752" spans="5:8" x14ac:dyDescent="0.35">
      <c r="E6752" s="47"/>
      <c r="H6752" s="47"/>
    </row>
    <row r="6753" spans="5:8" x14ac:dyDescent="0.35">
      <c r="E6753" s="47"/>
      <c r="H6753" s="47"/>
    </row>
    <row r="6754" spans="5:8" x14ac:dyDescent="0.35">
      <c r="E6754" s="47"/>
      <c r="H6754" s="47"/>
    </row>
    <row r="6755" spans="5:8" x14ac:dyDescent="0.35">
      <c r="E6755" s="47"/>
      <c r="H6755" s="47"/>
    </row>
    <row r="6756" spans="5:8" x14ac:dyDescent="0.35">
      <c r="E6756" s="47"/>
      <c r="H6756" s="47"/>
    </row>
    <row r="6757" spans="5:8" x14ac:dyDescent="0.35">
      <c r="E6757" s="47"/>
      <c r="H6757" s="47"/>
    </row>
    <row r="6758" spans="5:8" x14ac:dyDescent="0.35">
      <c r="E6758" s="47"/>
      <c r="H6758" s="47"/>
    </row>
    <row r="6759" spans="5:8" x14ac:dyDescent="0.35">
      <c r="E6759" s="47"/>
      <c r="H6759" s="47"/>
    </row>
    <row r="6760" spans="5:8" x14ac:dyDescent="0.35">
      <c r="E6760" s="47"/>
      <c r="H6760" s="47"/>
    </row>
    <row r="6761" spans="5:8" x14ac:dyDescent="0.35">
      <c r="E6761" s="47"/>
      <c r="H6761" s="47"/>
    </row>
    <row r="6762" spans="5:8" x14ac:dyDescent="0.35">
      <c r="E6762" s="47"/>
      <c r="H6762" s="47"/>
    </row>
    <row r="6763" spans="5:8" x14ac:dyDescent="0.35">
      <c r="E6763" s="47"/>
      <c r="H6763" s="47"/>
    </row>
    <row r="6764" spans="5:8" x14ac:dyDescent="0.35">
      <c r="E6764" s="47"/>
      <c r="H6764" s="47"/>
    </row>
    <row r="6765" spans="5:8" x14ac:dyDescent="0.35">
      <c r="E6765" s="47"/>
      <c r="H6765" s="47"/>
    </row>
    <row r="6766" spans="5:8" x14ac:dyDescent="0.35">
      <c r="E6766" s="47"/>
      <c r="H6766" s="47"/>
    </row>
    <row r="6767" spans="5:8" x14ac:dyDescent="0.35">
      <c r="E6767" s="47"/>
      <c r="H6767" s="47"/>
    </row>
    <row r="6768" spans="5:8" x14ac:dyDescent="0.35">
      <c r="E6768" s="47"/>
      <c r="H6768" s="47"/>
    </row>
    <row r="6769" spans="5:8" x14ac:dyDescent="0.35">
      <c r="E6769" s="47"/>
      <c r="H6769" s="47"/>
    </row>
    <row r="6770" spans="5:8" x14ac:dyDescent="0.35">
      <c r="E6770" s="47"/>
      <c r="H6770" s="47"/>
    </row>
    <row r="6771" spans="5:8" x14ac:dyDescent="0.35">
      <c r="E6771" s="47"/>
      <c r="H6771" s="47"/>
    </row>
    <row r="6772" spans="5:8" x14ac:dyDescent="0.35">
      <c r="E6772" s="47"/>
      <c r="H6772" s="47"/>
    </row>
    <row r="6773" spans="5:8" x14ac:dyDescent="0.35">
      <c r="E6773" s="47"/>
      <c r="H6773" s="47"/>
    </row>
    <row r="6774" spans="5:8" x14ac:dyDescent="0.35">
      <c r="E6774" s="47"/>
      <c r="H6774" s="47"/>
    </row>
    <row r="6775" spans="5:8" x14ac:dyDescent="0.35">
      <c r="E6775" s="47"/>
      <c r="H6775" s="47"/>
    </row>
    <row r="6776" spans="5:8" x14ac:dyDescent="0.35">
      <c r="E6776" s="47"/>
      <c r="H6776" s="47"/>
    </row>
    <row r="6777" spans="5:8" x14ac:dyDescent="0.35">
      <c r="E6777" s="47"/>
      <c r="H6777" s="47"/>
    </row>
    <row r="6778" spans="5:8" x14ac:dyDescent="0.35">
      <c r="E6778" s="47"/>
      <c r="H6778" s="47"/>
    </row>
    <row r="6779" spans="5:8" x14ac:dyDescent="0.35">
      <c r="E6779" s="47"/>
      <c r="H6779" s="47"/>
    </row>
    <row r="6780" spans="5:8" x14ac:dyDescent="0.35">
      <c r="E6780" s="47"/>
      <c r="H6780" s="47"/>
    </row>
    <row r="6781" spans="5:8" x14ac:dyDescent="0.35">
      <c r="E6781" s="47"/>
      <c r="H6781" s="47"/>
    </row>
    <row r="6782" spans="5:8" x14ac:dyDescent="0.35">
      <c r="E6782" s="47"/>
      <c r="H6782" s="47"/>
    </row>
    <row r="6783" spans="5:8" x14ac:dyDescent="0.35">
      <c r="E6783" s="47"/>
      <c r="H6783" s="47"/>
    </row>
    <row r="6784" spans="5:8" x14ac:dyDescent="0.35">
      <c r="E6784" s="47"/>
      <c r="H6784" s="47"/>
    </row>
    <row r="6785" spans="5:8" x14ac:dyDescent="0.35">
      <c r="E6785" s="47"/>
      <c r="H6785" s="47"/>
    </row>
    <row r="6786" spans="5:8" x14ac:dyDescent="0.35">
      <c r="E6786" s="47"/>
      <c r="H6786" s="47"/>
    </row>
    <row r="6787" spans="5:8" x14ac:dyDescent="0.35">
      <c r="E6787" s="47"/>
      <c r="H6787" s="47"/>
    </row>
    <row r="6788" spans="5:8" x14ac:dyDescent="0.35">
      <c r="E6788" s="47"/>
      <c r="H6788" s="47"/>
    </row>
    <row r="6789" spans="5:8" x14ac:dyDescent="0.35">
      <c r="E6789" s="47"/>
      <c r="H6789" s="47"/>
    </row>
    <row r="6790" spans="5:8" x14ac:dyDescent="0.35">
      <c r="E6790" s="47"/>
      <c r="H6790" s="47"/>
    </row>
    <row r="6791" spans="5:8" x14ac:dyDescent="0.35">
      <c r="E6791" s="47"/>
      <c r="H6791" s="47"/>
    </row>
    <row r="6792" spans="5:8" x14ac:dyDescent="0.35">
      <c r="E6792" s="47"/>
      <c r="H6792" s="47"/>
    </row>
    <row r="6793" spans="5:8" x14ac:dyDescent="0.35">
      <c r="E6793" s="47"/>
      <c r="H6793" s="47"/>
    </row>
    <row r="6794" spans="5:8" x14ac:dyDescent="0.35">
      <c r="E6794" s="47"/>
      <c r="H6794" s="47"/>
    </row>
    <row r="6795" spans="5:8" x14ac:dyDescent="0.35">
      <c r="E6795" s="47"/>
      <c r="H6795" s="47"/>
    </row>
    <row r="6796" spans="5:8" x14ac:dyDescent="0.35">
      <c r="E6796" s="47"/>
      <c r="H6796" s="47"/>
    </row>
    <row r="6797" spans="5:8" x14ac:dyDescent="0.35">
      <c r="E6797" s="47"/>
      <c r="H6797" s="47"/>
    </row>
    <row r="6798" spans="5:8" x14ac:dyDescent="0.35">
      <c r="E6798" s="47"/>
      <c r="H6798" s="47"/>
    </row>
    <row r="6799" spans="5:8" x14ac:dyDescent="0.35">
      <c r="E6799" s="47"/>
      <c r="H6799" s="47"/>
    </row>
    <row r="6800" spans="5:8" x14ac:dyDescent="0.35">
      <c r="E6800" s="47"/>
      <c r="H6800" s="47"/>
    </row>
    <row r="6801" spans="5:8" x14ac:dyDescent="0.35">
      <c r="E6801" s="47"/>
      <c r="H6801" s="47"/>
    </row>
    <row r="6802" spans="5:8" x14ac:dyDescent="0.35">
      <c r="E6802" s="47"/>
      <c r="H6802" s="47"/>
    </row>
    <row r="6803" spans="5:8" x14ac:dyDescent="0.35">
      <c r="E6803" s="47"/>
      <c r="H6803" s="47"/>
    </row>
    <row r="6804" spans="5:8" x14ac:dyDescent="0.35">
      <c r="E6804" s="47"/>
      <c r="H6804" s="47"/>
    </row>
    <row r="6805" spans="5:8" x14ac:dyDescent="0.35">
      <c r="E6805" s="47"/>
      <c r="H6805" s="47"/>
    </row>
    <row r="6806" spans="5:8" x14ac:dyDescent="0.35">
      <c r="E6806" s="47"/>
      <c r="H6806" s="47"/>
    </row>
    <row r="6807" spans="5:8" x14ac:dyDescent="0.35">
      <c r="E6807" s="47"/>
      <c r="H6807" s="47"/>
    </row>
    <row r="6808" spans="5:8" x14ac:dyDescent="0.35">
      <c r="E6808" s="47"/>
      <c r="H6808" s="47"/>
    </row>
    <row r="6809" spans="5:8" x14ac:dyDescent="0.35">
      <c r="E6809" s="47"/>
      <c r="H6809" s="47"/>
    </row>
    <row r="6810" spans="5:8" x14ac:dyDescent="0.35">
      <c r="E6810" s="47"/>
      <c r="H6810" s="47"/>
    </row>
    <row r="6811" spans="5:8" x14ac:dyDescent="0.35">
      <c r="E6811" s="47"/>
      <c r="H6811" s="47"/>
    </row>
    <row r="6812" spans="5:8" x14ac:dyDescent="0.35">
      <c r="E6812" s="47"/>
      <c r="H6812" s="47"/>
    </row>
    <row r="6813" spans="5:8" x14ac:dyDescent="0.35">
      <c r="E6813" s="47"/>
      <c r="H6813" s="47"/>
    </row>
    <row r="6814" spans="5:8" x14ac:dyDescent="0.35">
      <c r="E6814" s="47"/>
      <c r="H6814" s="47"/>
    </row>
    <row r="6815" spans="5:8" x14ac:dyDescent="0.35">
      <c r="E6815" s="47"/>
      <c r="H6815" s="47"/>
    </row>
    <row r="6816" spans="5:8" x14ac:dyDescent="0.35">
      <c r="E6816" s="47"/>
      <c r="H6816" s="47"/>
    </row>
    <row r="6817" spans="5:8" x14ac:dyDescent="0.35">
      <c r="E6817" s="47"/>
      <c r="H6817" s="47"/>
    </row>
    <row r="6818" spans="5:8" x14ac:dyDescent="0.35">
      <c r="E6818" s="47"/>
      <c r="H6818" s="47"/>
    </row>
    <row r="6819" spans="5:8" x14ac:dyDescent="0.35">
      <c r="E6819" s="47"/>
      <c r="H6819" s="47"/>
    </row>
    <row r="6820" spans="5:8" x14ac:dyDescent="0.35">
      <c r="E6820" s="47"/>
      <c r="H6820" s="47"/>
    </row>
    <row r="6821" spans="5:8" x14ac:dyDescent="0.35">
      <c r="E6821" s="47"/>
      <c r="H6821" s="47"/>
    </row>
    <row r="6822" spans="5:8" x14ac:dyDescent="0.35">
      <c r="E6822" s="47"/>
      <c r="H6822" s="47"/>
    </row>
    <row r="6823" spans="5:8" x14ac:dyDescent="0.35">
      <c r="E6823" s="47"/>
      <c r="H6823" s="47"/>
    </row>
    <row r="6824" spans="5:8" x14ac:dyDescent="0.35">
      <c r="E6824" s="47"/>
      <c r="H6824" s="47"/>
    </row>
    <row r="6825" spans="5:8" x14ac:dyDescent="0.35">
      <c r="E6825" s="47"/>
      <c r="H6825" s="47"/>
    </row>
    <row r="6826" spans="5:8" x14ac:dyDescent="0.35">
      <c r="E6826" s="47"/>
      <c r="H6826" s="47"/>
    </row>
    <row r="6827" spans="5:8" x14ac:dyDescent="0.35">
      <c r="E6827" s="47"/>
      <c r="H6827" s="47"/>
    </row>
    <row r="6828" spans="5:8" x14ac:dyDescent="0.35">
      <c r="E6828" s="47"/>
      <c r="H6828" s="47"/>
    </row>
    <row r="6829" spans="5:8" x14ac:dyDescent="0.35">
      <c r="E6829" s="47"/>
      <c r="H6829" s="47"/>
    </row>
    <row r="6830" spans="5:8" x14ac:dyDescent="0.35">
      <c r="E6830" s="47"/>
      <c r="H6830" s="47"/>
    </row>
    <row r="6831" spans="5:8" x14ac:dyDescent="0.35">
      <c r="E6831" s="47"/>
      <c r="H6831" s="47"/>
    </row>
    <row r="6832" spans="5:8" x14ac:dyDescent="0.35">
      <c r="E6832" s="47"/>
      <c r="H6832" s="47"/>
    </row>
    <row r="6833" spans="5:8" x14ac:dyDescent="0.35">
      <c r="E6833" s="47"/>
      <c r="H6833" s="47"/>
    </row>
    <row r="6834" spans="5:8" x14ac:dyDescent="0.35">
      <c r="E6834" s="47"/>
      <c r="H6834" s="47"/>
    </row>
    <row r="6835" spans="5:8" x14ac:dyDescent="0.35">
      <c r="E6835" s="47"/>
      <c r="H6835" s="47"/>
    </row>
    <row r="6836" spans="5:8" x14ac:dyDescent="0.35">
      <c r="E6836" s="47"/>
      <c r="H6836" s="47"/>
    </row>
    <row r="6837" spans="5:8" x14ac:dyDescent="0.35">
      <c r="E6837" s="47"/>
      <c r="H6837" s="47"/>
    </row>
    <row r="6838" spans="5:8" x14ac:dyDescent="0.35">
      <c r="E6838" s="47"/>
      <c r="H6838" s="47"/>
    </row>
    <row r="6839" spans="5:8" x14ac:dyDescent="0.35">
      <c r="E6839" s="47"/>
      <c r="H6839" s="47"/>
    </row>
    <row r="6840" spans="5:8" x14ac:dyDescent="0.35">
      <c r="E6840" s="47"/>
      <c r="H6840" s="47"/>
    </row>
    <row r="6841" spans="5:8" x14ac:dyDescent="0.35">
      <c r="E6841" s="47"/>
      <c r="H6841" s="47"/>
    </row>
    <row r="6842" spans="5:8" x14ac:dyDescent="0.35">
      <c r="E6842" s="47"/>
      <c r="H6842" s="47"/>
    </row>
    <row r="6843" spans="5:8" x14ac:dyDescent="0.35">
      <c r="E6843" s="47"/>
      <c r="H6843" s="47"/>
    </row>
    <row r="6844" spans="5:8" x14ac:dyDescent="0.35">
      <c r="E6844" s="47"/>
      <c r="H6844" s="47"/>
    </row>
    <row r="6845" spans="5:8" x14ac:dyDescent="0.35">
      <c r="E6845" s="47"/>
      <c r="H6845" s="47"/>
    </row>
    <row r="6846" spans="5:8" x14ac:dyDescent="0.35">
      <c r="E6846" s="47"/>
      <c r="H6846" s="47"/>
    </row>
    <row r="6847" spans="5:8" x14ac:dyDescent="0.35">
      <c r="E6847" s="47"/>
      <c r="H6847" s="47"/>
    </row>
    <row r="6848" spans="5:8" x14ac:dyDescent="0.35">
      <c r="E6848" s="47"/>
      <c r="H6848" s="47"/>
    </row>
    <row r="6849" spans="5:8" x14ac:dyDescent="0.35">
      <c r="E6849" s="47"/>
      <c r="H6849" s="47"/>
    </row>
    <row r="6850" spans="5:8" x14ac:dyDescent="0.35">
      <c r="E6850" s="47"/>
      <c r="H6850" s="47"/>
    </row>
    <row r="6851" spans="5:8" x14ac:dyDescent="0.35">
      <c r="E6851" s="47"/>
      <c r="H6851" s="47"/>
    </row>
    <row r="6852" spans="5:8" x14ac:dyDescent="0.35">
      <c r="E6852" s="47"/>
      <c r="H6852" s="47"/>
    </row>
    <row r="6853" spans="5:8" x14ac:dyDescent="0.35">
      <c r="E6853" s="47"/>
      <c r="H6853" s="47"/>
    </row>
    <row r="6854" spans="5:8" x14ac:dyDescent="0.35">
      <c r="E6854" s="47"/>
      <c r="H6854" s="47"/>
    </row>
    <row r="6855" spans="5:8" x14ac:dyDescent="0.35">
      <c r="E6855" s="47"/>
      <c r="H6855" s="47"/>
    </row>
    <row r="6856" spans="5:8" x14ac:dyDescent="0.35">
      <c r="E6856" s="47"/>
      <c r="H6856" s="47"/>
    </row>
    <row r="6857" spans="5:8" x14ac:dyDescent="0.35">
      <c r="E6857" s="47"/>
      <c r="H6857" s="47"/>
    </row>
    <row r="6858" spans="5:8" x14ac:dyDescent="0.35">
      <c r="E6858" s="47"/>
      <c r="H6858" s="47"/>
    </row>
    <row r="6859" spans="5:8" x14ac:dyDescent="0.35">
      <c r="E6859" s="47"/>
      <c r="H6859" s="47"/>
    </row>
    <row r="6860" spans="5:8" x14ac:dyDescent="0.35">
      <c r="E6860" s="47"/>
      <c r="H6860" s="47"/>
    </row>
    <row r="6861" spans="5:8" x14ac:dyDescent="0.35">
      <c r="E6861" s="47"/>
      <c r="H6861" s="47"/>
    </row>
    <row r="6862" spans="5:8" x14ac:dyDescent="0.35">
      <c r="E6862" s="47"/>
      <c r="H6862" s="47"/>
    </row>
    <row r="6863" spans="5:8" x14ac:dyDescent="0.35">
      <c r="E6863" s="47"/>
      <c r="H6863" s="47"/>
    </row>
    <row r="6864" spans="5:8" x14ac:dyDescent="0.35">
      <c r="E6864" s="47"/>
      <c r="H6864" s="47"/>
    </row>
    <row r="6865" spans="5:8" x14ac:dyDescent="0.35">
      <c r="E6865" s="47"/>
      <c r="H6865" s="47"/>
    </row>
    <row r="6866" spans="5:8" x14ac:dyDescent="0.35">
      <c r="E6866" s="47"/>
      <c r="H6866" s="47"/>
    </row>
    <row r="6867" spans="5:8" x14ac:dyDescent="0.35">
      <c r="E6867" s="47"/>
      <c r="H6867" s="47"/>
    </row>
    <row r="6868" spans="5:8" x14ac:dyDescent="0.35">
      <c r="E6868" s="47"/>
      <c r="H6868" s="47"/>
    </row>
    <row r="6869" spans="5:8" x14ac:dyDescent="0.35">
      <c r="E6869" s="47"/>
      <c r="H6869" s="47"/>
    </row>
    <row r="6870" spans="5:8" x14ac:dyDescent="0.35">
      <c r="E6870" s="47"/>
      <c r="H6870" s="47"/>
    </row>
    <row r="6871" spans="5:8" x14ac:dyDescent="0.35">
      <c r="E6871" s="47"/>
      <c r="H6871" s="47"/>
    </row>
    <row r="6872" spans="5:8" x14ac:dyDescent="0.35">
      <c r="E6872" s="47"/>
      <c r="H6872" s="47"/>
    </row>
    <row r="6873" spans="5:8" x14ac:dyDescent="0.35">
      <c r="E6873" s="47"/>
      <c r="H6873" s="47"/>
    </row>
    <row r="6874" spans="5:8" x14ac:dyDescent="0.35">
      <c r="E6874" s="47"/>
      <c r="H6874" s="47"/>
    </row>
    <row r="6875" spans="5:8" x14ac:dyDescent="0.35">
      <c r="E6875" s="47"/>
      <c r="H6875" s="47"/>
    </row>
    <row r="6876" spans="5:8" x14ac:dyDescent="0.35">
      <c r="E6876" s="47"/>
      <c r="H6876" s="47"/>
    </row>
    <row r="6877" spans="5:8" x14ac:dyDescent="0.35">
      <c r="E6877" s="47"/>
      <c r="H6877" s="47"/>
    </row>
    <row r="6878" spans="5:8" x14ac:dyDescent="0.35">
      <c r="E6878" s="47"/>
      <c r="H6878" s="47"/>
    </row>
    <row r="6879" spans="5:8" x14ac:dyDescent="0.35">
      <c r="E6879" s="47"/>
      <c r="H6879" s="47"/>
    </row>
    <row r="6880" spans="5:8" x14ac:dyDescent="0.35">
      <c r="E6880" s="47"/>
      <c r="H6880" s="47"/>
    </row>
    <row r="6881" spans="5:8" x14ac:dyDescent="0.35">
      <c r="E6881" s="47"/>
      <c r="H6881" s="47"/>
    </row>
    <row r="6882" spans="5:8" x14ac:dyDescent="0.35">
      <c r="E6882" s="47"/>
      <c r="H6882" s="47"/>
    </row>
    <row r="6883" spans="5:8" x14ac:dyDescent="0.35">
      <c r="E6883" s="47"/>
      <c r="H6883" s="47"/>
    </row>
    <row r="6884" spans="5:8" x14ac:dyDescent="0.35">
      <c r="E6884" s="47"/>
      <c r="H6884" s="47"/>
    </row>
    <row r="6885" spans="5:8" x14ac:dyDescent="0.35">
      <c r="E6885" s="47"/>
      <c r="H6885" s="47"/>
    </row>
    <row r="6886" spans="5:8" x14ac:dyDescent="0.35">
      <c r="E6886" s="47"/>
      <c r="H6886" s="47"/>
    </row>
    <row r="6887" spans="5:8" x14ac:dyDescent="0.35">
      <c r="E6887" s="47"/>
      <c r="H6887" s="47"/>
    </row>
    <row r="6888" spans="5:8" x14ac:dyDescent="0.35">
      <c r="E6888" s="47"/>
      <c r="H6888" s="47"/>
    </row>
    <row r="6889" spans="5:8" x14ac:dyDescent="0.35">
      <c r="E6889" s="47"/>
      <c r="H6889" s="47"/>
    </row>
    <row r="6890" spans="5:8" x14ac:dyDescent="0.35">
      <c r="E6890" s="47"/>
      <c r="H6890" s="47"/>
    </row>
    <row r="6891" spans="5:8" x14ac:dyDescent="0.35">
      <c r="E6891" s="47"/>
      <c r="H6891" s="47"/>
    </row>
    <row r="6892" spans="5:8" x14ac:dyDescent="0.35">
      <c r="E6892" s="47"/>
      <c r="H6892" s="47"/>
    </row>
    <row r="6893" spans="5:8" x14ac:dyDescent="0.35">
      <c r="E6893" s="47"/>
      <c r="H6893" s="47"/>
    </row>
    <row r="6894" spans="5:8" x14ac:dyDescent="0.35">
      <c r="E6894" s="47"/>
      <c r="H6894" s="47"/>
    </row>
    <row r="6895" spans="5:8" x14ac:dyDescent="0.35">
      <c r="E6895" s="47"/>
      <c r="H6895" s="47"/>
    </row>
    <row r="6896" spans="5:8" x14ac:dyDescent="0.35">
      <c r="E6896" s="47"/>
      <c r="H6896" s="47"/>
    </row>
    <row r="6897" spans="5:8" x14ac:dyDescent="0.35">
      <c r="E6897" s="47"/>
      <c r="H6897" s="47"/>
    </row>
    <row r="6898" spans="5:8" x14ac:dyDescent="0.35">
      <c r="E6898" s="47"/>
      <c r="H6898" s="47"/>
    </row>
    <row r="6899" spans="5:8" x14ac:dyDescent="0.35">
      <c r="E6899" s="47"/>
      <c r="H6899" s="47"/>
    </row>
    <row r="6900" spans="5:8" x14ac:dyDescent="0.35">
      <c r="E6900" s="47"/>
      <c r="H6900" s="47"/>
    </row>
    <row r="6901" spans="5:8" x14ac:dyDescent="0.35">
      <c r="E6901" s="47"/>
      <c r="H6901" s="47"/>
    </row>
    <row r="6902" spans="5:8" x14ac:dyDescent="0.35">
      <c r="E6902" s="47"/>
      <c r="H6902" s="47"/>
    </row>
    <row r="6903" spans="5:8" x14ac:dyDescent="0.35">
      <c r="E6903" s="47"/>
      <c r="H6903" s="47"/>
    </row>
    <row r="6904" spans="5:8" x14ac:dyDescent="0.35">
      <c r="E6904" s="47"/>
      <c r="H6904" s="47"/>
    </row>
    <row r="6905" spans="5:8" x14ac:dyDescent="0.35">
      <c r="E6905" s="47"/>
      <c r="H6905" s="47"/>
    </row>
    <row r="6906" spans="5:8" x14ac:dyDescent="0.35">
      <c r="E6906" s="47"/>
      <c r="H6906" s="47"/>
    </row>
    <row r="6907" spans="5:8" x14ac:dyDescent="0.35">
      <c r="E6907" s="47"/>
      <c r="H6907" s="47"/>
    </row>
    <row r="6908" spans="5:8" x14ac:dyDescent="0.35">
      <c r="E6908" s="47"/>
      <c r="H6908" s="47"/>
    </row>
    <row r="6909" spans="5:8" x14ac:dyDescent="0.35">
      <c r="E6909" s="47"/>
      <c r="H6909" s="47"/>
    </row>
    <row r="6910" spans="5:8" x14ac:dyDescent="0.35">
      <c r="E6910" s="47"/>
      <c r="H6910" s="47"/>
    </row>
    <row r="6911" spans="5:8" x14ac:dyDescent="0.35">
      <c r="E6911" s="47"/>
      <c r="H6911" s="47"/>
    </row>
    <row r="6912" spans="5:8" x14ac:dyDescent="0.35">
      <c r="E6912" s="47"/>
      <c r="H6912" s="47"/>
    </row>
    <row r="6913" spans="5:8" x14ac:dyDescent="0.35">
      <c r="E6913" s="47"/>
      <c r="H6913" s="47"/>
    </row>
    <row r="6914" spans="5:8" x14ac:dyDescent="0.35">
      <c r="E6914" s="47"/>
      <c r="H6914" s="47"/>
    </row>
    <row r="6915" spans="5:8" x14ac:dyDescent="0.35">
      <c r="E6915" s="47"/>
      <c r="H6915" s="47"/>
    </row>
    <row r="6916" spans="5:8" x14ac:dyDescent="0.35">
      <c r="E6916" s="47"/>
      <c r="H6916" s="47"/>
    </row>
    <row r="6917" spans="5:8" x14ac:dyDescent="0.35">
      <c r="E6917" s="47"/>
      <c r="H6917" s="47"/>
    </row>
    <row r="6918" spans="5:8" x14ac:dyDescent="0.35">
      <c r="E6918" s="47"/>
      <c r="H6918" s="47"/>
    </row>
    <row r="6919" spans="5:8" x14ac:dyDescent="0.35">
      <c r="E6919" s="47"/>
      <c r="H6919" s="47"/>
    </row>
    <row r="6920" spans="5:8" x14ac:dyDescent="0.35">
      <c r="E6920" s="47"/>
      <c r="H6920" s="47"/>
    </row>
    <row r="6921" spans="5:8" x14ac:dyDescent="0.35">
      <c r="E6921" s="47"/>
      <c r="H6921" s="47"/>
    </row>
    <row r="6922" spans="5:8" x14ac:dyDescent="0.35">
      <c r="E6922" s="47"/>
      <c r="H6922" s="47"/>
    </row>
    <row r="6923" spans="5:8" x14ac:dyDescent="0.35">
      <c r="E6923" s="47"/>
      <c r="H6923" s="47"/>
    </row>
    <row r="6924" spans="5:8" x14ac:dyDescent="0.35">
      <c r="E6924" s="47"/>
      <c r="H6924" s="47"/>
    </row>
    <row r="6925" spans="5:8" x14ac:dyDescent="0.35">
      <c r="E6925" s="47"/>
      <c r="H6925" s="47"/>
    </row>
    <row r="6926" spans="5:8" x14ac:dyDescent="0.35">
      <c r="E6926" s="47"/>
      <c r="H6926" s="47"/>
    </row>
    <row r="6927" spans="5:8" x14ac:dyDescent="0.35">
      <c r="E6927" s="47"/>
      <c r="H6927" s="47"/>
    </row>
    <row r="6928" spans="5:8" x14ac:dyDescent="0.35">
      <c r="E6928" s="47"/>
      <c r="H6928" s="47"/>
    </row>
    <row r="6929" spans="5:8" x14ac:dyDescent="0.35">
      <c r="E6929" s="47"/>
      <c r="H6929" s="47"/>
    </row>
    <row r="6930" spans="5:8" x14ac:dyDescent="0.35">
      <c r="E6930" s="47"/>
      <c r="H6930" s="47"/>
    </row>
    <row r="6931" spans="5:8" x14ac:dyDescent="0.35">
      <c r="E6931" s="47"/>
      <c r="H6931" s="47"/>
    </row>
    <row r="6932" spans="5:8" x14ac:dyDescent="0.35">
      <c r="E6932" s="47"/>
      <c r="H6932" s="47"/>
    </row>
    <row r="6933" spans="5:8" x14ac:dyDescent="0.35">
      <c r="E6933" s="47"/>
      <c r="H6933" s="47"/>
    </row>
    <row r="6934" spans="5:8" x14ac:dyDescent="0.35">
      <c r="E6934" s="47"/>
      <c r="H6934" s="47"/>
    </row>
    <row r="6935" spans="5:8" x14ac:dyDescent="0.35">
      <c r="E6935" s="47"/>
      <c r="H6935" s="47"/>
    </row>
    <row r="6936" spans="5:8" x14ac:dyDescent="0.35">
      <c r="E6936" s="47"/>
      <c r="H6936" s="47"/>
    </row>
    <row r="6937" spans="5:8" x14ac:dyDescent="0.35">
      <c r="E6937" s="47"/>
      <c r="H6937" s="47"/>
    </row>
    <row r="6938" spans="5:8" x14ac:dyDescent="0.35">
      <c r="E6938" s="47"/>
      <c r="H6938" s="47"/>
    </row>
    <row r="6939" spans="5:8" x14ac:dyDescent="0.35">
      <c r="E6939" s="47"/>
      <c r="H6939" s="47"/>
    </row>
    <row r="6940" spans="5:8" x14ac:dyDescent="0.35">
      <c r="E6940" s="47"/>
      <c r="H6940" s="47"/>
    </row>
    <row r="6941" spans="5:8" x14ac:dyDescent="0.35">
      <c r="E6941" s="47"/>
      <c r="H6941" s="47"/>
    </row>
    <row r="6942" spans="5:8" x14ac:dyDescent="0.35">
      <c r="E6942" s="47"/>
      <c r="H6942" s="47"/>
    </row>
    <row r="6943" spans="5:8" x14ac:dyDescent="0.35">
      <c r="E6943" s="47"/>
      <c r="H6943" s="47"/>
    </row>
    <row r="6944" spans="5:8" x14ac:dyDescent="0.35">
      <c r="E6944" s="47"/>
      <c r="H6944" s="47"/>
    </row>
    <row r="6945" spans="5:8" x14ac:dyDescent="0.35">
      <c r="E6945" s="47"/>
      <c r="H6945" s="47"/>
    </row>
    <row r="6946" spans="5:8" x14ac:dyDescent="0.35">
      <c r="E6946" s="47"/>
      <c r="H6946" s="47"/>
    </row>
    <row r="6947" spans="5:8" x14ac:dyDescent="0.35">
      <c r="E6947" s="47"/>
      <c r="H6947" s="47"/>
    </row>
    <row r="6948" spans="5:8" x14ac:dyDescent="0.35">
      <c r="E6948" s="47"/>
      <c r="H6948" s="47"/>
    </row>
    <row r="6949" spans="5:8" x14ac:dyDescent="0.35">
      <c r="E6949" s="47"/>
      <c r="H6949" s="47"/>
    </row>
    <row r="6950" spans="5:8" x14ac:dyDescent="0.35">
      <c r="E6950" s="47"/>
      <c r="H6950" s="47"/>
    </row>
    <row r="6951" spans="5:8" x14ac:dyDescent="0.35">
      <c r="E6951" s="47"/>
      <c r="H6951" s="47"/>
    </row>
    <row r="6952" spans="5:8" x14ac:dyDescent="0.35">
      <c r="E6952" s="47"/>
      <c r="H6952" s="47"/>
    </row>
    <row r="6953" spans="5:8" x14ac:dyDescent="0.35">
      <c r="E6953" s="47"/>
      <c r="H6953" s="47"/>
    </row>
    <row r="6954" spans="5:8" x14ac:dyDescent="0.35">
      <c r="E6954" s="47"/>
      <c r="H6954" s="47"/>
    </row>
    <row r="6955" spans="5:8" x14ac:dyDescent="0.35">
      <c r="E6955" s="47"/>
      <c r="H6955" s="47"/>
    </row>
    <row r="6956" spans="5:8" x14ac:dyDescent="0.35">
      <c r="E6956" s="47"/>
      <c r="H6956" s="47"/>
    </row>
    <row r="6957" spans="5:8" x14ac:dyDescent="0.35">
      <c r="E6957" s="47"/>
      <c r="H6957" s="47"/>
    </row>
    <row r="6958" spans="5:8" x14ac:dyDescent="0.35">
      <c r="E6958" s="47"/>
      <c r="H6958" s="47"/>
    </row>
    <row r="6959" spans="5:8" x14ac:dyDescent="0.35">
      <c r="E6959" s="47"/>
      <c r="H6959" s="47"/>
    </row>
    <row r="6960" spans="5:8" x14ac:dyDescent="0.35">
      <c r="E6960" s="47"/>
      <c r="H6960" s="47"/>
    </row>
    <row r="6961" spans="5:8" x14ac:dyDescent="0.35">
      <c r="E6961" s="47"/>
      <c r="H6961" s="47"/>
    </row>
    <row r="6962" spans="5:8" x14ac:dyDescent="0.35">
      <c r="E6962" s="47"/>
      <c r="H6962" s="47"/>
    </row>
    <row r="6963" spans="5:8" x14ac:dyDescent="0.35">
      <c r="E6963" s="47"/>
      <c r="H6963" s="47"/>
    </row>
    <row r="6964" spans="5:8" x14ac:dyDescent="0.35">
      <c r="E6964" s="47"/>
      <c r="H6964" s="47"/>
    </row>
    <row r="6965" spans="5:8" x14ac:dyDescent="0.35">
      <c r="E6965" s="47"/>
      <c r="H6965" s="47"/>
    </row>
    <row r="6966" spans="5:8" x14ac:dyDescent="0.35">
      <c r="E6966" s="47"/>
      <c r="H6966" s="47"/>
    </row>
    <row r="6967" spans="5:8" x14ac:dyDescent="0.35">
      <c r="E6967" s="47"/>
      <c r="H6967" s="47"/>
    </row>
    <row r="6968" spans="5:8" x14ac:dyDescent="0.35">
      <c r="E6968" s="47"/>
      <c r="H6968" s="47"/>
    </row>
    <row r="6969" spans="5:8" x14ac:dyDescent="0.35">
      <c r="E6969" s="47"/>
      <c r="H6969" s="47"/>
    </row>
    <row r="6970" spans="5:8" x14ac:dyDescent="0.35">
      <c r="E6970" s="47"/>
      <c r="H6970" s="47"/>
    </row>
    <row r="6971" spans="5:8" x14ac:dyDescent="0.35">
      <c r="E6971" s="47"/>
      <c r="H6971" s="47"/>
    </row>
    <row r="6972" spans="5:8" x14ac:dyDescent="0.35">
      <c r="E6972" s="47"/>
      <c r="H6972" s="47"/>
    </row>
    <row r="6973" spans="5:8" x14ac:dyDescent="0.35">
      <c r="E6973" s="47"/>
      <c r="H6973" s="47"/>
    </row>
    <row r="6974" spans="5:8" x14ac:dyDescent="0.35">
      <c r="E6974" s="47"/>
      <c r="H6974" s="47"/>
    </row>
    <row r="6975" spans="5:8" x14ac:dyDescent="0.35">
      <c r="E6975" s="47"/>
      <c r="H6975" s="47"/>
    </row>
    <row r="6976" spans="5:8" x14ac:dyDescent="0.35">
      <c r="E6976" s="47"/>
      <c r="H6976" s="47"/>
    </row>
    <row r="6977" spans="5:8" x14ac:dyDescent="0.35">
      <c r="E6977" s="47"/>
      <c r="H6977" s="47"/>
    </row>
    <row r="6978" spans="5:8" x14ac:dyDescent="0.35">
      <c r="E6978" s="47"/>
      <c r="H6978" s="47"/>
    </row>
    <row r="6979" spans="5:8" x14ac:dyDescent="0.35">
      <c r="E6979" s="47"/>
      <c r="H6979" s="47"/>
    </row>
    <row r="6980" spans="5:8" x14ac:dyDescent="0.35">
      <c r="E6980" s="47"/>
      <c r="H6980" s="47"/>
    </row>
    <row r="6981" spans="5:8" x14ac:dyDescent="0.35">
      <c r="E6981" s="47"/>
      <c r="H6981" s="47"/>
    </row>
    <row r="6982" spans="5:8" x14ac:dyDescent="0.35">
      <c r="E6982" s="47"/>
      <c r="H6982" s="47"/>
    </row>
    <row r="6983" spans="5:8" x14ac:dyDescent="0.35">
      <c r="E6983" s="47"/>
      <c r="H6983" s="47"/>
    </row>
    <row r="6984" spans="5:8" x14ac:dyDescent="0.35">
      <c r="E6984" s="47"/>
      <c r="H6984" s="47"/>
    </row>
    <row r="6985" spans="5:8" x14ac:dyDescent="0.35">
      <c r="E6985" s="47"/>
      <c r="H6985" s="47"/>
    </row>
    <row r="6986" spans="5:8" x14ac:dyDescent="0.35">
      <c r="E6986" s="47"/>
      <c r="H6986" s="47"/>
    </row>
    <row r="6987" spans="5:8" x14ac:dyDescent="0.35">
      <c r="E6987" s="47"/>
      <c r="H6987" s="47"/>
    </row>
    <row r="6988" spans="5:8" x14ac:dyDescent="0.35">
      <c r="E6988" s="47"/>
      <c r="H6988" s="47"/>
    </row>
    <row r="6989" spans="5:8" x14ac:dyDescent="0.35">
      <c r="E6989" s="47"/>
      <c r="H6989" s="47"/>
    </row>
    <row r="6990" spans="5:8" x14ac:dyDescent="0.35">
      <c r="E6990" s="47"/>
      <c r="H6990" s="47"/>
    </row>
    <row r="6991" spans="5:8" x14ac:dyDescent="0.35">
      <c r="E6991" s="47"/>
      <c r="H6991" s="47"/>
    </row>
    <row r="6992" spans="5:8" x14ac:dyDescent="0.35">
      <c r="E6992" s="47"/>
      <c r="H6992" s="47"/>
    </row>
    <row r="6993" spans="5:8" x14ac:dyDescent="0.35">
      <c r="E6993" s="47"/>
      <c r="H6993" s="47"/>
    </row>
    <row r="6994" spans="5:8" x14ac:dyDescent="0.35">
      <c r="E6994" s="47"/>
      <c r="H6994" s="47"/>
    </row>
    <row r="6995" spans="5:8" x14ac:dyDescent="0.35">
      <c r="E6995" s="47"/>
      <c r="H6995" s="47"/>
    </row>
    <row r="6996" spans="5:8" x14ac:dyDescent="0.35">
      <c r="E6996" s="47"/>
      <c r="H6996" s="47"/>
    </row>
    <row r="6997" spans="5:8" x14ac:dyDescent="0.35">
      <c r="E6997" s="47"/>
      <c r="H6997" s="47"/>
    </row>
    <row r="6998" spans="5:8" x14ac:dyDescent="0.35">
      <c r="E6998" s="47"/>
      <c r="H6998" s="47"/>
    </row>
    <row r="6999" spans="5:8" x14ac:dyDescent="0.35">
      <c r="E6999" s="47"/>
      <c r="H6999" s="47"/>
    </row>
    <row r="7000" spans="5:8" x14ac:dyDescent="0.35">
      <c r="E7000" s="47"/>
      <c r="H7000" s="47"/>
    </row>
    <row r="7001" spans="5:8" x14ac:dyDescent="0.35">
      <c r="E7001" s="47"/>
      <c r="H7001" s="47"/>
    </row>
    <row r="7002" spans="5:8" x14ac:dyDescent="0.35">
      <c r="E7002" s="47"/>
      <c r="H7002" s="47"/>
    </row>
    <row r="7003" spans="5:8" x14ac:dyDescent="0.35">
      <c r="E7003" s="47"/>
      <c r="H7003" s="47"/>
    </row>
    <row r="7004" spans="5:8" x14ac:dyDescent="0.35">
      <c r="E7004" s="47"/>
      <c r="H7004" s="47"/>
    </row>
    <row r="7005" spans="5:8" x14ac:dyDescent="0.35">
      <c r="E7005" s="47"/>
      <c r="H7005" s="47"/>
    </row>
    <row r="7006" spans="5:8" x14ac:dyDescent="0.35">
      <c r="E7006" s="47"/>
      <c r="H7006" s="47"/>
    </row>
    <row r="7007" spans="5:8" x14ac:dyDescent="0.35">
      <c r="E7007" s="47"/>
      <c r="H7007" s="47"/>
    </row>
    <row r="7008" spans="5:8" x14ac:dyDescent="0.35">
      <c r="E7008" s="47"/>
      <c r="H7008" s="47"/>
    </row>
    <row r="7009" spans="5:8" x14ac:dyDescent="0.35">
      <c r="E7009" s="47"/>
      <c r="H7009" s="47"/>
    </row>
    <row r="7010" spans="5:8" x14ac:dyDescent="0.35">
      <c r="E7010" s="47"/>
      <c r="H7010" s="47"/>
    </row>
    <row r="7011" spans="5:8" x14ac:dyDescent="0.35">
      <c r="E7011" s="47"/>
      <c r="H7011" s="47"/>
    </row>
    <row r="7012" spans="5:8" x14ac:dyDescent="0.35">
      <c r="E7012" s="47"/>
      <c r="H7012" s="47"/>
    </row>
    <row r="7013" spans="5:8" x14ac:dyDescent="0.35">
      <c r="E7013" s="47"/>
      <c r="H7013" s="47"/>
    </row>
    <row r="7014" spans="5:8" x14ac:dyDescent="0.35">
      <c r="E7014" s="47"/>
      <c r="H7014" s="47"/>
    </row>
    <row r="7015" spans="5:8" x14ac:dyDescent="0.35">
      <c r="E7015" s="47"/>
      <c r="H7015" s="47"/>
    </row>
    <row r="7016" spans="5:8" x14ac:dyDescent="0.35">
      <c r="E7016" s="47"/>
      <c r="H7016" s="47"/>
    </row>
    <row r="7017" spans="5:8" x14ac:dyDescent="0.35">
      <c r="E7017" s="47"/>
      <c r="H7017" s="47"/>
    </row>
    <row r="7018" spans="5:8" x14ac:dyDescent="0.35">
      <c r="E7018" s="47"/>
      <c r="H7018" s="47"/>
    </row>
    <row r="7019" spans="5:8" x14ac:dyDescent="0.35">
      <c r="E7019" s="47"/>
      <c r="H7019" s="47"/>
    </row>
    <row r="7020" spans="5:8" x14ac:dyDescent="0.35">
      <c r="E7020" s="47"/>
      <c r="H7020" s="47"/>
    </row>
    <row r="7021" spans="5:8" x14ac:dyDescent="0.35">
      <c r="E7021" s="47"/>
      <c r="H7021" s="47"/>
    </row>
    <row r="7022" spans="5:8" x14ac:dyDescent="0.35">
      <c r="E7022" s="47"/>
      <c r="H7022" s="47"/>
    </row>
    <row r="7023" spans="5:8" x14ac:dyDescent="0.35">
      <c r="E7023" s="47"/>
      <c r="H7023" s="47"/>
    </row>
    <row r="7024" spans="5:8" x14ac:dyDescent="0.35">
      <c r="E7024" s="47"/>
      <c r="H7024" s="47"/>
    </row>
    <row r="7025" spans="5:8" x14ac:dyDescent="0.35">
      <c r="E7025" s="47"/>
      <c r="H7025" s="47"/>
    </row>
    <row r="7026" spans="5:8" x14ac:dyDescent="0.35">
      <c r="E7026" s="47"/>
      <c r="H7026" s="47"/>
    </row>
    <row r="7027" spans="5:8" x14ac:dyDescent="0.35">
      <c r="E7027" s="47"/>
      <c r="H7027" s="47"/>
    </row>
    <row r="7028" spans="5:8" x14ac:dyDescent="0.35">
      <c r="E7028" s="47"/>
      <c r="H7028" s="47"/>
    </row>
    <row r="7029" spans="5:8" x14ac:dyDescent="0.35">
      <c r="E7029" s="47"/>
      <c r="H7029" s="47"/>
    </row>
    <row r="7030" spans="5:8" x14ac:dyDescent="0.35">
      <c r="E7030" s="47"/>
      <c r="H7030" s="47"/>
    </row>
    <row r="7031" spans="5:8" x14ac:dyDescent="0.35">
      <c r="E7031" s="47"/>
      <c r="H7031" s="47"/>
    </row>
    <row r="7032" spans="5:8" x14ac:dyDescent="0.35">
      <c r="E7032" s="47"/>
      <c r="H7032" s="47"/>
    </row>
    <row r="7033" spans="5:8" x14ac:dyDescent="0.35">
      <c r="E7033" s="47"/>
      <c r="H7033" s="47"/>
    </row>
    <row r="7034" spans="5:8" x14ac:dyDescent="0.35">
      <c r="E7034" s="47"/>
      <c r="H7034" s="47"/>
    </row>
    <row r="7035" spans="5:8" x14ac:dyDescent="0.35">
      <c r="E7035" s="47"/>
      <c r="H7035" s="47"/>
    </row>
    <row r="7036" spans="5:8" x14ac:dyDescent="0.35">
      <c r="E7036" s="47"/>
      <c r="H7036" s="47"/>
    </row>
    <row r="7037" spans="5:8" x14ac:dyDescent="0.35">
      <c r="E7037" s="47"/>
      <c r="H7037" s="47"/>
    </row>
    <row r="7038" spans="5:8" x14ac:dyDescent="0.35">
      <c r="E7038" s="47"/>
      <c r="H7038" s="47"/>
    </row>
    <row r="7039" spans="5:8" x14ac:dyDescent="0.35">
      <c r="E7039" s="47"/>
      <c r="H7039" s="47"/>
    </row>
    <row r="7040" spans="5:8" x14ac:dyDescent="0.35">
      <c r="E7040" s="47"/>
      <c r="H7040" s="47"/>
    </row>
    <row r="7041" spans="5:8" x14ac:dyDescent="0.35">
      <c r="E7041" s="47"/>
      <c r="H7041" s="47"/>
    </row>
    <row r="7042" spans="5:8" x14ac:dyDescent="0.35">
      <c r="E7042" s="47"/>
      <c r="H7042" s="47"/>
    </row>
    <row r="7043" spans="5:8" x14ac:dyDescent="0.35">
      <c r="E7043" s="47"/>
      <c r="H7043" s="47"/>
    </row>
    <row r="7044" spans="5:8" x14ac:dyDescent="0.35">
      <c r="E7044" s="47"/>
      <c r="H7044" s="47"/>
    </row>
    <row r="7045" spans="5:8" x14ac:dyDescent="0.35">
      <c r="E7045" s="47"/>
      <c r="H7045" s="47"/>
    </row>
    <row r="7046" spans="5:8" x14ac:dyDescent="0.35">
      <c r="E7046" s="47"/>
      <c r="H7046" s="47"/>
    </row>
    <row r="7047" spans="5:8" x14ac:dyDescent="0.35">
      <c r="E7047" s="47"/>
      <c r="H7047" s="47"/>
    </row>
    <row r="7048" spans="5:8" x14ac:dyDescent="0.35">
      <c r="E7048" s="47"/>
      <c r="H7048" s="47"/>
    </row>
    <row r="7049" spans="5:8" x14ac:dyDescent="0.35">
      <c r="E7049" s="47"/>
      <c r="H7049" s="47"/>
    </row>
    <row r="7050" spans="5:8" x14ac:dyDescent="0.35">
      <c r="E7050" s="47"/>
      <c r="H7050" s="47"/>
    </row>
    <row r="7051" spans="5:8" x14ac:dyDescent="0.35">
      <c r="E7051" s="47"/>
      <c r="H7051" s="47"/>
    </row>
    <row r="7052" spans="5:8" x14ac:dyDescent="0.35">
      <c r="E7052" s="47"/>
      <c r="H7052" s="47"/>
    </row>
    <row r="7053" spans="5:8" x14ac:dyDescent="0.35">
      <c r="E7053" s="47"/>
      <c r="H7053" s="47"/>
    </row>
    <row r="7054" spans="5:8" x14ac:dyDescent="0.35">
      <c r="E7054" s="47"/>
      <c r="H7054" s="47"/>
    </row>
    <row r="7055" spans="5:8" x14ac:dyDescent="0.35">
      <c r="E7055" s="47"/>
      <c r="H7055" s="47"/>
    </row>
    <row r="7056" spans="5:8" x14ac:dyDescent="0.35">
      <c r="E7056" s="47"/>
      <c r="H7056" s="47"/>
    </row>
    <row r="7057" spans="5:8" x14ac:dyDescent="0.35">
      <c r="E7057" s="47"/>
      <c r="H7057" s="47"/>
    </row>
    <row r="7058" spans="5:8" x14ac:dyDescent="0.35">
      <c r="E7058" s="47"/>
      <c r="H7058" s="47"/>
    </row>
    <row r="7059" spans="5:8" x14ac:dyDescent="0.35">
      <c r="E7059" s="47"/>
      <c r="H7059" s="47"/>
    </row>
    <row r="7060" spans="5:8" x14ac:dyDescent="0.35">
      <c r="E7060" s="47"/>
      <c r="H7060" s="47"/>
    </row>
    <row r="7061" spans="5:8" x14ac:dyDescent="0.35">
      <c r="E7061" s="47"/>
      <c r="H7061" s="47"/>
    </row>
    <row r="7062" spans="5:8" x14ac:dyDescent="0.35">
      <c r="E7062" s="47"/>
      <c r="H7062" s="47"/>
    </row>
    <row r="7063" spans="5:8" x14ac:dyDescent="0.35">
      <c r="E7063" s="47"/>
      <c r="H7063" s="47"/>
    </row>
    <row r="7064" spans="5:8" x14ac:dyDescent="0.35">
      <c r="E7064" s="47"/>
      <c r="H7064" s="47"/>
    </row>
    <row r="7065" spans="5:8" x14ac:dyDescent="0.35">
      <c r="E7065" s="47"/>
      <c r="H7065" s="47"/>
    </row>
    <row r="7066" spans="5:8" x14ac:dyDescent="0.35">
      <c r="E7066" s="47"/>
      <c r="H7066" s="47"/>
    </row>
    <row r="7067" spans="5:8" x14ac:dyDescent="0.35">
      <c r="E7067" s="47"/>
      <c r="H7067" s="47"/>
    </row>
    <row r="7068" spans="5:8" x14ac:dyDescent="0.35">
      <c r="E7068" s="47"/>
      <c r="H7068" s="47"/>
    </row>
    <row r="7069" spans="5:8" x14ac:dyDescent="0.35">
      <c r="E7069" s="47"/>
      <c r="H7069" s="47"/>
    </row>
    <row r="7070" spans="5:8" x14ac:dyDescent="0.35">
      <c r="E7070" s="47"/>
      <c r="H7070" s="47"/>
    </row>
    <row r="7071" spans="5:8" x14ac:dyDescent="0.35">
      <c r="E7071" s="47"/>
      <c r="H7071" s="47"/>
    </row>
    <row r="7072" spans="5:8" x14ac:dyDescent="0.35">
      <c r="E7072" s="47"/>
      <c r="H7072" s="47"/>
    </row>
    <row r="7073" spans="5:8" x14ac:dyDescent="0.35">
      <c r="E7073" s="47"/>
      <c r="H7073" s="47"/>
    </row>
    <row r="7074" spans="5:8" x14ac:dyDescent="0.35">
      <c r="E7074" s="47"/>
      <c r="H7074" s="47"/>
    </row>
    <row r="7075" spans="5:8" x14ac:dyDescent="0.35">
      <c r="E7075" s="47"/>
      <c r="H7075" s="47"/>
    </row>
    <row r="7076" spans="5:8" x14ac:dyDescent="0.35">
      <c r="E7076" s="47"/>
      <c r="H7076" s="47"/>
    </row>
    <row r="7077" spans="5:8" x14ac:dyDescent="0.35">
      <c r="E7077" s="47"/>
      <c r="H7077" s="47"/>
    </row>
    <row r="7078" spans="5:8" x14ac:dyDescent="0.35">
      <c r="E7078" s="47"/>
      <c r="H7078" s="47"/>
    </row>
    <row r="7079" spans="5:8" x14ac:dyDescent="0.35">
      <c r="E7079" s="47"/>
      <c r="H7079" s="47"/>
    </row>
    <row r="7080" spans="5:8" x14ac:dyDescent="0.35">
      <c r="E7080" s="47"/>
      <c r="H7080" s="47"/>
    </row>
    <row r="7081" spans="5:8" x14ac:dyDescent="0.35">
      <c r="E7081" s="47"/>
      <c r="H7081" s="47"/>
    </row>
    <row r="7082" spans="5:8" x14ac:dyDescent="0.35">
      <c r="E7082" s="47"/>
      <c r="H7082" s="47"/>
    </row>
    <row r="7083" spans="5:8" x14ac:dyDescent="0.35">
      <c r="E7083" s="47"/>
      <c r="H7083" s="47"/>
    </row>
    <row r="7084" spans="5:8" x14ac:dyDescent="0.35">
      <c r="E7084" s="47"/>
      <c r="H7084" s="47"/>
    </row>
    <row r="7085" spans="5:8" x14ac:dyDescent="0.35">
      <c r="E7085" s="47"/>
      <c r="H7085" s="47"/>
    </row>
    <row r="7086" spans="5:8" x14ac:dyDescent="0.35">
      <c r="E7086" s="47"/>
      <c r="H7086" s="47"/>
    </row>
    <row r="7087" spans="5:8" x14ac:dyDescent="0.35">
      <c r="E7087" s="47"/>
      <c r="H7087" s="47"/>
    </row>
    <row r="7088" spans="5:8" x14ac:dyDescent="0.35">
      <c r="E7088" s="47"/>
      <c r="H7088" s="47"/>
    </row>
    <row r="7089" spans="5:8" x14ac:dyDescent="0.35">
      <c r="E7089" s="47"/>
      <c r="H7089" s="47"/>
    </row>
    <row r="7090" spans="5:8" x14ac:dyDescent="0.35">
      <c r="E7090" s="47"/>
      <c r="H7090" s="47"/>
    </row>
    <row r="7091" spans="5:8" x14ac:dyDescent="0.35">
      <c r="E7091" s="47"/>
      <c r="H7091" s="47"/>
    </row>
    <row r="7092" spans="5:8" x14ac:dyDescent="0.35">
      <c r="E7092" s="47"/>
      <c r="H7092" s="47"/>
    </row>
    <row r="7093" spans="5:8" x14ac:dyDescent="0.35">
      <c r="E7093" s="47"/>
      <c r="H7093" s="47"/>
    </row>
    <row r="7094" spans="5:8" x14ac:dyDescent="0.35">
      <c r="E7094" s="47"/>
      <c r="H7094" s="47"/>
    </row>
    <row r="7095" spans="5:8" x14ac:dyDescent="0.35">
      <c r="E7095" s="47"/>
      <c r="H7095" s="47"/>
    </row>
    <row r="7096" spans="5:8" x14ac:dyDescent="0.35">
      <c r="E7096" s="47"/>
      <c r="H7096" s="47"/>
    </row>
    <row r="7097" spans="5:8" x14ac:dyDescent="0.35">
      <c r="E7097" s="47"/>
      <c r="H7097" s="47"/>
    </row>
    <row r="7098" spans="5:8" x14ac:dyDescent="0.35">
      <c r="E7098" s="47"/>
      <c r="H7098" s="47"/>
    </row>
    <row r="7099" spans="5:8" x14ac:dyDescent="0.35">
      <c r="E7099" s="47"/>
      <c r="H7099" s="47"/>
    </row>
    <row r="7100" spans="5:8" x14ac:dyDescent="0.35">
      <c r="E7100" s="47"/>
      <c r="H7100" s="47"/>
    </row>
    <row r="7101" spans="5:8" x14ac:dyDescent="0.35">
      <c r="E7101" s="47"/>
      <c r="H7101" s="47"/>
    </row>
    <row r="7102" spans="5:8" x14ac:dyDescent="0.35">
      <c r="E7102" s="47"/>
      <c r="H7102" s="47"/>
    </row>
    <row r="7103" spans="5:8" x14ac:dyDescent="0.35">
      <c r="E7103" s="47"/>
      <c r="H7103" s="47"/>
    </row>
    <row r="7104" spans="5:8" x14ac:dyDescent="0.35">
      <c r="E7104" s="47"/>
      <c r="H7104" s="47"/>
    </row>
    <row r="7105" spans="5:8" x14ac:dyDescent="0.35">
      <c r="E7105" s="47"/>
      <c r="H7105" s="47"/>
    </row>
    <row r="7106" spans="5:8" x14ac:dyDescent="0.35">
      <c r="E7106" s="47"/>
      <c r="H7106" s="47"/>
    </row>
    <row r="7107" spans="5:8" x14ac:dyDescent="0.35">
      <c r="E7107" s="47"/>
      <c r="H7107" s="47"/>
    </row>
    <row r="7108" spans="5:8" x14ac:dyDescent="0.35">
      <c r="E7108" s="47"/>
      <c r="H7108" s="47"/>
    </row>
    <row r="7109" spans="5:8" x14ac:dyDescent="0.35">
      <c r="E7109" s="47"/>
      <c r="H7109" s="47"/>
    </row>
    <row r="7110" spans="5:8" x14ac:dyDescent="0.35">
      <c r="E7110" s="47"/>
      <c r="H7110" s="47"/>
    </row>
    <row r="7111" spans="5:8" x14ac:dyDescent="0.35">
      <c r="E7111" s="47"/>
      <c r="H7111" s="47"/>
    </row>
    <row r="7112" spans="5:8" x14ac:dyDescent="0.35">
      <c r="E7112" s="47"/>
      <c r="H7112" s="47"/>
    </row>
    <row r="7113" spans="5:8" x14ac:dyDescent="0.35">
      <c r="E7113" s="47"/>
      <c r="H7113" s="47"/>
    </row>
    <row r="7114" spans="5:8" x14ac:dyDescent="0.35">
      <c r="E7114" s="47"/>
      <c r="H7114" s="47"/>
    </row>
    <row r="7115" spans="5:8" x14ac:dyDescent="0.35">
      <c r="E7115" s="47"/>
      <c r="H7115" s="47"/>
    </row>
    <row r="7116" spans="5:8" x14ac:dyDescent="0.35">
      <c r="E7116" s="47"/>
      <c r="H7116" s="47"/>
    </row>
    <row r="7117" spans="5:8" x14ac:dyDescent="0.35">
      <c r="E7117" s="47"/>
      <c r="H7117" s="47"/>
    </row>
    <row r="7118" spans="5:8" x14ac:dyDescent="0.35">
      <c r="E7118" s="47"/>
      <c r="H7118" s="47"/>
    </row>
    <row r="7119" spans="5:8" x14ac:dyDescent="0.35">
      <c r="E7119" s="47"/>
      <c r="H7119" s="47"/>
    </row>
    <row r="7120" spans="5:8" x14ac:dyDescent="0.35">
      <c r="E7120" s="47"/>
      <c r="H7120" s="47"/>
    </row>
    <row r="7121" spans="5:8" x14ac:dyDescent="0.35">
      <c r="E7121" s="47"/>
      <c r="H7121" s="47"/>
    </row>
    <row r="7122" spans="5:8" x14ac:dyDescent="0.35">
      <c r="E7122" s="47"/>
      <c r="H7122" s="47"/>
    </row>
    <row r="7123" spans="5:8" x14ac:dyDescent="0.35">
      <c r="E7123" s="47"/>
      <c r="H7123" s="47"/>
    </row>
    <row r="7124" spans="5:8" x14ac:dyDescent="0.35">
      <c r="E7124" s="47"/>
      <c r="H7124" s="47"/>
    </row>
    <row r="7125" spans="5:8" x14ac:dyDescent="0.35">
      <c r="E7125" s="47"/>
      <c r="H7125" s="47"/>
    </row>
    <row r="7126" spans="5:8" x14ac:dyDescent="0.35">
      <c r="E7126" s="47"/>
      <c r="H7126" s="47"/>
    </row>
    <row r="7127" spans="5:8" x14ac:dyDescent="0.35">
      <c r="E7127" s="47"/>
      <c r="H7127" s="47"/>
    </row>
    <row r="7128" spans="5:8" x14ac:dyDescent="0.35">
      <c r="E7128" s="47"/>
      <c r="H7128" s="47"/>
    </row>
    <row r="7129" spans="5:8" x14ac:dyDescent="0.35">
      <c r="E7129" s="47"/>
      <c r="H7129" s="47"/>
    </row>
    <row r="7130" spans="5:8" x14ac:dyDescent="0.35">
      <c r="E7130" s="47"/>
      <c r="H7130" s="47"/>
    </row>
    <row r="7131" spans="5:8" x14ac:dyDescent="0.35">
      <c r="E7131" s="47"/>
      <c r="H7131" s="47"/>
    </row>
    <row r="7132" spans="5:8" x14ac:dyDescent="0.35">
      <c r="E7132" s="47"/>
      <c r="H7132" s="47"/>
    </row>
    <row r="7133" spans="5:8" x14ac:dyDescent="0.35">
      <c r="E7133" s="47"/>
      <c r="H7133" s="47"/>
    </row>
    <row r="7134" spans="5:8" x14ac:dyDescent="0.35">
      <c r="E7134" s="47"/>
      <c r="H7134" s="47"/>
    </row>
    <row r="7135" spans="5:8" x14ac:dyDescent="0.35">
      <c r="E7135" s="47"/>
      <c r="H7135" s="47"/>
    </row>
    <row r="7136" spans="5:8" x14ac:dyDescent="0.35">
      <c r="E7136" s="47"/>
      <c r="H7136" s="47"/>
    </row>
    <row r="7137" spans="5:8" x14ac:dyDescent="0.35">
      <c r="E7137" s="47"/>
      <c r="H7137" s="47"/>
    </row>
    <row r="7138" spans="5:8" x14ac:dyDescent="0.35">
      <c r="E7138" s="47"/>
      <c r="H7138" s="47"/>
    </row>
    <row r="7139" spans="5:8" x14ac:dyDescent="0.35">
      <c r="E7139" s="47"/>
      <c r="H7139" s="47"/>
    </row>
    <row r="7140" spans="5:8" x14ac:dyDescent="0.35">
      <c r="E7140" s="47"/>
      <c r="H7140" s="47"/>
    </row>
    <row r="7141" spans="5:8" x14ac:dyDescent="0.35">
      <c r="E7141" s="47"/>
      <c r="H7141" s="47"/>
    </row>
    <row r="7142" spans="5:8" x14ac:dyDescent="0.35">
      <c r="E7142" s="47"/>
      <c r="H7142" s="47"/>
    </row>
    <row r="7143" spans="5:8" x14ac:dyDescent="0.35">
      <c r="E7143" s="47"/>
      <c r="H7143" s="47"/>
    </row>
    <row r="7144" spans="5:8" x14ac:dyDescent="0.35">
      <c r="E7144" s="47"/>
      <c r="H7144" s="47"/>
    </row>
    <row r="7145" spans="5:8" x14ac:dyDescent="0.35">
      <c r="E7145" s="47"/>
      <c r="H7145" s="47"/>
    </row>
    <row r="7146" spans="5:8" x14ac:dyDescent="0.35">
      <c r="E7146" s="47"/>
      <c r="H7146" s="47"/>
    </row>
    <row r="7147" spans="5:8" x14ac:dyDescent="0.35">
      <c r="E7147" s="47"/>
      <c r="H7147" s="47"/>
    </row>
    <row r="7148" spans="5:8" x14ac:dyDescent="0.35">
      <c r="E7148" s="47"/>
      <c r="H7148" s="47"/>
    </row>
    <row r="7149" spans="5:8" x14ac:dyDescent="0.35">
      <c r="E7149" s="47"/>
      <c r="H7149" s="47"/>
    </row>
    <row r="7150" spans="5:8" x14ac:dyDescent="0.35">
      <c r="E7150" s="47"/>
      <c r="H7150" s="47"/>
    </row>
    <row r="7151" spans="5:8" x14ac:dyDescent="0.35">
      <c r="E7151" s="47"/>
      <c r="H7151" s="47"/>
    </row>
    <row r="7152" spans="5:8" x14ac:dyDescent="0.35">
      <c r="E7152" s="47"/>
      <c r="H7152" s="47"/>
    </row>
    <row r="7153" spans="5:8" x14ac:dyDescent="0.35">
      <c r="E7153" s="47"/>
      <c r="H7153" s="47"/>
    </row>
    <row r="7154" spans="5:8" x14ac:dyDescent="0.35">
      <c r="E7154" s="47"/>
      <c r="H7154" s="47"/>
    </row>
    <row r="7155" spans="5:8" x14ac:dyDescent="0.35">
      <c r="E7155" s="47"/>
      <c r="H7155" s="47"/>
    </row>
    <row r="7156" spans="5:8" x14ac:dyDescent="0.35">
      <c r="E7156" s="47"/>
      <c r="H7156" s="47"/>
    </row>
    <row r="7157" spans="5:8" x14ac:dyDescent="0.35">
      <c r="E7157" s="47"/>
      <c r="H7157" s="47"/>
    </row>
    <row r="7158" spans="5:8" x14ac:dyDescent="0.35">
      <c r="E7158" s="47"/>
      <c r="H7158" s="47"/>
    </row>
    <row r="7159" spans="5:8" x14ac:dyDescent="0.35">
      <c r="E7159" s="47"/>
      <c r="H7159" s="47"/>
    </row>
    <row r="7160" spans="5:8" x14ac:dyDescent="0.35">
      <c r="E7160" s="47"/>
      <c r="H7160" s="47"/>
    </row>
    <row r="7161" spans="5:8" x14ac:dyDescent="0.35">
      <c r="E7161" s="47"/>
      <c r="H7161" s="47"/>
    </row>
    <row r="7162" spans="5:8" x14ac:dyDescent="0.35">
      <c r="E7162" s="47"/>
      <c r="H7162" s="47"/>
    </row>
    <row r="7163" spans="5:8" x14ac:dyDescent="0.35">
      <c r="E7163" s="47"/>
      <c r="H7163" s="47"/>
    </row>
    <row r="7164" spans="5:8" x14ac:dyDescent="0.35">
      <c r="E7164" s="47"/>
      <c r="H7164" s="47"/>
    </row>
    <row r="7165" spans="5:8" x14ac:dyDescent="0.35">
      <c r="E7165" s="47"/>
      <c r="H7165" s="47"/>
    </row>
    <row r="7166" spans="5:8" x14ac:dyDescent="0.35">
      <c r="E7166" s="47"/>
      <c r="H7166" s="47"/>
    </row>
    <row r="7167" spans="5:8" x14ac:dyDescent="0.35">
      <c r="E7167" s="47"/>
      <c r="H7167" s="47"/>
    </row>
    <row r="7168" spans="5:8" x14ac:dyDescent="0.35">
      <c r="E7168" s="47"/>
      <c r="H7168" s="47"/>
    </row>
    <row r="7169" spans="5:8" x14ac:dyDescent="0.35">
      <c r="E7169" s="47"/>
      <c r="H7169" s="47"/>
    </row>
    <row r="7170" spans="5:8" x14ac:dyDescent="0.35">
      <c r="E7170" s="47"/>
      <c r="H7170" s="47"/>
    </row>
    <row r="7171" spans="5:8" x14ac:dyDescent="0.35">
      <c r="E7171" s="47"/>
      <c r="H7171" s="47"/>
    </row>
    <row r="7172" spans="5:8" x14ac:dyDescent="0.35">
      <c r="E7172" s="47"/>
      <c r="H7172" s="47"/>
    </row>
    <row r="7173" spans="5:8" x14ac:dyDescent="0.35">
      <c r="E7173" s="47"/>
      <c r="H7173" s="47"/>
    </row>
    <row r="7174" spans="5:8" x14ac:dyDescent="0.35">
      <c r="E7174" s="47"/>
      <c r="H7174" s="47"/>
    </row>
    <row r="7175" spans="5:8" x14ac:dyDescent="0.35">
      <c r="E7175" s="47"/>
      <c r="H7175" s="47"/>
    </row>
    <row r="7176" spans="5:8" x14ac:dyDescent="0.35">
      <c r="E7176" s="47"/>
      <c r="H7176" s="47"/>
    </row>
    <row r="7177" spans="5:8" x14ac:dyDescent="0.35">
      <c r="E7177" s="47"/>
      <c r="H7177" s="47"/>
    </row>
    <row r="7178" spans="5:8" x14ac:dyDescent="0.35">
      <c r="E7178" s="47"/>
      <c r="H7178" s="47"/>
    </row>
    <row r="7179" spans="5:8" x14ac:dyDescent="0.35">
      <c r="E7179" s="47"/>
      <c r="H7179" s="47"/>
    </row>
    <row r="7180" spans="5:8" x14ac:dyDescent="0.35">
      <c r="E7180" s="47"/>
      <c r="H7180" s="47"/>
    </row>
    <row r="7181" spans="5:8" x14ac:dyDescent="0.35">
      <c r="E7181" s="47"/>
      <c r="H7181" s="47"/>
    </row>
    <row r="7182" spans="5:8" x14ac:dyDescent="0.35">
      <c r="E7182" s="47"/>
      <c r="H7182" s="47"/>
    </row>
    <row r="7183" spans="5:8" x14ac:dyDescent="0.35">
      <c r="E7183" s="47"/>
      <c r="H7183" s="47"/>
    </row>
    <row r="7184" spans="5:8" x14ac:dyDescent="0.35">
      <c r="E7184" s="47"/>
      <c r="H7184" s="47"/>
    </row>
    <row r="7185" spans="5:8" x14ac:dyDescent="0.35">
      <c r="E7185" s="47"/>
      <c r="H7185" s="47"/>
    </row>
    <row r="7186" spans="5:8" x14ac:dyDescent="0.35">
      <c r="E7186" s="47"/>
      <c r="H7186" s="47"/>
    </row>
    <row r="7187" spans="5:8" x14ac:dyDescent="0.35">
      <c r="E7187" s="47"/>
      <c r="H7187" s="47"/>
    </row>
    <row r="7188" spans="5:8" x14ac:dyDescent="0.35">
      <c r="E7188" s="47"/>
      <c r="H7188" s="47"/>
    </row>
    <row r="7189" spans="5:8" x14ac:dyDescent="0.35">
      <c r="E7189" s="47"/>
      <c r="H7189" s="47"/>
    </row>
    <row r="7190" spans="5:8" x14ac:dyDescent="0.35">
      <c r="E7190" s="47"/>
      <c r="H7190" s="47"/>
    </row>
    <row r="7191" spans="5:8" x14ac:dyDescent="0.35">
      <c r="E7191" s="47"/>
      <c r="H7191" s="47"/>
    </row>
    <row r="7192" spans="5:8" x14ac:dyDescent="0.35">
      <c r="E7192" s="47"/>
      <c r="H7192" s="47"/>
    </row>
    <row r="7193" spans="5:8" x14ac:dyDescent="0.35">
      <c r="E7193" s="47"/>
      <c r="H7193" s="47"/>
    </row>
    <row r="7194" spans="5:8" x14ac:dyDescent="0.35">
      <c r="E7194" s="47"/>
      <c r="H7194" s="47"/>
    </row>
    <row r="7195" spans="5:8" x14ac:dyDescent="0.35">
      <c r="E7195" s="47"/>
      <c r="H7195" s="47"/>
    </row>
    <row r="7196" spans="5:8" x14ac:dyDescent="0.35">
      <c r="E7196" s="47"/>
      <c r="H7196" s="47"/>
    </row>
    <row r="7197" spans="5:8" x14ac:dyDescent="0.35">
      <c r="E7197" s="47"/>
      <c r="H7197" s="47"/>
    </row>
    <row r="7198" spans="5:8" x14ac:dyDescent="0.35">
      <c r="E7198" s="47"/>
      <c r="H7198" s="47"/>
    </row>
    <row r="7199" spans="5:8" x14ac:dyDescent="0.35">
      <c r="E7199" s="47"/>
      <c r="H7199" s="47"/>
    </row>
    <row r="7200" spans="5:8" x14ac:dyDescent="0.35">
      <c r="E7200" s="47"/>
      <c r="H7200" s="47"/>
    </row>
    <row r="7201" spans="5:8" x14ac:dyDescent="0.35">
      <c r="E7201" s="47"/>
      <c r="H7201" s="47"/>
    </row>
    <row r="7202" spans="5:8" x14ac:dyDescent="0.35">
      <c r="E7202" s="47"/>
      <c r="H7202" s="47"/>
    </row>
    <row r="7203" spans="5:8" x14ac:dyDescent="0.35">
      <c r="E7203" s="47"/>
      <c r="H7203" s="47"/>
    </row>
    <row r="7204" spans="5:8" x14ac:dyDescent="0.35">
      <c r="E7204" s="47"/>
      <c r="H7204" s="47"/>
    </row>
    <row r="7205" spans="5:8" x14ac:dyDescent="0.35">
      <c r="E7205" s="47"/>
      <c r="H7205" s="47"/>
    </row>
    <row r="7206" spans="5:8" x14ac:dyDescent="0.35">
      <c r="E7206" s="47"/>
      <c r="H7206" s="47"/>
    </row>
    <row r="7207" spans="5:8" x14ac:dyDescent="0.35">
      <c r="E7207" s="47"/>
      <c r="H7207" s="47"/>
    </row>
    <row r="7208" spans="5:8" x14ac:dyDescent="0.35">
      <c r="E7208" s="47"/>
      <c r="H7208" s="47"/>
    </row>
    <row r="7209" spans="5:8" x14ac:dyDescent="0.35">
      <c r="E7209" s="47"/>
      <c r="H7209" s="47"/>
    </row>
    <row r="7210" spans="5:8" x14ac:dyDescent="0.35">
      <c r="E7210" s="47"/>
      <c r="H7210" s="47"/>
    </row>
    <row r="7211" spans="5:8" x14ac:dyDescent="0.35">
      <c r="E7211" s="47"/>
      <c r="H7211" s="47"/>
    </row>
    <row r="7212" spans="5:8" x14ac:dyDescent="0.35">
      <c r="E7212" s="47"/>
      <c r="H7212" s="47"/>
    </row>
    <row r="7213" spans="5:8" x14ac:dyDescent="0.35">
      <c r="E7213" s="47"/>
      <c r="H7213" s="47"/>
    </row>
    <row r="7214" spans="5:8" x14ac:dyDescent="0.35">
      <c r="E7214" s="47"/>
      <c r="H7214" s="47"/>
    </row>
    <row r="7215" spans="5:8" x14ac:dyDescent="0.35">
      <c r="E7215" s="47"/>
      <c r="H7215" s="47"/>
    </row>
    <row r="7216" spans="5:8" x14ac:dyDescent="0.35">
      <c r="E7216" s="47"/>
      <c r="H7216" s="47"/>
    </row>
    <row r="7217" spans="5:8" x14ac:dyDescent="0.35">
      <c r="E7217" s="47"/>
      <c r="H7217" s="47"/>
    </row>
    <row r="7218" spans="5:8" x14ac:dyDescent="0.35">
      <c r="E7218" s="47"/>
      <c r="H7218" s="47"/>
    </row>
    <row r="7219" spans="5:8" x14ac:dyDescent="0.35">
      <c r="E7219" s="47"/>
      <c r="H7219" s="47"/>
    </row>
    <row r="7220" spans="5:8" x14ac:dyDescent="0.35">
      <c r="E7220" s="47"/>
      <c r="H7220" s="47"/>
    </row>
    <row r="7221" spans="5:8" x14ac:dyDescent="0.35">
      <c r="E7221" s="47"/>
      <c r="H7221" s="47"/>
    </row>
    <row r="7222" spans="5:8" x14ac:dyDescent="0.35">
      <c r="E7222" s="47"/>
      <c r="H7222" s="47"/>
    </row>
    <row r="7223" spans="5:8" x14ac:dyDescent="0.35">
      <c r="E7223" s="47"/>
      <c r="H7223" s="47"/>
    </row>
    <row r="7224" spans="5:8" x14ac:dyDescent="0.35">
      <c r="E7224" s="47"/>
      <c r="H7224" s="47"/>
    </row>
    <row r="7225" spans="5:8" x14ac:dyDescent="0.35">
      <c r="E7225" s="47"/>
      <c r="H7225" s="47"/>
    </row>
    <row r="7226" spans="5:8" x14ac:dyDescent="0.35">
      <c r="E7226" s="47"/>
      <c r="H7226" s="47"/>
    </row>
    <row r="7227" spans="5:8" x14ac:dyDescent="0.35">
      <c r="E7227" s="47"/>
      <c r="H7227" s="47"/>
    </row>
    <row r="7228" spans="5:8" x14ac:dyDescent="0.35">
      <c r="E7228" s="47"/>
      <c r="H7228" s="47"/>
    </row>
    <row r="7229" spans="5:8" x14ac:dyDescent="0.35">
      <c r="E7229" s="47"/>
      <c r="H7229" s="47"/>
    </row>
    <row r="7230" spans="5:8" x14ac:dyDescent="0.35">
      <c r="E7230" s="47"/>
      <c r="H7230" s="47"/>
    </row>
    <row r="7231" spans="5:8" x14ac:dyDescent="0.35">
      <c r="E7231" s="47"/>
      <c r="H7231" s="47"/>
    </row>
    <row r="7232" spans="5:8" x14ac:dyDescent="0.35">
      <c r="E7232" s="47"/>
      <c r="H7232" s="47"/>
    </row>
    <row r="7233" spans="5:8" x14ac:dyDescent="0.35">
      <c r="E7233" s="47"/>
      <c r="H7233" s="47"/>
    </row>
    <row r="7234" spans="5:8" x14ac:dyDescent="0.35">
      <c r="E7234" s="47"/>
      <c r="H7234" s="47"/>
    </row>
    <row r="7235" spans="5:8" x14ac:dyDescent="0.35">
      <c r="E7235" s="47"/>
      <c r="H7235" s="47"/>
    </row>
    <row r="7236" spans="5:8" x14ac:dyDescent="0.35">
      <c r="E7236" s="47"/>
      <c r="H7236" s="47"/>
    </row>
    <row r="7237" spans="5:8" x14ac:dyDescent="0.35">
      <c r="E7237" s="47"/>
      <c r="H7237" s="47"/>
    </row>
    <row r="7238" spans="5:8" x14ac:dyDescent="0.35">
      <c r="E7238" s="47"/>
      <c r="H7238" s="47"/>
    </row>
    <row r="7239" spans="5:8" x14ac:dyDescent="0.35">
      <c r="E7239" s="47"/>
      <c r="H7239" s="47"/>
    </row>
    <row r="7240" spans="5:8" x14ac:dyDescent="0.35">
      <c r="E7240" s="47"/>
      <c r="H7240" s="47"/>
    </row>
    <row r="7241" spans="5:8" x14ac:dyDescent="0.35">
      <c r="E7241" s="47"/>
      <c r="H7241" s="47"/>
    </row>
    <row r="7242" spans="5:8" x14ac:dyDescent="0.35">
      <c r="E7242" s="47"/>
      <c r="H7242" s="47"/>
    </row>
    <row r="7243" spans="5:8" x14ac:dyDescent="0.35">
      <c r="E7243" s="47"/>
      <c r="H7243" s="47"/>
    </row>
    <row r="7244" spans="5:8" x14ac:dyDescent="0.35">
      <c r="E7244" s="47"/>
      <c r="H7244" s="47"/>
    </row>
    <row r="7245" spans="5:8" x14ac:dyDescent="0.35">
      <c r="E7245" s="47"/>
      <c r="H7245" s="47"/>
    </row>
    <row r="7246" spans="5:8" x14ac:dyDescent="0.35">
      <c r="E7246" s="47"/>
      <c r="H7246" s="47"/>
    </row>
    <row r="7247" spans="5:8" x14ac:dyDescent="0.35">
      <c r="E7247" s="47"/>
      <c r="H7247" s="47"/>
    </row>
    <row r="7248" spans="5:8" x14ac:dyDescent="0.35">
      <c r="E7248" s="47"/>
      <c r="H7248" s="47"/>
    </row>
    <row r="7249" spans="5:8" x14ac:dyDescent="0.35">
      <c r="E7249" s="47"/>
      <c r="H7249" s="47"/>
    </row>
    <row r="7250" spans="5:8" x14ac:dyDescent="0.35">
      <c r="E7250" s="47"/>
      <c r="H7250" s="47"/>
    </row>
    <row r="7251" spans="5:8" x14ac:dyDescent="0.35">
      <c r="E7251" s="47"/>
      <c r="H7251" s="47"/>
    </row>
    <row r="7252" spans="5:8" x14ac:dyDescent="0.35">
      <c r="E7252" s="47"/>
      <c r="H7252" s="47"/>
    </row>
    <row r="7253" spans="5:8" x14ac:dyDescent="0.35">
      <c r="E7253" s="47"/>
      <c r="H7253" s="47"/>
    </row>
    <row r="7254" spans="5:8" x14ac:dyDescent="0.35">
      <c r="E7254" s="47"/>
      <c r="H7254" s="47"/>
    </row>
    <row r="7255" spans="5:8" x14ac:dyDescent="0.35">
      <c r="E7255" s="47"/>
      <c r="H7255" s="47"/>
    </row>
    <row r="7256" spans="5:8" x14ac:dyDescent="0.35">
      <c r="E7256" s="47"/>
      <c r="H7256" s="47"/>
    </row>
    <row r="7257" spans="5:8" x14ac:dyDescent="0.35">
      <c r="E7257" s="47"/>
      <c r="H7257" s="47"/>
    </row>
    <row r="7258" spans="5:8" x14ac:dyDescent="0.35">
      <c r="E7258" s="47"/>
      <c r="H7258" s="47"/>
    </row>
    <row r="7259" spans="5:8" x14ac:dyDescent="0.35">
      <c r="E7259" s="47"/>
      <c r="H7259" s="47"/>
    </row>
    <row r="7260" spans="5:8" x14ac:dyDescent="0.35">
      <c r="E7260" s="47"/>
      <c r="H7260" s="47"/>
    </row>
    <row r="7261" spans="5:8" x14ac:dyDescent="0.35">
      <c r="E7261" s="47"/>
      <c r="H7261" s="47"/>
    </row>
    <row r="7262" spans="5:8" x14ac:dyDescent="0.35">
      <c r="E7262" s="47"/>
      <c r="H7262" s="47"/>
    </row>
    <row r="7263" spans="5:8" x14ac:dyDescent="0.35">
      <c r="E7263" s="47"/>
      <c r="H7263" s="47"/>
    </row>
    <row r="7264" spans="5:8" x14ac:dyDescent="0.35">
      <c r="E7264" s="47"/>
      <c r="H7264" s="47"/>
    </row>
    <row r="7265" spans="5:8" x14ac:dyDescent="0.35">
      <c r="E7265" s="47"/>
      <c r="H7265" s="47"/>
    </row>
    <row r="7266" spans="5:8" x14ac:dyDescent="0.35">
      <c r="E7266" s="47"/>
      <c r="H7266" s="47"/>
    </row>
    <row r="7267" spans="5:8" x14ac:dyDescent="0.35">
      <c r="E7267" s="47"/>
      <c r="H7267" s="47"/>
    </row>
    <row r="7268" spans="5:8" x14ac:dyDescent="0.35">
      <c r="E7268" s="47"/>
      <c r="H7268" s="47"/>
    </row>
    <row r="7269" spans="5:8" x14ac:dyDescent="0.35">
      <c r="E7269" s="47"/>
      <c r="H7269" s="47"/>
    </row>
    <row r="7270" spans="5:8" x14ac:dyDescent="0.35">
      <c r="E7270" s="47"/>
      <c r="H7270" s="47"/>
    </row>
    <row r="7271" spans="5:8" x14ac:dyDescent="0.35">
      <c r="E7271" s="47"/>
      <c r="H7271" s="47"/>
    </row>
    <row r="7272" spans="5:8" x14ac:dyDescent="0.35">
      <c r="E7272" s="47"/>
      <c r="H7272" s="47"/>
    </row>
    <row r="7273" spans="5:8" x14ac:dyDescent="0.35">
      <c r="E7273" s="47"/>
      <c r="H7273" s="47"/>
    </row>
    <row r="7274" spans="5:8" x14ac:dyDescent="0.35">
      <c r="E7274" s="47"/>
      <c r="H7274" s="47"/>
    </row>
    <row r="7275" spans="5:8" x14ac:dyDescent="0.35">
      <c r="E7275" s="47"/>
      <c r="H7275" s="47"/>
    </row>
    <row r="7276" spans="5:8" x14ac:dyDescent="0.35">
      <c r="E7276" s="47"/>
      <c r="H7276" s="47"/>
    </row>
    <row r="7277" spans="5:8" x14ac:dyDescent="0.35">
      <c r="E7277" s="47"/>
      <c r="H7277" s="47"/>
    </row>
    <row r="7278" spans="5:8" x14ac:dyDescent="0.35">
      <c r="E7278" s="47"/>
      <c r="H7278" s="47"/>
    </row>
    <row r="7279" spans="5:8" x14ac:dyDescent="0.35">
      <c r="E7279" s="47"/>
      <c r="H7279" s="47"/>
    </row>
    <row r="7280" spans="5:8" x14ac:dyDescent="0.35">
      <c r="E7280" s="47"/>
      <c r="H7280" s="47"/>
    </row>
    <row r="7281" spans="5:8" x14ac:dyDescent="0.35">
      <c r="E7281" s="47"/>
      <c r="H7281" s="47"/>
    </row>
    <row r="7282" spans="5:8" x14ac:dyDescent="0.35">
      <c r="E7282" s="47"/>
      <c r="H7282" s="47"/>
    </row>
    <row r="7283" spans="5:8" x14ac:dyDescent="0.35">
      <c r="E7283" s="47"/>
      <c r="H7283" s="47"/>
    </row>
    <row r="7284" spans="5:8" x14ac:dyDescent="0.35">
      <c r="E7284" s="47"/>
      <c r="H7284" s="47"/>
    </row>
    <row r="7285" spans="5:8" x14ac:dyDescent="0.35">
      <c r="E7285" s="47"/>
      <c r="H7285" s="47"/>
    </row>
    <row r="7286" spans="5:8" x14ac:dyDescent="0.35">
      <c r="E7286" s="47"/>
      <c r="H7286" s="47"/>
    </row>
    <row r="7287" spans="5:8" x14ac:dyDescent="0.35">
      <c r="E7287" s="47"/>
      <c r="H7287" s="47"/>
    </row>
    <row r="7288" spans="5:8" x14ac:dyDescent="0.35">
      <c r="E7288" s="47"/>
      <c r="H7288" s="47"/>
    </row>
    <row r="7289" spans="5:8" x14ac:dyDescent="0.35">
      <c r="E7289" s="47"/>
      <c r="H7289" s="47"/>
    </row>
    <row r="7290" spans="5:8" x14ac:dyDescent="0.35">
      <c r="E7290" s="47"/>
      <c r="H7290" s="47"/>
    </row>
    <row r="7291" spans="5:8" x14ac:dyDescent="0.35">
      <c r="E7291" s="47"/>
      <c r="H7291" s="47"/>
    </row>
    <row r="7292" spans="5:8" x14ac:dyDescent="0.35">
      <c r="E7292" s="47"/>
      <c r="H7292" s="47"/>
    </row>
    <row r="7293" spans="5:8" x14ac:dyDescent="0.35">
      <c r="E7293" s="47"/>
      <c r="H7293" s="47"/>
    </row>
    <row r="7294" spans="5:8" x14ac:dyDescent="0.35">
      <c r="E7294" s="47"/>
      <c r="H7294" s="47"/>
    </row>
    <row r="7295" spans="5:8" x14ac:dyDescent="0.35">
      <c r="E7295" s="47"/>
      <c r="H7295" s="47"/>
    </row>
    <row r="7296" spans="5:8" x14ac:dyDescent="0.35">
      <c r="E7296" s="47"/>
      <c r="H7296" s="47"/>
    </row>
    <row r="7297" spans="5:8" x14ac:dyDescent="0.35">
      <c r="E7297" s="47"/>
      <c r="H7297" s="47"/>
    </row>
    <row r="7298" spans="5:8" x14ac:dyDescent="0.35">
      <c r="E7298" s="47"/>
      <c r="H7298" s="47"/>
    </row>
    <row r="7299" spans="5:8" x14ac:dyDescent="0.35">
      <c r="E7299" s="47"/>
      <c r="H7299" s="47"/>
    </row>
    <row r="7300" spans="5:8" x14ac:dyDescent="0.35">
      <c r="E7300" s="47"/>
      <c r="H7300" s="47"/>
    </row>
    <row r="7301" spans="5:8" x14ac:dyDescent="0.35">
      <c r="E7301" s="47"/>
      <c r="H7301" s="47"/>
    </row>
    <row r="7302" spans="5:8" x14ac:dyDescent="0.35">
      <c r="E7302" s="47"/>
      <c r="H7302" s="47"/>
    </row>
    <row r="7303" spans="5:8" x14ac:dyDescent="0.35">
      <c r="E7303" s="47"/>
      <c r="H7303" s="47"/>
    </row>
    <row r="7304" spans="5:8" x14ac:dyDescent="0.35">
      <c r="E7304" s="47"/>
      <c r="H7304" s="47"/>
    </row>
    <row r="7305" spans="5:8" x14ac:dyDescent="0.35">
      <c r="E7305" s="47"/>
      <c r="H7305" s="47"/>
    </row>
    <row r="7306" spans="5:8" x14ac:dyDescent="0.35">
      <c r="E7306" s="47"/>
      <c r="H7306" s="47"/>
    </row>
    <row r="7307" spans="5:8" x14ac:dyDescent="0.35">
      <c r="E7307" s="47"/>
      <c r="H7307" s="47"/>
    </row>
    <row r="7308" spans="5:8" x14ac:dyDescent="0.35">
      <c r="E7308" s="47"/>
      <c r="H7308" s="47"/>
    </row>
    <row r="7309" spans="5:8" x14ac:dyDescent="0.35">
      <c r="E7309" s="47"/>
      <c r="H7309" s="47"/>
    </row>
    <row r="7310" spans="5:8" x14ac:dyDescent="0.35">
      <c r="E7310" s="47"/>
      <c r="H7310" s="47"/>
    </row>
    <row r="7311" spans="5:8" x14ac:dyDescent="0.35">
      <c r="E7311" s="47"/>
      <c r="H7311" s="47"/>
    </row>
    <row r="7312" spans="5:8" x14ac:dyDescent="0.35">
      <c r="E7312" s="47"/>
      <c r="H7312" s="47"/>
    </row>
    <row r="7313" spans="5:8" x14ac:dyDescent="0.35">
      <c r="E7313" s="47"/>
      <c r="H7313" s="47"/>
    </row>
    <row r="7314" spans="5:8" x14ac:dyDescent="0.35">
      <c r="E7314" s="47"/>
      <c r="H7314" s="47"/>
    </row>
    <row r="7315" spans="5:8" x14ac:dyDescent="0.35">
      <c r="E7315" s="47"/>
      <c r="H7315" s="47"/>
    </row>
    <row r="7316" spans="5:8" x14ac:dyDescent="0.35">
      <c r="E7316" s="47"/>
      <c r="H7316" s="47"/>
    </row>
    <row r="7317" spans="5:8" x14ac:dyDescent="0.35">
      <c r="E7317" s="47"/>
      <c r="H7317" s="47"/>
    </row>
    <row r="7318" spans="5:8" x14ac:dyDescent="0.35">
      <c r="E7318" s="47"/>
      <c r="H7318" s="47"/>
    </row>
    <row r="7319" spans="5:8" x14ac:dyDescent="0.35">
      <c r="E7319" s="47"/>
      <c r="H7319" s="47"/>
    </row>
    <row r="7320" spans="5:8" x14ac:dyDescent="0.35">
      <c r="E7320" s="47"/>
      <c r="H7320" s="47"/>
    </row>
    <row r="7321" spans="5:8" x14ac:dyDescent="0.35">
      <c r="E7321" s="47"/>
      <c r="H7321" s="47"/>
    </row>
    <row r="7322" spans="5:8" x14ac:dyDescent="0.35">
      <c r="E7322" s="47"/>
      <c r="H7322" s="47"/>
    </row>
    <row r="7323" spans="5:8" x14ac:dyDescent="0.35">
      <c r="E7323" s="47"/>
      <c r="H7323" s="47"/>
    </row>
    <row r="7324" spans="5:8" x14ac:dyDescent="0.35">
      <c r="E7324" s="47"/>
      <c r="H7324" s="47"/>
    </row>
    <row r="7325" spans="5:8" x14ac:dyDescent="0.35">
      <c r="E7325" s="47"/>
      <c r="H7325" s="47"/>
    </row>
    <row r="7326" spans="5:8" x14ac:dyDescent="0.35">
      <c r="E7326" s="47"/>
      <c r="H7326" s="47"/>
    </row>
    <row r="7327" spans="5:8" x14ac:dyDescent="0.35">
      <c r="E7327" s="47"/>
      <c r="H7327" s="47"/>
    </row>
    <row r="7328" spans="5:8" x14ac:dyDescent="0.35">
      <c r="E7328" s="47"/>
      <c r="H7328" s="47"/>
    </row>
    <row r="7329" spans="5:8" x14ac:dyDescent="0.35">
      <c r="E7329" s="47"/>
      <c r="H7329" s="47"/>
    </row>
    <row r="7330" spans="5:8" x14ac:dyDescent="0.35">
      <c r="E7330" s="47"/>
      <c r="H7330" s="47"/>
    </row>
    <row r="7331" spans="5:8" x14ac:dyDescent="0.35">
      <c r="E7331" s="47"/>
      <c r="H7331" s="47"/>
    </row>
    <row r="7332" spans="5:8" x14ac:dyDescent="0.35">
      <c r="E7332" s="47"/>
      <c r="H7332" s="47"/>
    </row>
    <row r="7333" spans="5:8" x14ac:dyDescent="0.35">
      <c r="E7333" s="47"/>
      <c r="H7333" s="47"/>
    </row>
    <row r="7334" spans="5:8" x14ac:dyDescent="0.35">
      <c r="E7334" s="47"/>
      <c r="H7334" s="47"/>
    </row>
    <row r="7335" spans="5:8" x14ac:dyDescent="0.35">
      <c r="E7335" s="47"/>
      <c r="H7335" s="47"/>
    </row>
    <row r="7336" spans="5:8" x14ac:dyDescent="0.35">
      <c r="E7336" s="47"/>
      <c r="H7336" s="47"/>
    </row>
    <row r="7337" spans="5:8" x14ac:dyDescent="0.35">
      <c r="E7337" s="47"/>
      <c r="H7337" s="47"/>
    </row>
    <row r="7338" spans="5:8" x14ac:dyDescent="0.35">
      <c r="E7338" s="47"/>
      <c r="H7338" s="47"/>
    </row>
    <row r="7339" spans="5:8" x14ac:dyDescent="0.35">
      <c r="E7339" s="47"/>
      <c r="H7339" s="47"/>
    </row>
    <row r="7340" spans="5:8" x14ac:dyDescent="0.35">
      <c r="E7340" s="47"/>
      <c r="H7340" s="47"/>
    </row>
    <row r="7341" spans="5:8" x14ac:dyDescent="0.35">
      <c r="E7341" s="47"/>
      <c r="H7341" s="47"/>
    </row>
    <row r="7342" spans="5:8" x14ac:dyDescent="0.35">
      <c r="E7342" s="47"/>
      <c r="H7342" s="47"/>
    </row>
    <row r="7343" spans="5:8" x14ac:dyDescent="0.35">
      <c r="E7343" s="47"/>
      <c r="H7343" s="47"/>
    </row>
    <row r="7344" spans="5:8" x14ac:dyDescent="0.35">
      <c r="E7344" s="47"/>
      <c r="H7344" s="47"/>
    </row>
    <row r="7345" spans="5:8" x14ac:dyDescent="0.35">
      <c r="E7345" s="47"/>
      <c r="H7345" s="47"/>
    </row>
    <row r="7346" spans="5:8" x14ac:dyDescent="0.35">
      <c r="E7346" s="47"/>
      <c r="H7346" s="47"/>
    </row>
    <row r="7347" spans="5:8" x14ac:dyDescent="0.35">
      <c r="E7347" s="47"/>
      <c r="H7347" s="47"/>
    </row>
    <row r="7348" spans="5:8" x14ac:dyDescent="0.35">
      <c r="E7348" s="47"/>
      <c r="H7348" s="47"/>
    </row>
    <row r="7349" spans="5:8" x14ac:dyDescent="0.35">
      <c r="E7349" s="47"/>
      <c r="H7349" s="47"/>
    </row>
    <row r="7350" spans="5:8" x14ac:dyDescent="0.35">
      <c r="E7350" s="47"/>
      <c r="H7350" s="47"/>
    </row>
    <row r="7351" spans="5:8" x14ac:dyDescent="0.35">
      <c r="E7351" s="47"/>
      <c r="H7351" s="47"/>
    </row>
    <row r="7352" spans="5:8" x14ac:dyDescent="0.35">
      <c r="E7352" s="47"/>
      <c r="H7352" s="47"/>
    </row>
    <row r="7353" spans="5:8" x14ac:dyDescent="0.35">
      <c r="E7353" s="47"/>
      <c r="H7353" s="47"/>
    </row>
    <row r="7354" spans="5:8" x14ac:dyDescent="0.35">
      <c r="E7354" s="47"/>
      <c r="H7354" s="47"/>
    </row>
    <row r="7355" spans="5:8" x14ac:dyDescent="0.35">
      <c r="E7355" s="47"/>
      <c r="H7355" s="47"/>
    </row>
    <row r="7356" spans="5:8" x14ac:dyDescent="0.35">
      <c r="E7356" s="47"/>
      <c r="H7356" s="47"/>
    </row>
    <row r="7357" spans="5:8" x14ac:dyDescent="0.35">
      <c r="E7357" s="47"/>
      <c r="H7357" s="47"/>
    </row>
    <row r="7358" spans="5:8" x14ac:dyDescent="0.35">
      <c r="E7358" s="47"/>
      <c r="H7358" s="47"/>
    </row>
    <row r="7359" spans="5:8" x14ac:dyDescent="0.35">
      <c r="E7359" s="47"/>
      <c r="H7359" s="47"/>
    </row>
    <row r="7360" spans="5:8" x14ac:dyDescent="0.35">
      <c r="E7360" s="47"/>
      <c r="H7360" s="47"/>
    </row>
    <row r="7361" spans="5:8" x14ac:dyDescent="0.35">
      <c r="E7361" s="47"/>
      <c r="H7361" s="47"/>
    </row>
    <row r="7362" spans="5:8" x14ac:dyDescent="0.35">
      <c r="E7362" s="47"/>
      <c r="H7362" s="47"/>
    </row>
    <row r="7363" spans="5:8" x14ac:dyDescent="0.35">
      <c r="E7363" s="47"/>
      <c r="H7363" s="47"/>
    </row>
    <row r="7364" spans="5:8" x14ac:dyDescent="0.35">
      <c r="E7364" s="47"/>
      <c r="H7364" s="47"/>
    </row>
    <row r="7365" spans="5:8" x14ac:dyDescent="0.35">
      <c r="E7365" s="47"/>
      <c r="H7365" s="47"/>
    </row>
    <row r="7366" spans="5:8" x14ac:dyDescent="0.35">
      <c r="E7366" s="47"/>
      <c r="H7366" s="47"/>
    </row>
    <row r="7367" spans="5:8" x14ac:dyDescent="0.35">
      <c r="E7367" s="47"/>
      <c r="H7367" s="47"/>
    </row>
    <row r="7368" spans="5:8" x14ac:dyDescent="0.35">
      <c r="E7368" s="47"/>
      <c r="H7368" s="47"/>
    </row>
    <row r="7369" spans="5:8" x14ac:dyDescent="0.35">
      <c r="E7369" s="47"/>
      <c r="H7369" s="47"/>
    </row>
    <row r="7370" spans="5:8" x14ac:dyDescent="0.35">
      <c r="E7370" s="47"/>
      <c r="H7370" s="47"/>
    </row>
    <row r="7371" spans="5:8" x14ac:dyDescent="0.35">
      <c r="E7371" s="47"/>
      <c r="H7371" s="47"/>
    </row>
    <row r="7372" spans="5:8" x14ac:dyDescent="0.35">
      <c r="E7372" s="47"/>
      <c r="H7372" s="47"/>
    </row>
    <row r="7373" spans="5:8" x14ac:dyDescent="0.35">
      <c r="E7373" s="47"/>
      <c r="H7373" s="47"/>
    </row>
    <row r="7374" spans="5:8" x14ac:dyDescent="0.35">
      <c r="E7374" s="47"/>
      <c r="H7374" s="47"/>
    </row>
    <row r="7375" spans="5:8" x14ac:dyDescent="0.35">
      <c r="E7375" s="47"/>
      <c r="H7375" s="47"/>
    </row>
    <row r="7376" spans="5:8" x14ac:dyDescent="0.35">
      <c r="E7376" s="47"/>
      <c r="H7376" s="47"/>
    </row>
    <row r="7377" spans="5:8" x14ac:dyDescent="0.35">
      <c r="E7377" s="47"/>
      <c r="H7377" s="47"/>
    </row>
    <row r="7378" spans="5:8" x14ac:dyDescent="0.35">
      <c r="E7378" s="47"/>
      <c r="H7378" s="47"/>
    </row>
    <row r="7379" spans="5:8" x14ac:dyDescent="0.35">
      <c r="E7379" s="47"/>
      <c r="H7379" s="47"/>
    </row>
    <row r="7380" spans="5:8" x14ac:dyDescent="0.35">
      <c r="E7380" s="47"/>
      <c r="H7380" s="47"/>
    </row>
    <row r="7381" spans="5:8" x14ac:dyDescent="0.35">
      <c r="E7381" s="47"/>
      <c r="H7381" s="47"/>
    </row>
    <row r="7382" spans="5:8" x14ac:dyDescent="0.35">
      <c r="E7382" s="47"/>
      <c r="H7382" s="47"/>
    </row>
    <row r="7383" spans="5:8" x14ac:dyDescent="0.35">
      <c r="E7383" s="47"/>
      <c r="H7383" s="47"/>
    </row>
    <row r="7384" spans="5:8" x14ac:dyDescent="0.35">
      <c r="E7384" s="47"/>
      <c r="H7384" s="47"/>
    </row>
    <row r="7385" spans="5:8" x14ac:dyDescent="0.35">
      <c r="E7385" s="47"/>
      <c r="H7385" s="47"/>
    </row>
    <row r="7386" spans="5:8" x14ac:dyDescent="0.35">
      <c r="E7386" s="47"/>
      <c r="H7386" s="47"/>
    </row>
    <row r="7387" spans="5:8" x14ac:dyDescent="0.35">
      <c r="E7387" s="47"/>
      <c r="H7387" s="47"/>
    </row>
    <row r="7388" spans="5:8" x14ac:dyDescent="0.35">
      <c r="E7388" s="47"/>
      <c r="H7388" s="47"/>
    </row>
    <row r="7389" spans="5:8" x14ac:dyDescent="0.35">
      <c r="E7389" s="47"/>
      <c r="H7389" s="47"/>
    </row>
    <row r="7390" spans="5:8" x14ac:dyDescent="0.35">
      <c r="E7390" s="47"/>
      <c r="H7390" s="47"/>
    </row>
    <row r="7391" spans="5:8" x14ac:dyDescent="0.35">
      <c r="E7391" s="47"/>
      <c r="H7391" s="47"/>
    </row>
    <row r="7392" spans="5:8" x14ac:dyDescent="0.35">
      <c r="E7392" s="47"/>
      <c r="H7392" s="47"/>
    </row>
    <row r="7393" spans="5:8" x14ac:dyDescent="0.35">
      <c r="E7393" s="47"/>
      <c r="H7393" s="47"/>
    </row>
    <row r="7394" spans="5:8" x14ac:dyDescent="0.35">
      <c r="E7394" s="47"/>
      <c r="H7394" s="47"/>
    </row>
    <row r="7395" spans="5:8" x14ac:dyDescent="0.35">
      <c r="E7395" s="47"/>
      <c r="H7395" s="47"/>
    </row>
    <row r="7396" spans="5:8" x14ac:dyDescent="0.35">
      <c r="E7396" s="47"/>
      <c r="H7396" s="47"/>
    </row>
    <row r="7397" spans="5:8" x14ac:dyDescent="0.35">
      <c r="E7397" s="47"/>
      <c r="H7397" s="47"/>
    </row>
    <row r="7398" spans="5:8" x14ac:dyDescent="0.35">
      <c r="E7398" s="47"/>
      <c r="H7398" s="47"/>
    </row>
    <row r="7399" spans="5:8" x14ac:dyDescent="0.35">
      <c r="E7399" s="47"/>
      <c r="H7399" s="47"/>
    </row>
    <row r="7400" spans="5:8" x14ac:dyDescent="0.35">
      <c r="E7400" s="47"/>
      <c r="H7400" s="47"/>
    </row>
    <row r="7401" spans="5:8" x14ac:dyDescent="0.35">
      <c r="E7401" s="47"/>
      <c r="H7401" s="47"/>
    </row>
    <row r="7402" spans="5:8" x14ac:dyDescent="0.35">
      <c r="E7402" s="47"/>
      <c r="H7402" s="47"/>
    </row>
    <row r="7403" spans="5:8" x14ac:dyDescent="0.35">
      <c r="E7403" s="47"/>
      <c r="H7403" s="47"/>
    </row>
    <row r="7404" spans="5:8" x14ac:dyDescent="0.35">
      <c r="E7404" s="47"/>
      <c r="H7404" s="47"/>
    </row>
    <row r="7405" spans="5:8" x14ac:dyDescent="0.35">
      <c r="E7405" s="47"/>
      <c r="H7405" s="47"/>
    </row>
    <row r="7406" spans="5:8" x14ac:dyDescent="0.35">
      <c r="E7406" s="47"/>
      <c r="H7406" s="47"/>
    </row>
    <row r="7407" spans="5:8" x14ac:dyDescent="0.35">
      <c r="E7407" s="47"/>
      <c r="H7407" s="47"/>
    </row>
    <row r="7408" spans="5:8" x14ac:dyDescent="0.35">
      <c r="E7408" s="47"/>
      <c r="H7408" s="47"/>
    </row>
    <row r="7409" spans="5:8" x14ac:dyDescent="0.35">
      <c r="E7409" s="47"/>
      <c r="H7409" s="47"/>
    </row>
    <row r="7410" spans="5:8" x14ac:dyDescent="0.35">
      <c r="E7410" s="47"/>
      <c r="H7410" s="47"/>
    </row>
    <row r="7411" spans="5:8" x14ac:dyDescent="0.35">
      <c r="E7411" s="47"/>
      <c r="H7411" s="47"/>
    </row>
    <row r="7412" spans="5:8" x14ac:dyDescent="0.35">
      <c r="E7412" s="47"/>
      <c r="H7412" s="47"/>
    </row>
    <row r="7413" spans="5:8" x14ac:dyDescent="0.35">
      <c r="E7413" s="47"/>
      <c r="H7413" s="47"/>
    </row>
    <row r="7414" spans="5:8" x14ac:dyDescent="0.35">
      <c r="E7414" s="47"/>
      <c r="H7414" s="47"/>
    </row>
    <row r="7415" spans="5:8" x14ac:dyDescent="0.35">
      <c r="E7415" s="47"/>
      <c r="H7415" s="47"/>
    </row>
    <row r="7416" spans="5:8" x14ac:dyDescent="0.35">
      <c r="E7416" s="47"/>
      <c r="H7416" s="47"/>
    </row>
    <row r="7417" spans="5:8" x14ac:dyDescent="0.35">
      <c r="E7417" s="47"/>
      <c r="H7417" s="47"/>
    </row>
    <row r="7418" spans="5:8" x14ac:dyDescent="0.35">
      <c r="E7418" s="47"/>
      <c r="H7418" s="47"/>
    </row>
    <row r="7419" spans="5:8" x14ac:dyDescent="0.35">
      <c r="E7419" s="47"/>
      <c r="H7419" s="47"/>
    </row>
    <row r="7420" spans="5:8" x14ac:dyDescent="0.35">
      <c r="E7420" s="47"/>
      <c r="H7420" s="47"/>
    </row>
    <row r="7421" spans="5:8" x14ac:dyDescent="0.35">
      <c r="E7421" s="47"/>
      <c r="H7421" s="47"/>
    </row>
    <row r="7422" spans="5:8" x14ac:dyDescent="0.35">
      <c r="E7422" s="47"/>
      <c r="H7422" s="47"/>
    </row>
    <row r="7423" spans="5:8" x14ac:dyDescent="0.35">
      <c r="E7423" s="47"/>
      <c r="H7423" s="47"/>
    </row>
    <row r="7424" spans="5:8" x14ac:dyDescent="0.35">
      <c r="E7424" s="47"/>
      <c r="H7424" s="47"/>
    </row>
    <row r="7425" spans="5:8" x14ac:dyDescent="0.35">
      <c r="E7425" s="47"/>
      <c r="H7425" s="47"/>
    </row>
    <row r="7426" spans="5:8" x14ac:dyDescent="0.35">
      <c r="E7426" s="47"/>
      <c r="H7426" s="47"/>
    </row>
    <row r="7427" spans="5:8" x14ac:dyDescent="0.35">
      <c r="E7427" s="47"/>
      <c r="H7427" s="47"/>
    </row>
    <row r="7428" spans="5:8" x14ac:dyDescent="0.35">
      <c r="E7428" s="47"/>
      <c r="H7428" s="47"/>
    </row>
    <row r="7429" spans="5:8" x14ac:dyDescent="0.35">
      <c r="E7429" s="47"/>
      <c r="H7429" s="47"/>
    </row>
    <row r="7430" spans="5:8" x14ac:dyDescent="0.35">
      <c r="E7430" s="47"/>
      <c r="H7430" s="47"/>
    </row>
    <row r="7431" spans="5:8" x14ac:dyDescent="0.35">
      <c r="E7431" s="47"/>
      <c r="H7431" s="47"/>
    </row>
    <row r="7432" spans="5:8" x14ac:dyDescent="0.35">
      <c r="E7432" s="47"/>
      <c r="H7432" s="47"/>
    </row>
    <row r="7433" spans="5:8" x14ac:dyDescent="0.35">
      <c r="E7433" s="47"/>
      <c r="H7433" s="47"/>
    </row>
    <row r="7434" spans="5:8" x14ac:dyDescent="0.35">
      <c r="E7434" s="47"/>
      <c r="H7434" s="47"/>
    </row>
    <row r="7435" spans="5:8" x14ac:dyDescent="0.35">
      <c r="E7435" s="47"/>
      <c r="H7435" s="47"/>
    </row>
    <row r="7436" spans="5:8" x14ac:dyDescent="0.35">
      <c r="E7436" s="47"/>
      <c r="H7436" s="47"/>
    </row>
    <row r="7437" spans="5:8" x14ac:dyDescent="0.35">
      <c r="E7437" s="47"/>
      <c r="H7437" s="47"/>
    </row>
    <row r="7438" spans="5:8" x14ac:dyDescent="0.35">
      <c r="E7438" s="47"/>
      <c r="H7438" s="47"/>
    </row>
    <row r="7439" spans="5:8" x14ac:dyDescent="0.35">
      <c r="E7439" s="47"/>
      <c r="H7439" s="47"/>
    </row>
    <row r="7440" spans="5:8" x14ac:dyDescent="0.35">
      <c r="E7440" s="47"/>
      <c r="H7440" s="47"/>
    </row>
    <row r="7441" spans="5:8" x14ac:dyDescent="0.35">
      <c r="E7441" s="47"/>
      <c r="H7441" s="47"/>
    </row>
    <row r="7442" spans="5:8" x14ac:dyDescent="0.35">
      <c r="E7442" s="47"/>
      <c r="H7442" s="47"/>
    </row>
    <row r="7443" spans="5:8" x14ac:dyDescent="0.35">
      <c r="E7443" s="47"/>
      <c r="H7443" s="47"/>
    </row>
    <row r="7444" spans="5:8" x14ac:dyDescent="0.35">
      <c r="E7444" s="47"/>
      <c r="H7444" s="47"/>
    </row>
    <row r="7445" spans="5:8" x14ac:dyDescent="0.35">
      <c r="E7445" s="47"/>
      <c r="H7445" s="47"/>
    </row>
    <row r="7446" spans="5:8" x14ac:dyDescent="0.35">
      <c r="E7446" s="47"/>
      <c r="H7446" s="47"/>
    </row>
    <row r="7447" spans="5:8" x14ac:dyDescent="0.35">
      <c r="E7447" s="47"/>
      <c r="H7447" s="47"/>
    </row>
    <row r="7448" spans="5:8" x14ac:dyDescent="0.35">
      <c r="E7448" s="47"/>
      <c r="H7448" s="47"/>
    </row>
    <row r="7449" spans="5:8" x14ac:dyDescent="0.35">
      <c r="E7449" s="47"/>
      <c r="H7449" s="47"/>
    </row>
    <row r="7450" spans="5:8" x14ac:dyDescent="0.35">
      <c r="E7450" s="47"/>
      <c r="H7450" s="47"/>
    </row>
    <row r="7451" spans="5:8" x14ac:dyDescent="0.35">
      <c r="E7451" s="47"/>
      <c r="H7451" s="47"/>
    </row>
    <row r="7452" spans="5:8" x14ac:dyDescent="0.35">
      <c r="E7452" s="47"/>
      <c r="H7452" s="47"/>
    </row>
    <row r="7453" spans="5:8" x14ac:dyDescent="0.35">
      <c r="E7453" s="47"/>
      <c r="H7453" s="47"/>
    </row>
    <row r="7454" spans="5:8" x14ac:dyDescent="0.35">
      <c r="E7454" s="47"/>
      <c r="H7454" s="47"/>
    </row>
    <row r="7455" spans="5:8" x14ac:dyDescent="0.35">
      <c r="E7455" s="47"/>
      <c r="H7455" s="47"/>
    </row>
    <row r="7456" spans="5:8" x14ac:dyDescent="0.35">
      <c r="E7456" s="47"/>
      <c r="H7456" s="47"/>
    </row>
    <row r="7457" spans="5:8" x14ac:dyDescent="0.35">
      <c r="E7457" s="47"/>
      <c r="H7457" s="47"/>
    </row>
    <row r="7458" spans="5:8" x14ac:dyDescent="0.35">
      <c r="E7458" s="47"/>
      <c r="H7458" s="47"/>
    </row>
    <row r="7459" spans="5:8" x14ac:dyDescent="0.35">
      <c r="E7459" s="47"/>
      <c r="H7459" s="47"/>
    </row>
    <row r="7460" spans="5:8" x14ac:dyDescent="0.35">
      <c r="E7460" s="47"/>
      <c r="H7460" s="47"/>
    </row>
    <row r="7461" spans="5:8" x14ac:dyDescent="0.35">
      <c r="E7461" s="47"/>
      <c r="H7461" s="47"/>
    </row>
    <row r="7462" spans="5:8" x14ac:dyDescent="0.35">
      <c r="E7462" s="47"/>
      <c r="H7462" s="47"/>
    </row>
    <row r="7463" spans="5:8" x14ac:dyDescent="0.35">
      <c r="E7463" s="47"/>
      <c r="H7463" s="47"/>
    </row>
    <row r="7464" spans="5:8" x14ac:dyDescent="0.35">
      <c r="E7464" s="47"/>
      <c r="H7464" s="47"/>
    </row>
    <row r="7465" spans="5:8" x14ac:dyDescent="0.35">
      <c r="E7465" s="47"/>
      <c r="H7465" s="47"/>
    </row>
    <row r="7466" spans="5:8" x14ac:dyDescent="0.35">
      <c r="E7466" s="47"/>
      <c r="H7466" s="47"/>
    </row>
    <row r="7467" spans="5:8" x14ac:dyDescent="0.35">
      <c r="E7467" s="47"/>
      <c r="H7467" s="47"/>
    </row>
    <row r="7468" spans="5:8" x14ac:dyDescent="0.35">
      <c r="E7468" s="47"/>
      <c r="H7468" s="47"/>
    </row>
    <row r="7469" spans="5:8" x14ac:dyDescent="0.35">
      <c r="E7469" s="47"/>
      <c r="H7469" s="47"/>
    </row>
    <row r="7470" spans="5:8" x14ac:dyDescent="0.35">
      <c r="E7470" s="47"/>
      <c r="H7470" s="47"/>
    </row>
    <row r="7471" spans="5:8" x14ac:dyDescent="0.35">
      <c r="E7471" s="47"/>
      <c r="H7471" s="47"/>
    </row>
    <row r="7472" spans="5:8" x14ac:dyDescent="0.35">
      <c r="E7472" s="47"/>
      <c r="H7472" s="47"/>
    </row>
    <row r="7473" spans="5:8" x14ac:dyDescent="0.35">
      <c r="E7473" s="47"/>
      <c r="H7473" s="47"/>
    </row>
    <row r="7474" spans="5:8" x14ac:dyDescent="0.35">
      <c r="E7474" s="47"/>
      <c r="H7474" s="47"/>
    </row>
    <row r="7475" spans="5:8" x14ac:dyDescent="0.35">
      <c r="E7475" s="47"/>
      <c r="H7475" s="47"/>
    </row>
    <row r="7476" spans="5:8" x14ac:dyDescent="0.35">
      <c r="E7476" s="47"/>
      <c r="H7476" s="47"/>
    </row>
    <row r="7477" spans="5:8" x14ac:dyDescent="0.35">
      <c r="E7477" s="47"/>
      <c r="H7477" s="47"/>
    </row>
    <row r="7478" spans="5:8" x14ac:dyDescent="0.35">
      <c r="E7478" s="47"/>
      <c r="H7478" s="47"/>
    </row>
    <row r="7479" spans="5:8" x14ac:dyDescent="0.35">
      <c r="E7479" s="47"/>
      <c r="H7479" s="47"/>
    </row>
    <row r="7480" spans="5:8" x14ac:dyDescent="0.35">
      <c r="E7480" s="47"/>
      <c r="H7480" s="47"/>
    </row>
    <row r="7481" spans="5:8" x14ac:dyDescent="0.35">
      <c r="E7481" s="47"/>
      <c r="H7481" s="47"/>
    </row>
    <row r="7482" spans="5:8" x14ac:dyDescent="0.35">
      <c r="E7482" s="47"/>
      <c r="H7482" s="47"/>
    </row>
    <row r="7483" spans="5:8" x14ac:dyDescent="0.35">
      <c r="E7483" s="47"/>
      <c r="H7483" s="47"/>
    </row>
    <row r="7484" spans="5:8" x14ac:dyDescent="0.35">
      <c r="E7484" s="47"/>
      <c r="H7484" s="47"/>
    </row>
    <row r="7485" spans="5:8" x14ac:dyDescent="0.35">
      <c r="E7485" s="47"/>
      <c r="H7485" s="47"/>
    </row>
    <row r="7486" spans="5:8" x14ac:dyDescent="0.35">
      <c r="E7486" s="47"/>
      <c r="H7486" s="47"/>
    </row>
    <row r="7487" spans="5:8" x14ac:dyDescent="0.35">
      <c r="E7487" s="47"/>
      <c r="H7487" s="47"/>
    </row>
    <row r="7488" spans="5:8" x14ac:dyDescent="0.35">
      <c r="E7488" s="47"/>
      <c r="H7488" s="47"/>
    </row>
    <row r="7489" spans="5:8" x14ac:dyDescent="0.35">
      <c r="E7489" s="47"/>
      <c r="H7489" s="47"/>
    </row>
    <row r="7490" spans="5:8" x14ac:dyDescent="0.35">
      <c r="E7490" s="47"/>
      <c r="H7490" s="47"/>
    </row>
    <row r="7491" spans="5:8" x14ac:dyDescent="0.35">
      <c r="E7491" s="47"/>
      <c r="H7491" s="47"/>
    </row>
    <row r="7492" spans="5:8" x14ac:dyDescent="0.35">
      <c r="E7492" s="47"/>
      <c r="H7492" s="47"/>
    </row>
    <row r="7493" spans="5:8" x14ac:dyDescent="0.35">
      <c r="E7493" s="47"/>
      <c r="H7493" s="47"/>
    </row>
    <row r="7494" spans="5:8" x14ac:dyDescent="0.35">
      <c r="E7494" s="47"/>
      <c r="H7494" s="47"/>
    </row>
    <row r="7495" spans="5:8" x14ac:dyDescent="0.35">
      <c r="E7495" s="47"/>
      <c r="H7495" s="47"/>
    </row>
    <row r="7496" spans="5:8" x14ac:dyDescent="0.35">
      <c r="E7496" s="47"/>
      <c r="H7496" s="47"/>
    </row>
    <row r="7497" spans="5:8" x14ac:dyDescent="0.35">
      <c r="E7497" s="47"/>
      <c r="H7497" s="47"/>
    </row>
    <row r="7498" spans="5:8" x14ac:dyDescent="0.35">
      <c r="E7498" s="47"/>
      <c r="H7498" s="47"/>
    </row>
    <row r="7499" spans="5:8" x14ac:dyDescent="0.35">
      <c r="E7499" s="47"/>
      <c r="H7499" s="47"/>
    </row>
    <row r="7500" spans="5:8" x14ac:dyDescent="0.35">
      <c r="E7500" s="47"/>
      <c r="H7500" s="47"/>
    </row>
    <row r="7501" spans="5:8" x14ac:dyDescent="0.35">
      <c r="E7501" s="47"/>
      <c r="H7501" s="47"/>
    </row>
    <row r="7502" spans="5:8" x14ac:dyDescent="0.35">
      <c r="E7502" s="47"/>
      <c r="H7502" s="47"/>
    </row>
    <row r="7503" spans="5:8" x14ac:dyDescent="0.35">
      <c r="E7503" s="47"/>
      <c r="H7503" s="47"/>
    </row>
    <row r="7504" spans="5:8" x14ac:dyDescent="0.35">
      <c r="E7504" s="47"/>
      <c r="H7504" s="47"/>
    </row>
    <row r="7505" spans="5:8" x14ac:dyDescent="0.35">
      <c r="E7505" s="47"/>
      <c r="H7505" s="47"/>
    </row>
    <row r="7506" spans="5:8" x14ac:dyDescent="0.35">
      <c r="E7506" s="47"/>
      <c r="H7506" s="47"/>
    </row>
    <row r="7507" spans="5:8" x14ac:dyDescent="0.35">
      <c r="E7507" s="47"/>
      <c r="H7507" s="47"/>
    </row>
    <row r="7508" spans="5:8" x14ac:dyDescent="0.35">
      <c r="E7508" s="47"/>
      <c r="H7508" s="47"/>
    </row>
    <row r="7509" spans="5:8" x14ac:dyDescent="0.35">
      <c r="E7509" s="47"/>
      <c r="H7509" s="47"/>
    </row>
    <row r="7510" spans="5:8" x14ac:dyDescent="0.35">
      <c r="E7510" s="47"/>
      <c r="H7510" s="47"/>
    </row>
    <row r="7511" spans="5:8" x14ac:dyDescent="0.35">
      <c r="E7511" s="47"/>
      <c r="H7511" s="47"/>
    </row>
    <row r="7512" spans="5:8" x14ac:dyDescent="0.35">
      <c r="E7512" s="47"/>
      <c r="H7512" s="47"/>
    </row>
    <row r="7513" spans="5:8" x14ac:dyDescent="0.35">
      <c r="E7513" s="47"/>
      <c r="H7513" s="47"/>
    </row>
    <row r="7514" spans="5:8" x14ac:dyDescent="0.35">
      <c r="E7514" s="47"/>
      <c r="H7514" s="47"/>
    </row>
    <row r="7515" spans="5:8" x14ac:dyDescent="0.35">
      <c r="E7515" s="47"/>
      <c r="H7515" s="47"/>
    </row>
    <row r="7516" spans="5:8" x14ac:dyDescent="0.35">
      <c r="E7516" s="47"/>
      <c r="H7516" s="47"/>
    </row>
    <row r="7517" spans="5:8" x14ac:dyDescent="0.35">
      <c r="E7517" s="47"/>
      <c r="H7517" s="47"/>
    </row>
    <row r="7518" spans="5:8" x14ac:dyDescent="0.35">
      <c r="E7518" s="47"/>
      <c r="H7518" s="47"/>
    </row>
    <row r="7519" spans="5:8" x14ac:dyDescent="0.35">
      <c r="E7519" s="47"/>
      <c r="H7519" s="47"/>
    </row>
    <row r="7520" spans="5:8" x14ac:dyDescent="0.35">
      <c r="E7520" s="47"/>
      <c r="H7520" s="47"/>
    </row>
    <row r="7521" spans="5:8" x14ac:dyDescent="0.35">
      <c r="E7521" s="47"/>
      <c r="H7521" s="47"/>
    </row>
    <row r="7522" spans="5:8" x14ac:dyDescent="0.35">
      <c r="E7522" s="47"/>
      <c r="H7522" s="47"/>
    </row>
    <row r="7523" spans="5:8" x14ac:dyDescent="0.35">
      <c r="E7523" s="47"/>
      <c r="H7523" s="47"/>
    </row>
    <row r="7524" spans="5:8" x14ac:dyDescent="0.35">
      <c r="E7524" s="47"/>
      <c r="H7524" s="47"/>
    </row>
    <row r="7525" spans="5:8" x14ac:dyDescent="0.35">
      <c r="E7525" s="47"/>
      <c r="H7525" s="47"/>
    </row>
    <row r="7526" spans="5:8" x14ac:dyDescent="0.35">
      <c r="E7526" s="47"/>
      <c r="H7526" s="47"/>
    </row>
    <row r="7527" spans="5:8" x14ac:dyDescent="0.35">
      <c r="E7527" s="47"/>
      <c r="H7527" s="47"/>
    </row>
    <row r="7528" spans="5:8" x14ac:dyDescent="0.35">
      <c r="E7528" s="47"/>
      <c r="H7528" s="47"/>
    </row>
    <row r="7529" spans="5:8" x14ac:dyDescent="0.35">
      <c r="E7529" s="47"/>
      <c r="H7529" s="47"/>
    </row>
    <row r="7530" spans="5:8" x14ac:dyDescent="0.35">
      <c r="E7530" s="47"/>
      <c r="H7530" s="47"/>
    </row>
    <row r="7531" spans="5:8" x14ac:dyDescent="0.35">
      <c r="E7531" s="47"/>
      <c r="H7531" s="47"/>
    </row>
    <row r="7532" spans="5:8" x14ac:dyDescent="0.35">
      <c r="E7532" s="47"/>
      <c r="H7532" s="47"/>
    </row>
    <row r="7533" spans="5:8" x14ac:dyDescent="0.35">
      <c r="E7533" s="47"/>
      <c r="H7533" s="47"/>
    </row>
    <row r="7534" spans="5:8" x14ac:dyDescent="0.35">
      <c r="E7534" s="47"/>
      <c r="H7534" s="47"/>
    </row>
    <row r="7535" spans="5:8" x14ac:dyDescent="0.35">
      <c r="E7535" s="47"/>
      <c r="H7535" s="47"/>
    </row>
    <row r="7536" spans="5:8" x14ac:dyDescent="0.35">
      <c r="E7536" s="47"/>
      <c r="H7536" s="47"/>
    </row>
    <row r="7537" spans="5:8" x14ac:dyDescent="0.35">
      <c r="E7537" s="47"/>
      <c r="H7537" s="47"/>
    </row>
    <row r="7538" spans="5:8" x14ac:dyDescent="0.35">
      <c r="E7538" s="47"/>
      <c r="H7538" s="47"/>
    </row>
    <row r="7539" spans="5:8" x14ac:dyDescent="0.35">
      <c r="E7539" s="47"/>
      <c r="H7539" s="47"/>
    </row>
    <row r="7540" spans="5:8" x14ac:dyDescent="0.35">
      <c r="E7540" s="47"/>
      <c r="H7540" s="47"/>
    </row>
    <row r="7541" spans="5:8" x14ac:dyDescent="0.35">
      <c r="E7541" s="47"/>
      <c r="H7541" s="47"/>
    </row>
    <row r="7542" spans="5:8" x14ac:dyDescent="0.35">
      <c r="E7542" s="47"/>
      <c r="H7542" s="47"/>
    </row>
    <row r="7543" spans="5:8" x14ac:dyDescent="0.35">
      <c r="E7543" s="47"/>
      <c r="H7543" s="47"/>
    </row>
    <row r="7544" spans="5:8" x14ac:dyDescent="0.35">
      <c r="E7544" s="47"/>
      <c r="H7544" s="47"/>
    </row>
    <row r="7545" spans="5:8" x14ac:dyDescent="0.35">
      <c r="E7545" s="47"/>
      <c r="H7545" s="47"/>
    </row>
    <row r="7546" spans="5:8" x14ac:dyDescent="0.35">
      <c r="E7546" s="47"/>
      <c r="H7546" s="47"/>
    </row>
    <row r="7547" spans="5:8" x14ac:dyDescent="0.35">
      <c r="E7547" s="47"/>
      <c r="H7547" s="47"/>
    </row>
    <row r="7548" spans="5:8" x14ac:dyDescent="0.35">
      <c r="E7548" s="47"/>
      <c r="H7548" s="47"/>
    </row>
    <row r="7549" spans="5:8" x14ac:dyDescent="0.35">
      <c r="E7549" s="47"/>
      <c r="H7549" s="47"/>
    </row>
    <row r="7550" spans="5:8" x14ac:dyDescent="0.35">
      <c r="E7550" s="47"/>
      <c r="H7550" s="47"/>
    </row>
    <row r="7551" spans="5:8" x14ac:dyDescent="0.35">
      <c r="E7551" s="47"/>
      <c r="H7551" s="47"/>
    </row>
    <row r="7552" spans="5:8" x14ac:dyDescent="0.35">
      <c r="E7552" s="47"/>
      <c r="H7552" s="47"/>
    </row>
    <row r="7553" spans="5:8" x14ac:dyDescent="0.35">
      <c r="E7553" s="47"/>
      <c r="H7553" s="47"/>
    </row>
    <row r="7554" spans="5:8" x14ac:dyDescent="0.35">
      <c r="E7554" s="47"/>
      <c r="H7554" s="47"/>
    </row>
    <row r="7555" spans="5:8" x14ac:dyDescent="0.35">
      <c r="E7555" s="47"/>
      <c r="H7555" s="47"/>
    </row>
    <row r="7556" spans="5:8" x14ac:dyDescent="0.35">
      <c r="E7556" s="47"/>
      <c r="H7556" s="47"/>
    </row>
    <row r="7557" spans="5:8" x14ac:dyDescent="0.35">
      <c r="E7557" s="47"/>
      <c r="H7557" s="47"/>
    </row>
    <row r="7558" spans="5:8" x14ac:dyDescent="0.35">
      <c r="E7558" s="47"/>
      <c r="H7558" s="47"/>
    </row>
    <row r="7559" spans="5:8" x14ac:dyDescent="0.35">
      <c r="E7559" s="47"/>
      <c r="H7559" s="47"/>
    </row>
    <row r="7560" spans="5:8" x14ac:dyDescent="0.35">
      <c r="E7560" s="47"/>
      <c r="H7560" s="47"/>
    </row>
    <row r="7561" spans="5:8" x14ac:dyDescent="0.35">
      <c r="E7561" s="47"/>
      <c r="H7561" s="47"/>
    </row>
    <row r="7562" spans="5:8" x14ac:dyDescent="0.35">
      <c r="E7562" s="47"/>
      <c r="H7562" s="47"/>
    </row>
    <row r="7563" spans="5:8" x14ac:dyDescent="0.35">
      <c r="E7563" s="47"/>
      <c r="H7563" s="47"/>
    </row>
    <row r="7564" spans="5:8" x14ac:dyDescent="0.35">
      <c r="E7564" s="47"/>
      <c r="H7564" s="47"/>
    </row>
    <row r="7565" spans="5:8" x14ac:dyDescent="0.35">
      <c r="E7565" s="47"/>
      <c r="H7565" s="47"/>
    </row>
    <row r="7566" spans="5:8" x14ac:dyDescent="0.35">
      <c r="E7566" s="47"/>
      <c r="H7566" s="47"/>
    </row>
    <row r="7567" spans="5:8" x14ac:dyDescent="0.35">
      <c r="E7567" s="47"/>
      <c r="H7567" s="47"/>
    </row>
    <row r="7568" spans="5:8" x14ac:dyDescent="0.35">
      <c r="E7568" s="47"/>
      <c r="H7568" s="47"/>
    </row>
    <row r="7569" spans="5:8" x14ac:dyDescent="0.35">
      <c r="E7569" s="47"/>
      <c r="H7569" s="47"/>
    </row>
    <row r="7570" spans="5:8" x14ac:dyDescent="0.35">
      <c r="E7570" s="47"/>
      <c r="H7570" s="47"/>
    </row>
    <row r="7571" spans="5:8" x14ac:dyDescent="0.35">
      <c r="E7571" s="47"/>
      <c r="H7571" s="47"/>
    </row>
    <row r="7572" spans="5:8" x14ac:dyDescent="0.35">
      <c r="E7572" s="47"/>
      <c r="H7572" s="47"/>
    </row>
    <row r="7573" spans="5:8" x14ac:dyDescent="0.35">
      <c r="E7573" s="47"/>
      <c r="H7573" s="47"/>
    </row>
    <row r="7574" spans="5:8" x14ac:dyDescent="0.35">
      <c r="E7574" s="47"/>
      <c r="H7574" s="47"/>
    </row>
    <row r="7575" spans="5:8" x14ac:dyDescent="0.35">
      <c r="E7575" s="47"/>
      <c r="H7575" s="47"/>
    </row>
    <row r="7576" spans="5:8" x14ac:dyDescent="0.35">
      <c r="E7576" s="47"/>
      <c r="H7576" s="47"/>
    </row>
    <row r="7577" spans="5:8" x14ac:dyDescent="0.35">
      <c r="E7577" s="47"/>
      <c r="H7577" s="47"/>
    </row>
    <row r="7578" spans="5:8" x14ac:dyDescent="0.35">
      <c r="E7578" s="47"/>
      <c r="H7578" s="47"/>
    </row>
    <row r="7579" spans="5:8" x14ac:dyDescent="0.35">
      <c r="E7579" s="47"/>
      <c r="H7579" s="47"/>
    </row>
    <row r="7580" spans="5:8" x14ac:dyDescent="0.35">
      <c r="E7580" s="47"/>
      <c r="H7580" s="47"/>
    </row>
    <row r="7581" spans="5:8" x14ac:dyDescent="0.35">
      <c r="E7581" s="47"/>
      <c r="H7581" s="47"/>
    </row>
    <row r="7582" spans="5:8" x14ac:dyDescent="0.35">
      <c r="E7582" s="47"/>
      <c r="H7582" s="47"/>
    </row>
    <row r="7583" spans="5:8" x14ac:dyDescent="0.35">
      <c r="E7583" s="47"/>
      <c r="H7583" s="47"/>
    </row>
    <row r="7584" spans="5:8" x14ac:dyDescent="0.35">
      <c r="E7584" s="47"/>
      <c r="H7584" s="47"/>
    </row>
    <row r="7585" spans="5:8" x14ac:dyDescent="0.35">
      <c r="E7585" s="47"/>
      <c r="H7585" s="47"/>
    </row>
    <row r="7586" spans="5:8" x14ac:dyDescent="0.35">
      <c r="E7586" s="47"/>
      <c r="H7586" s="47"/>
    </row>
    <row r="7587" spans="5:8" x14ac:dyDescent="0.35">
      <c r="E7587" s="47"/>
      <c r="H7587" s="47"/>
    </row>
    <row r="7588" spans="5:8" x14ac:dyDescent="0.35">
      <c r="E7588" s="47"/>
      <c r="H7588" s="47"/>
    </row>
    <row r="7589" spans="5:8" x14ac:dyDescent="0.35">
      <c r="E7589" s="47"/>
      <c r="H7589" s="47"/>
    </row>
    <row r="7590" spans="5:8" x14ac:dyDescent="0.35">
      <c r="E7590" s="47"/>
      <c r="H7590" s="47"/>
    </row>
    <row r="7591" spans="5:8" x14ac:dyDescent="0.35">
      <c r="E7591" s="47"/>
      <c r="H7591" s="47"/>
    </row>
    <row r="7592" spans="5:8" x14ac:dyDescent="0.35">
      <c r="E7592" s="47"/>
      <c r="H7592" s="47"/>
    </row>
    <row r="7593" spans="5:8" x14ac:dyDescent="0.35">
      <c r="E7593" s="47"/>
      <c r="H7593" s="47"/>
    </row>
    <row r="7594" spans="5:8" x14ac:dyDescent="0.35">
      <c r="E7594" s="47"/>
      <c r="H7594" s="47"/>
    </row>
    <row r="7595" spans="5:8" x14ac:dyDescent="0.35">
      <c r="E7595" s="47"/>
      <c r="H7595" s="47"/>
    </row>
    <row r="7596" spans="5:8" x14ac:dyDescent="0.35">
      <c r="E7596" s="47"/>
      <c r="H7596" s="47"/>
    </row>
    <row r="7597" spans="5:8" x14ac:dyDescent="0.35">
      <c r="E7597" s="47"/>
      <c r="H7597" s="47"/>
    </row>
    <row r="7598" spans="5:8" x14ac:dyDescent="0.35">
      <c r="E7598" s="47"/>
      <c r="H7598" s="47"/>
    </row>
    <row r="7599" spans="5:8" x14ac:dyDescent="0.35">
      <c r="E7599" s="47"/>
      <c r="H7599" s="47"/>
    </row>
    <row r="7600" spans="5:8" x14ac:dyDescent="0.35">
      <c r="E7600" s="47"/>
      <c r="H7600" s="47"/>
    </row>
    <row r="7601" spans="5:8" x14ac:dyDescent="0.35">
      <c r="E7601" s="47"/>
      <c r="H7601" s="47"/>
    </row>
    <row r="7602" spans="5:8" x14ac:dyDescent="0.35">
      <c r="E7602" s="47"/>
      <c r="H7602" s="47"/>
    </row>
    <row r="7603" spans="5:8" x14ac:dyDescent="0.35">
      <c r="E7603" s="47"/>
      <c r="H7603" s="47"/>
    </row>
    <row r="7604" spans="5:8" x14ac:dyDescent="0.35">
      <c r="E7604" s="47"/>
      <c r="H7604" s="47"/>
    </row>
    <row r="7605" spans="5:8" x14ac:dyDescent="0.35">
      <c r="E7605" s="47"/>
      <c r="H7605" s="47"/>
    </row>
    <row r="7606" spans="5:8" x14ac:dyDescent="0.35">
      <c r="E7606" s="47"/>
      <c r="H7606" s="47"/>
    </row>
    <row r="7607" spans="5:8" x14ac:dyDescent="0.35">
      <c r="E7607" s="47"/>
      <c r="H7607" s="47"/>
    </row>
    <row r="7608" spans="5:8" x14ac:dyDescent="0.35">
      <c r="E7608" s="47"/>
      <c r="H7608" s="47"/>
    </row>
    <row r="7609" spans="5:8" x14ac:dyDescent="0.35">
      <c r="E7609" s="47"/>
      <c r="H7609" s="47"/>
    </row>
    <row r="7610" spans="5:8" x14ac:dyDescent="0.35">
      <c r="E7610" s="47"/>
      <c r="H7610" s="47"/>
    </row>
    <row r="7611" spans="5:8" x14ac:dyDescent="0.35">
      <c r="E7611" s="47"/>
      <c r="H7611" s="47"/>
    </row>
    <row r="7612" spans="5:8" x14ac:dyDescent="0.35">
      <c r="E7612" s="47"/>
      <c r="H7612" s="47"/>
    </row>
    <row r="7613" spans="5:8" x14ac:dyDescent="0.35">
      <c r="E7613" s="47"/>
      <c r="H7613" s="47"/>
    </row>
    <row r="7614" spans="5:8" x14ac:dyDescent="0.35">
      <c r="E7614" s="47"/>
      <c r="H7614" s="47"/>
    </row>
    <row r="7615" spans="5:8" x14ac:dyDescent="0.35">
      <c r="E7615" s="47"/>
      <c r="H7615" s="47"/>
    </row>
    <row r="7616" spans="5:8" x14ac:dyDescent="0.35">
      <c r="E7616" s="47"/>
      <c r="H7616" s="47"/>
    </row>
    <row r="7617" spans="5:8" x14ac:dyDescent="0.35">
      <c r="E7617" s="47"/>
      <c r="H7617" s="47"/>
    </row>
    <row r="7618" spans="5:8" x14ac:dyDescent="0.35">
      <c r="E7618" s="47"/>
      <c r="H7618" s="47"/>
    </row>
    <row r="7619" spans="5:8" x14ac:dyDescent="0.35">
      <c r="E7619" s="47"/>
      <c r="H7619" s="47"/>
    </row>
    <row r="7620" spans="5:8" x14ac:dyDescent="0.35">
      <c r="E7620" s="47"/>
      <c r="H7620" s="47"/>
    </row>
    <row r="7621" spans="5:8" x14ac:dyDescent="0.35">
      <c r="E7621" s="47"/>
      <c r="H7621" s="47"/>
    </row>
    <row r="7622" spans="5:8" x14ac:dyDescent="0.35">
      <c r="E7622" s="47"/>
      <c r="H7622" s="47"/>
    </row>
    <row r="7623" spans="5:8" x14ac:dyDescent="0.35">
      <c r="E7623" s="47"/>
      <c r="H7623" s="47"/>
    </row>
    <row r="7624" spans="5:8" x14ac:dyDescent="0.35">
      <c r="E7624" s="47"/>
      <c r="H7624" s="47"/>
    </row>
    <row r="7625" spans="5:8" x14ac:dyDescent="0.35">
      <c r="E7625" s="47"/>
      <c r="H7625" s="47"/>
    </row>
    <row r="7626" spans="5:8" x14ac:dyDescent="0.35">
      <c r="E7626" s="47"/>
      <c r="H7626" s="47"/>
    </row>
    <row r="7627" spans="5:8" x14ac:dyDescent="0.35">
      <c r="E7627" s="47"/>
      <c r="H7627" s="47"/>
    </row>
    <row r="7628" spans="5:8" x14ac:dyDescent="0.35">
      <c r="E7628" s="47"/>
      <c r="H7628" s="47"/>
    </row>
    <row r="7629" spans="5:8" x14ac:dyDescent="0.35">
      <c r="E7629" s="47"/>
      <c r="H7629" s="47"/>
    </row>
    <row r="7630" spans="5:8" x14ac:dyDescent="0.35">
      <c r="E7630" s="47"/>
      <c r="H7630" s="47"/>
    </row>
    <row r="7631" spans="5:8" x14ac:dyDescent="0.35">
      <c r="E7631" s="47"/>
      <c r="H7631" s="47"/>
    </row>
    <row r="7632" spans="5:8" x14ac:dyDescent="0.35">
      <c r="E7632" s="47"/>
      <c r="H7632" s="47"/>
    </row>
    <row r="7633" spans="5:8" x14ac:dyDescent="0.35">
      <c r="E7633" s="47"/>
      <c r="H7633" s="47"/>
    </row>
    <row r="7634" spans="5:8" x14ac:dyDescent="0.35">
      <c r="E7634" s="47"/>
      <c r="H7634" s="47"/>
    </row>
    <row r="7635" spans="5:8" x14ac:dyDescent="0.35">
      <c r="E7635" s="47"/>
      <c r="H7635" s="47"/>
    </row>
    <row r="7636" spans="5:8" x14ac:dyDescent="0.35">
      <c r="E7636" s="47"/>
      <c r="H7636" s="47"/>
    </row>
    <row r="7637" spans="5:8" x14ac:dyDescent="0.35">
      <c r="E7637" s="47"/>
      <c r="H7637" s="47"/>
    </row>
    <row r="7638" spans="5:8" x14ac:dyDescent="0.35">
      <c r="E7638" s="47"/>
      <c r="H7638" s="47"/>
    </row>
    <row r="7639" spans="5:8" x14ac:dyDescent="0.35">
      <c r="E7639" s="47"/>
      <c r="H7639" s="47"/>
    </row>
    <row r="7640" spans="5:8" x14ac:dyDescent="0.35">
      <c r="E7640" s="47"/>
      <c r="H7640" s="47"/>
    </row>
    <row r="7641" spans="5:8" x14ac:dyDescent="0.35">
      <c r="E7641" s="47"/>
      <c r="H7641" s="47"/>
    </row>
    <row r="7642" spans="5:8" x14ac:dyDescent="0.35">
      <c r="E7642" s="47"/>
      <c r="H7642" s="47"/>
    </row>
    <row r="7643" spans="5:8" x14ac:dyDescent="0.35">
      <c r="E7643" s="47"/>
      <c r="H7643" s="47"/>
    </row>
    <row r="7644" spans="5:8" x14ac:dyDescent="0.35">
      <c r="E7644" s="47"/>
      <c r="H7644" s="47"/>
    </row>
    <row r="7645" spans="5:8" x14ac:dyDescent="0.35">
      <c r="E7645" s="47"/>
      <c r="H7645" s="47"/>
    </row>
    <row r="7646" spans="5:8" x14ac:dyDescent="0.35">
      <c r="E7646" s="47"/>
      <c r="H7646" s="47"/>
    </row>
    <row r="7647" spans="5:8" x14ac:dyDescent="0.35">
      <c r="E7647" s="47"/>
      <c r="H7647" s="47"/>
    </row>
    <row r="7648" spans="5:8" x14ac:dyDescent="0.35">
      <c r="E7648" s="47"/>
      <c r="H7648" s="47"/>
    </row>
    <row r="7649" spans="5:8" x14ac:dyDescent="0.35">
      <c r="E7649" s="47"/>
      <c r="H7649" s="47"/>
    </row>
    <row r="7650" spans="5:8" x14ac:dyDescent="0.35">
      <c r="E7650" s="47"/>
      <c r="H7650" s="47"/>
    </row>
    <row r="7651" spans="5:8" x14ac:dyDescent="0.35">
      <c r="E7651" s="47"/>
      <c r="H7651" s="47"/>
    </row>
    <row r="7652" spans="5:8" x14ac:dyDescent="0.35">
      <c r="E7652" s="47"/>
      <c r="H7652" s="47"/>
    </row>
    <row r="7653" spans="5:8" x14ac:dyDescent="0.35">
      <c r="E7653" s="47"/>
      <c r="H7653" s="47"/>
    </row>
    <row r="7654" spans="5:8" x14ac:dyDescent="0.35">
      <c r="E7654" s="47"/>
      <c r="H7654" s="47"/>
    </row>
    <row r="7655" spans="5:8" x14ac:dyDescent="0.35">
      <c r="E7655" s="47"/>
      <c r="H7655" s="47"/>
    </row>
    <row r="7656" spans="5:8" x14ac:dyDescent="0.35">
      <c r="E7656" s="47"/>
      <c r="H7656" s="47"/>
    </row>
    <row r="7657" spans="5:8" x14ac:dyDescent="0.35">
      <c r="E7657" s="47"/>
      <c r="H7657" s="47"/>
    </row>
    <row r="7658" spans="5:8" x14ac:dyDescent="0.35">
      <c r="E7658" s="47"/>
      <c r="H7658" s="47"/>
    </row>
    <row r="7659" spans="5:8" x14ac:dyDescent="0.35">
      <c r="E7659" s="47"/>
      <c r="H7659" s="47"/>
    </row>
    <row r="7660" spans="5:8" x14ac:dyDescent="0.35">
      <c r="E7660" s="47"/>
      <c r="H7660" s="47"/>
    </row>
    <row r="7661" spans="5:8" x14ac:dyDescent="0.35">
      <c r="E7661" s="47"/>
      <c r="H7661" s="47"/>
    </row>
    <row r="7662" spans="5:8" x14ac:dyDescent="0.35">
      <c r="E7662" s="47"/>
      <c r="H7662" s="47"/>
    </row>
    <row r="7663" spans="5:8" x14ac:dyDescent="0.35">
      <c r="E7663" s="47"/>
      <c r="H7663" s="47"/>
    </row>
    <row r="7664" spans="5:8" x14ac:dyDescent="0.35">
      <c r="E7664" s="47"/>
      <c r="H7664" s="47"/>
    </row>
    <row r="7665" spans="5:8" x14ac:dyDescent="0.35">
      <c r="E7665" s="47"/>
      <c r="H7665" s="47"/>
    </row>
    <row r="7666" spans="5:8" x14ac:dyDescent="0.35">
      <c r="E7666" s="47"/>
      <c r="H7666" s="47"/>
    </row>
    <row r="7667" spans="5:8" x14ac:dyDescent="0.35">
      <c r="E7667" s="47"/>
      <c r="H7667" s="47"/>
    </row>
    <row r="7668" spans="5:8" x14ac:dyDescent="0.35">
      <c r="E7668" s="47"/>
      <c r="H7668" s="47"/>
    </row>
    <row r="7669" spans="5:8" x14ac:dyDescent="0.35">
      <c r="E7669" s="47"/>
      <c r="H7669" s="47"/>
    </row>
    <row r="7670" spans="5:8" x14ac:dyDescent="0.35">
      <c r="E7670" s="47"/>
      <c r="H7670" s="47"/>
    </row>
    <row r="7671" spans="5:8" x14ac:dyDescent="0.35">
      <c r="E7671" s="47"/>
      <c r="H7671" s="47"/>
    </row>
    <row r="7672" spans="5:8" x14ac:dyDescent="0.35">
      <c r="E7672" s="47"/>
      <c r="H7672" s="47"/>
    </row>
    <row r="7673" spans="5:8" x14ac:dyDescent="0.35">
      <c r="E7673" s="47"/>
      <c r="H7673" s="47"/>
    </row>
    <row r="7674" spans="5:8" x14ac:dyDescent="0.35">
      <c r="E7674" s="47"/>
      <c r="H7674" s="47"/>
    </row>
    <row r="7675" spans="5:8" x14ac:dyDescent="0.35">
      <c r="E7675" s="47"/>
      <c r="H7675" s="47"/>
    </row>
    <row r="7676" spans="5:8" x14ac:dyDescent="0.35">
      <c r="E7676" s="47"/>
      <c r="H7676" s="47"/>
    </row>
    <row r="7677" spans="5:8" x14ac:dyDescent="0.35">
      <c r="E7677" s="47"/>
      <c r="H7677" s="47"/>
    </row>
    <row r="7678" spans="5:8" x14ac:dyDescent="0.35">
      <c r="E7678" s="47"/>
      <c r="H7678" s="47"/>
    </row>
    <row r="7679" spans="5:8" x14ac:dyDescent="0.35">
      <c r="E7679" s="47"/>
      <c r="H7679" s="47"/>
    </row>
    <row r="7680" spans="5:8" x14ac:dyDescent="0.35">
      <c r="E7680" s="47"/>
      <c r="H7680" s="47"/>
    </row>
    <row r="7681" spans="5:8" x14ac:dyDescent="0.35">
      <c r="E7681" s="47"/>
      <c r="H7681" s="47"/>
    </row>
    <row r="7682" spans="5:8" x14ac:dyDescent="0.35">
      <c r="E7682" s="47"/>
      <c r="H7682" s="47"/>
    </row>
    <row r="7683" spans="5:8" x14ac:dyDescent="0.35">
      <c r="E7683" s="47"/>
      <c r="H7683" s="47"/>
    </row>
    <row r="7684" spans="5:8" x14ac:dyDescent="0.35">
      <c r="E7684" s="47"/>
      <c r="H7684" s="47"/>
    </row>
    <row r="7685" spans="5:8" x14ac:dyDescent="0.35">
      <c r="E7685" s="47"/>
      <c r="H7685" s="47"/>
    </row>
    <row r="7686" spans="5:8" x14ac:dyDescent="0.35">
      <c r="E7686" s="47"/>
      <c r="H7686" s="47"/>
    </row>
    <row r="7687" spans="5:8" x14ac:dyDescent="0.35">
      <c r="E7687" s="47"/>
      <c r="H7687" s="47"/>
    </row>
    <row r="7688" spans="5:8" x14ac:dyDescent="0.35">
      <c r="E7688" s="47"/>
      <c r="H7688" s="47"/>
    </row>
    <row r="7689" spans="5:8" x14ac:dyDescent="0.35">
      <c r="E7689" s="47"/>
      <c r="H7689" s="47"/>
    </row>
    <row r="7690" spans="5:8" x14ac:dyDescent="0.35">
      <c r="E7690" s="47"/>
      <c r="H7690" s="47"/>
    </row>
    <row r="7691" spans="5:8" x14ac:dyDescent="0.35">
      <c r="E7691" s="47"/>
      <c r="H7691" s="47"/>
    </row>
    <row r="7692" spans="5:8" x14ac:dyDescent="0.35">
      <c r="E7692" s="47"/>
      <c r="H7692" s="47"/>
    </row>
    <row r="7693" spans="5:8" x14ac:dyDescent="0.35">
      <c r="E7693" s="47"/>
      <c r="H7693" s="47"/>
    </row>
    <row r="7694" spans="5:8" x14ac:dyDescent="0.35">
      <c r="E7694" s="47"/>
      <c r="H7694" s="47"/>
    </row>
    <row r="7695" spans="5:8" x14ac:dyDescent="0.35">
      <c r="E7695" s="47"/>
      <c r="H7695" s="47"/>
    </row>
    <row r="7696" spans="5:8" x14ac:dyDescent="0.35">
      <c r="E7696" s="47"/>
      <c r="H7696" s="47"/>
    </row>
    <row r="7697" spans="5:8" x14ac:dyDescent="0.35">
      <c r="E7697" s="47"/>
      <c r="H7697" s="47"/>
    </row>
    <row r="7698" spans="5:8" x14ac:dyDescent="0.35">
      <c r="E7698" s="47"/>
      <c r="H7698" s="47"/>
    </row>
    <row r="7699" spans="5:8" x14ac:dyDescent="0.35">
      <c r="E7699" s="47"/>
      <c r="H7699" s="47"/>
    </row>
    <row r="7700" spans="5:8" x14ac:dyDescent="0.35">
      <c r="E7700" s="47"/>
      <c r="H7700" s="47"/>
    </row>
    <row r="7701" spans="5:8" x14ac:dyDescent="0.35">
      <c r="E7701" s="47"/>
      <c r="H7701" s="47"/>
    </row>
    <row r="7702" spans="5:8" x14ac:dyDescent="0.35">
      <c r="E7702" s="47"/>
      <c r="H7702" s="47"/>
    </row>
    <row r="7703" spans="5:8" x14ac:dyDescent="0.35">
      <c r="E7703" s="47"/>
      <c r="H7703" s="47"/>
    </row>
    <row r="7704" spans="5:8" x14ac:dyDescent="0.35">
      <c r="E7704" s="47"/>
      <c r="H7704" s="47"/>
    </row>
    <row r="7705" spans="5:8" x14ac:dyDescent="0.35">
      <c r="E7705" s="47"/>
      <c r="H7705" s="47"/>
    </row>
    <row r="7706" spans="5:8" x14ac:dyDescent="0.35">
      <c r="E7706" s="47"/>
      <c r="H7706" s="47"/>
    </row>
    <row r="7707" spans="5:8" x14ac:dyDescent="0.35">
      <c r="E7707" s="47"/>
      <c r="H7707" s="47"/>
    </row>
    <row r="7708" spans="5:8" x14ac:dyDescent="0.35">
      <c r="E7708" s="47"/>
      <c r="H7708" s="47"/>
    </row>
    <row r="7709" spans="5:8" x14ac:dyDescent="0.35">
      <c r="E7709" s="47"/>
      <c r="H7709" s="47"/>
    </row>
    <row r="7710" spans="5:8" x14ac:dyDescent="0.35">
      <c r="E7710" s="47"/>
      <c r="H7710" s="47"/>
    </row>
    <row r="7711" spans="5:8" x14ac:dyDescent="0.35">
      <c r="E7711" s="47"/>
      <c r="H7711" s="47"/>
    </row>
    <row r="7712" spans="5:8" x14ac:dyDescent="0.35">
      <c r="E7712" s="47"/>
      <c r="H7712" s="47"/>
    </row>
    <row r="7713" spans="5:8" x14ac:dyDescent="0.35">
      <c r="E7713" s="47"/>
      <c r="H7713" s="47"/>
    </row>
    <row r="7714" spans="5:8" x14ac:dyDescent="0.35">
      <c r="E7714" s="47"/>
      <c r="H7714" s="47"/>
    </row>
    <row r="7715" spans="5:8" x14ac:dyDescent="0.35">
      <c r="E7715" s="47"/>
      <c r="H7715" s="47"/>
    </row>
    <row r="7716" spans="5:8" x14ac:dyDescent="0.35">
      <c r="E7716" s="47"/>
      <c r="H7716" s="47"/>
    </row>
    <row r="7717" spans="5:8" x14ac:dyDescent="0.35">
      <c r="E7717" s="47"/>
      <c r="H7717" s="47"/>
    </row>
    <row r="7718" spans="5:8" x14ac:dyDescent="0.35">
      <c r="E7718" s="47"/>
      <c r="H7718" s="47"/>
    </row>
    <row r="7719" spans="5:8" x14ac:dyDescent="0.35">
      <c r="E7719" s="47"/>
      <c r="H7719" s="47"/>
    </row>
    <row r="7720" spans="5:8" x14ac:dyDescent="0.35">
      <c r="E7720" s="47"/>
      <c r="H7720" s="47"/>
    </row>
    <row r="7721" spans="5:8" x14ac:dyDescent="0.35">
      <c r="E7721" s="47"/>
      <c r="H7721" s="47"/>
    </row>
    <row r="7722" spans="5:8" x14ac:dyDescent="0.35">
      <c r="E7722" s="47"/>
      <c r="H7722" s="47"/>
    </row>
    <row r="7723" spans="5:8" x14ac:dyDescent="0.35">
      <c r="E7723" s="47"/>
      <c r="H7723" s="47"/>
    </row>
    <row r="7724" spans="5:8" x14ac:dyDescent="0.35">
      <c r="E7724" s="47"/>
      <c r="H7724" s="47"/>
    </row>
    <row r="7725" spans="5:8" x14ac:dyDescent="0.35">
      <c r="E7725" s="47"/>
      <c r="H7725" s="47"/>
    </row>
    <row r="7726" spans="5:8" x14ac:dyDescent="0.35">
      <c r="E7726" s="47"/>
      <c r="H7726" s="47"/>
    </row>
    <row r="7727" spans="5:8" x14ac:dyDescent="0.35">
      <c r="E7727" s="47"/>
      <c r="H7727" s="47"/>
    </row>
    <row r="7728" spans="5:8" x14ac:dyDescent="0.35">
      <c r="E7728" s="47"/>
      <c r="H7728" s="47"/>
    </row>
    <row r="7729" spans="5:8" x14ac:dyDescent="0.35">
      <c r="E7729" s="47"/>
      <c r="H7729" s="47"/>
    </row>
    <row r="7730" spans="5:8" x14ac:dyDescent="0.35">
      <c r="E7730" s="47"/>
      <c r="H7730" s="47"/>
    </row>
    <row r="7731" spans="5:8" x14ac:dyDescent="0.35">
      <c r="E7731" s="47"/>
      <c r="H7731" s="47"/>
    </row>
    <row r="7732" spans="5:8" x14ac:dyDescent="0.35">
      <c r="E7732" s="47"/>
      <c r="H7732" s="47"/>
    </row>
    <row r="7733" spans="5:8" x14ac:dyDescent="0.35">
      <c r="E7733" s="47"/>
      <c r="H7733" s="47"/>
    </row>
    <row r="7734" spans="5:8" x14ac:dyDescent="0.35">
      <c r="E7734" s="47"/>
      <c r="H7734" s="47"/>
    </row>
    <row r="7735" spans="5:8" x14ac:dyDescent="0.35">
      <c r="E7735" s="47"/>
      <c r="H7735" s="47"/>
    </row>
    <row r="7736" spans="5:8" x14ac:dyDescent="0.35">
      <c r="E7736" s="47"/>
      <c r="H7736" s="47"/>
    </row>
    <row r="7737" spans="5:8" x14ac:dyDescent="0.35">
      <c r="E7737" s="47"/>
      <c r="H7737" s="47"/>
    </row>
    <row r="7738" spans="5:8" x14ac:dyDescent="0.35">
      <c r="E7738" s="47"/>
      <c r="H7738" s="47"/>
    </row>
    <row r="7739" spans="5:8" x14ac:dyDescent="0.35">
      <c r="E7739" s="47"/>
      <c r="H7739" s="47"/>
    </row>
    <row r="7740" spans="5:8" x14ac:dyDescent="0.35">
      <c r="E7740" s="47"/>
      <c r="H7740" s="47"/>
    </row>
    <row r="7741" spans="5:8" x14ac:dyDescent="0.35">
      <c r="E7741" s="47"/>
      <c r="H7741" s="47"/>
    </row>
    <row r="7742" spans="5:8" x14ac:dyDescent="0.35">
      <c r="E7742" s="47"/>
      <c r="H7742" s="47"/>
    </row>
    <row r="7743" spans="5:8" x14ac:dyDescent="0.35">
      <c r="E7743" s="47"/>
      <c r="H7743" s="47"/>
    </row>
    <row r="7744" spans="5:8" x14ac:dyDescent="0.35">
      <c r="E7744" s="47"/>
      <c r="H7744" s="47"/>
    </row>
    <row r="7745" spans="5:8" x14ac:dyDescent="0.35">
      <c r="E7745" s="47"/>
      <c r="H7745" s="47"/>
    </row>
    <row r="7746" spans="5:8" x14ac:dyDescent="0.35">
      <c r="E7746" s="47"/>
      <c r="H7746" s="47"/>
    </row>
    <row r="7747" spans="5:8" x14ac:dyDescent="0.35">
      <c r="E7747" s="47"/>
      <c r="H7747" s="47"/>
    </row>
    <row r="7748" spans="5:8" x14ac:dyDescent="0.35">
      <c r="E7748" s="47"/>
      <c r="H7748" s="47"/>
    </row>
    <row r="7749" spans="5:8" x14ac:dyDescent="0.35">
      <c r="E7749" s="47"/>
      <c r="H7749" s="47"/>
    </row>
    <row r="7750" spans="5:8" x14ac:dyDescent="0.35">
      <c r="E7750" s="47"/>
      <c r="H7750" s="47"/>
    </row>
    <row r="7751" spans="5:8" x14ac:dyDescent="0.35">
      <c r="E7751" s="47"/>
      <c r="H7751" s="47"/>
    </row>
    <row r="7752" spans="5:8" x14ac:dyDescent="0.35">
      <c r="E7752" s="47"/>
      <c r="H7752" s="47"/>
    </row>
    <row r="7753" spans="5:8" x14ac:dyDescent="0.35">
      <c r="E7753" s="47"/>
      <c r="H7753" s="47"/>
    </row>
    <row r="7754" spans="5:8" x14ac:dyDescent="0.35">
      <c r="E7754" s="47"/>
      <c r="H7754" s="47"/>
    </row>
    <row r="7755" spans="5:8" x14ac:dyDescent="0.35">
      <c r="E7755" s="47"/>
      <c r="H7755" s="47"/>
    </row>
    <row r="7756" spans="5:8" x14ac:dyDescent="0.35">
      <c r="E7756" s="47"/>
      <c r="H7756" s="47"/>
    </row>
    <row r="7757" spans="5:8" x14ac:dyDescent="0.35">
      <c r="E7757" s="47"/>
      <c r="H7757" s="47"/>
    </row>
    <row r="7758" spans="5:8" x14ac:dyDescent="0.35">
      <c r="E7758" s="47"/>
      <c r="H7758" s="47"/>
    </row>
    <row r="7759" spans="5:8" x14ac:dyDescent="0.35">
      <c r="E7759" s="47"/>
      <c r="H7759" s="47"/>
    </row>
    <row r="7760" spans="5:8" x14ac:dyDescent="0.35">
      <c r="E7760" s="47"/>
      <c r="H7760" s="47"/>
    </row>
    <row r="7761" spans="5:8" x14ac:dyDescent="0.35">
      <c r="E7761" s="47"/>
      <c r="H7761" s="47"/>
    </row>
    <row r="7762" spans="5:8" x14ac:dyDescent="0.35">
      <c r="E7762" s="47"/>
      <c r="H7762" s="47"/>
    </row>
    <row r="7763" spans="5:8" x14ac:dyDescent="0.35">
      <c r="E7763" s="47"/>
      <c r="H7763" s="47"/>
    </row>
    <row r="7764" spans="5:8" x14ac:dyDescent="0.35">
      <c r="E7764" s="47"/>
      <c r="H7764" s="47"/>
    </row>
    <row r="7765" spans="5:8" x14ac:dyDescent="0.35">
      <c r="E7765" s="47"/>
      <c r="H7765" s="47"/>
    </row>
    <row r="7766" spans="5:8" x14ac:dyDescent="0.35">
      <c r="E7766" s="47"/>
      <c r="H7766" s="47"/>
    </row>
    <row r="7767" spans="5:8" x14ac:dyDescent="0.35">
      <c r="E7767" s="47"/>
      <c r="H7767" s="47"/>
    </row>
    <row r="7768" spans="5:8" x14ac:dyDescent="0.35">
      <c r="E7768" s="47"/>
      <c r="H7768" s="47"/>
    </row>
    <row r="7769" spans="5:8" x14ac:dyDescent="0.35">
      <c r="E7769" s="47"/>
      <c r="H7769" s="47"/>
    </row>
    <row r="7770" spans="5:8" x14ac:dyDescent="0.35">
      <c r="E7770" s="47"/>
      <c r="H7770" s="47"/>
    </row>
    <row r="7771" spans="5:8" x14ac:dyDescent="0.35">
      <c r="E7771" s="47"/>
      <c r="H7771" s="47"/>
    </row>
    <row r="7772" spans="5:8" x14ac:dyDescent="0.35">
      <c r="E7772" s="47"/>
      <c r="H7772" s="47"/>
    </row>
    <row r="7773" spans="5:8" x14ac:dyDescent="0.35">
      <c r="E7773" s="47"/>
      <c r="H7773" s="47"/>
    </row>
    <row r="7774" spans="5:8" x14ac:dyDescent="0.35">
      <c r="E7774" s="47"/>
      <c r="H7774" s="47"/>
    </row>
    <row r="7775" spans="5:8" x14ac:dyDescent="0.35">
      <c r="E7775" s="47"/>
      <c r="H7775" s="47"/>
    </row>
    <row r="7776" spans="5:8" x14ac:dyDescent="0.35">
      <c r="E7776" s="47"/>
      <c r="H7776" s="47"/>
    </row>
    <row r="7777" spans="5:8" x14ac:dyDescent="0.35">
      <c r="E7777" s="47"/>
      <c r="H7777" s="47"/>
    </row>
    <row r="7778" spans="5:8" x14ac:dyDescent="0.35">
      <c r="E7778" s="47"/>
      <c r="H7778" s="47"/>
    </row>
    <row r="7779" spans="5:8" x14ac:dyDescent="0.35">
      <c r="E7779" s="47"/>
      <c r="H7779" s="47"/>
    </row>
    <row r="7780" spans="5:8" x14ac:dyDescent="0.35">
      <c r="E7780" s="47"/>
      <c r="H7780" s="47"/>
    </row>
    <row r="7781" spans="5:8" x14ac:dyDescent="0.35">
      <c r="E7781" s="47"/>
      <c r="H7781" s="47"/>
    </row>
    <row r="7782" spans="5:8" x14ac:dyDescent="0.35">
      <c r="E7782" s="47"/>
      <c r="H7782" s="47"/>
    </row>
    <row r="7783" spans="5:8" x14ac:dyDescent="0.35">
      <c r="E7783" s="47"/>
      <c r="H7783" s="47"/>
    </row>
    <row r="7784" spans="5:8" x14ac:dyDescent="0.35">
      <c r="E7784" s="47"/>
      <c r="H7784" s="47"/>
    </row>
    <row r="7785" spans="5:8" x14ac:dyDescent="0.35">
      <c r="E7785" s="47"/>
      <c r="H7785" s="47"/>
    </row>
    <row r="7786" spans="5:8" x14ac:dyDescent="0.35">
      <c r="E7786" s="47"/>
      <c r="H7786" s="47"/>
    </row>
    <row r="7787" spans="5:8" x14ac:dyDescent="0.35">
      <c r="E7787" s="47"/>
      <c r="H7787" s="47"/>
    </row>
    <row r="7788" spans="5:8" x14ac:dyDescent="0.35">
      <c r="E7788" s="47"/>
      <c r="H7788" s="47"/>
    </row>
    <row r="7789" spans="5:8" x14ac:dyDescent="0.35">
      <c r="E7789" s="47"/>
      <c r="H7789" s="47"/>
    </row>
    <row r="7790" spans="5:8" x14ac:dyDescent="0.35">
      <c r="E7790" s="47"/>
      <c r="H7790" s="47"/>
    </row>
    <row r="7791" spans="5:8" x14ac:dyDescent="0.35">
      <c r="E7791" s="47"/>
      <c r="H7791" s="47"/>
    </row>
    <row r="7792" spans="5:8" x14ac:dyDescent="0.35">
      <c r="E7792" s="47"/>
      <c r="H7792" s="47"/>
    </row>
    <row r="7793" spans="5:8" x14ac:dyDescent="0.35">
      <c r="E7793" s="47"/>
      <c r="H7793" s="47"/>
    </row>
    <row r="7794" spans="5:8" x14ac:dyDescent="0.35">
      <c r="E7794" s="47"/>
      <c r="H7794" s="47"/>
    </row>
    <row r="7795" spans="5:8" x14ac:dyDescent="0.35">
      <c r="E7795" s="47"/>
      <c r="H7795" s="47"/>
    </row>
    <row r="7796" spans="5:8" x14ac:dyDescent="0.35">
      <c r="E7796" s="47"/>
      <c r="H7796" s="47"/>
    </row>
    <row r="7797" spans="5:8" x14ac:dyDescent="0.35">
      <c r="E7797" s="47"/>
      <c r="H7797" s="47"/>
    </row>
    <row r="7798" spans="5:8" x14ac:dyDescent="0.35">
      <c r="E7798" s="47"/>
      <c r="H7798" s="47"/>
    </row>
    <row r="7799" spans="5:8" x14ac:dyDescent="0.35">
      <c r="E7799" s="47"/>
      <c r="H7799" s="47"/>
    </row>
    <row r="7800" spans="5:8" x14ac:dyDescent="0.35">
      <c r="E7800" s="47"/>
      <c r="H7800" s="47"/>
    </row>
    <row r="7801" spans="5:8" x14ac:dyDescent="0.35">
      <c r="E7801" s="47"/>
      <c r="H7801" s="47"/>
    </row>
    <row r="7802" spans="5:8" x14ac:dyDescent="0.35">
      <c r="E7802" s="47"/>
      <c r="H7802" s="47"/>
    </row>
    <row r="7803" spans="5:8" x14ac:dyDescent="0.35">
      <c r="E7803" s="47"/>
      <c r="H7803" s="47"/>
    </row>
    <row r="7804" spans="5:8" x14ac:dyDescent="0.35">
      <c r="E7804" s="47"/>
      <c r="H7804" s="47"/>
    </row>
    <row r="7805" spans="5:8" x14ac:dyDescent="0.35">
      <c r="E7805" s="47"/>
      <c r="H7805" s="47"/>
    </row>
    <row r="7806" spans="5:8" x14ac:dyDescent="0.35">
      <c r="E7806" s="47"/>
      <c r="H7806" s="47"/>
    </row>
    <row r="7807" spans="5:8" x14ac:dyDescent="0.35">
      <c r="E7807" s="47"/>
      <c r="H7807" s="47"/>
    </row>
    <row r="7808" spans="5:8" x14ac:dyDescent="0.35">
      <c r="E7808" s="47"/>
      <c r="H7808" s="47"/>
    </row>
    <row r="7809" spans="5:8" x14ac:dyDescent="0.35">
      <c r="E7809" s="47"/>
      <c r="H7809" s="47"/>
    </row>
    <row r="7810" spans="5:8" x14ac:dyDescent="0.35">
      <c r="E7810" s="47"/>
      <c r="H7810" s="47"/>
    </row>
    <row r="7811" spans="5:8" x14ac:dyDescent="0.35">
      <c r="E7811" s="47"/>
      <c r="H7811" s="47"/>
    </row>
    <row r="7812" spans="5:8" x14ac:dyDescent="0.35">
      <c r="E7812" s="47"/>
      <c r="H7812" s="47"/>
    </row>
    <row r="7813" spans="5:8" x14ac:dyDescent="0.35">
      <c r="E7813" s="47"/>
      <c r="H7813" s="47"/>
    </row>
    <row r="7814" spans="5:8" x14ac:dyDescent="0.35">
      <c r="E7814" s="47"/>
      <c r="H7814" s="47"/>
    </row>
    <row r="7815" spans="5:8" x14ac:dyDescent="0.35">
      <c r="E7815" s="47"/>
      <c r="H7815" s="47"/>
    </row>
    <row r="7816" spans="5:8" x14ac:dyDescent="0.35">
      <c r="E7816" s="47"/>
      <c r="H7816" s="47"/>
    </row>
    <row r="7817" spans="5:8" x14ac:dyDescent="0.35">
      <c r="E7817" s="47"/>
      <c r="H7817" s="47"/>
    </row>
    <row r="7818" spans="5:8" x14ac:dyDescent="0.35">
      <c r="E7818" s="47"/>
      <c r="H7818" s="47"/>
    </row>
    <row r="7819" spans="5:8" x14ac:dyDescent="0.35">
      <c r="E7819" s="47"/>
      <c r="H7819" s="47"/>
    </row>
    <row r="7820" spans="5:8" x14ac:dyDescent="0.35">
      <c r="E7820" s="47"/>
      <c r="H7820" s="47"/>
    </row>
    <row r="7821" spans="5:8" x14ac:dyDescent="0.35">
      <c r="E7821" s="47"/>
      <c r="H7821" s="47"/>
    </row>
    <row r="7822" spans="5:8" x14ac:dyDescent="0.35">
      <c r="E7822" s="47"/>
      <c r="H7822" s="47"/>
    </row>
    <row r="7823" spans="5:8" x14ac:dyDescent="0.35">
      <c r="E7823" s="47"/>
      <c r="H7823" s="47"/>
    </row>
    <row r="7824" spans="5:8" x14ac:dyDescent="0.35">
      <c r="E7824" s="47"/>
      <c r="H7824" s="47"/>
    </row>
    <row r="7825" spans="5:8" x14ac:dyDescent="0.35">
      <c r="E7825" s="47"/>
      <c r="H7825" s="47"/>
    </row>
    <row r="7826" spans="5:8" x14ac:dyDescent="0.35">
      <c r="E7826" s="47"/>
      <c r="H7826" s="47"/>
    </row>
    <row r="7827" spans="5:8" x14ac:dyDescent="0.35">
      <c r="E7827" s="47"/>
      <c r="H7827" s="47"/>
    </row>
    <row r="7828" spans="5:8" x14ac:dyDescent="0.35">
      <c r="E7828" s="47"/>
      <c r="H7828" s="47"/>
    </row>
    <row r="7829" spans="5:8" x14ac:dyDescent="0.35">
      <c r="E7829" s="47"/>
      <c r="H7829" s="47"/>
    </row>
    <row r="7830" spans="5:8" x14ac:dyDescent="0.35">
      <c r="E7830" s="47"/>
      <c r="H7830" s="47"/>
    </row>
    <row r="7831" spans="5:8" x14ac:dyDescent="0.35">
      <c r="E7831" s="47"/>
      <c r="H7831" s="47"/>
    </row>
    <row r="7832" spans="5:8" x14ac:dyDescent="0.35">
      <c r="E7832" s="47"/>
      <c r="H7832" s="47"/>
    </row>
    <row r="7833" spans="5:8" x14ac:dyDescent="0.35">
      <c r="E7833" s="47"/>
      <c r="H7833" s="47"/>
    </row>
    <row r="7834" spans="5:8" x14ac:dyDescent="0.35">
      <c r="E7834" s="47"/>
      <c r="H7834" s="47"/>
    </row>
    <row r="7835" spans="5:8" x14ac:dyDescent="0.35">
      <c r="E7835" s="47"/>
      <c r="H7835" s="47"/>
    </row>
    <row r="7836" spans="5:8" x14ac:dyDescent="0.35">
      <c r="E7836" s="47"/>
      <c r="H7836" s="47"/>
    </row>
    <row r="7837" spans="5:8" x14ac:dyDescent="0.35">
      <c r="E7837" s="47"/>
      <c r="H7837" s="47"/>
    </row>
    <row r="7838" spans="5:8" x14ac:dyDescent="0.35">
      <c r="E7838" s="47"/>
      <c r="H7838" s="47"/>
    </row>
    <row r="7839" spans="5:8" x14ac:dyDescent="0.35">
      <c r="E7839" s="47"/>
      <c r="H7839" s="47"/>
    </row>
    <row r="7840" spans="5:8" x14ac:dyDescent="0.35">
      <c r="E7840" s="47"/>
      <c r="H7840" s="47"/>
    </row>
    <row r="7841" spans="5:8" x14ac:dyDescent="0.35">
      <c r="E7841" s="47"/>
      <c r="H7841" s="47"/>
    </row>
    <row r="7842" spans="5:8" x14ac:dyDescent="0.35">
      <c r="E7842" s="47"/>
      <c r="H7842" s="47"/>
    </row>
    <row r="7843" spans="5:8" x14ac:dyDescent="0.35">
      <c r="E7843" s="47"/>
      <c r="H7843" s="47"/>
    </row>
    <row r="7844" spans="5:8" x14ac:dyDescent="0.35">
      <c r="E7844" s="47"/>
      <c r="H7844" s="47"/>
    </row>
    <row r="7845" spans="5:8" x14ac:dyDescent="0.35">
      <c r="E7845" s="47"/>
      <c r="H7845" s="47"/>
    </row>
    <row r="7846" spans="5:8" x14ac:dyDescent="0.35">
      <c r="E7846" s="47"/>
      <c r="H7846" s="47"/>
    </row>
    <row r="7847" spans="5:8" x14ac:dyDescent="0.35">
      <c r="E7847" s="47"/>
      <c r="H7847" s="47"/>
    </row>
    <row r="7848" spans="5:8" x14ac:dyDescent="0.35">
      <c r="E7848" s="47"/>
      <c r="H7848" s="47"/>
    </row>
    <row r="7849" spans="5:8" x14ac:dyDescent="0.35">
      <c r="E7849" s="47"/>
      <c r="H7849" s="47"/>
    </row>
    <row r="7850" spans="5:8" x14ac:dyDescent="0.35">
      <c r="E7850" s="47"/>
      <c r="H7850" s="47"/>
    </row>
    <row r="7851" spans="5:8" x14ac:dyDescent="0.35">
      <c r="E7851" s="47"/>
      <c r="H7851" s="47"/>
    </row>
    <row r="7852" spans="5:8" x14ac:dyDescent="0.35">
      <c r="E7852" s="47"/>
      <c r="H7852" s="47"/>
    </row>
    <row r="7853" spans="5:8" x14ac:dyDescent="0.35">
      <c r="E7853" s="47"/>
      <c r="H7853" s="47"/>
    </row>
    <row r="7854" spans="5:8" x14ac:dyDescent="0.35">
      <c r="E7854" s="47"/>
      <c r="H7854" s="47"/>
    </row>
    <row r="7855" spans="5:8" x14ac:dyDescent="0.35">
      <c r="E7855" s="47"/>
      <c r="H7855" s="47"/>
    </row>
    <row r="7856" spans="5:8" x14ac:dyDescent="0.35">
      <c r="E7856" s="47"/>
      <c r="H7856" s="47"/>
    </row>
    <row r="7857" spans="5:8" x14ac:dyDescent="0.35">
      <c r="E7857" s="47"/>
      <c r="H7857" s="47"/>
    </row>
    <row r="7858" spans="5:8" x14ac:dyDescent="0.35">
      <c r="E7858" s="47"/>
      <c r="H7858" s="47"/>
    </row>
    <row r="7859" spans="5:8" x14ac:dyDescent="0.35">
      <c r="E7859" s="47"/>
      <c r="H7859" s="47"/>
    </row>
    <row r="7860" spans="5:8" x14ac:dyDescent="0.35">
      <c r="E7860" s="47"/>
      <c r="H7860" s="47"/>
    </row>
    <row r="7861" spans="5:8" x14ac:dyDescent="0.35">
      <c r="E7861" s="47"/>
      <c r="H7861" s="47"/>
    </row>
    <row r="7862" spans="5:8" x14ac:dyDescent="0.35">
      <c r="E7862" s="47"/>
      <c r="H7862" s="47"/>
    </row>
    <row r="7863" spans="5:8" x14ac:dyDescent="0.35">
      <c r="E7863" s="47"/>
      <c r="H7863" s="47"/>
    </row>
    <row r="7864" spans="5:8" x14ac:dyDescent="0.35">
      <c r="E7864" s="47"/>
      <c r="H7864" s="47"/>
    </row>
    <row r="7865" spans="5:8" x14ac:dyDescent="0.35">
      <c r="E7865" s="47"/>
      <c r="H7865" s="47"/>
    </row>
    <row r="7866" spans="5:8" x14ac:dyDescent="0.35">
      <c r="E7866" s="47"/>
      <c r="H7866" s="47"/>
    </row>
    <row r="7867" spans="5:8" x14ac:dyDescent="0.35">
      <c r="E7867" s="47"/>
      <c r="H7867" s="47"/>
    </row>
    <row r="7868" spans="5:8" x14ac:dyDescent="0.35">
      <c r="E7868" s="47"/>
      <c r="H7868" s="47"/>
    </row>
    <row r="7869" spans="5:8" x14ac:dyDescent="0.35">
      <c r="E7869" s="47"/>
      <c r="H7869" s="47"/>
    </row>
    <row r="7870" spans="5:8" x14ac:dyDescent="0.35">
      <c r="E7870" s="47"/>
      <c r="H7870" s="47"/>
    </row>
    <row r="7871" spans="5:8" x14ac:dyDescent="0.35">
      <c r="E7871" s="47"/>
      <c r="H7871" s="47"/>
    </row>
    <row r="7872" spans="5:8" x14ac:dyDescent="0.35">
      <c r="E7872" s="47"/>
      <c r="H7872" s="47"/>
    </row>
    <row r="7873" spans="5:8" x14ac:dyDescent="0.35">
      <c r="E7873" s="47"/>
      <c r="H7873" s="47"/>
    </row>
    <row r="7874" spans="5:8" x14ac:dyDescent="0.35">
      <c r="E7874" s="47"/>
      <c r="H7874" s="47"/>
    </row>
    <row r="7875" spans="5:8" x14ac:dyDescent="0.35">
      <c r="E7875" s="47"/>
      <c r="H7875" s="47"/>
    </row>
    <row r="7876" spans="5:8" x14ac:dyDescent="0.35">
      <c r="E7876" s="47"/>
      <c r="H7876" s="47"/>
    </row>
    <row r="7877" spans="5:8" x14ac:dyDescent="0.35">
      <c r="E7877" s="47"/>
      <c r="H7877" s="47"/>
    </row>
    <row r="7878" spans="5:8" x14ac:dyDescent="0.35">
      <c r="E7878" s="47"/>
      <c r="H7878" s="47"/>
    </row>
    <row r="7879" spans="5:8" x14ac:dyDescent="0.35">
      <c r="E7879" s="47"/>
      <c r="H7879" s="47"/>
    </row>
    <row r="7880" spans="5:8" x14ac:dyDescent="0.35">
      <c r="E7880" s="47"/>
      <c r="H7880" s="47"/>
    </row>
    <row r="7881" spans="5:8" x14ac:dyDescent="0.35">
      <c r="E7881" s="47"/>
      <c r="H7881" s="47"/>
    </row>
    <row r="7882" spans="5:8" x14ac:dyDescent="0.35">
      <c r="E7882" s="47"/>
      <c r="H7882" s="47"/>
    </row>
    <row r="7883" spans="5:8" x14ac:dyDescent="0.35">
      <c r="E7883" s="47"/>
      <c r="H7883" s="47"/>
    </row>
    <row r="7884" spans="5:8" x14ac:dyDescent="0.35">
      <c r="E7884" s="47"/>
      <c r="H7884" s="47"/>
    </row>
    <row r="7885" spans="5:8" x14ac:dyDescent="0.35">
      <c r="E7885" s="47"/>
      <c r="H7885" s="47"/>
    </row>
    <row r="7886" spans="5:8" x14ac:dyDescent="0.35">
      <c r="E7886" s="47"/>
      <c r="H7886" s="47"/>
    </row>
    <row r="7887" spans="5:8" x14ac:dyDescent="0.35">
      <c r="E7887" s="47"/>
      <c r="H7887" s="47"/>
    </row>
    <row r="7888" spans="5:8" x14ac:dyDescent="0.35">
      <c r="E7888" s="47"/>
      <c r="H7888" s="47"/>
    </row>
    <row r="7889" spans="5:8" x14ac:dyDescent="0.35">
      <c r="E7889" s="47"/>
      <c r="H7889" s="47"/>
    </row>
    <row r="7890" spans="5:8" x14ac:dyDescent="0.35">
      <c r="E7890" s="47"/>
      <c r="H7890" s="47"/>
    </row>
    <row r="7891" spans="5:8" x14ac:dyDescent="0.35">
      <c r="E7891" s="47"/>
      <c r="H7891" s="47"/>
    </row>
    <row r="7892" spans="5:8" x14ac:dyDescent="0.35">
      <c r="E7892" s="47"/>
      <c r="H7892" s="47"/>
    </row>
    <row r="7893" spans="5:8" x14ac:dyDescent="0.35">
      <c r="E7893" s="47"/>
      <c r="H7893" s="47"/>
    </row>
    <row r="7894" spans="5:8" x14ac:dyDescent="0.35">
      <c r="E7894" s="47"/>
      <c r="H7894" s="47"/>
    </row>
    <row r="7895" spans="5:8" x14ac:dyDescent="0.35">
      <c r="E7895" s="47"/>
      <c r="H7895" s="47"/>
    </row>
    <row r="7896" spans="5:8" x14ac:dyDescent="0.35">
      <c r="E7896" s="47"/>
      <c r="H7896" s="47"/>
    </row>
    <row r="7897" spans="5:8" x14ac:dyDescent="0.35">
      <c r="E7897" s="47"/>
      <c r="H7897" s="47"/>
    </row>
    <row r="7898" spans="5:8" x14ac:dyDescent="0.35">
      <c r="E7898" s="47"/>
      <c r="H7898" s="47"/>
    </row>
    <row r="7899" spans="5:8" x14ac:dyDescent="0.35">
      <c r="E7899" s="47"/>
      <c r="H7899" s="47"/>
    </row>
    <row r="7900" spans="5:8" x14ac:dyDescent="0.35">
      <c r="E7900" s="47"/>
      <c r="H7900" s="47"/>
    </row>
    <row r="7901" spans="5:8" x14ac:dyDescent="0.35">
      <c r="E7901" s="47"/>
      <c r="H7901" s="47"/>
    </row>
    <row r="7902" spans="5:8" x14ac:dyDescent="0.35">
      <c r="E7902" s="47"/>
      <c r="H7902" s="47"/>
    </row>
    <row r="7903" spans="5:8" x14ac:dyDescent="0.35">
      <c r="E7903" s="47"/>
      <c r="H7903" s="47"/>
    </row>
    <row r="7904" spans="5:8" x14ac:dyDescent="0.35">
      <c r="E7904" s="47"/>
      <c r="H7904" s="47"/>
    </row>
    <row r="7905" spans="5:8" x14ac:dyDescent="0.35">
      <c r="E7905" s="47"/>
      <c r="H7905" s="47"/>
    </row>
    <row r="7906" spans="5:8" x14ac:dyDescent="0.35">
      <c r="E7906" s="47"/>
      <c r="H7906" s="47"/>
    </row>
    <row r="7907" spans="5:8" x14ac:dyDescent="0.35">
      <c r="E7907" s="47"/>
      <c r="H7907" s="47"/>
    </row>
    <row r="7908" spans="5:8" x14ac:dyDescent="0.35">
      <c r="E7908" s="47"/>
      <c r="H7908" s="47"/>
    </row>
    <row r="7909" spans="5:8" x14ac:dyDescent="0.35">
      <c r="E7909" s="47"/>
      <c r="H7909" s="47"/>
    </row>
    <row r="7910" spans="5:8" x14ac:dyDescent="0.35">
      <c r="E7910" s="47"/>
      <c r="H7910" s="47"/>
    </row>
    <row r="7911" spans="5:8" x14ac:dyDescent="0.35">
      <c r="E7911" s="47"/>
      <c r="H7911" s="47"/>
    </row>
    <row r="7912" spans="5:8" x14ac:dyDescent="0.35">
      <c r="E7912" s="47"/>
      <c r="H7912" s="47"/>
    </row>
    <row r="7913" spans="5:8" x14ac:dyDescent="0.35">
      <c r="E7913" s="47"/>
      <c r="H7913" s="47"/>
    </row>
    <row r="7914" spans="5:8" x14ac:dyDescent="0.35">
      <c r="E7914" s="47"/>
      <c r="H7914" s="47"/>
    </row>
    <row r="7915" spans="5:8" x14ac:dyDescent="0.35">
      <c r="E7915" s="47"/>
      <c r="H7915" s="47"/>
    </row>
    <row r="7916" spans="5:8" x14ac:dyDescent="0.35">
      <c r="E7916" s="47"/>
      <c r="H7916" s="47"/>
    </row>
    <row r="7917" spans="5:8" x14ac:dyDescent="0.35">
      <c r="E7917" s="47"/>
      <c r="H7917" s="47"/>
    </row>
    <row r="7918" spans="5:8" x14ac:dyDescent="0.35">
      <c r="E7918" s="47"/>
      <c r="H7918" s="47"/>
    </row>
    <row r="7919" spans="5:8" x14ac:dyDescent="0.35">
      <c r="E7919" s="47"/>
      <c r="H7919" s="47"/>
    </row>
    <row r="7920" spans="5:8" x14ac:dyDescent="0.35">
      <c r="E7920" s="47"/>
      <c r="H7920" s="47"/>
    </row>
    <row r="7921" spans="5:8" x14ac:dyDescent="0.35">
      <c r="E7921" s="47"/>
      <c r="H7921" s="47"/>
    </row>
    <row r="7922" spans="5:8" x14ac:dyDescent="0.35">
      <c r="E7922" s="47"/>
      <c r="H7922" s="47"/>
    </row>
    <row r="7923" spans="5:8" x14ac:dyDescent="0.35">
      <c r="E7923" s="47"/>
      <c r="H7923" s="47"/>
    </row>
    <row r="7924" spans="5:8" x14ac:dyDescent="0.35">
      <c r="E7924" s="47"/>
      <c r="H7924" s="47"/>
    </row>
    <row r="7925" spans="5:8" x14ac:dyDescent="0.35">
      <c r="E7925" s="47"/>
      <c r="H7925" s="47"/>
    </row>
    <row r="7926" spans="5:8" x14ac:dyDescent="0.35">
      <c r="E7926" s="47"/>
      <c r="H7926" s="47"/>
    </row>
    <row r="7927" spans="5:8" x14ac:dyDescent="0.35">
      <c r="E7927" s="47"/>
      <c r="H7927" s="47"/>
    </row>
    <row r="7928" spans="5:8" x14ac:dyDescent="0.35">
      <c r="E7928" s="47"/>
      <c r="H7928" s="47"/>
    </row>
    <row r="7929" spans="5:8" x14ac:dyDescent="0.35">
      <c r="E7929" s="47"/>
      <c r="H7929" s="47"/>
    </row>
    <row r="7930" spans="5:8" x14ac:dyDescent="0.35">
      <c r="E7930" s="47"/>
      <c r="H7930" s="47"/>
    </row>
    <row r="7931" spans="5:8" x14ac:dyDescent="0.35">
      <c r="E7931" s="47"/>
      <c r="H7931" s="47"/>
    </row>
    <row r="7932" spans="5:8" x14ac:dyDescent="0.35">
      <c r="E7932" s="47"/>
      <c r="H7932" s="47"/>
    </row>
    <row r="7933" spans="5:8" x14ac:dyDescent="0.35">
      <c r="E7933" s="47"/>
      <c r="H7933" s="47"/>
    </row>
    <row r="7934" spans="5:8" x14ac:dyDescent="0.35">
      <c r="E7934" s="47"/>
      <c r="H7934" s="47"/>
    </row>
    <row r="7935" spans="5:8" x14ac:dyDescent="0.35">
      <c r="E7935" s="47"/>
      <c r="H7935" s="47"/>
    </row>
    <row r="7936" spans="5:8" x14ac:dyDescent="0.35">
      <c r="E7936" s="47"/>
      <c r="H7936" s="47"/>
    </row>
    <row r="7937" spans="5:8" x14ac:dyDescent="0.35">
      <c r="E7937" s="47"/>
      <c r="H7937" s="47"/>
    </row>
    <row r="7938" spans="5:8" x14ac:dyDescent="0.35">
      <c r="E7938" s="47"/>
      <c r="H7938" s="47"/>
    </row>
    <row r="7939" spans="5:8" x14ac:dyDescent="0.35">
      <c r="E7939" s="47"/>
      <c r="H7939" s="47"/>
    </row>
    <row r="7940" spans="5:8" x14ac:dyDescent="0.35">
      <c r="E7940" s="47"/>
      <c r="H7940" s="47"/>
    </row>
    <row r="7941" spans="5:8" x14ac:dyDescent="0.35">
      <c r="E7941" s="47"/>
      <c r="H7941" s="47"/>
    </row>
    <row r="7942" spans="5:8" x14ac:dyDescent="0.35">
      <c r="E7942" s="47"/>
      <c r="H7942" s="47"/>
    </row>
    <row r="7943" spans="5:8" x14ac:dyDescent="0.35">
      <c r="E7943" s="47"/>
      <c r="H7943" s="47"/>
    </row>
    <row r="7944" spans="5:8" x14ac:dyDescent="0.35">
      <c r="E7944" s="47"/>
      <c r="H7944" s="47"/>
    </row>
    <row r="7945" spans="5:8" x14ac:dyDescent="0.35">
      <c r="E7945" s="47"/>
      <c r="H7945" s="47"/>
    </row>
    <row r="7946" spans="5:8" x14ac:dyDescent="0.35">
      <c r="E7946" s="47"/>
      <c r="H7946" s="47"/>
    </row>
    <row r="7947" spans="5:8" x14ac:dyDescent="0.35">
      <c r="E7947" s="47"/>
      <c r="H7947" s="47"/>
    </row>
    <row r="7948" spans="5:8" x14ac:dyDescent="0.35">
      <c r="E7948" s="47"/>
      <c r="H7948" s="47"/>
    </row>
    <row r="7949" spans="5:8" x14ac:dyDescent="0.35">
      <c r="E7949" s="47"/>
      <c r="H7949" s="47"/>
    </row>
    <row r="7950" spans="5:8" x14ac:dyDescent="0.35">
      <c r="E7950" s="47"/>
      <c r="H7950" s="47"/>
    </row>
    <row r="7951" spans="5:8" x14ac:dyDescent="0.35">
      <c r="E7951" s="47"/>
      <c r="H7951" s="47"/>
    </row>
    <row r="7952" spans="5:8" x14ac:dyDescent="0.35">
      <c r="E7952" s="47"/>
      <c r="H7952" s="47"/>
    </row>
    <row r="7953" spans="5:8" x14ac:dyDescent="0.35">
      <c r="E7953" s="47"/>
      <c r="H7953" s="47"/>
    </row>
    <row r="7954" spans="5:8" x14ac:dyDescent="0.35">
      <c r="E7954" s="47"/>
      <c r="H7954" s="47"/>
    </row>
    <row r="7955" spans="5:8" x14ac:dyDescent="0.35">
      <c r="E7955" s="47"/>
      <c r="H7955" s="47"/>
    </row>
    <row r="7956" spans="5:8" x14ac:dyDescent="0.35">
      <c r="E7956" s="47"/>
      <c r="H7956" s="47"/>
    </row>
    <row r="7957" spans="5:8" x14ac:dyDescent="0.35">
      <c r="E7957" s="47"/>
      <c r="H7957" s="47"/>
    </row>
    <row r="7958" spans="5:8" x14ac:dyDescent="0.35">
      <c r="E7958" s="47"/>
      <c r="H7958" s="47"/>
    </row>
    <row r="7959" spans="5:8" x14ac:dyDescent="0.35">
      <c r="E7959" s="47"/>
      <c r="H7959" s="47"/>
    </row>
    <row r="7960" spans="5:8" x14ac:dyDescent="0.35">
      <c r="E7960" s="47"/>
      <c r="H7960" s="47"/>
    </row>
    <row r="7961" spans="5:8" x14ac:dyDescent="0.35">
      <c r="E7961" s="47"/>
      <c r="H7961" s="47"/>
    </row>
    <row r="7962" spans="5:8" x14ac:dyDescent="0.35">
      <c r="E7962" s="47"/>
      <c r="H7962" s="47"/>
    </row>
    <row r="7963" spans="5:8" x14ac:dyDescent="0.35">
      <c r="E7963" s="47"/>
      <c r="H7963" s="47"/>
    </row>
    <row r="7964" spans="5:8" x14ac:dyDescent="0.35">
      <c r="E7964" s="47"/>
      <c r="H7964" s="47"/>
    </row>
    <row r="7965" spans="5:8" x14ac:dyDescent="0.35">
      <c r="E7965" s="47"/>
      <c r="H7965" s="47"/>
    </row>
    <row r="7966" spans="5:8" x14ac:dyDescent="0.35">
      <c r="E7966" s="47"/>
      <c r="H7966" s="47"/>
    </row>
    <row r="7967" spans="5:8" x14ac:dyDescent="0.35">
      <c r="E7967" s="47"/>
      <c r="H7967" s="47"/>
    </row>
    <row r="7968" spans="5:8" x14ac:dyDescent="0.35">
      <c r="E7968" s="47"/>
      <c r="H7968" s="47"/>
    </row>
    <row r="7969" spans="5:8" x14ac:dyDescent="0.35">
      <c r="E7969" s="47"/>
      <c r="H7969" s="47"/>
    </row>
    <row r="7970" spans="5:8" x14ac:dyDescent="0.35">
      <c r="E7970" s="47"/>
      <c r="H7970" s="47"/>
    </row>
    <row r="7971" spans="5:8" x14ac:dyDescent="0.35">
      <c r="E7971" s="47"/>
      <c r="H7971" s="47"/>
    </row>
    <row r="7972" spans="5:8" x14ac:dyDescent="0.35">
      <c r="E7972" s="47"/>
      <c r="H7972" s="47"/>
    </row>
    <row r="7973" spans="5:8" x14ac:dyDescent="0.35">
      <c r="E7973" s="47"/>
      <c r="H7973" s="47"/>
    </row>
    <row r="7974" spans="5:8" x14ac:dyDescent="0.35">
      <c r="E7974" s="47"/>
      <c r="H7974" s="47"/>
    </row>
    <row r="7975" spans="5:8" x14ac:dyDescent="0.35">
      <c r="E7975" s="47"/>
      <c r="H7975" s="47"/>
    </row>
    <row r="7976" spans="5:8" x14ac:dyDescent="0.35">
      <c r="E7976" s="47"/>
      <c r="H7976" s="47"/>
    </row>
    <row r="7977" spans="5:8" x14ac:dyDescent="0.35">
      <c r="E7977" s="47"/>
      <c r="H7977" s="47"/>
    </row>
    <row r="7978" spans="5:8" x14ac:dyDescent="0.35">
      <c r="E7978" s="47"/>
      <c r="H7978" s="47"/>
    </row>
    <row r="7979" spans="5:8" x14ac:dyDescent="0.35">
      <c r="E7979" s="47"/>
      <c r="H7979" s="47"/>
    </row>
    <row r="7980" spans="5:8" x14ac:dyDescent="0.35">
      <c r="E7980" s="47"/>
      <c r="H7980" s="47"/>
    </row>
    <row r="7981" spans="5:8" x14ac:dyDescent="0.35">
      <c r="E7981" s="47"/>
      <c r="H7981" s="47"/>
    </row>
    <row r="7982" spans="5:8" x14ac:dyDescent="0.35">
      <c r="E7982" s="47"/>
      <c r="H7982" s="47"/>
    </row>
    <row r="7983" spans="5:8" x14ac:dyDescent="0.35">
      <c r="E7983" s="47"/>
      <c r="H7983" s="47"/>
    </row>
    <row r="7984" spans="5:8" x14ac:dyDescent="0.35">
      <c r="E7984" s="47"/>
      <c r="H7984" s="47"/>
    </row>
    <row r="7985" spans="5:8" x14ac:dyDescent="0.35">
      <c r="E7985" s="47"/>
      <c r="H7985" s="47"/>
    </row>
    <row r="7986" spans="5:8" x14ac:dyDescent="0.35">
      <c r="E7986" s="47"/>
      <c r="H7986" s="47"/>
    </row>
    <row r="7987" spans="5:8" x14ac:dyDescent="0.35">
      <c r="E7987" s="47"/>
      <c r="H7987" s="47"/>
    </row>
    <row r="7988" spans="5:8" x14ac:dyDescent="0.35">
      <c r="E7988" s="47"/>
      <c r="H7988" s="47"/>
    </row>
    <row r="7989" spans="5:8" x14ac:dyDescent="0.35">
      <c r="E7989" s="47"/>
      <c r="H7989" s="47"/>
    </row>
    <row r="7990" spans="5:8" x14ac:dyDescent="0.35">
      <c r="E7990" s="47"/>
      <c r="H7990" s="47"/>
    </row>
    <row r="7991" spans="5:8" x14ac:dyDescent="0.35">
      <c r="E7991" s="47"/>
      <c r="H7991" s="47"/>
    </row>
    <row r="7992" spans="5:8" x14ac:dyDescent="0.35">
      <c r="E7992" s="47"/>
      <c r="H7992" s="47"/>
    </row>
    <row r="7993" spans="5:8" x14ac:dyDescent="0.35">
      <c r="E7993" s="47"/>
      <c r="H7993" s="47"/>
    </row>
    <row r="7994" spans="5:8" x14ac:dyDescent="0.35">
      <c r="E7994" s="47"/>
      <c r="H7994" s="47"/>
    </row>
    <row r="7995" spans="5:8" x14ac:dyDescent="0.35">
      <c r="E7995" s="47"/>
      <c r="H7995" s="47"/>
    </row>
    <row r="7996" spans="5:8" x14ac:dyDescent="0.35">
      <c r="E7996" s="47"/>
      <c r="H7996" s="47"/>
    </row>
    <row r="7997" spans="5:8" x14ac:dyDescent="0.35">
      <c r="E7997" s="47"/>
      <c r="H7997" s="47"/>
    </row>
    <row r="7998" spans="5:8" x14ac:dyDescent="0.35">
      <c r="E7998" s="47"/>
      <c r="H7998" s="47"/>
    </row>
    <row r="7999" spans="5:8" x14ac:dyDescent="0.35">
      <c r="E7999" s="47"/>
      <c r="H7999" s="47"/>
    </row>
    <row r="8000" spans="5:8" x14ac:dyDescent="0.35">
      <c r="E8000" s="47"/>
      <c r="H8000" s="47"/>
    </row>
    <row r="8001" spans="5:8" x14ac:dyDescent="0.35">
      <c r="E8001" s="47"/>
      <c r="H8001" s="47"/>
    </row>
    <row r="8002" spans="5:8" x14ac:dyDescent="0.35">
      <c r="E8002" s="47"/>
      <c r="H8002" s="47"/>
    </row>
    <row r="8003" spans="5:8" x14ac:dyDescent="0.35">
      <c r="E8003" s="47"/>
      <c r="H8003" s="47"/>
    </row>
    <row r="8004" spans="5:8" x14ac:dyDescent="0.35">
      <c r="E8004" s="47"/>
      <c r="H8004" s="47"/>
    </row>
    <row r="8005" spans="5:8" x14ac:dyDescent="0.35">
      <c r="E8005" s="47"/>
      <c r="H8005" s="47"/>
    </row>
    <row r="8006" spans="5:8" x14ac:dyDescent="0.35">
      <c r="E8006" s="47"/>
      <c r="H8006" s="47"/>
    </row>
    <row r="8007" spans="5:8" x14ac:dyDescent="0.35">
      <c r="E8007" s="47"/>
      <c r="H8007" s="47"/>
    </row>
    <row r="8008" spans="5:8" x14ac:dyDescent="0.35">
      <c r="E8008" s="47"/>
      <c r="H8008" s="47"/>
    </row>
    <row r="8009" spans="5:8" x14ac:dyDescent="0.35">
      <c r="E8009" s="47"/>
      <c r="H8009" s="47"/>
    </row>
    <row r="8010" spans="5:8" x14ac:dyDescent="0.35">
      <c r="E8010" s="47"/>
      <c r="H8010" s="47"/>
    </row>
    <row r="8011" spans="5:8" x14ac:dyDescent="0.35">
      <c r="E8011" s="47"/>
      <c r="H8011" s="47"/>
    </row>
    <row r="8012" spans="5:8" x14ac:dyDescent="0.35">
      <c r="E8012" s="47"/>
      <c r="H8012" s="47"/>
    </row>
    <row r="8013" spans="5:8" x14ac:dyDescent="0.35">
      <c r="E8013" s="47"/>
      <c r="H8013" s="47"/>
    </row>
    <row r="8014" spans="5:8" x14ac:dyDescent="0.35">
      <c r="E8014" s="47"/>
      <c r="H8014" s="47"/>
    </row>
    <row r="8015" spans="5:8" x14ac:dyDescent="0.35">
      <c r="E8015" s="47"/>
      <c r="H8015" s="47"/>
    </row>
    <row r="8016" spans="5:8" x14ac:dyDescent="0.35">
      <c r="E8016" s="47"/>
      <c r="H8016" s="47"/>
    </row>
    <row r="8017" spans="5:8" x14ac:dyDescent="0.35">
      <c r="E8017" s="47"/>
      <c r="H8017" s="47"/>
    </row>
    <row r="8018" spans="5:8" x14ac:dyDescent="0.35">
      <c r="E8018" s="47"/>
      <c r="H8018" s="47"/>
    </row>
    <row r="8019" spans="5:8" x14ac:dyDescent="0.35">
      <c r="E8019" s="47"/>
      <c r="H8019" s="47"/>
    </row>
    <row r="8020" spans="5:8" x14ac:dyDescent="0.35">
      <c r="E8020" s="47"/>
      <c r="H8020" s="47"/>
    </row>
    <row r="8021" spans="5:8" x14ac:dyDescent="0.35">
      <c r="E8021" s="47"/>
      <c r="H8021" s="47"/>
    </row>
    <row r="8022" spans="5:8" x14ac:dyDescent="0.35">
      <c r="E8022" s="47"/>
      <c r="H8022" s="47"/>
    </row>
    <row r="8023" spans="5:8" x14ac:dyDescent="0.35">
      <c r="E8023" s="47"/>
      <c r="H8023" s="47"/>
    </row>
    <row r="8024" spans="5:8" x14ac:dyDescent="0.35">
      <c r="E8024" s="47"/>
      <c r="H8024" s="47"/>
    </row>
    <row r="8025" spans="5:8" x14ac:dyDescent="0.35">
      <c r="E8025" s="47"/>
      <c r="H8025" s="47"/>
    </row>
    <row r="8026" spans="5:8" x14ac:dyDescent="0.35">
      <c r="E8026" s="47"/>
      <c r="H8026" s="47"/>
    </row>
    <row r="8027" spans="5:8" x14ac:dyDescent="0.35">
      <c r="E8027" s="47"/>
      <c r="H8027" s="47"/>
    </row>
    <row r="8028" spans="5:8" x14ac:dyDescent="0.35">
      <c r="E8028" s="47"/>
      <c r="H8028" s="47"/>
    </row>
    <row r="8029" spans="5:8" x14ac:dyDescent="0.35">
      <c r="E8029" s="47"/>
      <c r="H8029" s="47"/>
    </row>
    <row r="8030" spans="5:8" x14ac:dyDescent="0.35">
      <c r="E8030" s="47"/>
      <c r="H8030" s="47"/>
    </row>
    <row r="8031" spans="5:8" x14ac:dyDescent="0.35">
      <c r="E8031" s="47"/>
      <c r="H8031" s="47"/>
    </row>
    <row r="8032" spans="5:8" x14ac:dyDescent="0.35">
      <c r="E8032" s="47"/>
      <c r="H8032" s="47"/>
    </row>
    <row r="8033" spans="5:8" x14ac:dyDescent="0.35">
      <c r="E8033" s="47"/>
      <c r="H8033" s="47"/>
    </row>
    <row r="8034" spans="5:8" x14ac:dyDescent="0.35">
      <c r="E8034" s="47"/>
      <c r="H8034" s="47"/>
    </row>
    <row r="8035" spans="5:8" x14ac:dyDescent="0.35">
      <c r="E8035" s="47"/>
      <c r="H8035" s="47"/>
    </row>
    <row r="8036" spans="5:8" x14ac:dyDescent="0.35">
      <c r="E8036" s="47"/>
      <c r="H8036" s="47"/>
    </row>
    <row r="8037" spans="5:8" x14ac:dyDescent="0.35">
      <c r="E8037" s="47"/>
      <c r="H8037" s="47"/>
    </row>
    <row r="8038" spans="5:8" x14ac:dyDescent="0.35">
      <c r="E8038" s="47"/>
      <c r="H8038" s="47"/>
    </row>
    <row r="8039" spans="5:8" x14ac:dyDescent="0.35">
      <c r="E8039" s="47"/>
      <c r="H8039" s="47"/>
    </row>
    <row r="8040" spans="5:8" x14ac:dyDescent="0.35">
      <c r="E8040" s="47"/>
      <c r="H8040" s="47"/>
    </row>
    <row r="8041" spans="5:8" x14ac:dyDescent="0.35">
      <c r="E8041" s="47"/>
      <c r="H8041" s="47"/>
    </row>
    <row r="8042" spans="5:8" x14ac:dyDescent="0.35">
      <c r="E8042" s="47"/>
      <c r="H8042" s="47"/>
    </row>
    <row r="8043" spans="5:8" x14ac:dyDescent="0.35">
      <c r="E8043" s="47"/>
      <c r="H8043" s="47"/>
    </row>
    <row r="8044" spans="5:8" x14ac:dyDescent="0.35">
      <c r="E8044" s="47"/>
      <c r="H8044" s="47"/>
    </row>
    <row r="8045" spans="5:8" x14ac:dyDescent="0.35">
      <c r="E8045" s="47"/>
      <c r="H8045" s="47"/>
    </row>
    <row r="8046" spans="5:8" x14ac:dyDescent="0.35">
      <c r="E8046" s="47"/>
      <c r="H8046" s="47"/>
    </row>
    <row r="8047" spans="5:8" x14ac:dyDescent="0.35">
      <c r="E8047" s="47"/>
      <c r="H8047" s="47"/>
    </row>
    <row r="8048" spans="5:8" x14ac:dyDescent="0.35">
      <c r="E8048" s="47"/>
      <c r="H8048" s="47"/>
    </row>
    <row r="8049" spans="5:8" x14ac:dyDescent="0.35">
      <c r="E8049" s="47"/>
      <c r="H8049" s="47"/>
    </row>
    <row r="8050" spans="5:8" x14ac:dyDescent="0.35">
      <c r="E8050" s="47"/>
      <c r="H8050" s="47"/>
    </row>
    <row r="8051" spans="5:8" x14ac:dyDescent="0.35">
      <c r="E8051" s="47"/>
      <c r="H8051" s="47"/>
    </row>
    <row r="8052" spans="5:8" x14ac:dyDescent="0.35">
      <c r="E8052" s="47"/>
      <c r="H8052" s="47"/>
    </row>
    <row r="8053" spans="5:8" x14ac:dyDescent="0.35">
      <c r="E8053" s="47"/>
      <c r="H8053" s="47"/>
    </row>
    <row r="8054" spans="5:8" x14ac:dyDescent="0.35">
      <c r="E8054" s="47"/>
      <c r="H8054" s="47"/>
    </row>
    <row r="8055" spans="5:8" x14ac:dyDescent="0.35">
      <c r="E8055" s="47"/>
      <c r="H8055" s="47"/>
    </row>
    <row r="8056" spans="5:8" x14ac:dyDescent="0.35">
      <c r="E8056" s="47"/>
      <c r="H8056" s="47"/>
    </row>
    <row r="8057" spans="5:8" x14ac:dyDescent="0.35">
      <c r="E8057" s="47"/>
      <c r="H8057" s="47"/>
    </row>
    <row r="8058" spans="5:8" x14ac:dyDescent="0.35">
      <c r="E8058" s="47"/>
      <c r="H8058" s="47"/>
    </row>
    <row r="8059" spans="5:8" x14ac:dyDescent="0.35">
      <c r="E8059" s="47"/>
      <c r="H8059" s="47"/>
    </row>
    <row r="8060" spans="5:8" x14ac:dyDescent="0.35">
      <c r="E8060" s="47"/>
      <c r="H8060" s="47"/>
    </row>
    <row r="8061" spans="5:8" x14ac:dyDescent="0.35">
      <c r="E8061" s="47"/>
      <c r="H8061" s="47"/>
    </row>
    <row r="8062" spans="5:8" x14ac:dyDescent="0.35">
      <c r="E8062" s="47"/>
      <c r="H8062" s="47"/>
    </row>
    <row r="8063" spans="5:8" x14ac:dyDescent="0.35">
      <c r="E8063" s="47"/>
      <c r="H8063" s="47"/>
    </row>
    <row r="8064" spans="5:8" x14ac:dyDescent="0.35">
      <c r="E8064" s="47"/>
      <c r="H8064" s="47"/>
    </row>
    <row r="8065" spans="5:8" x14ac:dyDescent="0.35">
      <c r="E8065" s="47"/>
      <c r="H8065" s="47"/>
    </row>
    <row r="8066" spans="5:8" x14ac:dyDescent="0.35">
      <c r="E8066" s="47"/>
      <c r="H8066" s="47"/>
    </row>
    <row r="8067" spans="5:8" x14ac:dyDescent="0.35">
      <c r="E8067" s="47"/>
      <c r="H8067" s="47"/>
    </row>
    <row r="8068" spans="5:8" x14ac:dyDescent="0.35">
      <c r="E8068" s="47"/>
      <c r="H8068" s="47"/>
    </row>
    <row r="8069" spans="5:8" x14ac:dyDescent="0.35">
      <c r="E8069" s="47"/>
      <c r="H8069" s="47"/>
    </row>
    <row r="8070" spans="5:8" x14ac:dyDescent="0.35">
      <c r="E8070" s="47"/>
      <c r="H8070" s="47"/>
    </row>
    <row r="8071" spans="5:8" x14ac:dyDescent="0.35">
      <c r="E8071" s="47"/>
      <c r="H8071" s="47"/>
    </row>
    <row r="8072" spans="5:8" x14ac:dyDescent="0.35">
      <c r="E8072" s="47"/>
      <c r="H8072" s="47"/>
    </row>
    <row r="8073" spans="5:8" x14ac:dyDescent="0.35">
      <c r="E8073" s="47"/>
      <c r="H8073" s="47"/>
    </row>
    <row r="8074" spans="5:8" x14ac:dyDescent="0.35">
      <c r="E8074" s="47"/>
      <c r="H8074" s="47"/>
    </row>
    <row r="8075" spans="5:8" x14ac:dyDescent="0.35">
      <c r="E8075" s="47"/>
      <c r="H8075" s="47"/>
    </row>
    <row r="8076" spans="5:8" x14ac:dyDescent="0.35">
      <c r="E8076" s="47"/>
      <c r="H8076" s="47"/>
    </row>
    <row r="8077" spans="5:8" x14ac:dyDescent="0.35">
      <c r="E8077" s="47"/>
      <c r="H8077" s="47"/>
    </row>
    <row r="8078" spans="5:8" x14ac:dyDescent="0.35">
      <c r="E8078" s="47"/>
      <c r="H8078" s="47"/>
    </row>
    <row r="8079" spans="5:8" x14ac:dyDescent="0.35">
      <c r="E8079" s="47"/>
      <c r="H8079" s="47"/>
    </row>
    <row r="8080" spans="5:8" x14ac:dyDescent="0.35">
      <c r="E8080" s="47"/>
      <c r="H8080" s="47"/>
    </row>
    <row r="8081" spans="5:8" x14ac:dyDescent="0.35">
      <c r="E8081" s="47"/>
      <c r="H8081" s="47"/>
    </row>
    <row r="8082" spans="5:8" x14ac:dyDescent="0.35">
      <c r="E8082" s="47"/>
      <c r="H8082" s="47"/>
    </row>
    <row r="8083" spans="5:8" x14ac:dyDescent="0.35">
      <c r="E8083" s="47"/>
      <c r="H8083" s="47"/>
    </row>
    <row r="8084" spans="5:8" x14ac:dyDescent="0.35">
      <c r="E8084" s="47"/>
      <c r="H8084" s="47"/>
    </row>
    <row r="8085" spans="5:8" x14ac:dyDescent="0.35">
      <c r="E8085" s="47"/>
      <c r="H8085" s="47"/>
    </row>
    <row r="8086" spans="5:8" x14ac:dyDescent="0.35">
      <c r="E8086" s="47"/>
      <c r="H8086" s="47"/>
    </row>
    <row r="8087" spans="5:8" x14ac:dyDescent="0.35">
      <c r="E8087" s="47"/>
      <c r="H8087" s="47"/>
    </row>
    <row r="8088" spans="5:8" x14ac:dyDescent="0.35">
      <c r="E8088" s="47"/>
      <c r="H8088" s="47"/>
    </row>
    <row r="8089" spans="5:8" x14ac:dyDescent="0.35">
      <c r="E8089" s="47"/>
      <c r="H8089" s="47"/>
    </row>
    <row r="8090" spans="5:8" x14ac:dyDescent="0.35">
      <c r="E8090" s="47"/>
      <c r="H8090" s="47"/>
    </row>
    <row r="8091" spans="5:8" x14ac:dyDescent="0.35">
      <c r="E8091" s="47"/>
      <c r="H8091" s="47"/>
    </row>
    <row r="8092" spans="5:8" x14ac:dyDescent="0.35">
      <c r="E8092" s="47"/>
      <c r="H8092" s="47"/>
    </row>
    <row r="8093" spans="5:8" x14ac:dyDescent="0.35">
      <c r="E8093" s="47"/>
      <c r="H8093" s="47"/>
    </row>
    <row r="8094" spans="5:8" x14ac:dyDescent="0.35">
      <c r="E8094" s="47"/>
      <c r="H8094" s="47"/>
    </row>
    <row r="8095" spans="5:8" x14ac:dyDescent="0.35">
      <c r="E8095" s="47"/>
      <c r="H8095" s="47"/>
    </row>
    <row r="8096" spans="5:8" x14ac:dyDescent="0.35">
      <c r="E8096" s="47"/>
      <c r="H8096" s="47"/>
    </row>
    <row r="8097" spans="5:8" x14ac:dyDescent="0.35">
      <c r="E8097" s="47"/>
      <c r="H8097" s="47"/>
    </row>
    <row r="8098" spans="5:8" x14ac:dyDescent="0.35">
      <c r="E8098" s="47"/>
      <c r="H8098" s="47"/>
    </row>
    <row r="8099" spans="5:8" x14ac:dyDescent="0.35">
      <c r="E8099" s="47"/>
      <c r="H8099" s="47"/>
    </row>
    <row r="8100" spans="5:8" x14ac:dyDescent="0.35">
      <c r="E8100" s="47"/>
      <c r="H8100" s="47"/>
    </row>
    <row r="8101" spans="5:8" x14ac:dyDescent="0.35">
      <c r="E8101" s="47"/>
      <c r="H8101" s="47"/>
    </row>
    <row r="8102" spans="5:8" x14ac:dyDescent="0.35">
      <c r="E8102" s="47"/>
      <c r="H8102" s="47"/>
    </row>
    <row r="8103" spans="5:8" x14ac:dyDescent="0.35">
      <c r="E8103" s="47"/>
      <c r="H8103" s="47"/>
    </row>
    <row r="8104" spans="5:8" x14ac:dyDescent="0.35">
      <c r="E8104" s="47"/>
      <c r="H8104" s="47"/>
    </row>
    <row r="8105" spans="5:8" x14ac:dyDescent="0.35">
      <c r="E8105" s="47"/>
      <c r="H8105" s="47"/>
    </row>
    <row r="8106" spans="5:8" x14ac:dyDescent="0.35">
      <c r="E8106" s="47"/>
      <c r="H8106" s="47"/>
    </row>
    <row r="8107" spans="5:8" x14ac:dyDescent="0.35">
      <c r="E8107" s="47"/>
      <c r="H8107" s="47"/>
    </row>
    <row r="8108" spans="5:8" x14ac:dyDescent="0.35">
      <c r="E8108" s="47"/>
      <c r="H8108" s="47"/>
    </row>
    <row r="8109" spans="5:8" x14ac:dyDescent="0.35">
      <c r="E8109" s="47"/>
      <c r="H8109" s="47"/>
    </row>
    <row r="8110" spans="5:8" x14ac:dyDescent="0.35">
      <c r="E8110" s="47"/>
      <c r="H8110" s="47"/>
    </row>
    <row r="8111" spans="5:8" x14ac:dyDescent="0.35">
      <c r="E8111" s="47"/>
      <c r="H8111" s="47"/>
    </row>
    <row r="8112" spans="5:8" x14ac:dyDescent="0.35">
      <c r="E8112" s="47"/>
      <c r="H8112" s="47"/>
    </row>
    <row r="8113" spans="5:8" x14ac:dyDescent="0.35">
      <c r="E8113" s="47"/>
      <c r="H8113" s="47"/>
    </row>
    <row r="8114" spans="5:8" x14ac:dyDescent="0.35">
      <c r="E8114" s="47"/>
      <c r="H8114" s="47"/>
    </row>
    <row r="8115" spans="5:8" x14ac:dyDescent="0.35">
      <c r="E8115" s="47"/>
      <c r="H8115" s="47"/>
    </row>
    <row r="8116" spans="5:8" x14ac:dyDescent="0.35">
      <c r="E8116" s="47"/>
      <c r="H8116" s="47"/>
    </row>
    <row r="8117" spans="5:8" x14ac:dyDescent="0.35">
      <c r="E8117" s="47"/>
      <c r="H8117" s="47"/>
    </row>
    <row r="8118" spans="5:8" x14ac:dyDescent="0.35">
      <c r="E8118" s="47"/>
      <c r="H8118" s="47"/>
    </row>
    <row r="8119" spans="5:8" x14ac:dyDescent="0.35">
      <c r="E8119" s="47"/>
      <c r="H8119" s="47"/>
    </row>
    <row r="8120" spans="5:8" x14ac:dyDescent="0.35">
      <c r="E8120" s="47"/>
      <c r="H8120" s="47"/>
    </row>
    <row r="8121" spans="5:8" x14ac:dyDescent="0.35">
      <c r="E8121" s="47"/>
      <c r="H8121" s="47"/>
    </row>
    <row r="8122" spans="5:8" x14ac:dyDescent="0.35">
      <c r="E8122" s="47"/>
      <c r="H8122" s="47"/>
    </row>
    <row r="8123" spans="5:8" x14ac:dyDescent="0.35">
      <c r="E8123" s="47"/>
      <c r="H8123" s="47"/>
    </row>
    <row r="8124" spans="5:8" x14ac:dyDescent="0.35">
      <c r="E8124" s="47"/>
      <c r="H8124" s="47"/>
    </row>
    <row r="8125" spans="5:8" x14ac:dyDescent="0.35">
      <c r="E8125" s="47"/>
      <c r="H8125" s="47"/>
    </row>
    <row r="8126" spans="5:8" x14ac:dyDescent="0.35">
      <c r="E8126" s="47"/>
      <c r="H8126" s="47"/>
    </row>
    <row r="8127" spans="5:8" x14ac:dyDescent="0.35">
      <c r="E8127" s="47"/>
      <c r="H8127" s="47"/>
    </row>
    <row r="8128" spans="5:8" x14ac:dyDescent="0.35">
      <c r="E8128" s="47"/>
      <c r="H8128" s="47"/>
    </row>
    <row r="8129" spans="5:8" x14ac:dyDescent="0.35">
      <c r="E8129" s="47"/>
      <c r="H8129" s="47"/>
    </row>
    <row r="8130" spans="5:8" x14ac:dyDescent="0.35">
      <c r="E8130" s="47"/>
      <c r="H8130" s="47"/>
    </row>
    <row r="8131" spans="5:8" x14ac:dyDescent="0.35">
      <c r="E8131" s="47"/>
      <c r="H8131" s="47"/>
    </row>
    <row r="8132" spans="5:8" x14ac:dyDescent="0.35">
      <c r="E8132" s="47"/>
      <c r="H8132" s="47"/>
    </row>
    <row r="8133" spans="5:8" x14ac:dyDescent="0.35">
      <c r="E8133" s="47"/>
      <c r="H8133" s="47"/>
    </row>
    <row r="8134" spans="5:8" x14ac:dyDescent="0.35">
      <c r="E8134" s="47"/>
      <c r="H8134" s="47"/>
    </row>
    <row r="8135" spans="5:8" x14ac:dyDescent="0.35">
      <c r="E8135" s="47"/>
      <c r="H8135" s="47"/>
    </row>
    <row r="8136" spans="5:8" x14ac:dyDescent="0.35">
      <c r="E8136" s="47"/>
      <c r="H8136" s="47"/>
    </row>
    <row r="8137" spans="5:8" x14ac:dyDescent="0.35">
      <c r="E8137" s="47"/>
      <c r="H8137" s="47"/>
    </row>
    <row r="8138" spans="5:8" x14ac:dyDescent="0.35">
      <c r="E8138" s="47"/>
      <c r="H8138" s="47"/>
    </row>
    <row r="8139" spans="5:8" x14ac:dyDescent="0.35">
      <c r="E8139" s="47"/>
      <c r="H8139" s="47"/>
    </row>
    <row r="8140" spans="5:8" x14ac:dyDescent="0.35">
      <c r="E8140" s="47"/>
      <c r="H8140" s="47"/>
    </row>
    <row r="8141" spans="5:8" x14ac:dyDescent="0.35">
      <c r="E8141" s="47"/>
      <c r="H8141" s="47"/>
    </row>
    <row r="8142" spans="5:8" x14ac:dyDescent="0.35">
      <c r="E8142" s="47"/>
      <c r="H8142" s="47"/>
    </row>
    <row r="8143" spans="5:8" x14ac:dyDescent="0.35">
      <c r="E8143" s="47"/>
      <c r="H8143" s="47"/>
    </row>
    <row r="8144" spans="5:8" x14ac:dyDescent="0.35">
      <c r="E8144" s="47"/>
      <c r="H8144" s="47"/>
    </row>
    <row r="8145" spans="5:8" x14ac:dyDescent="0.35">
      <c r="E8145" s="47"/>
      <c r="H8145" s="47"/>
    </row>
    <row r="8146" spans="5:8" x14ac:dyDescent="0.35">
      <c r="E8146" s="47"/>
      <c r="H8146" s="47"/>
    </row>
    <row r="8147" spans="5:8" x14ac:dyDescent="0.35">
      <c r="E8147" s="47"/>
      <c r="H8147" s="47"/>
    </row>
    <row r="8148" spans="5:8" x14ac:dyDescent="0.35">
      <c r="E8148" s="47"/>
      <c r="H8148" s="47"/>
    </row>
    <row r="8149" spans="5:8" x14ac:dyDescent="0.35">
      <c r="E8149" s="47"/>
      <c r="H8149" s="47"/>
    </row>
    <row r="8150" spans="5:8" x14ac:dyDescent="0.35">
      <c r="E8150" s="47"/>
      <c r="H8150" s="47"/>
    </row>
    <row r="8151" spans="5:8" x14ac:dyDescent="0.35">
      <c r="E8151" s="47"/>
      <c r="H8151" s="47"/>
    </row>
    <row r="8152" spans="5:8" x14ac:dyDescent="0.35">
      <c r="E8152" s="47"/>
      <c r="H8152" s="47"/>
    </row>
    <row r="8153" spans="5:8" x14ac:dyDescent="0.35">
      <c r="E8153" s="47"/>
      <c r="H8153" s="47"/>
    </row>
    <row r="8154" spans="5:8" x14ac:dyDescent="0.35">
      <c r="E8154" s="47"/>
      <c r="H8154" s="47"/>
    </row>
    <row r="8155" spans="5:8" x14ac:dyDescent="0.35">
      <c r="E8155" s="47"/>
      <c r="H8155" s="47"/>
    </row>
    <row r="8156" spans="5:8" x14ac:dyDescent="0.35">
      <c r="E8156" s="47"/>
      <c r="H8156" s="47"/>
    </row>
    <row r="8157" spans="5:8" x14ac:dyDescent="0.35">
      <c r="E8157" s="47"/>
      <c r="H8157" s="47"/>
    </row>
    <row r="8158" spans="5:8" x14ac:dyDescent="0.35">
      <c r="E8158" s="47"/>
      <c r="H8158" s="47"/>
    </row>
    <row r="8159" spans="5:8" x14ac:dyDescent="0.35">
      <c r="E8159" s="47"/>
      <c r="H8159" s="47"/>
    </row>
    <row r="8160" spans="5:8" x14ac:dyDescent="0.35">
      <c r="E8160" s="47"/>
      <c r="H8160" s="47"/>
    </row>
    <row r="8161" spans="5:8" x14ac:dyDescent="0.35">
      <c r="E8161" s="47"/>
      <c r="H8161" s="47"/>
    </row>
    <row r="8162" spans="5:8" x14ac:dyDescent="0.35">
      <c r="E8162" s="47"/>
      <c r="H8162" s="47"/>
    </row>
    <row r="8163" spans="5:8" x14ac:dyDescent="0.35">
      <c r="E8163" s="47"/>
      <c r="H8163" s="47"/>
    </row>
    <row r="8164" spans="5:8" x14ac:dyDescent="0.35">
      <c r="E8164" s="47"/>
      <c r="H8164" s="47"/>
    </row>
    <row r="8165" spans="5:8" x14ac:dyDescent="0.35">
      <c r="E8165" s="47"/>
      <c r="H8165" s="47"/>
    </row>
    <row r="8166" spans="5:8" x14ac:dyDescent="0.35">
      <c r="E8166" s="47"/>
      <c r="H8166" s="47"/>
    </row>
    <row r="8167" spans="5:8" x14ac:dyDescent="0.35">
      <c r="E8167" s="47"/>
      <c r="H8167" s="47"/>
    </row>
    <row r="8168" spans="5:8" x14ac:dyDescent="0.35">
      <c r="E8168" s="47"/>
      <c r="H8168" s="47"/>
    </row>
    <row r="8169" spans="5:8" x14ac:dyDescent="0.35">
      <c r="E8169" s="47"/>
      <c r="H8169" s="47"/>
    </row>
    <row r="8170" spans="5:8" x14ac:dyDescent="0.35">
      <c r="E8170" s="47"/>
      <c r="H8170" s="47"/>
    </row>
    <row r="8171" spans="5:8" x14ac:dyDescent="0.35">
      <c r="E8171" s="47"/>
      <c r="H8171" s="47"/>
    </row>
    <row r="8172" spans="5:8" x14ac:dyDescent="0.35">
      <c r="E8172" s="47"/>
      <c r="H8172" s="47"/>
    </row>
    <row r="8173" spans="5:8" x14ac:dyDescent="0.35">
      <c r="E8173" s="47"/>
      <c r="H8173" s="47"/>
    </row>
    <row r="8174" spans="5:8" x14ac:dyDescent="0.35">
      <c r="E8174" s="47"/>
      <c r="H8174" s="47"/>
    </row>
    <row r="8175" spans="5:8" x14ac:dyDescent="0.35">
      <c r="E8175" s="47"/>
      <c r="H8175" s="47"/>
    </row>
    <row r="8176" spans="5:8" x14ac:dyDescent="0.35">
      <c r="E8176" s="47"/>
      <c r="H8176" s="47"/>
    </row>
    <row r="8177" spans="5:8" x14ac:dyDescent="0.35">
      <c r="E8177" s="47"/>
      <c r="H8177" s="47"/>
    </row>
    <row r="8178" spans="5:8" x14ac:dyDescent="0.35">
      <c r="E8178" s="47"/>
      <c r="H8178" s="47"/>
    </row>
    <row r="8179" spans="5:8" x14ac:dyDescent="0.35">
      <c r="E8179" s="47"/>
      <c r="H8179" s="47"/>
    </row>
    <row r="8180" spans="5:8" x14ac:dyDescent="0.35">
      <c r="E8180" s="47"/>
      <c r="H8180" s="47"/>
    </row>
    <row r="8181" spans="5:8" x14ac:dyDescent="0.35">
      <c r="E8181" s="47"/>
      <c r="H8181" s="47"/>
    </row>
    <row r="8182" spans="5:8" x14ac:dyDescent="0.35">
      <c r="E8182" s="47"/>
      <c r="H8182" s="47"/>
    </row>
    <row r="8183" spans="5:8" x14ac:dyDescent="0.35">
      <c r="E8183" s="47"/>
      <c r="H8183" s="47"/>
    </row>
    <row r="8184" spans="5:8" x14ac:dyDescent="0.35">
      <c r="E8184" s="47"/>
      <c r="H8184" s="47"/>
    </row>
    <row r="8185" spans="5:8" x14ac:dyDescent="0.35">
      <c r="E8185" s="47"/>
      <c r="H8185" s="47"/>
    </row>
    <row r="8186" spans="5:8" x14ac:dyDescent="0.35">
      <c r="E8186" s="47"/>
      <c r="H8186" s="47"/>
    </row>
    <row r="8187" spans="5:8" x14ac:dyDescent="0.35">
      <c r="E8187" s="47"/>
      <c r="H8187" s="47"/>
    </row>
    <row r="8188" spans="5:8" x14ac:dyDescent="0.35">
      <c r="E8188" s="47"/>
      <c r="H8188" s="47"/>
    </row>
    <row r="8189" spans="5:8" x14ac:dyDescent="0.35">
      <c r="E8189" s="47"/>
      <c r="H8189" s="47"/>
    </row>
    <row r="8190" spans="5:8" x14ac:dyDescent="0.35">
      <c r="E8190" s="47"/>
      <c r="H8190" s="47"/>
    </row>
    <row r="8191" spans="5:8" x14ac:dyDescent="0.35">
      <c r="E8191" s="47"/>
      <c r="H8191" s="47"/>
    </row>
    <row r="8192" spans="5:8" x14ac:dyDescent="0.35">
      <c r="E8192" s="47"/>
      <c r="H8192" s="47"/>
    </row>
    <row r="8193" spans="5:8" x14ac:dyDescent="0.35">
      <c r="E8193" s="47"/>
      <c r="H8193" s="47"/>
    </row>
    <row r="8194" spans="5:8" x14ac:dyDescent="0.35">
      <c r="E8194" s="47"/>
      <c r="H8194" s="47"/>
    </row>
    <row r="8195" spans="5:8" x14ac:dyDescent="0.35">
      <c r="E8195" s="47"/>
      <c r="H8195" s="47"/>
    </row>
    <row r="8196" spans="5:8" x14ac:dyDescent="0.35">
      <c r="E8196" s="47"/>
      <c r="H8196" s="47"/>
    </row>
    <row r="8197" spans="5:8" x14ac:dyDescent="0.35">
      <c r="E8197" s="47"/>
      <c r="H8197" s="47"/>
    </row>
    <row r="8198" spans="5:8" x14ac:dyDescent="0.35">
      <c r="E8198" s="47"/>
      <c r="H8198" s="47"/>
    </row>
    <row r="8199" spans="5:8" x14ac:dyDescent="0.35">
      <c r="E8199" s="47"/>
      <c r="H8199" s="47"/>
    </row>
    <row r="8200" spans="5:8" x14ac:dyDescent="0.35">
      <c r="E8200" s="47"/>
      <c r="H8200" s="47"/>
    </row>
    <row r="8201" spans="5:8" x14ac:dyDescent="0.35">
      <c r="E8201" s="47"/>
      <c r="H8201" s="47"/>
    </row>
    <row r="8202" spans="5:8" x14ac:dyDescent="0.35">
      <c r="E8202" s="47"/>
      <c r="H8202" s="47"/>
    </row>
    <row r="8203" spans="5:8" x14ac:dyDescent="0.35">
      <c r="E8203" s="47"/>
      <c r="H8203" s="47"/>
    </row>
    <row r="8204" spans="5:8" x14ac:dyDescent="0.35">
      <c r="E8204" s="47"/>
      <c r="H8204" s="47"/>
    </row>
    <row r="8205" spans="5:8" x14ac:dyDescent="0.35">
      <c r="E8205" s="47"/>
      <c r="H8205" s="47"/>
    </row>
    <row r="8206" spans="5:8" x14ac:dyDescent="0.35">
      <c r="E8206" s="47"/>
      <c r="H8206" s="47"/>
    </row>
    <row r="8207" spans="5:8" x14ac:dyDescent="0.35">
      <c r="E8207" s="47"/>
      <c r="H8207" s="47"/>
    </row>
    <row r="8208" spans="5:8" x14ac:dyDescent="0.35">
      <c r="E8208" s="47"/>
      <c r="H8208" s="47"/>
    </row>
    <row r="8209" spans="5:8" x14ac:dyDescent="0.35">
      <c r="E8209" s="47"/>
      <c r="H8209" s="47"/>
    </row>
    <row r="8210" spans="5:8" x14ac:dyDescent="0.35">
      <c r="E8210" s="47"/>
      <c r="H8210" s="47"/>
    </row>
    <row r="8211" spans="5:8" x14ac:dyDescent="0.35">
      <c r="E8211" s="47"/>
      <c r="H8211" s="47"/>
    </row>
    <row r="8212" spans="5:8" x14ac:dyDescent="0.35">
      <c r="E8212" s="47"/>
      <c r="H8212" s="47"/>
    </row>
    <row r="8213" spans="5:8" x14ac:dyDescent="0.35">
      <c r="E8213" s="47"/>
      <c r="H8213" s="47"/>
    </row>
    <row r="8214" spans="5:8" x14ac:dyDescent="0.35">
      <c r="E8214" s="47"/>
      <c r="H8214" s="47"/>
    </row>
    <row r="8215" spans="5:8" x14ac:dyDescent="0.35">
      <c r="E8215" s="47"/>
      <c r="H8215" s="47"/>
    </row>
    <row r="8216" spans="5:8" x14ac:dyDescent="0.35">
      <c r="E8216" s="47"/>
      <c r="H8216" s="47"/>
    </row>
    <row r="8217" spans="5:8" x14ac:dyDescent="0.35">
      <c r="E8217" s="47"/>
      <c r="H8217" s="47"/>
    </row>
    <row r="8218" spans="5:8" x14ac:dyDescent="0.35">
      <c r="E8218" s="47"/>
      <c r="H8218" s="47"/>
    </row>
    <row r="8219" spans="5:8" x14ac:dyDescent="0.35">
      <c r="E8219" s="47"/>
      <c r="H8219" s="47"/>
    </row>
    <row r="8220" spans="5:8" x14ac:dyDescent="0.35">
      <c r="E8220" s="47"/>
      <c r="H8220" s="47"/>
    </row>
    <row r="8221" spans="5:8" x14ac:dyDescent="0.35">
      <c r="E8221" s="47"/>
      <c r="H8221" s="47"/>
    </row>
    <row r="8222" spans="5:8" x14ac:dyDescent="0.35">
      <c r="E8222" s="47"/>
      <c r="H8222" s="47"/>
    </row>
    <row r="8223" spans="5:8" x14ac:dyDescent="0.35">
      <c r="E8223" s="47"/>
      <c r="H8223" s="47"/>
    </row>
    <row r="8224" spans="5:8" x14ac:dyDescent="0.35">
      <c r="E8224" s="47"/>
      <c r="H8224" s="47"/>
    </row>
    <row r="8225" spans="5:8" x14ac:dyDescent="0.35">
      <c r="E8225" s="47"/>
      <c r="H8225" s="47"/>
    </row>
    <row r="8226" spans="5:8" x14ac:dyDescent="0.35">
      <c r="E8226" s="47"/>
      <c r="H8226" s="47"/>
    </row>
    <row r="8227" spans="5:8" x14ac:dyDescent="0.35">
      <c r="E8227" s="47"/>
      <c r="H8227" s="47"/>
    </row>
    <row r="8228" spans="5:8" x14ac:dyDescent="0.35">
      <c r="E8228" s="47"/>
      <c r="H8228" s="47"/>
    </row>
    <row r="8229" spans="5:8" x14ac:dyDescent="0.35">
      <c r="E8229" s="47"/>
      <c r="H8229" s="47"/>
    </row>
    <row r="8230" spans="5:8" x14ac:dyDescent="0.35">
      <c r="E8230" s="47"/>
      <c r="H8230" s="47"/>
    </row>
    <row r="8231" spans="5:8" x14ac:dyDescent="0.35">
      <c r="E8231" s="47"/>
      <c r="H8231" s="47"/>
    </row>
    <row r="8232" spans="5:8" x14ac:dyDescent="0.35">
      <c r="E8232" s="47"/>
      <c r="H8232" s="47"/>
    </row>
    <row r="8233" spans="5:8" x14ac:dyDescent="0.35">
      <c r="E8233" s="47"/>
      <c r="H8233" s="47"/>
    </row>
    <row r="8234" spans="5:8" x14ac:dyDescent="0.35">
      <c r="E8234" s="47"/>
      <c r="H8234" s="47"/>
    </row>
    <row r="8235" spans="5:8" x14ac:dyDescent="0.35">
      <c r="E8235" s="47"/>
      <c r="H8235" s="47"/>
    </row>
    <row r="8236" spans="5:8" x14ac:dyDescent="0.35">
      <c r="E8236" s="47"/>
      <c r="H8236" s="47"/>
    </row>
    <row r="8237" spans="5:8" x14ac:dyDescent="0.35">
      <c r="E8237" s="47"/>
      <c r="H8237" s="47"/>
    </row>
    <row r="8238" spans="5:8" x14ac:dyDescent="0.35">
      <c r="E8238" s="47"/>
      <c r="H8238" s="47"/>
    </row>
    <row r="8239" spans="5:8" x14ac:dyDescent="0.35">
      <c r="E8239" s="47"/>
      <c r="H8239" s="47"/>
    </row>
    <row r="8240" spans="5:8" x14ac:dyDescent="0.35">
      <c r="E8240" s="47"/>
      <c r="H8240" s="47"/>
    </row>
    <row r="8241" spans="5:8" x14ac:dyDescent="0.35">
      <c r="E8241" s="47"/>
      <c r="H8241" s="47"/>
    </row>
    <row r="8242" spans="5:8" x14ac:dyDescent="0.35">
      <c r="E8242" s="47"/>
      <c r="H8242" s="47"/>
    </row>
    <row r="8243" spans="5:8" x14ac:dyDescent="0.35">
      <c r="E8243" s="47"/>
      <c r="H8243" s="47"/>
    </row>
    <row r="8244" spans="5:8" x14ac:dyDescent="0.35">
      <c r="E8244" s="47"/>
      <c r="H8244" s="47"/>
    </row>
    <row r="8245" spans="5:8" x14ac:dyDescent="0.35">
      <c r="E8245" s="47"/>
      <c r="H8245" s="47"/>
    </row>
    <row r="8246" spans="5:8" x14ac:dyDescent="0.35">
      <c r="E8246" s="47"/>
      <c r="H8246" s="47"/>
    </row>
    <row r="8247" spans="5:8" x14ac:dyDescent="0.35">
      <c r="E8247" s="47"/>
      <c r="H8247" s="47"/>
    </row>
    <row r="8248" spans="5:8" x14ac:dyDescent="0.35">
      <c r="E8248" s="47"/>
      <c r="H8248" s="47"/>
    </row>
    <row r="8249" spans="5:8" x14ac:dyDescent="0.35">
      <c r="E8249" s="47"/>
      <c r="H8249" s="47"/>
    </row>
    <row r="8250" spans="5:8" x14ac:dyDescent="0.35">
      <c r="E8250" s="47"/>
      <c r="H8250" s="47"/>
    </row>
    <row r="8251" spans="5:8" x14ac:dyDescent="0.35">
      <c r="E8251" s="47"/>
      <c r="H8251" s="47"/>
    </row>
    <row r="8252" spans="5:8" x14ac:dyDescent="0.35">
      <c r="E8252" s="47"/>
      <c r="H8252" s="47"/>
    </row>
    <row r="8253" spans="5:8" x14ac:dyDescent="0.35">
      <c r="E8253" s="47"/>
      <c r="H8253" s="47"/>
    </row>
    <row r="8254" spans="5:8" x14ac:dyDescent="0.35">
      <c r="E8254" s="47"/>
      <c r="H8254" s="47"/>
    </row>
    <row r="8255" spans="5:8" x14ac:dyDescent="0.35">
      <c r="E8255" s="47"/>
      <c r="H8255" s="47"/>
    </row>
    <row r="8256" spans="5:8" x14ac:dyDescent="0.35">
      <c r="E8256" s="47"/>
      <c r="H8256" s="47"/>
    </row>
    <row r="8257" spans="5:8" x14ac:dyDescent="0.35">
      <c r="E8257" s="47"/>
      <c r="H8257" s="47"/>
    </row>
    <row r="8258" spans="5:8" x14ac:dyDescent="0.35">
      <c r="E8258" s="47"/>
      <c r="H8258" s="47"/>
    </row>
    <row r="8259" spans="5:8" x14ac:dyDescent="0.35">
      <c r="E8259" s="47"/>
      <c r="H8259" s="47"/>
    </row>
    <row r="8260" spans="5:8" x14ac:dyDescent="0.35">
      <c r="E8260" s="47"/>
      <c r="H8260" s="47"/>
    </row>
    <row r="8261" spans="5:8" x14ac:dyDescent="0.35">
      <c r="E8261" s="47"/>
      <c r="H8261" s="47"/>
    </row>
    <row r="8262" spans="5:8" x14ac:dyDescent="0.35">
      <c r="E8262" s="47"/>
      <c r="H8262" s="47"/>
    </row>
    <row r="8263" spans="5:8" x14ac:dyDescent="0.35">
      <c r="E8263" s="47"/>
      <c r="H8263" s="47"/>
    </row>
    <row r="8264" spans="5:8" x14ac:dyDescent="0.35">
      <c r="E8264" s="47"/>
      <c r="H8264" s="47"/>
    </row>
    <row r="8265" spans="5:8" x14ac:dyDescent="0.35">
      <c r="E8265" s="47"/>
      <c r="H8265" s="47"/>
    </row>
    <row r="8266" spans="5:8" x14ac:dyDescent="0.35">
      <c r="E8266" s="47"/>
      <c r="H8266" s="47"/>
    </row>
    <row r="8267" spans="5:8" x14ac:dyDescent="0.35">
      <c r="E8267" s="47"/>
      <c r="H8267" s="47"/>
    </row>
    <row r="8268" spans="5:8" x14ac:dyDescent="0.35">
      <c r="E8268" s="47"/>
      <c r="H8268" s="47"/>
    </row>
    <row r="8269" spans="5:8" x14ac:dyDescent="0.35">
      <c r="E8269" s="47"/>
      <c r="H8269" s="47"/>
    </row>
    <row r="8270" spans="5:8" x14ac:dyDescent="0.35">
      <c r="E8270" s="47"/>
      <c r="H8270" s="47"/>
    </row>
    <row r="8271" spans="5:8" x14ac:dyDescent="0.35">
      <c r="E8271" s="47"/>
      <c r="H8271" s="47"/>
    </row>
    <row r="8272" spans="5:8" x14ac:dyDescent="0.35">
      <c r="E8272" s="47"/>
      <c r="H8272" s="47"/>
    </row>
    <row r="8273" spans="5:8" x14ac:dyDescent="0.35">
      <c r="E8273" s="47"/>
      <c r="H8273" s="47"/>
    </row>
    <row r="8274" spans="5:8" x14ac:dyDescent="0.35">
      <c r="E8274" s="47"/>
      <c r="H8274" s="47"/>
    </row>
    <row r="8275" spans="5:8" x14ac:dyDescent="0.35">
      <c r="E8275" s="47"/>
      <c r="H8275" s="47"/>
    </row>
    <row r="8276" spans="5:8" x14ac:dyDescent="0.35">
      <c r="E8276" s="47"/>
      <c r="H8276" s="47"/>
    </row>
    <row r="8277" spans="5:8" x14ac:dyDescent="0.35">
      <c r="E8277" s="47"/>
      <c r="H8277" s="47"/>
    </row>
    <row r="8278" spans="5:8" x14ac:dyDescent="0.35">
      <c r="E8278" s="47"/>
      <c r="H8278" s="47"/>
    </row>
    <row r="8279" spans="5:8" x14ac:dyDescent="0.35">
      <c r="E8279" s="47"/>
      <c r="H8279" s="47"/>
    </row>
    <row r="8280" spans="5:8" x14ac:dyDescent="0.35">
      <c r="E8280" s="47"/>
      <c r="H8280" s="47"/>
    </row>
    <row r="8281" spans="5:8" x14ac:dyDescent="0.35">
      <c r="E8281" s="47"/>
      <c r="H8281" s="47"/>
    </row>
    <row r="8282" spans="5:8" x14ac:dyDescent="0.35">
      <c r="E8282" s="47"/>
      <c r="H8282" s="47"/>
    </row>
    <row r="8283" spans="5:8" x14ac:dyDescent="0.35">
      <c r="E8283" s="47"/>
      <c r="H8283" s="47"/>
    </row>
    <row r="8284" spans="5:8" x14ac:dyDescent="0.35">
      <c r="E8284" s="47"/>
      <c r="H8284" s="47"/>
    </row>
    <row r="8285" spans="5:8" x14ac:dyDescent="0.35">
      <c r="E8285" s="47"/>
      <c r="H8285" s="47"/>
    </row>
    <row r="8286" spans="5:8" x14ac:dyDescent="0.35">
      <c r="E8286" s="47"/>
      <c r="H8286" s="47"/>
    </row>
    <row r="8287" spans="5:8" x14ac:dyDescent="0.35">
      <c r="E8287" s="47"/>
      <c r="H8287" s="47"/>
    </row>
    <row r="8288" spans="5:8" x14ac:dyDescent="0.35">
      <c r="E8288" s="47"/>
      <c r="H8288" s="47"/>
    </row>
    <row r="8289" spans="5:8" x14ac:dyDescent="0.35">
      <c r="E8289" s="47"/>
      <c r="H8289" s="47"/>
    </row>
    <row r="8290" spans="5:8" x14ac:dyDescent="0.35">
      <c r="E8290" s="47"/>
      <c r="H8290" s="47"/>
    </row>
    <row r="8291" spans="5:8" x14ac:dyDescent="0.35">
      <c r="E8291" s="47"/>
      <c r="H8291" s="47"/>
    </row>
    <row r="8292" spans="5:8" x14ac:dyDescent="0.35">
      <c r="E8292" s="47"/>
      <c r="H8292" s="47"/>
    </row>
    <row r="8293" spans="5:8" x14ac:dyDescent="0.35">
      <c r="E8293" s="47"/>
      <c r="H8293" s="47"/>
    </row>
    <row r="8294" spans="5:8" x14ac:dyDescent="0.35">
      <c r="E8294" s="47"/>
      <c r="H8294" s="47"/>
    </row>
    <row r="8295" spans="5:8" x14ac:dyDescent="0.35">
      <c r="E8295" s="47"/>
      <c r="H8295" s="47"/>
    </row>
    <row r="8296" spans="5:8" x14ac:dyDescent="0.35">
      <c r="E8296" s="47"/>
      <c r="H8296" s="47"/>
    </row>
    <row r="8297" spans="5:8" x14ac:dyDescent="0.35">
      <c r="E8297" s="47"/>
      <c r="H8297" s="47"/>
    </row>
    <row r="8298" spans="5:8" x14ac:dyDescent="0.35">
      <c r="E8298" s="47"/>
      <c r="H8298" s="47"/>
    </row>
    <row r="8299" spans="5:8" x14ac:dyDescent="0.35">
      <c r="E8299" s="47"/>
      <c r="H8299" s="47"/>
    </row>
    <row r="8300" spans="5:8" x14ac:dyDescent="0.35">
      <c r="E8300" s="47"/>
      <c r="H8300" s="47"/>
    </row>
    <row r="8301" spans="5:8" x14ac:dyDescent="0.35">
      <c r="E8301" s="47"/>
      <c r="H8301" s="47"/>
    </row>
    <row r="8302" spans="5:8" x14ac:dyDescent="0.35">
      <c r="E8302" s="47"/>
      <c r="H8302" s="47"/>
    </row>
    <row r="8303" spans="5:8" x14ac:dyDescent="0.35">
      <c r="E8303" s="47"/>
      <c r="H8303" s="47"/>
    </row>
    <row r="8304" spans="5:8" x14ac:dyDescent="0.35">
      <c r="E8304" s="47"/>
      <c r="H8304" s="47"/>
    </row>
    <row r="8305" spans="5:8" x14ac:dyDescent="0.35">
      <c r="E8305" s="47"/>
      <c r="H8305" s="47"/>
    </row>
    <row r="8306" spans="5:8" x14ac:dyDescent="0.35">
      <c r="E8306" s="47"/>
      <c r="H8306" s="47"/>
    </row>
    <row r="8307" spans="5:8" x14ac:dyDescent="0.35">
      <c r="E8307" s="47"/>
      <c r="H8307" s="47"/>
    </row>
    <row r="8308" spans="5:8" x14ac:dyDescent="0.35">
      <c r="E8308" s="47"/>
      <c r="H8308" s="47"/>
    </row>
    <row r="8309" spans="5:8" x14ac:dyDescent="0.35">
      <c r="E8309" s="47"/>
      <c r="H8309" s="47"/>
    </row>
    <row r="8310" spans="5:8" x14ac:dyDescent="0.35">
      <c r="E8310" s="47"/>
      <c r="H8310" s="47"/>
    </row>
    <row r="8311" spans="5:8" x14ac:dyDescent="0.35">
      <c r="E8311" s="47"/>
      <c r="H8311" s="47"/>
    </row>
    <row r="8312" spans="5:8" x14ac:dyDescent="0.35">
      <c r="E8312" s="47"/>
      <c r="H8312" s="47"/>
    </row>
    <row r="8313" spans="5:8" x14ac:dyDescent="0.35">
      <c r="E8313" s="47"/>
      <c r="H8313" s="47"/>
    </row>
    <row r="8314" spans="5:8" x14ac:dyDescent="0.35">
      <c r="E8314" s="47"/>
      <c r="H8314" s="47"/>
    </row>
    <row r="8315" spans="5:8" x14ac:dyDescent="0.35">
      <c r="E8315" s="47"/>
      <c r="H8315" s="47"/>
    </row>
    <row r="8316" spans="5:8" x14ac:dyDescent="0.35">
      <c r="E8316" s="47"/>
      <c r="H8316" s="47"/>
    </row>
    <row r="8317" spans="5:8" x14ac:dyDescent="0.35">
      <c r="E8317" s="47"/>
      <c r="H8317" s="47"/>
    </row>
    <row r="8318" spans="5:8" x14ac:dyDescent="0.35">
      <c r="E8318" s="47"/>
      <c r="H8318" s="47"/>
    </row>
    <row r="8319" spans="5:8" x14ac:dyDescent="0.35">
      <c r="E8319" s="47"/>
      <c r="H8319" s="47"/>
    </row>
    <row r="8320" spans="5:8" x14ac:dyDescent="0.35">
      <c r="E8320" s="47"/>
      <c r="H8320" s="47"/>
    </row>
    <row r="8321" spans="5:8" x14ac:dyDescent="0.35">
      <c r="E8321" s="47"/>
      <c r="H8321" s="47"/>
    </row>
    <row r="8322" spans="5:8" x14ac:dyDescent="0.35">
      <c r="E8322" s="47"/>
      <c r="H8322" s="47"/>
    </row>
    <row r="8323" spans="5:8" x14ac:dyDescent="0.35">
      <c r="E8323" s="47"/>
      <c r="H8323" s="47"/>
    </row>
    <row r="8324" spans="5:8" x14ac:dyDescent="0.35">
      <c r="E8324" s="47"/>
      <c r="H8324" s="47"/>
    </row>
    <row r="8325" spans="5:8" x14ac:dyDescent="0.35">
      <c r="E8325" s="47"/>
      <c r="H8325" s="47"/>
    </row>
    <row r="8326" spans="5:8" x14ac:dyDescent="0.35">
      <c r="E8326" s="47"/>
      <c r="H8326" s="47"/>
    </row>
    <row r="8327" spans="5:8" x14ac:dyDescent="0.35">
      <c r="E8327" s="47"/>
      <c r="H8327" s="47"/>
    </row>
    <row r="8328" spans="5:8" x14ac:dyDescent="0.35">
      <c r="E8328" s="47"/>
      <c r="H8328" s="47"/>
    </row>
    <row r="8329" spans="5:8" x14ac:dyDescent="0.35">
      <c r="E8329" s="47"/>
      <c r="H8329" s="47"/>
    </row>
    <row r="8330" spans="5:8" x14ac:dyDescent="0.35">
      <c r="E8330" s="47"/>
      <c r="H8330" s="47"/>
    </row>
    <row r="8331" spans="5:8" x14ac:dyDescent="0.35">
      <c r="E8331" s="47"/>
      <c r="H8331" s="47"/>
    </row>
    <row r="8332" spans="5:8" x14ac:dyDescent="0.35">
      <c r="E8332" s="47"/>
      <c r="H8332" s="47"/>
    </row>
    <row r="8333" spans="5:8" x14ac:dyDescent="0.35">
      <c r="E8333" s="47"/>
      <c r="H8333" s="47"/>
    </row>
    <row r="8334" spans="5:8" x14ac:dyDescent="0.35">
      <c r="E8334" s="47"/>
      <c r="H8334" s="47"/>
    </row>
    <row r="8335" spans="5:8" x14ac:dyDescent="0.35">
      <c r="E8335" s="47"/>
      <c r="H8335" s="47"/>
    </row>
    <row r="8336" spans="5:8" x14ac:dyDescent="0.35">
      <c r="E8336" s="47"/>
      <c r="H8336" s="47"/>
    </row>
    <row r="8337" spans="5:8" x14ac:dyDescent="0.35">
      <c r="E8337" s="47"/>
      <c r="H8337" s="47"/>
    </row>
    <row r="8338" spans="5:8" x14ac:dyDescent="0.35">
      <c r="E8338" s="47"/>
      <c r="H8338" s="47"/>
    </row>
    <row r="8339" spans="5:8" x14ac:dyDescent="0.35">
      <c r="E8339" s="47"/>
      <c r="H8339" s="47"/>
    </row>
    <row r="8340" spans="5:8" x14ac:dyDescent="0.35">
      <c r="E8340" s="47"/>
      <c r="H8340" s="47"/>
    </row>
    <row r="8341" spans="5:8" x14ac:dyDescent="0.35">
      <c r="E8341" s="47"/>
      <c r="H8341" s="47"/>
    </row>
    <row r="8342" spans="5:8" x14ac:dyDescent="0.35">
      <c r="E8342" s="47"/>
      <c r="H8342" s="47"/>
    </row>
    <row r="8343" spans="5:8" x14ac:dyDescent="0.35">
      <c r="E8343" s="47"/>
      <c r="H8343" s="47"/>
    </row>
    <row r="8344" spans="5:8" x14ac:dyDescent="0.35">
      <c r="E8344" s="47"/>
      <c r="H8344" s="47"/>
    </row>
    <row r="8345" spans="5:8" x14ac:dyDescent="0.35">
      <c r="E8345" s="47"/>
      <c r="H8345" s="47"/>
    </row>
    <row r="8346" spans="5:8" x14ac:dyDescent="0.35">
      <c r="E8346" s="47"/>
      <c r="H8346" s="47"/>
    </row>
    <row r="8347" spans="5:8" x14ac:dyDescent="0.35">
      <c r="E8347" s="47"/>
      <c r="H8347" s="47"/>
    </row>
    <row r="8348" spans="5:8" x14ac:dyDescent="0.35">
      <c r="E8348" s="47"/>
      <c r="H8348" s="47"/>
    </row>
    <row r="8349" spans="5:8" x14ac:dyDescent="0.35">
      <c r="E8349" s="47"/>
      <c r="H8349" s="47"/>
    </row>
    <row r="8350" spans="5:8" x14ac:dyDescent="0.35">
      <c r="E8350" s="47"/>
      <c r="H8350" s="47"/>
    </row>
    <row r="8351" spans="5:8" x14ac:dyDescent="0.35">
      <c r="E8351" s="47"/>
      <c r="H8351" s="47"/>
    </row>
    <row r="8352" spans="5:8" x14ac:dyDescent="0.35">
      <c r="E8352" s="47"/>
      <c r="H8352" s="47"/>
    </row>
    <row r="8353" spans="5:8" x14ac:dyDescent="0.35">
      <c r="E8353" s="47"/>
      <c r="H8353" s="47"/>
    </row>
    <row r="8354" spans="5:8" x14ac:dyDescent="0.35">
      <c r="E8354" s="47"/>
      <c r="H8354" s="47"/>
    </row>
    <row r="8355" spans="5:8" x14ac:dyDescent="0.35">
      <c r="E8355" s="47"/>
      <c r="H8355" s="47"/>
    </row>
    <row r="8356" spans="5:8" x14ac:dyDescent="0.35">
      <c r="E8356" s="47"/>
      <c r="H8356" s="47"/>
    </row>
    <row r="8357" spans="5:8" x14ac:dyDescent="0.35">
      <c r="E8357" s="47"/>
      <c r="H8357" s="47"/>
    </row>
    <row r="8358" spans="5:8" x14ac:dyDescent="0.35">
      <c r="E8358" s="47"/>
      <c r="H8358" s="47"/>
    </row>
    <row r="8359" spans="5:8" x14ac:dyDescent="0.35">
      <c r="E8359" s="47"/>
      <c r="H8359" s="47"/>
    </row>
    <row r="8360" spans="5:8" x14ac:dyDescent="0.35">
      <c r="E8360" s="47"/>
      <c r="H8360" s="47"/>
    </row>
    <row r="8361" spans="5:8" x14ac:dyDescent="0.35">
      <c r="E8361" s="47"/>
      <c r="H8361" s="47"/>
    </row>
    <row r="8362" spans="5:8" x14ac:dyDescent="0.35">
      <c r="E8362" s="47"/>
      <c r="H8362" s="47"/>
    </row>
    <row r="8363" spans="5:8" x14ac:dyDescent="0.35">
      <c r="E8363" s="47"/>
      <c r="H8363" s="47"/>
    </row>
    <row r="8364" spans="5:8" x14ac:dyDescent="0.35">
      <c r="E8364" s="47"/>
      <c r="H8364" s="47"/>
    </row>
    <row r="8365" spans="5:8" x14ac:dyDescent="0.35">
      <c r="E8365" s="47"/>
      <c r="H8365" s="47"/>
    </row>
    <row r="8366" spans="5:8" x14ac:dyDescent="0.35">
      <c r="E8366" s="47"/>
      <c r="H8366" s="47"/>
    </row>
    <row r="8367" spans="5:8" x14ac:dyDescent="0.35">
      <c r="E8367" s="47"/>
      <c r="H8367" s="47"/>
    </row>
    <row r="8368" spans="5:8" x14ac:dyDescent="0.35">
      <c r="E8368" s="47"/>
      <c r="H8368" s="47"/>
    </row>
    <row r="8369" spans="5:8" x14ac:dyDescent="0.35">
      <c r="E8369" s="47"/>
      <c r="H8369" s="47"/>
    </row>
    <row r="8370" spans="5:8" x14ac:dyDescent="0.35">
      <c r="E8370" s="47"/>
      <c r="H8370" s="47"/>
    </row>
    <row r="8371" spans="5:8" x14ac:dyDescent="0.35">
      <c r="E8371" s="47"/>
      <c r="H8371" s="47"/>
    </row>
    <row r="8372" spans="5:8" x14ac:dyDescent="0.35">
      <c r="E8372" s="47"/>
      <c r="H8372" s="47"/>
    </row>
    <row r="8373" spans="5:8" x14ac:dyDescent="0.35">
      <c r="E8373" s="47"/>
      <c r="H8373" s="47"/>
    </row>
    <row r="8374" spans="5:8" x14ac:dyDescent="0.35">
      <c r="E8374" s="47"/>
      <c r="H8374" s="47"/>
    </row>
    <row r="8375" spans="5:8" x14ac:dyDescent="0.35">
      <c r="E8375" s="47"/>
      <c r="H8375" s="47"/>
    </row>
    <row r="8376" spans="5:8" x14ac:dyDescent="0.35">
      <c r="E8376" s="47"/>
      <c r="H8376" s="47"/>
    </row>
    <row r="8377" spans="5:8" x14ac:dyDescent="0.35">
      <c r="E8377" s="47"/>
      <c r="H8377" s="47"/>
    </row>
    <row r="8378" spans="5:8" x14ac:dyDescent="0.35">
      <c r="E8378" s="47"/>
      <c r="H8378" s="47"/>
    </row>
    <row r="8379" spans="5:8" x14ac:dyDescent="0.35">
      <c r="E8379" s="47"/>
      <c r="H8379" s="47"/>
    </row>
    <row r="8380" spans="5:8" x14ac:dyDescent="0.35">
      <c r="E8380" s="47"/>
      <c r="H8380" s="47"/>
    </row>
    <row r="8381" spans="5:8" x14ac:dyDescent="0.35">
      <c r="E8381" s="47"/>
      <c r="H8381" s="47"/>
    </row>
    <row r="8382" spans="5:8" x14ac:dyDescent="0.35">
      <c r="E8382" s="47"/>
      <c r="H8382" s="47"/>
    </row>
    <row r="8383" spans="5:8" x14ac:dyDescent="0.35">
      <c r="E8383" s="47"/>
      <c r="H8383" s="47"/>
    </row>
    <row r="8384" spans="5:8" x14ac:dyDescent="0.35">
      <c r="E8384" s="47"/>
      <c r="H8384" s="47"/>
    </row>
    <row r="8385" spans="5:8" x14ac:dyDescent="0.35">
      <c r="E8385" s="47"/>
      <c r="H8385" s="47"/>
    </row>
    <row r="8386" spans="5:8" x14ac:dyDescent="0.35">
      <c r="E8386" s="47"/>
      <c r="H8386" s="47"/>
    </row>
    <row r="8387" spans="5:8" x14ac:dyDescent="0.35">
      <c r="E8387" s="47"/>
      <c r="H8387" s="47"/>
    </row>
    <row r="8388" spans="5:8" x14ac:dyDescent="0.35">
      <c r="E8388" s="47"/>
      <c r="H8388" s="47"/>
    </row>
    <row r="8389" spans="5:8" x14ac:dyDescent="0.35">
      <c r="E8389" s="47"/>
      <c r="H8389" s="47"/>
    </row>
    <row r="8390" spans="5:8" x14ac:dyDescent="0.35">
      <c r="E8390" s="47"/>
      <c r="H8390" s="47"/>
    </row>
    <row r="8391" spans="5:8" x14ac:dyDescent="0.35">
      <c r="E8391" s="47"/>
      <c r="H8391" s="47"/>
    </row>
    <row r="8392" spans="5:8" x14ac:dyDescent="0.35">
      <c r="E8392" s="47"/>
      <c r="H8392" s="47"/>
    </row>
    <row r="8393" spans="5:8" x14ac:dyDescent="0.35">
      <c r="E8393" s="47"/>
      <c r="H8393" s="47"/>
    </row>
    <row r="8394" spans="5:8" x14ac:dyDescent="0.35">
      <c r="E8394" s="47"/>
      <c r="H8394" s="47"/>
    </row>
    <row r="8395" spans="5:8" x14ac:dyDescent="0.35">
      <c r="E8395" s="47"/>
      <c r="H8395" s="47"/>
    </row>
    <row r="8396" spans="5:8" x14ac:dyDescent="0.35">
      <c r="E8396" s="47"/>
      <c r="H8396" s="47"/>
    </row>
    <row r="8397" spans="5:8" x14ac:dyDescent="0.35">
      <c r="E8397" s="47"/>
      <c r="H8397" s="47"/>
    </row>
    <row r="8398" spans="5:8" x14ac:dyDescent="0.35">
      <c r="E8398" s="47"/>
      <c r="H8398" s="47"/>
    </row>
    <row r="8399" spans="5:8" x14ac:dyDescent="0.35">
      <c r="E8399" s="47"/>
      <c r="H8399" s="47"/>
    </row>
    <row r="8400" spans="5:8" x14ac:dyDescent="0.35">
      <c r="E8400" s="47"/>
      <c r="H8400" s="47"/>
    </row>
    <row r="8401" spans="5:8" x14ac:dyDescent="0.35">
      <c r="E8401" s="47"/>
      <c r="H8401" s="47"/>
    </row>
    <row r="8402" spans="5:8" x14ac:dyDescent="0.35">
      <c r="E8402" s="47"/>
      <c r="H8402" s="47"/>
    </row>
    <row r="8403" spans="5:8" x14ac:dyDescent="0.35">
      <c r="E8403" s="47"/>
      <c r="H8403" s="47"/>
    </row>
    <row r="8404" spans="5:8" x14ac:dyDescent="0.35">
      <c r="E8404" s="47"/>
      <c r="H8404" s="47"/>
    </row>
    <row r="8405" spans="5:8" x14ac:dyDescent="0.35">
      <c r="E8405" s="47"/>
      <c r="H8405" s="47"/>
    </row>
    <row r="8406" spans="5:8" x14ac:dyDescent="0.35">
      <c r="E8406" s="47"/>
      <c r="H8406" s="47"/>
    </row>
    <row r="8407" spans="5:8" x14ac:dyDescent="0.35">
      <c r="E8407" s="47"/>
      <c r="H8407" s="47"/>
    </row>
    <row r="8408" spans="5:8" x14ac:dyDescent="0.35">
      <c r="E8408" s="47"/>
      <c r="H8408" s="47"/>
    </row>
    <row r="8409" spans="5:8" x14ac:dyDescent="0.35">
      <c r="E8409" s="47"/>
      <c r="H8409" s="47"/>
    </row>
    <row r="8410" spans="5:8" x14ac:dyDescent="0.35">
      <c r="E8410" s="47"/>
      <c r="H8410" s="47"/>
    </row>
    <row r="8411" spans="5:8" x14ac:dyDescent="0.35">
      <c r="E8411" s="47"/>
      <c r="H8411" s="47"/>
    </row>
    <row r="8412" spans="5:8" x14ac:dyDescent="0.35">
      <c r="E8412" s="47"/>
      <c r="H8412" s="47"/>
    </row>
    <row r="8413" spans="5:8" x14ac:dyDescent="0.35">
      <c r="E8413" s="47"/>
      <c r="H8413" s="47"/>
    </row>
    <row r="8414" spans="5:8" x14ac:dyDescent="0.35">
      <c r="E8414" s="47"/>
      <c r="H8414" s="47"/>
    </row>
    <row r="8415" spans="5:8" x14ac:dyDescent="0.35">
      <c r="E8415" s="47"/>
      <c r="H8415" s="47"/>
    </row>
    <row r="8416" spans="5:8" x14ac:dyDescent="0.35">
      <c r="E8416" s="47"/>
      <c r="H8416" s="47"/>
    </row>
    <row r="8417" spans="5:8" x14ac:dyDescent="0.35">
      <c r="E8417" s="47"/>
      <c r="H8417" s="47"/>
    </row>
    <row r="8418" spans="5:8" x14ac:dyDescent="0.35">
      <c r="E8418" s="47"/>
      <c r="H8418" s="47"/>
    </row>
    <row r="8419" spans="5:8" x14ac:dyDescent="0.35">
      <c r="E8419" s="47"/>
      <c r="H8419" s="47"/>
    </row>
    <row r="8420" spans="5:8" x14ac:dyDescent="0.35">
      <c r="E8420" s="47"/>
      <c r="H8420" s="47"/>
    </row>
    <row r="8421" spans="5:8" x14ac:dyDescent="0.35">
      <c r="E8421" s="47"/>
      <c r="H8421" s="47"/>
    </row>
    <row r="8422" spans="5:8" x14ac:dyDescent="0.35">
      <c r="E8422" s="47"/>
      <c r="H8422" s="47"/>
    </row>
    <row r="8423" spans="5:8" x14ac:dyDescent="0.35">
      <c r="E8423" s="47"/>
      <c r="H8423" s="47"/>
    </row>
    <row r="8424" spans="5:8" x14ac:dyDescent="0.35">
      <c r="E8424" s="47"/>
      <c r="H8424" s="47"/>
    </row>
    <row r="8425" spans="5:8" x14ac:dyDescent="0.35">
      <c r="E8425" s="47"/>
      <c r="H8425" s="47"/>
    </row>
    <row r="8426" spans="5:8" x14ac:dyDescent="0.35">
      <c r="E8426" s="47"/>
      <c r="H8426" s="47"/>
    </row>
    <row r="8427" spans="5:8" x14ac:dyDescent="0.35">
      <c r="E8427" s="47"/>
      <c r="H8427" s="47"/>
    </row>
    <row r="8428" spans="5:8" x14ac:dyDescent="0.35">
      <c r="E8428" s="47"/>
      <c r="H8428" s="47"/>
    </row>
    <row r="8429" spans="5:8" x14ac:dyDescent="0.35">
      <c r="E8429" s="47"/>
      <c r="H8429" s="47"/>
    </row>
    <row r="8430" spans="5:8" x14ac:dyDescent="0.35">
      <c r="E8430" s="47"/>
      <c r="H8430" s="47"/>
    </row>
    <row r="8431" spans="5:8" x14ac:dyDescent="0.35">
      <c r="E8431" s="47"/>
      <c r="H8431" s="47"/>
    </row>
    <row r="8432" spans="5:8" x14ac:dyDescent="0.35">
      <c r="E8432" s="47"/>
      <c r="H8432" s="47"/>
    </row>
    <row r="8433" spans="5:8" x14ac:dyDescent="0.35">
      <c r="E8433" s="47"/>
      <c r="H8433" s="47"/>
    </row>
    <row r="8434" spans="5:8" x14ac:dyDescent="0.35">
      <c r="E8434" s="47"/>
      <c r="H8434" s="47"/>
    </row>
    <row r="8435" spans="5:8" x14ac:dyDescent="0.35">
      <c r="E8435" s="47"/>
      <c r="H8435" s="47"/>
    </row>
    <row r="8436" spans="5:8" x14ac:dyDescent="0.35">
      <c r="E8436" s="47"/>
      <c r="H8436" s="47"/>
    </row>
    <row r="8437" spans="5:8" x14ac:dyDescent="0.35">
      <c r="E8437" s="47"/>
      <c r="H8437" s="47"/>
    </row>
    <row r="8438" spans="5:8" x14ac:dyDescent="0.35">
      <c r="E8438" s="47"/>
      <c r="H8438" s="47"/>
    </row>
    <row r="8439" spans="5:8" x14ac:dyDescent="0.35">
      <c r="E8439" s="47"/>
      <c r="H8439" s="47"/>
    </row>
    <row r="8440" spans="5:8" x14ac:dyDescent="0.35">
      <c r="E8440" s="47"/>
      <c r="H8440" s="47"/>
    </row>
    <row r="8441" spans="5:8" x14ac:dyDescent="0.35">
      <c r="E8441" s="47"/>
      <c r="H8441" s="47"/>
    </row>
    <row r="8442" spans="5:8" x14ac:dyDescent="0.35">
      <c r="E8442" s="47"/>
      <c r="H8442" s="47"/>
    </row>
    <row r="8443" spans="5:8" x14ac:dyDescent="0.35">
      <c r="E8443" s="47"/>
      <c r="H8443" s="47"/>
    </row>
    <row r="8444" spans="5:8" x14ac:dyDescent="0.35">
      <c r="E8444" s="47"/>
      <c r="H8444" s="47"/>
    </row>
    <row r="8445" spans="5:8" x14ac:dyDescent="0.35">
      <c r="E8445" s="47"/>
      <c r="H8445" s="47"/>
    </row>
    <row r="8446" spans="5:8" x14ac:dyDescent="0.35">
      <c r="E8446" s="47"/>
      <c r="H8446" s="47"/>
    </row>
    <row r="8447" spans="5:8" x14ac:dyDescent="0.35">
      <c r="E8447" s="47"/>
      <c r="H8447" s="47"/>
    </row>
    <row r="8448" spans="5:8" x14ac:dyDescent="0.35">
      <c r="E8448" s="47"/>
      <c r="H8448" s="47"/>
    </row>
    <row r="8449" spans="5:8" x14ac:dyDescent="0.35">
      <c r="E8449" s="47"/>
      <c r="H8449" s="47"/>
    </row>
    <row r="8450" spans="5:8" x14ac:dyDescent="0.35">
      <c r="E8450" s="47"/>
      <c r="H8450" s="47"/>
    </row>
    <row r="8451" spans="5:8" x14ac:dyDescent="0.35">
      <c r="E8451" s="47"/>
      <c r="H8451" s="47"/>
    </row>
    <row r="8452" spans="5:8" x14ac:dyDescent="0.35">
      <c r="E8452" s="47"/>
      <c r="H8452" s="47"/>
    </row>
    <row r="8453" spans="5:8" x14ac:dyDescent="0.35">
      <c r="E8453" s="47"/>
      <c r="H8453" s="47"/>
    </row>
    <row r="8454" spans="5:8" x14ac:dyDescent="0.35">
      <c r="E8454" s="47"/>
      <c r="H8454" s="47"/>
    </row>
    <row r="8455" spans="5:8" x14ac:dyDescent="0.35">
      <c r="E8455" s="47"/>
      <c r="H8455" s="47"/>
    </row>
    <row r="8456" spans="5:8" x14ac:dyDescent="0.35">
      <c r="E8456" s="47"/>
      <c r="H8456" s="47"/>
    </row>
    <row r="8457" spans="5:8" x14ac:dyDescent="0.35">
      <c r="E8457" s="47"/>
      <c r="H8457" s="47"/>
    </row>
    <row r="8458" spans="5:8" x14ac:dyDescent="0.35">
      <c r="E8458" s="47"/>
      <c r="H8458" s="47"/>
    </row>
    <row r="8459" spans="5:8" x14ac:dyDescent="0.35">
      <c r="E8459" s="47"/>
      <c r="H8459" s="47"/>
    </row>
    <row r="8460" spans="5:8" x14ac:dyDescent="0.35">
      <c r="E8460" s="47"/>
      <c r="H8460" s="47"/>
    </row>
    <row r="8461" spans="5:8" x14ac:dyDescent="0.35">
      <c r="E8461" s="47"/>
      <c r="H8461" s="47"/>
    </row>
    <row r="8462" spans="5:8" x14ac:dyDescent="0.35">
      <c r="E8462" s="47"/>
      <c r="H8462" s="47"/>
    </row>
    <row r="8463" spans="5:8" x14ac:dyDescent="0.35">
      <c r="E8463" s="47"/>
      <c r="H8463" s="47"/>
    </row>
    <row r="8464" spans="5:8" x14ac:dyDescent="0.35">
      <c r="E8464" s="47"/>
      <c r="H8464" s="47"/>
    </row>
    <row r="8465" spans="5:8" x14ac:dyDescent="0.35">
      <c r="E8465" s="47"/>
      <c r="H8465" s="47"/>
    </row>
    <row r="8466" spans="5:8" x14ac:dyDescent="0.35">
      <c r="E8466" s="47"/>
      <c r="H8466" s="47"/>
    </row>
    <row r="8467" spans="5:8" x14ac:dyDescent="0.35">
      <c r="E8467" s="47"/>
      <c r="H8467" s="47"/>
    </row>
    <row r="8468" spans="5:8" x14ac:dyDescent="0.35">
      <c r="E8468" s="47"/>
      <c r="H8468" s="47"/>
    </row>
    <row r="8469" spans="5:8" x14ac:dyDescent="0.35">
      <c r="E8469" s="47"/>
      <c r="H8469" s="47"/>
    </row>
    <row r="8470" spans="5:8" x14ac:dyDescent="0.35">
      <c r="E8470" s="47"/>
      <c r="H8470" s="47"/>
    </row>
    <row r="8471" spans="5:8" x14ac:dyDescent="0.35">
      <c r="E8471" s="47"/>
      <c r="H8471" s="47"/>
    </row>
    <row r="8472" spans="5:8" x14ac:dyDescent="0.35">
      <c r="E8472" s="47"/>
      <c r="H8472" s="47"/>
    </row>
    <row r="8473" spans="5:8" x14ac:dyDescent="0.35">
      <c r="E8473" s="47"/>
      <c r="H8473" s="47"/>
    </row>
    <row r="8474" spans="5:8" x14ac:dyDescent="0.35">
      <c r="E8474" s="47"/>
      <c r="H8474" s="47"/>
    </row>
    <row r="8475" spans="5:8" x14ac:dyDescent="0.35">
      <c r="E8475" s="47"/>
      <c r="H8475" s="47"/>
    </row>
    <row r="8476" spans="5:8" x14ac:dyDescent="0.35">
      <c r="E8476" s="47"/>
      <c r="H8476" s="47"/>
    </row>
    <row r="8477" spans="5:8" x14ac:dyDescent="0.35">
      <c r="E8477" s="47"/>
      <c r="H8477" s="47"/>
    </row>
    <row r="8478" spans="5:8" x14ac:dyDescent="0.35">
      <c r="E8478" s="47"/>
      <c r="H8478" s="47"/>
    </row>
    <row r="8479" spans="5:8" x14ac:dyDescent="0.35">
      <c r="E8479" s="47"/>
      <c r="H8479" s="47"/>
    </row>
    <row r="8480" spans="5:8" x14ac:dyDescent="0.35">
      <c r="E8480" s="47"/>
      <c r="H8480" s="47"/>
    </row>
    <row r="8481" spans="5:8" x14ac:dyDescent="0.35">
      <c r="E8481" s="47"/>
      <c r="H8481" s="47"/>
    </row>
    <row r="8482" spans="5:8" x14ac:dyDescent="0.35">
      <c r="E8482" s="47"/>
      <c r="H8482" s="47"/>
    </row>
    <row r="8483" spans="5:8" x14ac:dyDescent="0.35">
      <c r="E8483" s="47"/>
      <c r="H8483" s="47"/>
    </row>
    <row r="8484" spans="5:8" x14ac:dyDescent="0.35">
      <c r="E8484" s="47"/>
      <c r="H8484" s="47"/>
    </row>
    <row r="8485" spans="5:8" x14ac:dyDescent="0.35">
      <c r="E8485" s="47"/>
      <c r="H8485" s="47"/>
    </row>
    <row r="8486" spans="5:8" x14ac:dyDescent="0.35">
      <c r="E8486" s="47"/>
      <c r="H8486" s="47"/>
    </row>
    <row r="8487" spans="5:8" x14ac:dyDescent="0.35">
      <c r="E8487" s="47"/>
      <c r="H8487" s="47"/>
    </row>
    <row r="8488" spans="5:8" x14ac:dyDescent="0.35">
      <c r="E8488" s="47"/>
      <c r="H8488" s="47"/>
    </row>
    <row r="8489" spans="5:8" x14ac:dyDescent="0.35">
      <c r="E8489" s="47"/>
      <c r="H8489" s="47"/>
    </row>
    <row r="8490" spans="5:8" x14ac:dyDescent="0.35">
      <c r="E8490" s="47"/>
      <c r="H8490" s="47"/>
    </row>
    <row r="8491" spans="5:8" x14ac:dyDescent="0.35">
      <c r="E8491" s="47"/>
      <c r="H8491" s="47"/>
    </row>
    <row r="8492" spans="5:8" x14ac:dyDescent="0.35">
      <c r="E8492" s="47"/>
      <c r="H8492" s="47"/>
    </row>
    <row r="8493" spans="5:8" x14ac:dyDescent="0.35">
      <c r="E8493" s="47"/>
      <c r="H8493" s="47"/>
    </row>
    <row r="8494" spans="5:8" x14ac:dyDescent="0.35">
      <c r="E8494" s="47"/>
      <c r="H8494" s="47"/>
    </row>
    <row r="8495" spans="5:8" x14ac:dyDescent="0.35">
      <c r="E8495" s="47"/>
      <c r="H8495" s="47"/>
    </row>
    <row r="8496" spans="5:8" x14ac:dyDescent="0.35">
      <c r="E8496" s="47"/>
      <c r="H8496" s="47"/>
    </row>
    <row r="8497" spans="5:8" x14ac:dyDescent="0.35">
      <c r="E8497" s="47"/>
      <c r="H8497" s="47"/>
    </row>
    <row r="8498" spans="5:8" x14ac:dyDescent="0.35">
      <c r="E8498" s="47"/>
      <c r="H8498" s="47"/>
    </row>
    <row r="8499" spans="5:8" x14ac:dyDescent="0.35">
      <c r="E8499" s="47"/>
      <c r="H8499" s="47"/>
    </row>
    <row r="8500" spans="5:8" x14ac:dyDescent="0.35">
      <c r="E8500" s="47"/>
      <c r="H8500" s="47"/>
    </row>
    <row r="8501" spans="5:8" x14ac:dyDescent="0.35">
      <c r="E8501" s="47"/>
      <c r="H8501" s="47"/>
    </row>
    <row r="8502" spans="5:8" x14ac:dyDescent="0.35">
      <c r="E8502" s="47"/>
      <c r="H8502" s="47"/>
    </row>
    <row r="8503" spans="5:8" x14ac:dyDescent="0.35">
      <c r="E8503" s="47"/>
      <c r="H8503" s="47"/>
    </row>
    <row r="8504" spans="5:8" x14ac:dyDescent="0.35">
      <c r="E8504" s="47"/>
      <c r="H8504" s="47"/>
    </row>
    <row r="8505" spans="5:8" x14ac:dyDescent="0.35">
      <c r="E8505" s="47"/>
      <c r="H8505" s="47"/>
    </row>
    <row r="8506" spans="5:8" x14ac:dyDescent="0.35">
      <c r="E8506" s="47"/>
      <c r="H8506" s="47"/>
    </row>
    <row r="8507" spans="5:8" x14ac:dyDescent="0.35">
      <c r="E8507" s="47"/>
      <c r="H8507" s="47"/>
    </row>
    <row r="8508" spans="5:8" x14ac:dyDescent="0.35">
      <c r="E8508" s="47"/>
      <c r="H8508" s="47"/>
    </row>
    <row r="8509" spans="5:8" x14ac:dyDescent="0.35">
      <c r="E8509" s="47"/>
      <c r="H8509" s="47"/>
    </row>
    <row r="8510" spans="5:8" x14ac:dyDescent="0.35">
      <c r="E8510" s="47"/>
      <c r="H8510" s="47"/>
    </row>
    <row r="8511" spans="5:8" x14ac:dyDescent="0.35">
      <c r="E8511" s="47"/>
      <c r="H8511" s="47"/>
    </row>
    <row r="8512" spans="5:8" x14ac:dyDescent="0.35">
      <c r="E8512" s="47"/>
      <c r="H8512" s="47"/>
    </row>
    <row r="8513" spans="5:8" x14ac:dyDescent="0.35">
      <c r="E8513" s="47"/>
      <c r="H8513" s="47"/>
    </row>
    <row r="8514" spans="5:8" x14ac:dyDescent="0.35">
      <c r="E8514" s="47"/>
      <c r="H8514" s="47"/>
    </row>
    <row r="8515" spans="5:8" x14ac:dyDescent="0.35">
      <c r="E8515" s="47"/>
      <c r="H8515" s="47"/>
    </row>
    <row r="8516" spans="5:8" x14ac:dyDescent="0.35">
      <c r="E8516" s="47"/>
      <c r="H8516" s="47"/>
    </row>
    <row r="8517" spans="5:8" x14ac:dyDescent="0.35">
      <c r="E8517" s="47"/>
      <c r="H8517" s="47"/>
    </row>
    <row r="8518" spans="5:8" x14ac:dyDescent="0.35">
      <c r="E8518" s="47"/>
      <c r="H8518" s="47"/>
    </row>
    <row r="8519" spans="5:8" x14ac:dyDescent="0.35">
      <c r="E8519" s="47"/>
      <c r="H8519" s="47"/>
    </row>
    <row r="8520" spans="5:8" x14ac:dyDescent="0.35">
      <c r="E8520" s="47"/>
      <c r="H8520" s="47"/>
    </row>
    <row r="8521" spans="5:8" x14ac:dyDescent="0.35">
      <c r="E8521" s="47"/>
      <c r="H8521" s="47"/>
    </row>
    <row r="8522" spans="5:8" x14ac:dyDescent="0.35">
      <c r="E8522" s="47"/>
      <c r="H8522" s="47"/>
    </row>
    <row r="8523" spans="5:8" x14ac:dyDescent="0.35">
      <c r="E8523" s="47"/>
      <c r="H8523" s="47"/>
    </row>
    <row r="8524" spans="5:8" x14ac:dyDescent="0.35">
      <c r="E8524" s="47"/>
      <c r="H8524" s="47"/>
    </row>
    <row r="8525" spans="5:8" x14ac:dyDescent="0.35">
      <c r="E8525" s="47"/>
      <c r="H8525" s="47"/>
    </row>
    <row r="8526" spans="5:8" x14ac:dyDescent="0.35">
      <c r="E8526" s="47"/>
      <c r="H8526" s="47"/>
    </row>
    <row r="8527" spans="5:8" x14ac:dyDescent="0.35">
      <c r="E8527" s="47"/>
      <c r="H8527" s="47"/>
    </row>
    <row r="8528" spans="5:8" x14ac:dyDescent="0.35">
      <c r="E8528" s="47"/>
      <c r="H8528" s="47"/>
    </row>
    <row r="8529" spans="5:8" x14ac:dyDescent="0.35">
      <c r="E8529" s="47"/>
      <c r="H8529" s="47"/>
    </row>
    <row r="8530" spans="5:8" x14ac:dyDescent="0.35">
      <c r="E8530" s="47"/>
      <c r="H8530" s="47"/>
    </row>
    <row r="8531" spans="5:8" x14ac:dyDescent="0.35">
      <c r="E8531" s="47"/>
      <c r="H8531" s="47"/>
    </row>
    <row r="8532" spans="5:8" x14ac:dyDescent="0.35">
      <c r="E8532" s="47"/>
      <c r="H8532" s="47"/>
    </row>
    <row r="8533" spans="5:8" x14ac:dyDescent="0.35">
      <c r="E8533" s="47"/>
      <c r="H8533" s="47"/>
    </row>
    <row r="8534" spans="5:8" x14ac:dyDescent="0.35">
      <c r="E8534" s="47"/>
      <c r="H8534" s="47"/>
    </row>
    <row r="8535" spans="5:8" x14ac:dyDescent="0.35">
      <c r="E8535" s="47"/>
      <c r="H8535" s="47"/>
    </row>
    <row r="8536" spans="5:8" x14ac:dyDescent="0.35">
      <c r="E8536" s="47"/>
      <c r="H8536" s="47"/>
    </row>
    <row r="8537" spans="5:8" x14ac:dyDescent="0.35">
      <c r="E8537" s="47"/>
      <c r="H8537" s="47"/>
    </row>
    <row r="8538" spans="5:8" x14ac:dyDescent="0.35">
      <c r="E8538" s="47"/>
      <c r="H8538" s="47"/>
    </row>
    <row r="8539" spans="5:8" x14ac:dyDescent="0.35">
      <c r="E8539" s="47"/>
      <c r="H8539" s="47"/>
    </row>
    <row r="8540" spans="5:8" x14ac:dyDescent="0.35">
      <c r="E8540" s="47"/>
      <c r="H8540" s="47"/>
    </row>
    <row r="8541" spans="5:8" x14ac:dyDescent="0.35">
      <c r="E8541" s="47"/>
      <c r="H8541" s="47"/>
    </row>
    <row r="8542" spans="5:8" x14ac:dyDescent="0.35">
      <c r="E8542" s="47"/>
      <c r="H8542" s="47"/>
    </row>
    <row r="8543" spans="5:8" x14ac:dyDescent="0.35">
      <c r="E8543" s="47"/>
      <c r="H8543" s="47"/>
    </row>
    <row r="8544" spans="5:8" x14ac:dyDescent="0.35">
      <c r="E8544" s="47"/>
      <c r="H8544" s="47"/>
    </row>
    <row r="8545" spans="5:8" x14ac:dyDescent="0.35">
      <c r="E8545" s="47"/>
      <c r="H8545" s="47"/>
    </row>
    <row r="8546" spans="5:8" x14ac:dyDescent="0.35">
      <c r="E8546" s="47"/>
      <c r="H8546" s="47"/>
    </row>
    <row r="8547" spans="5:8" x14ac:dyDescent="0.35">
      <c r="E8547" s="47"/>
      <c r="H8547" s="47"/>
    </row>
    <row r="8548" spans="5:8" x14ac:dyDescent="0.35">
      <c r="E8548" s="47"/>
      <c r="H8548" s="47"/>
    </row>
    <row r="8549" spans="5:8" x14ac:dyDescent="0.35">
      <c r="E8549" s="47"/>
      <c r="H8549" s="47"/>
    </row>
    <row r="8550" spans="5:8" x14ac:dyDescent="0.35">
      <c r="E8550" s="47"/>
      <c r="H8550" s="47"/>
    </row>
    <row r="8551" spans="5:8" x14ac:dyDescent="0.35">
      <c r="E8551" s="47"/>
      <c r="H8551" s="47"/>
    </row>
    <row r="8552" spans="5:8" x14ac:dyDescent="0.35">
      <c r="E8552" s="47"/>
      <c r="H8552" s="47"/>
    </row>
    <row r="8553" spans="5:8" x14ac:dyDescent="0.35">
      <c r="E8553" s="47"/>
      <c r="H8553" s="47"/>
    </row>
    <row r="8554" spans="5:8" x14ac:dyDescent="0.35">
      <c r="E8554" s="47"/>
      <c r="H8554" s="47"/>
    </row>
    <row r="8555" spans="5:8" x14ac:dyDescent="0.35">
      <c r="E8555" s="47"/>
      <c r="H8555" s="47"/>
    </row>
    <row r="8556" spans="5:8" x14ac:dyDescent="0.35">
      <c r="E8556" s="47"/>
      <c r="H8556" s="47"/>
    </row>
    <row r="8557" spans="5:8" x14ac:dyDescent="0.35">
      <c r="E8557" s="47"/>
      <c r="H8557" s="47"/>
    </row>
    <row r="8558" spans="5:8" x14ac:dyDescent="0.35">
      <c r="E8558" s="47"/>
      <c r="H8558" s="47"/>
    </row>
    <row r="8559" spans="5:8" x14ac:dyDescent="0.35">
      <c r="E8559" s="47"/>
      <c r="H8559" s="47"/>
    </row>
    <row r="8560" spans="5:8" x14ac:dyDescent="0.35">
      <c r="E8560" s="47"/>
      <c r="H8560" s="47"/>
    </row>
    <row r="8561" spans="5:8" x14ac:dyDescent="0.35">
      <c r="E8561" s="47"/>
      <c r="H8561" s="47"/>
    </row>
    <row r="8562" spans="5:8" x14ac:dyDescent="0.35">
      <c r="E8562" s="47"/>
      <c r="H8562" s="47"/>
    </row>
    <row r="8563" spans="5:8" x14ac:dyDescent="0.35">
      <c r="E8563" s="47"/>
      <c r="H8563" s="47"/>
    </row>
    <row r="8564" spans="5:8" x14ac:dyDescent="0.35">
      <c r="E8564" s="47"/>
      <c r="H8564" s="47"/>
    </row>
    <row r="8565" spans="5:8" x14ac:dyDescent="0.35">
      <c r="E8565" s="47"/>
      <c r="H8565" s="47"/>
    </row>
    <row r="8566" spans="5:8" x14ac:dyDescent="0.35">
      <c r="E8566" s="47"/>
      <c r="H8566" s="47"/>
    </row>
    <row r="8567" spans="5:8" x14ac:dyDescent="0.35">
      <c r="E8567" s="47"/>
      <c r="H8567" s="47"/>
    </row>
    <row r="8568" spans="5:8" x14ac:dyDescent="0.35">
      <c r="E8568" s="47"/>
      <c r="H8568" s="47"/>
    </row>
    <row r="8569" spans="5:8" x14ac:dyDescent="0.35">
      <c r="E8569" s="47"/>
      <c r="H8569" s="47"/>
    </row>
    <row r="8570" spans="5:8" x14ac:dyDescent="0.35">
      <c r="E8570" s="47"/>
      <c r="H8570" s="47"/>
    </row>
    <row r="8571" spans="5:8" x14ac:dyDescent="0.35">
      <c r="E8571" s="47"/>
      <c r="H8571" s="47"/>
    </row>
    <row r="8572" spans="5:8" x14ac:dyDescent="0.35">
      <c r="E8572" s="47"/>
      <c r="H8572" s="47"/>
    </row>
    <row r="8573" spans="5:8" x14ac:dyDescent="0.35">
      <c r="E8573" s="47"/>
      <c r="H8573" s="47"/>
    </row>
    <row r="8574" spans="5:8" x14ac:dyDescent="0.35">
      <c r="E8574" s="47"/>
      <c r="H8574" s="47"/>
    </row>
    <row r="8575" spans="5:8" x14ac:dyDescent="0.35">
      <c r="E8575" s="47"/>
      <c r="H8575" s="47"/>
    </row>
    <row r="8576" spans="5:8" x14ac:dyDescent="0.35">
      <c r="E8576" s="47"/>
      <c r="H8576" s="47"/>
    </row>
    <row r="8577" spans="5:8" x14ac:dyDescent="0.35">
      <c r="E8577" s="47"/>
      <c r="H8577" s="47"/>
    </row>
    <row r="8578" spans="5:8" x14ac:dyDescent="0.35">
      <c r="E8578" s="47"/>
      <c r="H8578" s="47"/>
    </row>
    <row r="8579" spans="5:8" x14ac:dyDescent="0.35">
      <c r="E8579" s="47"/>
      <c r="H8579" s="47"/>
    </row>
    <row r="8580" spans="5:8" x14ac:dyDescent="0.35">
      <c r="E8580" s="47"/>
      <c r="H8580" s="47"/>
    </row>
    <row r="8581" spans="5:8" x14ac:dyDescent="0.35">
      <c r="E8581" s="47"/>
      <c r="H8581" s="47"/>
    </row>
    <row r="8582" spans="5:8" x14ac:dyDescent="0.35">
      <c r="E8582" s="47"/>
      <c r="H8582" s="47"/>
    </row>
    <row r="8583" spans="5:8" x14ac:dyDescent="0.35">
      <c r="E8583" s="47"/>
      <c r="H8583" s="47"/>
    </row>
    <row r="8584" spans="5:8" x14ac:dyDescent="0.35">
      <c r="E8584" s="47"/>
      <c r="H8584" s="47"/>
    </row>
    <row r="8585" spans="5:8" x14ac:dyDescent="0.35">
      <c r="E8585" s="47"/>
      <c r="H8585" s="47"/>
    </row>
    <row r="8586" spans="5:8" x14ac:dyDescent="0.35">
      <c r="E8586" s="47"/>
      <c r="H8586" s="47"/>
    </row>
    <row r="8587" spans="5:8" x14ac:dyDescent="0.35">
      <c r="E8587" s="47"/>
      <c r="H8587" s="47"/>
    </row>
    <row r="8588" spans="5:8" x14ac:dyDescent="0.35">
      <c r="E8588" s="47"/>
      <c r="H8588" s="47"/>
    </row>
    <row r="8589" spans="5:8" x14ac:dyDescent="0.35">
      <c r="E8589" s="47"/>
      <c r="H8589" s="47"/>
    </row>
    <row r="8590" spans="5:8" x14ac:dyDescent="0.35">
      <c r="E8590" s="47"/>
      <c r="H8590" s="47"/>
    </row>
    <row r="8591" spans="5:8" x14ac:dyDescent="0.35">
      <c r="E8591" s="47"/>
      <c r="H8591" s="47"/>
    </row>
    <row r="8592" spans="5:8" x14ac:dyDescent="0.35">
      <c r="E8592" s="47"/>
      <c r="H8592" s="47"/>
    </row>
    <row r="8593" spans="5:8" x14ac:dyDescent="0.35">
      <c r="E8593" s="47"/>
      <c r="H8593" s="47"/>
    </row>
    <row r="8594" spans="5:8" x14ac:dyDescent="0.35">
      <c r="E8594" s="47"/>
      <c r="H8594" s="47"/>
    </row>
    <row r="8595" spans="5:8" x14ac:dyDescent="0.35">
      <c r="E8595" s="47"/>
      <c r="H8595" s="47"/>
    </row>
    <row r="8596" spans="5:8" x14ac:dyDescent="0.35">
      <c r="E8596" s="47"/>
      <c r="H8596" s="47"/>
    </row>
    <row r="8597" spans="5:8" x14ac:dyDescent="0.35">
      <c r="E8597" s="47"/>
      <c r="H8597" s="47"/>
    </row>
    <row r="8598" spans="5:8" x14ac:dyDescent="0.35">
      <c r="E8598" s="47"/>
      <c r="H8598" s="47"/>
    </row>
    <row r="8599" spans="5:8" x14ac:dyDescent="0.35">
      <c r="E8599" s="47"/>
      <c r="H8599" s="47"/>
    </row>
    <row r="8600" spans="5:8" x14ac:dyDescent="0.35">
      <c r="E8600" s="47"/>
      <c r="H8600" s="47"/>
    </row>
    <row r="8601" spans="5:8" x14ac:dyDescent="0.35">
      <c r="E8601" s="47"/>
      <c r="H8601" s="47"/>
    </row>
    <row r="8602" spans="5:8" x14ac:dyDescent="0.35">
      <c r="E8602" s="47"/>
      <c r="H8602" s="47"/>
    </row>
    <row r="8603" spans="5:8" x14ac:dyDescent="0.35">
      <c r="E8603" s="47"/>
      <c r="H8603" s="47"/>
    </row>
    <row r="8604" spans="5:8" x14ac:dyDescent="0.35">
      <c r="E8604" s="47"/>
      <c r="H8604" s="47"/>
    </row>
    <row r="8605" spans="5:8" x14ac:dyDescent="0.35">
      <c r="E8605" s="47"/>
      <c r="H8605" s="47"/>
    </row>
    <row r="8606" spans="5:8" x14ac:dyDescent="0.35">
      <c r="E8606" s="47"/>
      <c r="H8606" s="47"/>
    </row>
    <row r="8607" spans="5:8" x14ac:dyDescent="0.35">
      <c r="E8607" s="47"/>
      <c r="H8607" s="47"/>
    </row>
    <row r="8608" spans="5:8" x14ac:dyDescent="0.35">
      <c r="E8608" s="47"/>
      <c r="H8608" s="47"/>
    </row>
    <row r="8609" spans="5:8" x14ac:dyDescent="0.35">
      <c r="E8609" s="47"/>
      <c r="H8609" s="47"/>
    </row>
    <row r="8610" spans="5:8" x14ac:dyDescent="0.35">
      <c r="E8610" s="47"/>
      <c r="H8610" s="47"/>
    </row>
    <row r="8611" spans="5:8" x14ac:dyDescent="0.35">
      <c r="E8611" s="47"/>
      <c r="H8611" s="47"/>
    </row>
    <row r="8612" spans="5:8" x14ac:dyDescent="0.35">
      <c r="E8612" s="47"/>
      <c r="H8612" s="47"/>
    </row>
    <row r="8613" spans="5:8" x14ac:dyDescent="0.35">
      <c r="E8613" s="47"/>
      <c r="H8613" s="47"/>
    </row>
    <row r="8614" spans="5:8" x14ac:dyDescent="0.35">
      <c r="E8614" s="47"/>
      <c r="H8614" s="47"/>
    </row>
    <row r="8615" spans="5:8" x14ac:dyDescent="0.35">
      <c r="E8615" s="47"/>
      <c r="H8615" s="47"/>
    </row>
    <row r="8616" spans="5:8" x14ac:dyDescent="0.35">
      <c r="E8616" s="47"/>
      <c r="H8616" s="47"/>
    </row>
    <row r="8617" spans="5:8" x14ac:dyDescent="0.35">
      <c r="E8617" s="47"/>
      <c r="H8617" s="47"/>
    </row>
    <row r="8618" spans="5:8" x14ac:dyDescent="0.35">
      <c r="E8618" s="47"/>
      <c r="H8618" s="47"/>
    </row>
    <row r="8619" spans="5:8" x14ac:dyDescent="0.35">
      <c r="E8619" s="47"/>
      <c r="H8619" s="47"/>
    </row>
    <row r="8620" spans="5:8" x14ac:dyDescent="0.35">
      <c r="E8620" s="47"/>
      <c r="H8620" s="47"/>
    </row>
    <row r="8621" spans="5:8" x14ac:dyDescent="0.35">
      <c r="E8621" s="47"/>
      <c r="H8621" s="47"/>
    </row>
    <row r="8622" spans="5:8" x14ac:dyDescent="0.35">
      <c r="E8622" s="47"/>
      <c r="H8622" s="47"/>
    </row>
    <row r="8623" spans="5:8" x14ac:dyDescent="0.35">
      <c r="E8623" s="47"/>
      <c r="H8623" s="47"/>
    </row>
    <row r="8624" spans="5:8" x14ac:dyDescent="0.35">
      <c r="E8624" s="47"/>
      <c r="H8624" s="47"/>
    </row>
    <row r="8625" spans="5:8" x14ac:dyDescent="0.35">
      <c r="E8625" s="47"/>
      <c r="H8625" s="47"/>
    </row>
    <row r="8626" spans="5:8" x14ac:dyDescent="0.35">
      <c r="E8626" s="47"/>
      <c r="H8626" s="47"/>
    </row>
    <row r="8627" spans="5:8" x14ac:dyDescent="0.35">
      <c r="E8627" s="47"/>
      <c r="H8627" s="47"/>
    </row>
    <row r="8628" spans="5:8" x14ac:dyDescent="0.35">
      <c r="E8628" s="47"/>
      <c r="H8628" s="47"/>
    </row>
    <row r="8629" spans="5:8" x14ac:dyDescent="0.35">
      <c r="E8629" s="47"/>
      <c r="H8629" s="47"/>
    </row>
    <row r="8630" spans="5:8" x14ac:dyDescent="0.35">
      <c r="E8630" s="47"/>
      <c r="H8630" s="47"/>
    </row>
    <row r="8631" spans="5:8" x14ac:dyDescent="0.35">
      <c r="E8631" s="47"/>
      <c r="H8631" s="47"/>
    </row>
    <row r="8632" spans="5:8" x14ac:dyDescent="0.35">
      <c r="E8632" s="47"/>
      <c r="H8632" s="47"/>
    </row>
    <row r="8633" spans="5:8" x14ac:dyDescent="0.35">
      <c r="E8633" s="47"/>
      <c r="H8633" s="47"/>
    </row>
    <row r="8634" spans="5:8" x14ac:dyDescent="0.35">
      <c r="E8634" s="47"/>
      <c r="H8634" s="47"/>
    </row>
    <row r="8635" spans="5:8" x14ac:dyDescent="0.35">
      <c r="E8635" s="47"/>
      <c r="H8635" s="47"/>
    </row>
    <row r="8636" spans="5:8" x14ac:dyDescent="0.35">
      <c r="E8636" s="47"/>
      <c r="H8636" s="47"/>
    </row>
    <row r="8637" spans="5:8" x14ac:dyDescent="0.35">
      <c r="E8637" s="47"/>
      <c r="H8637" s="47"/>
    </row>
    <row r="8638" spans="5:8" x14ac:dyDescent="0.35">
      <c r="E8638" s="47"/>
      <c r="H8638" s="47"/>
    </row>
    <row r="8639" spans="5:8" x14ac:dyDescent="0.35">
      <c r="E8639" s="47"/>
      <c r="H8639" s="47"/>
    </row>
    <row r="8640" spans="5:8" x14ac:dyDescent="0.35">
      <c r="E8640" s="47"/>
      <c r="H8640" s="47"/>
    </row>
    <row r="8641" spans="5:8" x14ac:dyDescent="0.35">
      <c r="E8641" s="47"/>
      <c r="H8641" s="47"/>
    </row>
    <row r="8642" spans="5:8" x14ac:dyDescent="0.35">
      <c r="E8642" s="47"/>
      <c r="H8642" s="47"/>
    </row>
    <row r="8643" spans="5:8" x14ac:dyDescent="0.35">
      <c r="E8643" s="47"/>
      <c r="H8643" s="47"/>
    </row>
    <row r="8644" spans="5:8" x14ac:dyDescent="0.35">
      <c r="E8644" s="47"/>
      <c r="H8644" s="47"/>
    </row>
    <row r="8645" spans="5:8" x14ac:dyDescent="0.35">
      <c r="E8645" s="47"/>
      <c r="H8645" s="47"/>
    </row>
    <row r="8646" spans="5:8" x14ac:dyDescent="0.35">
      <c r="E8646" s="47"/>
      <c r="H8646" s="47"/>
    </row>
    <row r="8647" spans="5:8" x14ac:dyDescent="0.35">
      <c r="E8647" s="47"/>
      <c r="H8647" s="47"/>
    </row>
    <row r="8648" spans="5:8" x14ac:dyDescent="0.35">
      <c r="E8648" s="47"/>
      <c r="H8648" s="47"/>
    </row>
    <row r="8649" spans="5:8" x14ac:dyDescent="0.35">
      <c r="E8649" s="47"/>
      <c r="H8649" s="47"/>
    </row>
    <row r="8650" spans="5:8" x14ac:dyDescent="0.35">
      <c r="E8650" s="47"/>
      <c r="H8650" s="47"/>
    </row>
    <row r="8651" spans="5:8" x14ac:dyDescent="0.35">
      <c r="E8651" s="47"/>
      <c r="H8651" s="47"/>
    </row>
    <row r="8652" spans="5:8" x14ac:dyDescent="0.35">
      <c r="E8652" s="47"/>
      <c r="H8652" s="47"/>
    </row>
    <row r="8653" spans="5:8" x14ac:dyDescent="0.35">
      <c r="E8653" s="47"/>
      <c r="H8653" s="47"/>
    </row>
    <row r="8654" spans="5:8" x14ac:dyDescent="0.35">
      <c r="E8654" s="47"/>
      <c r="H8654" s="47"/>
    </row>
    <row r="8655" spans="5:8" x14ac:dyDescent="0.35">
      <c r="E8655" s="47"/>
      <c r="H8655" s="47"/>
    </row>
    <row r="8656" spans="5:8" x14ac:dyDescent="0.35">
      <c r="E8656" s="47"/>
      <c r="H8656" s="47"/>
    </row>
    <row r="8657" spans="5:8" x14ac:dyDescent="0.35">
      <c r="E8657" s="47"/>
      <c r="H8657" s="47"/>
    </row>
    <row r="8658" spans="5:8" x14ac:dyDescent="0.35">
      <c r="E8658" s="47"/>
      <c r="H8658" s="47"/>
    </row>
    <row r="8659" spans="5:8" x14ac:dyDescent="0.35">
      <c r="E8659" s="47"/>
      <c r="H8659" s="47"/>
    </row>
    <row r="8660" spans="5:8" x14ac:dyDescent="0.35">
      <c r="E8660" s="47"/>
      <c r="H8660" s="47"/>
    </row>
    <row r="8661" spans="5:8" x14ac:dyDescent="0.35">
      <c r="E8661" s="47"/>
      <c r="H8661" s="47"/>
    </row>
    <row r="8662" spans="5:8" x14ac:dyDescent="0.35">
      <c r="E8662" s="47"/>
      <c r="H8662" s="47"/>
    </row>
    <row r="8663" spans="5:8" x14ac:dyDescent="0.35">
      <c r="E8663" s="47"/>
      <c r="H8663" s="47"/>
    </row>
    <row r="8664" spans="5:8" x14ac:dyDescent="0.35">
      <c r="E8664" s="47"/>
      <c r="H8664" s="47"/>
    </row>
    <row r="8665" spans="5:8" x14ac:dyDescent="0.35">
      <c r="E8665" s="47"/>
      <c r="H8665" s="47"/>
    </row>
    <row r="8666" spans="5:8" x14ac:dyDescent="0.35">
      <c r="E8666" s="47"/>
      <c r="H8666" s="47"/>
    </row>
    <row r="8667" spans="5:8" x14ac:dyDescent="0.35">
      <c r="E8667" s="47"/>
      <c r="H8667" s="47"/>
    </row>
    <row r="8668" spans="5:8" x14ac:dyDescent="0.35">
      <c r="E8668" s="47"/>
      <c r="H8668" s="47"/>
    </row>
    <row r="8669" spans="5:8" x14ac:dyDescent="0.35">
      <c r="E8669" s="47"/>
      <c r="H8669" s="47"/>
    </row>
    <row r="8670" spans="5:8" x14ac:dyDescent="0.35">
      <c r="E8670" s="47"/>
      <c r="H8670" s="47"/>
    </row>
    <row r="8671" spans="5:8" x14ac:dyDescent="0.35">
      <c r="E8671" s="47"/>
      <c r="H8671" s="47"/>
    </row>
    <row r="8672" spans="5:8" x14ac:dyDescent="0.35">
      <c r="E8672" s="47"/>
      <c r="H8672" s="47"/>
    </row>
    <row r="8673" spans="5:8" x14ac:dyDescent="0.35">
      <c r="E8673" s="47"/>
      <c r="H8673" s="47"/>
    </row>
    <row r="8674" spans="5:8" x14ac:dyDescent="0.35">
      <c r="E8674" s="47"/>
      <c r="H8674" s="47"/>
    </row>
    <row r="8675" spans="5:8" x14ac:dyDescent="0.35">
      <c r="E8675" s="47"/>
      <c r="H8675" s="47"/>
    </row>
    <row r="8676" spans="5:8" x14ac:dyDescent="0.35">
      <c r="E8676" s="47"/>
      <c r="H8676" s="47"/>
    </row>
    <row r="8677" spans="5:8" x14ac:dyDescent="0.35">
      <c r="E8677" s="47"/>
      <c r="H8677" s="47"/>
    </row>
    <row r="8678" spans="5:8" x14ac:dyDescent="0.35">
      <c r="E8678" s="47"/>
      <c r="H8678" s="47"/>
    </row>
    <row r="8679" spans="5:8" x14ac:dyDescent="0.35">
      <c r="E8679" s="47"/>
      <c r="H8679" s="47"/>
    </row>
    <row r="8680" spans="5:8" x14ac:dyDescent="0.35">
      <c r="E8680" s="47"/>
      <c r="H8680" s="47"/>
    </row>
    <row r="8681" spans="5:8" x14ac:dyDescent="0.35">
      <c r="E8681" s="47"/>
      <c r="H8681" s="47"/>
    </row>
    <row r="8682" spans="5:8" x14ac:dyDescent="0.35">
      <c r="E8682" s="47"/>
      <c r="H8682" s="47"/>
    </row>
    <row r="8683" spans="5:8" x14ac:dyDescent="0.35">
      <c r="E8683" s="47"/>
      <c r="H8683" s="47"/>
    </row>
    <row r="8684" spans="5:8" x14ac:dyDescent="0.35">
      <c r="E8684" s="47"/>
      <c r="H8684" s="47"/>
    </row>
    <row r="8685" spans="5:8" x14ac:dyDescent="0.35">
      <c r="E8685" s="47"/>
      <c r="H8685" s="47"/>
    </row>
    <row r="8686" spans="5:8" x14ac:dyDescent="0.35">
      <c r="E8686" s="47"/>
      <c r="H8686" s="47"/>
    </row>
    <row r="8687" spans="5:8" x14ac:dyDescent="0.35">
      <c r="E8687" s="47"/>
      <c r="H8687" s="47"/>
    </row>
    <row r="8688" spans="5:8" x14ac:dyDescent="0.35">
      <c r="E8688" s="47"/>
      <c r="H8688" s="47"/>
    </row>
    <row r="8689" spans="5:8" x14ac:dyDescent="0.35">
      <c r="E8689" s="47"/>
      <c r="H8689" s="47"/>
    </row>
    <row r="8690" spans="5:8" x14ac:dyDescent="0.35">
      <c r="E8690" s="47"/>
      <c r="H8690" s="47"/>
    </row>
    <row r="8691" spans="5:8" x14ac:dyDescent="0.35">
      <c r="E8691" s="47"/>
      <c r="H8691" s="47"/>
    </row>
    <row r="8692" spans="5:8" x14ac:dyDescent="0.35">
      <c r="E8692" s="47"/>
      <c r="H8692" s="47"/>
    </row>
    <row r="8693" spans="5:8" x14ac:dyDescent="0.35">
      <c r="E8693" s="47"/>
      <c r="H8693" s="47"/>
    </row>
    <row r="8694" spans="5:8" x14ac:dyDescent="0.35">
      <c r="E8694" s="47"/>
      <c r="H8694" s="47"/>
    </row>
    <row r="8695" spans="5:8" x14ac:dyDescent="0.35">
      <c r="E8695" s="47"/>
      <c r="H8695" s="47"/>
    </row>
    <row r="8696" spans="5:8" x14ac:dyDescent="0.35">
      <c r="E8696" s="47"/>
      <c r="H8696" s="47"/>
    </row>
    <row r="8697" spans="5:8" x14ac:dyDescent="0.35">
      <c r="E8697" s="47"/>
      <c r="H8697" s="47"/>
    </row>
    <row r="8698" spans="5:8" x14ac:dyDescent="0.35">
      <c r="E8698" s="47"/>
      <c r="H8698" s="47"/>
    </row>
    <row r="8699" spans="5:8" x14ac:dyDescent="0.35">
      <c r="E8699" s="47"/>
      <c r="H8699" s="47"/>
    </row>
    <row r="8700" spans="5:8" x14ac:dyDescent="0.35">
      <c r="E8700" s="47"/>
      <c r="H8700" s="47"/>
    </row>
    <row r="8701" spans="5:8" x14ac:dyDescent="0.35">
      <c r="E8701" s="47"/>
      <c r="H8701" s="47"/>
    </row>
    <row r="8702" spans="5:8" x14ac:dyDescent="0.35">
      <c r="E8702" s="47"/>
      <c r="H8702" s="47"/>
    </row>
    <row r="8703" spans="5:8" x14ac:dyDescent="0.35">
      <c r="E8703" s="47"/>
      <c r="H8703" s="47"/>
    </row>
    <row r="8704" spans="5:8" x14ac:dyDescent="0.35">
      <c r="E8704" s="47"/>
      <c r="H8704" s="47"/>
    </row>
    <row r="8705" spans="5:8" x14ac:dyDescent="0.35">
      <c r="E8705" s="47"/>
      <c r="H8705" s="47"/>
    </row>
    <row r="8706" spans="5:8" x14ac:dyDescent="0.35">
      <c r="E8706" s="47"/>
      <c r="H8706" s="47"/>
    </row>
    <row r="8707" spans="5:8" x14ac:dyDescent="0.35">
      <c r="E8707" s="47"/>
      <c r="H8707" s="47"/>
    </row>
    <row r="8708" spans="5:8" x14ac:dyDescent="0.35">
      <c r="E8708" s="47"/>
      <c r="H8708" s="47"/>
    </row>
    <row r="8709" spans="5:8" x14ac:dyDescent="0.35">
      <c r="E8709" s="47"/>
      <c r="H8709" s="47"/>
    </row>
    <row r="8710" spans="5:8" x14ac:dyDescent="0.35">
      <c r="E8710" s="47"/>
      <c r="H8710" s="47"/>
    </row>
    <row r="8711" spans="5:8" x14ac:dyDescent="0.35">
      <c r="E8711" s="47"/>
      <c r="H8711" s="47"/>
    </row>
    <row r="8712" spans="5:8" x14ac:dyDescent="0.35">
      <c r="E8712" s="47"/>
      <c r="H8712" s="47"/>
    </row>
    <row r="8713" spans="5:8" x14ac:dyDescent="0.35">
      <c r="E8713" s="47"/>
      <c r="H8713" s="47"/>
    </row>
    <row r="8714" spans="5:8" x14ac:dyDescent="0.35">
      <c r="E8714" s="47"/>
      <c r="H8714" s="47"/>
    </row>
    <row r="8715" spans="5:8" x14ac:dyDescent="0.35">
      <c r="E8715" s="47"/>
      <c r="H8715" s="47"/>
    </row>
    <row r="8716" spans="5:8" x14ac:dyDescent="0.35">
      <c r="E8716" s="47"/>
      <c r="H8716" s="47"/>
    </row>
    <row r="8717" spans="5:8" x14ac:dyDescent="0.35">
      <c r="E8717" s="47"/>
      <c r="H8717" s="47"/>
    </row>
    <row r="8718" spans="5:8" x14ac:dyDescent="0.35">
      <c r="E8718" s="47"/>
      <c r="H8718" s="47"/>
    </row>
    <row r="8719" spans="5:8" x14ac:dyDescent="0.35">
      <c r="E8719" s="47"/>
      <c r="H8719" s="47"/>
    </row>
    <row r="8720" spans="5:8" x14ac:dyDescent="0.35">
      <c r="E8720" s="47"/>
      <c r="H8720" s="47"/>
    </row>
    <row r="8721" spans="5:8" x14ac:dyDescent="0.35">
      <c r="E8721" s="47"/>
      <c r="H8721" s="47"/>
    </row>
    <row r="8722" spans="5:8" x14ac:dyDescent="0.35">
      <c r="E8722" s="47"/>
      <c r="H8722" s="47"/>
    </row>
    <row r="8723" spans="5:8" x14ac:dyDescent="0.35">
      <c r="E8723" s="47"/>
      <c r="H8723" s="47"/>
    </row>
    <row r="8724" spans="5:8" x14ac:dyDescent="0.35">
      <c r="E8724" s="47"/>
      <c r="H8724" s="47"/>
    </row>
    <row r="8725" spans="5:8" x14ac:dyDescent="0.35">
      <c r="E8725" s="47"/>
      <c r="H8725" s="47"/>
    </row>
    <row r="8726" spans="5:8" x14ac:dyDescent="0.35">
      <c r="E8726" s="47"/>
      <c r="H8726" s="47"/>
    </row>
    <row r="8727" spans="5:8" x14ac:dyDescent="0.35">
      <c r="E8727" s="47"/>
      <c r="H8727" s="47"/>
    </row>
    <row r="8728" spans="5:8" x14ac:dyDescent="0.35">
      <c r="E8728" s="47"/>
      <c r="H8728" s="47"/>
    </row>
    <row r="8729" spans="5:8" x14ac:dyDescent="0.35">
      <c r="E8729" s="47"/>
      <c r="H8729" s="47"/>
    </row>
    <row r="8730" spans="5:8" x14ac:dyDescent="0.35">
      <c r="E8730" s="47"/>
      <c r="H8730" s="47"/>
    </row>
    <row r="8731" spans="5:8" x14ac:dyDescent="0.35">
      <c r="E8731" s="47"/>
      <c r="H8731" s="47"/>
    </row>
    <row r="8732" spans="5:8" x14ac:dyDescent="0.35">
      <c r="E8732" s="47"/>
      <c r="H8732" s="47"/>
    </row>
    <row r="8733" spans="5:8" x14ac:dyDescent="0.35">
      <c r="E8733" s="47"/>
      <c r="H8733" s="47"/>
    </row>
    <row r="8734" spans="5:8" x14ac:dyDescent="0.35">
      <c r="E8734" s="47"/>
      <c r="H8734" s="47"/>
    </row>
    <row r="8735" spans="5:8" x14ac:dyDescent="0.35">
      <c r="E8735" s="47"/>
      <c r="H8735" s="47"/>
    </row>
    <row r="8736" spans="5:8" x14ac:dyDescent="0.35">
      <c r="E8736" s="47"/>
      <c r="H8736" s="47"/>
    </row>
    <row r="8737" spans="5:8" x14ac:dyDescent="0.35">
      <c r="E8737" s="47"/>
      <c r="H8737" s="47"/>
    </row>
    <row r="8738" spans="5:8" x14ac:dyDescent="0.35">
      <c r="E8738" s="47"/>
      <c r="H8738" s="47"/>
    </row>
    <row r="8739" spans="5:8" x14ac:dyDescent="0.35">
      <c r="E8739" s="47"/>
      <c r="H8739" s="47"/>
    </row>
    <row r="8740" spans="5:8" x14ac:dyDescent="0.35">
      <c r="E8740" s="47"/>
      <c r="H8740" s="47"/>
    </row>
    <row r="8741" spans="5:8" x14ac:dyDescent="0.35">
      <c r="E8741" s="47"/>
      <c r="H8741" s="47"/>
    </row>
    <row r="8742" spans="5:8" x14ac:dyDescent="0.35">
      <c r="E8742" s="47"/>
      <c r="H8742" s="47"/>
    </row>
    <row r="8743" spans="5:8" x14ac:dyDescent="0.35">
      <c r="E8743" s="47"/>
      <c r="H8743" s="47"/>
    </row>
    <row r="8744" spans="5:8" x14ac:dyDescent="0.35">
      <c r="E8744" s="47"/>
      <c r="H8744" s="47"/>
    </row>
    <row r="8745" spans="5:8" x14ac:dyDescent="0.35">
      <c r="E8745" s="47"/>
      <c r="H8745" s="47"/>
    </row>
    <row r="8746" spans="5:8" x14ac:dyDescent="0.35">
      <c r="E8746" s="47"/>
      <c r="H8746" s="47"/>
    </row>
    <row r="8747" spans="5:8" x14ac:dyDescent="0.35">
      <c r="E8747" s="47"/>
      <c r="H8747" s="47"/>
    </row>
    <row r="8748" spans="5:8" x14ac:dyDescent="0.35">
      <c r="E8748" s="47"/>
      <c r="H8748" s="47"/>
    </row>
    <row r="8749" spans="5:8" x14ac:dyDescent="0.35">
      <c r="E8749" s="47"/>
      <c r="H8749" s="47"/>
    </row>
    <row r="8750" spans="5:8" x14ac:dyDescent="0.35">
      <c r="E8750" s="47"/>
      <c r="H8750" s="47"/>
    </row>
    <row r="8751" spans="5:8" x14ac:dyDescent="0.35">
      <c r="E8751" s="47"/>
      <c r="H8751" s="47"/>
    </row>
    <row r="8752" spans="5:8" x14ac:dyDescent="0.35">
      <c r="E8752" s="47"/>
      <c r="H8752" s="47"/>
    </row>
    <row r="8753" spans="5:8" x14ac:dyDescent="0.35">
      <c r="E8753" s="47"/>
      <c r="H8753" s="47"/>
    </row>
    <row r="8754" spans="5:8" x14ac:dyDescent="0.35">
      <c r="E8754" s="47"/>
      <c r="H8754" s="47"/>
    </row>
    <row r="8755" spans="5:8" x14ac:dyDescent="0.35">
      <c r="E8755" s="47"/>
      <c r="H8755" s="47"/>
    </row>
    <row r="8756" spans="5:8" x14ac:dyDescent="0.35">
      <c r="E8756" s="47"/>
      <c r="H8756" s="47"/>
    </row>
    <row r="8757" spans="5:8" x14ac:dyDescent="0.35">
      <c r="E8757" s="47"/>
      <c r="H8757" s="47"/>
    </row>
    <row r="8758" spans="5:8" x14ac:dyDescent="0.35">
      <c r="E8758" s="47"/>
      <c r="H8758" s="47"/>
    </row>
    <row r="8759" spans="5:8" x14ac:dyDescent="0.35">
      <c r="E8759" s="47"/>
      <c r="H8759" s="47"/>
    </row>
    <row r="8760" spans="5:8" x14ac:dyDescent="0.35">
      <c r="E8760" s="47"/>
      <c r="H8760" s="47"/>
    </row>
    <row r="8761" spans="5:8" x14ac:dyDescent="0.35">
      <c r="E8761" s="47"/>
      <c r="H8761" s="47"/>
    </row>
    <row r="8762" spans="5:8" x14ac:dyDescent="0.35">
      <c r="E8762" s="47"/>
      <c r="H8762" s="47"/>
    </row>
    <row r="8763" spans="5:8" x14ac:dyDescent="0.35">
      <c r="E8763" s="47"/>
      <c r="H8763" s="47"/>
    </row>
    <row r="8764" spans="5:8" x14ac:dyDescent="0.35">
      <c r="E8764" s="47"/>
      <c r="H8764" s="47"/>
    </row>
    <row r="8765" spans="5:8" x14ac:dyDescent="0.35">
      <c r="E8765" s="47"/>
      <c r="H8765" s="47"/>
    </row>
    <row r="8766" spans="5:8" x14ac:dyDescent="0.35">
      <c r="E8766" s="47"/>
      <c r="H8766" s="47"/>
    </row>
    <row r="8767" spans="5:8" x14ac:dyDescent="0.35">
      <c r="E8767" s="47"/>
      <c r="H8767" s="47"/>
    </row>
    <row r="8768" spans="5:8" x14ac:dyDescent="0.35">
      <c r="E8768" s="47"/>
      <c r="H8768" s="47"/>
    </row>
    <row r="8769" spans="5:8" x14ac:dyDescent="0.35">
      <c r="E8769" s="47"/>
      <c r="H8769" s="47"/>
    </row>
    <row r="8770" spans="5:8" x14ac:dyDescent="0.35">
      <c r="E8770" s="47"/>
      <c r="H8770" s="47"/>
    </row>
    <row r="8771" spans="5:8" x14ac:dyDescent="0.35">
      <c r="E8771" s="47"/>
      <c r="H8771" s="47"/>
    </row>
    <row r="8772" spans="5:8" x14ac:dyDescent="0.35">
      <c r="E8772" s="47"/>
      <c r="H8772" s="47"/>
    </row>
    <row r="8773" spans="5:8" x14ac:dyDescent="0.35">
      <c r="E8773" s="47"/>
      <c r="H8773" s="47"/>
    </row>
    <row r="8774" spans="5:8" x14ac:dyDescent="0.35">
      <c r="E8774" s="47"/>
      <c r="H8774" s="47"/>
    </row>
    <row r="8775" spans="5:8" x14ac:dyDescent="0.35">
      <c r="E8775" s="47"/>
      <c r="H8775" s="47"/>
    </row>
    <row r="8776" spans="5:8" x14ac:dyDescent="0.35">
      <c r="E8776" s="47"/>
      <c r="H8776" s="47"/>
    </row>
    <row r="8777" spans="5:8" x14ac:dyDescent="0.35">
      <c r="E8777" s="47"/>
      <c r="H8777" s="47"/>
    </row>
    <row r="8778" spans="5:8" x14ac:dyDescent="0.35">
      <c r="E8778" s="47"/>
      <c r="H8778" s="47"/>
    </row>
    <row r="8779" spans="5:8" x14ac:dyDescent="0.35">
      <c r="E8779" s="47"/>
      <c r="H8779" s="47"/>
    </row>
    <row r="8780" spans="5:8" x14ac:dyDescent="0.35">
      <c r="E8780" s="47"/>
      <c r="H8780" s="47"/>
    </row>
    <row r="8781" spans="5:8" x14ac:dyDescent="0.35">
      <c r="E8781" s="47"/>
      <c r="H8781" s="47"/>
    </row>
    <row r="8782" spans="5:8" x14ac:dyDescent="0.35">
      <c r="E8782" s="47"/>
      <c r="H8782" s="47"/>
    </row>
    <row r="8783" spans="5:8" x14ac:dyDescent="0.35">
      <c r="E8783" s="47"/>
      <c r="H8783" s="47"/>
    </row>
    <row r="8784" spans="5:8" x14ac:dyDescent="0.35">
      <c r="E8784" s="47"/>
      <c r="H8784" s="47"/>
    </row>
    <row r="8785" spans="5:8" x14ac:dyDescent="0.35">
      <c r="E8785" s="47"/>
      <c r="H8785" s="47"/>
    </row>
    <row r="8786" spans="5:8" x14ac:dyDescent="0.35">
      <c r="E8786" s="47"/>
      <c r="H8786" s="47"/>
    </row>
    <row r="8787" spans="5:8" x14ac:dyDescent="0.35">
      <c r="E8787" s="47"/>
      <c r="H8787" s="47"/>
    </row>
    <row r="8788" spans="5:8" x14ac:dyDescent="0.35">
      <c r="E8788" s="47"/>
      <c r="H8788" s="47"/>
    </row>
    <row r="8789" spans="5:8" x14ac:dyDescent="0.35">
      <c r="E8789" s="47"/>
      <c r="H8789" s="47"/>
    </row>
    <row r="8790" spans="5:8" x14ac:dyDescent="0.35">
      <c r="E8790" s="47"/>
      <c r="H8790" s="47"/>
    </row>
    <row r="8791" spans="5:8" x14ac:dyDescent="0.35">
      <c r="E8791" s="47"/>
      <c r="H8791" s="47"/>
    </row>
    <row r="8792" spans="5:8" x14ac:dyDescent="0.35">
      <c r="E8792" s="47"/>
      <c r="H8792" s="47"/>
    </row>
    <row r="8793" spans="5:8" x14ac:dyDescent="0.35">
      <c r="E8793" s="47"/>
      <c r="H8793" s="47"/>
    </row>
    <row r="8794" spans="5:8" x14ac:dyDescent="0.35">
      <c r="E8794" s="47"/>
      <c r="H8794" s="47"/>
    </row>
    <row r="8795" spans="5:8" x14ac:dyDescent="0.35">
      <c r="E8795" s="47"/>
      <c r="H8795" s="47"/>
    </row>
    <row r="8796" spans="5:8" x14ac:dyDescent="0.35">
      <c r="E8796" s="47"/>
      <c r="H8796" s="47"/>
    </row>
    <row r="8797" spans="5:8" x14ac:dyDescent="0.35">
      <c r="E8797" s="47"/>
      <c r="H8797" s="47"/>
    </row>
    <row r="8798" spans="5:8" x14ac:dyDescent="0.35">
      <c r="E8798" s="47"/>
      <c r="H8798" s="47"/>
    </row>
    <row r="8799" spans="5:8" x14ac:dyDescent="0.35">
      <c r="E8799" s="47"/>
      <c r="H8799" s="47"/>
    </row>
    <row r="8800" spans="5:8" x14ac:dyDescent="0.35">
      <c r="E8800" s="47"/>
      <c r="H8800" s="47"/>
    </row>
    <row r="8801" spans="5:8" x14ac:dyDescent="0.35">
      <c r="E8801" s="47"/>
      <c r="H8801" s="47"/>
    </row>
    <row r="8802" spans="5:8" x14ac:dyDescent="0.35">
      <c r="E8802" s="47"/>
      <c r="H8802" s="47"/>
    </row>
    <row r="8803" spans="5:8" x14ac:dyDescent="0.35">
      <c r="E8803" s="47"/>
      <c r="H8803" s="47"/>
    </row>
    <row r="8804" spans="5:8" x14ac:dyDescent="0.35">
      <c r="E8804" s="47"/>
      <c r="H8804" s="47"/>
    </row>
    <row r="8805" spans="5:8" x14ac:dyDescent="0.35">
      <c r="E8805" s="47"/>
      <c r="H8805" s="47"/>
    </row>
    <row r="8806" spans="5:8" x14ac:dyDescent="0.35">
      <c r="E8806" s="47"/>
      <c r="H8806" s="47"/>
    </row>
    <row r="8807" spans="5:8" x14ac:dyDescent="0.35">
      <c r="E8807" s="47"/>
      <c r="H8807" s="47"/>
    </row>
    <row r="8808" spans="5:8" x14ac:dyDescent="0.35">
      <c r="E8808" s="47"/>
      <c r="H8808" s="47"/>
    </row>
    <row r="8809" spans="5:8" x14ac:dyDescent="0.35">
      <c r="E8809" s="47"/>
      <c r="H8809" s="47"/>
    </row>
    <row r="8810" spans="5:8" x14ac:dyDescent="0.35">
      <c r="E8810" s="47"/>
      <c r="H8810" s="47"/>
    </row>
    <row r="8811" spans="5:8" x14ac:dyDescent="0.35">
      <c r="E8811" s="47"/>
      <c r="H8811" s="47"/>
    </row>
    <row r="8812" spans="5:8" x14ac:dyDescent="0.35">
      <c r="E8812" s="47"/>
      <c r="H8812" s="47"/>
    </row>
    <row r="8813" spans="5:8" x14ac:dyDescent="0.35">
      <c r="E8813" s="47"/>
      <c r="H8813" s="47"/>
    </row>
    <row r="8814" spans="5:8" x14ac:dyDescent="0.35">
      <c r="E8814" s="47"/>
      <c r="H8814" s="47"/>
    </row>
    <row r="8815" spans="5:8" x14ac:dyDescent="0.35">
      <c r="E8815" s="47"/>
      <c r="H8815" s="47"/>
    </row>
    <row r="8816" spans="5:8" x14ac:dyDescent="0.35">
      <c r="E8816" s="47"/>
      <c r="H8816" s="47"/>
    </row>
    <row r="8817" spans="5:8" x14ac:dyDescent="0.35">
      <c r="E8817" s="47"/>
      <c r="H8817" s="47"/>
    </row>
    <row r="8818" spans="5:8" x14ac:dyDescent="0.35">
      <c r="E8818" s="47"/>
      <c r="H8818" s="47"/>
    </row>
    <row r="8819" spans="5:8" x14ac:dyDescent="0.35">
      <c r="E8819" s="47"/>
      <c r="H8819" s="47"/>
    </row>
    <row r="8820" spans="5:8" x14ac:dyDescent="0.35">
      <c r="E8820" s="47"/>
      <c r="H8820" s="47"/>
    </row>
    <row r="8821" spans="5:8" x14ac:dyDescent="0.35">
      <c r="E8821" s="47"/>
      <c r="H8821" s="47"/>
    </row>
    <row r="8822" spans="5:8" x14ac:dyDescent="0.35">
      <c r="E8822" s="47"/>
      <c r="H8822" s="47"/>
    </row>
    <row r="8823" spans="5:8" x14ac:dyDescent="0.35">
      <c r="E8823" s="47"/>
      <c r="H8823" s="47"/>
    </row>
    <row r="8824" spans="5:8" x14ac:dyDescent="0.35">
      <c r="E8824" s="47"/>
      <c r="H8824" s="47"/>
    </row>
    <row r="8825" spans="5:8" x14ac:dyDescent="0.35">
      <c r="E8825" s="47"/>
      <c r="H8825" s="47"/>
    </row>
    <row r="8826" spans="5:8" x14ac:dyDescent="0.35">
      <c r="E8826" s="47"/>
      <c r="H8826" s="47"/>
    </row>
    <row r="8827" spans="5:8" x14ac:dyDescent="0.35">
      <c r="E8827" s="47"/>
      <c r="H8827" s="47"/>
    </row>
    <row r="8828" spans="5:8" x14ac:dyDescent="0.35">
      <c r="E8828" s="47"/>
      <c r="H8828" s="47"/>
    </row>
    <row r="8829" spans="5:8" x14ac:dyDescent="0.35">
      <c r="E8829" s="47"/>
      <c r="H8829" s="47"/>
    </row>
    <row r="8830" spans="5:8" x14ac:dyDescent="0.35">
      <c r="E8830" s="47"/>
      <c r="H8830" s="47"/>
    </row>
    <row r="8831" spans="5:8" x14ac:dyDescent="0.35">
      <c r="E8831" s="47"/>
      <c r="H8831" s="47"/>
    </row>
    <row r="8832" spans="5:8" x14ac:dyDescent="0.35">
      <c r="E8832" s="47"/>
      <c r="H8832" s="47"/>
    </row>
    <row r="8833" spans="5:8" x14ac:dyDescent="0.35">
      <c r="E8833" s="47"/>
      <c r="H8833" s="47"/>
    </row>
    <row r="8834" spans="5:8" x14ac:dyDescent="0.35">
      <c r="E8834" s="47"/>
      <c r="H8834" s="47"/>
    </row>
    <row r="8835" spans="5:8" x14ac:dyDescent="0.35">
      <c r="E8835" s="47"/>
      <c r="H8835" s="47"/>
    </row>
    <row r="8836" spans="5:8" x14ac:dyDescent="0.35">
      <c r="E8836" s="47"/>
      <c r="H8836" s="47"/>
    </row>
    <row r="8837" spans="5:8" x14ac:dyDescent="0.35">
      <c r="E8837" s="47"/>
      <c r="H8837" s="47"/>
    </row>
    <row r="8838" spans="5:8" x14ac:dyDescent="0.35">
      <c r="E8838" s="47"/>
      <c r="H8838" s="47"/>
    </row>
    <row r="8839" spans="5:8" x14ac:dyDescent="0.35">
      <c r="E8839" s="47"/>
      <c r="H8839" s="47"/>
    </row>
    <row r="8840" spans="5:8" x14ac:dyDescent="0.35">
      <c r="E8840" s="47"/>
      <c r="H8840" s="47"/>
    </row>
    <row r="8841" spans="5:8" x14ac:dyDescent="0.35">
      <c r="E8841" s="47"/>
      <c r="H8841" s="47"/>
    </row>
    <row r="8842" spans="5:8" x14ac:dyDescent="0.35">
      <c r="E8842" s="47"/>
      <c r="H8842" s="47"/>
    </row>
    <row r="8843" spans="5:8" x14ac:dyDescent="0.35">
      <c r="E8843" s="47"/>
      <c r="H8843" s="47"/>
    </row>
    <row r="8844" spans="5:8" x14ac:dyDescent="0.35">
      <c r="E8844" s="47"/>
      <c r="H8844" s="47"/>
    </row>
    <row r="8845" spans="5:8" x14ac:dyDescent="0.35">
      <c r="E8845" s="47"/>
      <c r="H8845" s="47"/>
    </row>
    <row r="8846" spans="5:8" x14ac:dyDescent="0.35">
      <c r="E8846" s="47"/>
      <c r="H8846" s="47"/>
    </row>
    <row r="8847" spans="5:8" x14ac:dyDescent="0.35">
      <c r="E8847" s="47"/>
      <c r="H8847" s="47"/>
    </row>
    <row r="8848" spans="5:8" x14ac:dyDescent="0.35">
      <c r="E8848" s="47"/>
      <c r="H8848" s="47"/>
    </row>
    <row r="8849" spans="5:8" x14ac:dyDescent="0.35">
      <c r="E8849" s="47"/>
      <c r="H8849" s="47"/>
    </row>
    <row r="8850" spans="5:8" x14ac:dyDescent="0.35">
      <c r="E8850" s="47"/>
      <c r="H8850" s="47"/>
    </row>
    <row r="8851" spans="5:8" x14ac:dyDescent="0.35">
      <c r="E8851" s="47"/>
      <c r="H8851" s="47"/>
    </row>
    <row r="8852" spans="5:8" x14ac:dyDescent="0.35">
      <c r="E8852" s="47"/>
      <c r="H8852" s="47"/>
    </row>
    <row r="8853" spans="5:8" x14ac:dyDescent="0.35">
      <c r="E8853" s="47"/>
      <c r="H8853" s="47"/>
    </row>
    <row r="8854" spans="5:8" x14ac:dyDescent="0.35">
      <c r="E8854" s="47"/>
      <c r="H8854" s="47"/>
    </row>
    <row r="8855" spans="5:8" x14ac:dyDescent="0.35">
      <c r="E8855" s="47"/>
      <c r="H8855" s="47"/>
    </row>
    <row r="8856" spans="5:8" x14ac:dyDescent="0.35">
      <c r="E8856" s="47"/>
      <c r="H8856" s="47"/>
    </row>
    <row r="8857" spans="5:8" x14ac:dyDescent="0.35">
      <c r="E8857" s="47"/>
      <c r="H8857" s="47"/>
    </row>
    <row r="8858" spans="5:8" x14ac:dyDescent="0.35">
      <c r="E8858" s="47"/>
      <c r="H8858" s="47"/>
    </row>
    <row r="8859" spans="5:8" x14ac:dyDescent="0.35">
      <c r="E8859" s="47"/>
      <c r="H8859" s="47"/>
    </row>
    <row r="8860" spans="5:8" x14ac:dyDescent="0.35">
      <c r="E8860" s="47"/>
      <c r="H8860" s="47"/>
    </row>
    <row r="8861" spans="5:8" x14ac:dyDescent="0.35">
      <c r="E8861" s="47"/>
      <c r="H8861" s="47"/>
    </row>
    <row r="8862" spans="5:8" x14ac:dyDescent="0.35">
      <c r="E8862" s="47"/>
      <c r="H8862" s="47"/>
    </row>
    <row r="8863" spans="5:8" x14ac:dyDescent="0.35">
      <c r="E8863" s="47"/>
      <c r="H8863" s="47"/>
    </row>
    <row r="8864" spans="5:8" x14ac:dyDescent="0.35">
      <c r="E8864" s="47"/>
      <c r="H8864" s="47"/>
    </row>
    <row r="8865" spans="5:8" x14ac:dyDescent="0.35">
      <c r="E8865" s="47"/>
      <c r="H8865" s="47"/>
    </row>
    <row r="8866" spans="5:8" x14ac:dyDescent="0.35">
      <c r="E8866" s="47"/>
      <c r="H8866" s="47"/>
    </row>
    <row r="8867" spans="5:8" x14ac:dyDescent="0.35">
      <c r="E8867" s="47"/>
      <c r="H8867" s="47"/>
    </row>
    <row r="8868" spans="5:8" x14ac:dyDescent="0.35">
      <c r="E8868" s="47"/>
      <c r="H8868" s="47"/>
    </row>
    <row r="8869" spans="5:8" x14ac:dyDescent="0.35">
      <c r="E8869" s="47"/>
      <c r="H8869" s="47"/>
    </row>
    <row r="8870" spans="5:8" x14ac:dyDescent="0.35">
      <c r="E8870" s="47"/>
      <c r="H8870" s="47"/>
    </row>
    <row r="8871" spans="5:8" x14ac:dyDescent="0.35">
      <c r="E8871" s="47"/>
      <c r="H8871" s="47"/>
    </row>
    <row r="8872" spans="5:8" x14ac:dyDescent="0.35">
      <c r="E8872" s="47"/>
      <c r="H8872" s="47"/>
    </row>
    <row r="8873" spans="5:8" x14ac:dyDescent="0.35">
      <c r="E8873" s="47"/>
      <c r="H8873" s="47"/>
    </row>
    <row r="8874" spans="5:8" x14ac:dyDescent="0.35">
      <c r="E8874" s="47"/>
      <c r="H8874" s="47"/>
    </row>
    <row r="8875" spans="5:8" x14ac:dyDescent="0.35">
      <c r="E8875" s="47"/>
      <c r="H8875" s="47"/>
    </row>
    <row r="8876" spans="5:8" x14ac:dyDescent="0.35">
      <c r="E8876" s="47"/>
      <c r="H8876" s="47"/>
    </row>
    <row r="8877" spans="5:8" x14ac:dyDescent="0.35">
      <c r="E8877" s="47"/>
      <c r="H8877" s="47"/>
    </row>
    <row r="8878" spans="5:8" x14ac:dyDescent="0.35">
      <c r="E8878" s="47"/>
      <c r="H8878" s="47"/>
    </row>
    <row r="8879" spans="5:8" x14ac:dyDescent="0.35">
      <c r="E8879" s="47"/>
      <c r="H8879" s="47"/>
    </row>
    <row r="8880" spans="5:8" x14ac:dyDescent="0.35">
      <c r="E8880" s="47"/>
      <c r="H8880" s="47"/>
    </row>
    <row r="8881" spans="5:8" x14ac:dyDescent="0.35">
      <c r="E8881" s="47"/>
      <c r="H8881" s="47"/>
    </row>
    <row r="8882" spans="5:8" x14ac:dyDescent="0.35">
      <c r="E8882" s="47"/>
      <c r="H8882" s="47"/>
    </row>
    <row r="8883" spans="5:8" x14ac:dyDescent="0.35">
      <c r="E8883" s="47"/>
      <c r="H8883" s="47"/>
    </row>
    <row r="8884" spans="5:8" x14ac:dyDescent="0.35">
      <c r="E8884" s="47"/>
      <c r="H8884" s="47"/>
    </row>
    <row r="8885" spans="5:8" x14ac:dyDescent="0.35">
      <c r="E8885" s="47"/>
      <c r="H8885" s="47"/>
    </row>
    <row r="8886" spans="5:8" x14ac:dyDescent="0.35">
      <c r="E8886" s="47"/>
      <c r="H8886" s="47"/>
    </row>
    <row r="8887" spans="5:8" x14ac:dyDescent="0.35">
      <c r="E8887" s="47"/>
      <c r="H8887" s="47"/>
    </row>
    <row r="8888" spans="5:8" x14ac:dyDescent="0.35">
      <c r="E8888" s="47"/>
      <c r="H8888" s="47"/>
    </row>
    <row r="8889" spans="5:8" x14ac:dyDescent="0.35">
      <c r="E8889" s="47"/>
      <c r="H8889" s="47"/>
    </row>
    <row r="8890" spans="5:8" x14ac:dyDescent="0.35">
      <c r="E8890" s="47"/>
      <c r="H8890" s="47"/>
    </row>
    <row r="8891" spans="5:8" x14ac:dyDescent="0.35">
      <c r="E8891" s="47"/>
      <c r="H8891" s="47"/>
    </row>
    <row r="8892" spans="5:8" x14ac:dyDescent="0.35">
      <c r="E8892" s="47"/>
      <c r="H8892" s="47"/>
    </row>
    <row r="8893" spans="5:8" x14ac:dyDescent="0.35">
      <c r="E8893" s="47"/>
      <c r="H8893" s="47"/>
    </row>
    <row r="8894" spans="5:8" x14ac:dyDescent="0.35">
      <c r="E8894" s="47"/>
      <c r="H8894" s="47"/>
    </row>
    <row r="8895" spans="5:8" x14ac:dyDescent="0.35">
      <c r="E8895" s="47"/>
      <c r="H8895" s="47"/>
    </row>
    <row r="8896" spans="5:8" x14ac:dyDescent="0.35">
      <c r="E8896" s="47"/>
      <c r="H8896" s="47"/>
    </row>
    <row r="8897" spans="5:8" x14ac:dyDescent="0.35">
      <c r="E8897" s="47"/>
      <c r="H8897" s="47"/>
    </row>
    <row r="8898" spans="5:8" x14ac:dyDescent="0.35">
      <c r="E8898" s="47"/>
      <c r="H8898" s="47"/>
    </row>
    <row r="8899" spans="5:8" x14ac:dyDescent="0.35">
      <c r="E8899" s="47"/>
      <c r="H8899" s="47"/>
    </row>
    <row r="8900" spans="5:8" x14ac:dyDescent="0.35">
      <c r="E8900" s="47"/>
      <c r="H8900" s="47"/>
    </row>
    <row r="8901" spans="5:8" x14ac:dyDescent="0.35">
      <c r="E8901" s="47"/>
      <c r="H8901" s="47"/>
    </row>
    <row r="8902" spans="5:8" x14ac:dyDescent="0.35">
      <c r="E8902" s="47"/>
      <c r="H8902" s="47"/>
    </row>
    <row r="8903" spans="5:8" x14ac:dyDescent="0.35">
      <c r="E8903" s="47"/>
      <c r="H8903" s="47"/>
    </row>
    <row r="8904" spans="5:8" x14ac:dyDescent="0.35">
      <c r="E8904" s="47"/>
      <c r="H8904" s="47"/>
    </row>
    <row r="8905" spans="5:8" x14ac:dyDescent="0.35">
      <c r="E8905" s="47"/>
      <c r="H8905" s="47"/>
    </row>
    <row r="8906" spans="5:8" x14ac:dyDescent="0.35">
      <c r="E8906" s="47"/>
      <c r="H8906" s="47"/>
    </row>
    <row r="8907" spans="5:8" x14ac:dyDescent="0.35">
      <c r="E8907" s="47"/>
      <c r="H8907" s="47"/>
    </row>
    <row r="8908" spans="5:8" x14ac:dyDescent="0.35">
      <c r="E8908" s="47"/>
      <c r="H8908" s="47"/>
    </row>
    <row r="8909" spans="5:8" x14ac:dyDescent="0.35">
      <c r="E8909" s="47"/>
      <c r="H8909" s="47"/>
    </row>
    <row r="8910" spans="5:8" x14ac:dyDescent="0.35">
      <c r="E8910" s="47"/>
      <c r="H8910" s="47"/>
    </row>
    <row r="8911" spans="5:8" x14ac:dyDescent="0.35">
      <c r="E8911" s="47"/>
      <c r="H8911" s="47"/>
    </row>
    <row r="8912" spans="5:8" x14ac:dyDescent="0.35">
      <c r="E8912" s="47"/>
      <c r="H8912" s="47"/>
    </row>
    <row r="8913" spans="5:8" x14ac:dyDescent="0.35">
      <c r="E8913" s="47"/>
      <c r="H8913" s="47"/>
    </row>
    <row r="8914" spans="5:8" x14ac:dyDescent="0.35">
      <c r="E8914" s="47"/>
      <c r="H8914" s="47"/>
    </row>
    <row r="8915" spans="5:8" x14ac:dyDescent="0.35">
      <c r="E8915" s="47"/>
      <c r="H8915" s="47"/>
    </row>
    <row r="8916" spans="5:8" x14ac:dyDescent="0.35">
      <c r="E8916" s="47"/>
      <c r="H8916" s="47"/>
    </row>
    <row r="8917" spans="5:8" x14ac:dyDescent="0.35">
      <c r="E8917" s="47"/>
      <c r="H8917" s="47"/>
    </row>
    <row r="8918" spans="5:8" x14ac:dyDescent="0.35">
      <c r="E8918" s="47"/>
      <c r="H8918" s="47"/>
    </row>
    <row r="8919" spans="5:8" x14ac:dyDescent="0.35">
      <c r="E8919" s="47"/>
      <c r="H8919" s="47"/>
    </row>
    <row r="8920" spans="5:8" x14ac:dyDescent="0.35">
      <c r="E8920" s="47"/>
      <c r="H8920" s="47"/>
    </row>
    <row r="8921" spans="5:8" x14ac:dyDescent="0.35">
      <c r="E8921" s="47"/>
      <c r="H8921" s="47"/>
    </row>
    <row r="8922" spans="5:8" x14ac:dyDescent="0.35">
      <c r="E8922" s="47"/>
      <c r="H8922" s="47"/>
    </row>
    <row r="8923" spans="5:8" x14ac:dyDescent="0.35">
      <c r="E8923" s="47"/>
      <c r="H8923" s="47"/>
    </row>
    <row r="8924" spans="5:8" x14ac:dyDescent="0.35">
      <c r="E8924" s="47"/>
      <c r="H8924" s="47"/>
    </row>
    <row r="8925" spans="5:8" x14ac:dyDescent="0.35">
      <c r="E8925" s="47"/>
      <c r="H8925" s="47"/>
    </row>
    <row r="8926" spans="5:8" x14ac:dyDescent="0.35">
      <c r="E8926" s="47"/>
      <c r="H8926" s="47"/>
    </row>
    <row r="8927" spans="5:8" x14ac:dyDescent="0.35">
      <c r="E8927" s="47"/>
      <c r="H8927" s="47"/>
    </row>
    <row r="8928" spans="5:8" x14ac:dyDescent="0.35">
      <c r="E8928" s="47"/>
      <c r="H8928" s="47"/>
    </row>
    <row r="8929" spans="5:8" x14ac:dyDescent="0.35">
      <c r="E8929" s="47"/>
      <c r="H8929" s="47"/>
    </row>
    <row r="8930" spans="5:8" x14ac:dyDescent="0.35">
      <c r="E8930" s="47"/>
      <c r="H8930" s="47"/>
    </row>
    <row r="8931" spans="5:8" x14ac:dyDescent="0.35">
      <c r="E8931" s="47"/>
      <c r="H8931" s="47"/>
    </row>
    <row r="8932" spans="5:8" x14ac:dyDescent="0.35">
      <c r="E8932" s="47"/>
      <c r="H8932" s="47"/>
    </row>
    <row r="8933" spans="5:8" x14ac:dyDescent="0.35">
      <c r="E8933" s="47"/>
      <c r="H8933" s="47"/>
    </row>
    <row r="8934" spans="5:8" x14ac:dyDescent="0.35">
      <c r="E8934" s="47"/>
      <c r="H8934" s="47"/>
    </row>
    <row r="8935" spans="5:8" x14ac:dyDescent="0.35">
      <c r="E8935" s="47"/>
      <c r="H8935" s="47"/>
    </row>
    <row r="8936" spans="5:8" x14ac:dyDescent="0.35">
      <c r="E8936" s="47"/>
      <c r="H8936" s="47"/>
    </row>
    <row r="8937" spans="5:8" x14ac:dyDescent="0.35">
      <c r="E8937" s="47"/>
      <c r="H8937" s="47"/>
    </row>
    <row r="8938" spans="5:8" x14ac:dyDescent="0.35">
      <c r="E8938" s="47"/>
      <c r="H8938" s="47"/>
    </row>
    <row r="8939" spans="5:8" x14ac:dyDescent="0.35">
      <c r="E8939" s="47"/>
      <c r="H8939" s="47"/>
    </row>
    <row r="8940" spans="5:8" x14ac:dyDescent="0.35">
      <c r="E8940" s="47"/>
      <c r="H8940" s="47"/>
    </row>
    <row r="8941" spans="5:8" x14ac:dyDescent="0.35">
      <c r="E8941" s="47"/>
      <c r="H8941" s="47"/>
    </row>
    <row r="8942" spans="5:8" x14ac:dyDescent="0.35">
      <c r="E8942" s="47"/>
      <c r="H8942" s="47"/>
    </row>
    <row r="8943" spans="5:8" x14ac:dyDescent="0.35">
      <c r="E8943" s="47"/>
      <c r="H8943" s="47"/>
    </row>
    <row r="8944" spans="5:8" x14ac:dyDescent="0.35">
      <c r="E8944" s="47"/>
      <c r="H8944" s="47"/>
    </row>
    <row r="8945" spans="5:8" x14ac:dyDescent="0.35">
      <c r="E8945" s="47"/>
      <c r="H8945" s="47"/>
    </row>
    <row r="8946" spans="5:8" x14ac:dyDescent="0.35">
      <c r="E8946" s="47"/>
      <c r="H8946" s="47"/>
    </row>
    <row r="8947" spans="5:8" x14ac:dyDescent="0.35">
      <c r="E8947" s="47"/>
      <c r="H8947" s="47"/>
    </row>
    <row r="8948" spans="5:8" x14ac:dyDescent="0.35">
      <c r="E8948" s="47"/>
      <c r="H8948" s="47"/>
    </row>
    <row r="8949" spans="5:8" x14ac:dyDescent="0.35">
      <c r="E8949" s="47"/>
      <c r="H8949" s="47"/>
    </row>
    <row r="8950" spans="5:8" x14ac:dyDescent="0.35">
      <c r="E8950" s="47"/>
      <c r="H8950" s="47"/>
    </row>
    <row r="8951" spans="5:8" x14ac:dyDescent="0.35">
      <c r="E8951" s="47"/>
      <c r="H8951" s="47"/>
    </row>
    <row r="8952" spans="5:8" x14ac:dyDescent="0.35">
      <c r="E8952" s="47"/>
      <c r="H8952" s="47"/>
    </row>
    <row r="8953" spans="5:8" x14ac:dyDescent="0.35">
      <c r="E8953" s="47"/>
      <c r="H8953" s="47"/>
    </row>
    <row r="8954" spans="5:8" x14ac:dyDescent="0.35">
      <c r="E8954" s="47"/>
      <c r="H8954" s="47"/>
    </row>
    <row r="8955" spans="5:8" x14ac:dyDescent="0.35">
      <c r="E8955" s="47"/>
      <c r="H8955" s="47"/>
    </row>
    <row r="8956" spans="5:8" x14ac:dyDescent="0.35">
      <c r="E8956" s="47"/>
      <c r="H8956" s="47"/>
    </row>
    <row r="8957" spans="5:8" x14ac:dyDescent="0.35">
      <c r="E8957" s="47"/>
      <c r="H8957" s="47"/>
    </row>
    <row r="8958" spans="5:8" x14ac:dyDescent="0.35">
      <c r="E8958" s="47"/>
      <c r="H8958" s="47"/>
    </row>
    <row r="8959" spans="5:8" x14ac:dyDescent="0.35">
      <c r="E8959" s="47"/>
      <c r="H8959" s="47"/>
    </row>
    <row r="8960" spans="5:8" x14ac:dyDescent="0.35">
      <c r="E8960" s="47"/>
      <c r="H8960" s="47"/>
    </row>
    <row r="8961" spans="5:8" x14ac:dyDescent="0.35">
      <c r="E8961" s="47"/>
      <c r="H8961" s="47"/>
    </row>
    <row r="8962" spans="5:8" x14ac:dyDescent="0.35">
      <c r="E8962" s="47"/>
      <c r="H8962" s="47"/>
    </row>
    <row r="8963" spans="5:8" x14ac:dyDescent="0.35">
      <c r="E8963" s="47"/>
      <c r="H8963" s="47"/>
    </row>
    <row r="8964" spans="5:8" x14ac:dyDescent="0.35">
      <c r="E8964" s="47"/>
      <c r="H8964" s="47"/>
    </row>
    <row r="8965" spans="5:8" x14ac:dyDescent="0.35">
      <c r="E8965" s="47"/>
      <c r="H8965" s="47"/>
    </row>
    <row r="8966" spans="5:8" x14ac:dyDescent="0.35">
      <c r="E8966" s="47"/>
      <c r="H8966" s="47"/>
    </row>
    <row r="8967" spans="5:8" x14ac:dyDescent="0.35">
      <c r="E8967" s="47"/>
      <c r="H8967" s="47"/>
    </row>
    <row r="8968" spans="5:8" x14ac:dyDescent="0.35">
      <c r="E8968" s="47"/>
      <c r="H8968" s="47"/>
    </row>
    <row r="8969" spans="5:8" x14ac:dyDescent="0.35">
      <c r="E8969" s="47"/>
      <c r="H8969" s="47"/>
    </row>
    <row r="8970" spans="5:8" x14ac:dyDescent="0.35">
      <c r="E8970" s="47"/>
      <c r="H8970" s="47"/>
    </row>
    <row r="8971" spans="5:8" x14ac:dyDescent="0.35">
      <c r="E8971" s="47"/>
      <c r="H8971" s="47"/>
    </row>
    <row r="8972" spans="5:8" x14ac:dyDescent="0.35">
      <c r="E8972" s="47"/>
      <c r="H8972" s="47"/>
    </row>
    <row r="8973" spans="5:8" x14ac:dyDescent="0.35">
      <c r="E8973" s="47"/>
      <c r="H8973" s="47"/>
    </row>
    <row r="8974" spans="5:8" x14ac:dyDescent="0.35">
      <c r="E8974" s="47"/>
      <c r="H8974" s="47"/>
    </row>
    <row r="8975" spans="5:8" x14ac:dyDescent="0.35">
      <c r="E8975" s="47"/>
      <c r="H8975" s="47"/>
    </row>
    <row r="8976" spans="5:8" x14ac:dyDescent="0.35">
      <c r="E8976" s="47"/>
      <c r="H8976" s="47"/>
    </row>
    <row r="8977" spans="5:8" x14ac:dyDescent="0.35">
      <c r="E8977" s="47"/>
      <c r="H8977" s="47"/>
    </row>
    <row r="8978" spans="5:8" x14ac:dyDescent="0.35">
      <c r="E8978" s="47"/>
      <c r="H8978" s="47"/>
    </row>
    <row r="8979" spans="5:8" x14ac:dyDescent="0.35">
      <c r="E8979" s="47"/>
      <c r="H8979" s="47"/>
    </row>
    <row r="8980" spans="5:8" x14ac:dyDescent="0.35">
      <c r="E8980" s="47"/>
      <c r="H8980" s="47"/>
    </row>
    <row r="8981" spans="5:8" x14ac:dyDescent="0.35">
      <c r="E8981" s="47"/>
      <c r="H8981" s="47"/>
    </row>
    <row r="8982" spans="5:8" x14ac:dyDescent="0.35">
      <c r="E8982" s="47"/>
      <c r="H8982" s="47"/>
    </row>
    <row r="8983" spans="5:8" x14ac:dyDescent="0.35">
      <c r="E8983" s="47"/>
      <c r="H8983" s="47"/>
    </row>
    <row r="8984" spans="5:8" x14ac:dyDescent="0.35">
      <c r="E8984" s="47"/>
      <c r="H8984" s="47"/>
    </row>
    <row r="8985" spans="5:8" x14ac:dyDescent="0.35">
      <c r="E8985" s="47"/>
      <c r="H8985" s="47"/>
    </row>
    <row r="8986" spans="5:8" x14ac:dyDescent="0.35">
      <c r="E8986" s="47"/>
      <c r="H8986" s="47"/>
    </row>
    <row r="8987" spans="5:8" x14ac:dyDescent="0.35">
      <c r="E8987" s="47"/>
      <c r="H8987" s="47"/>
    </row>
    <row r="8988" spans="5:8" x14ac:dyDescent="0.35">
      <c r="E8988" s="47"/>
      <c r="H8988" s="47"/>
    </row>
    <row r="8989" spans="5:8" x14ac:dyDescent="0.35">
      <c r="E8989" s="47"/>
      <c r="H8989" s="47"/>
    </row>
    <row r="8990" spans="5:8" x14ac:dyDescent="0.35">
      <c r="E8990" s="47"/>
      <c r="H8990" s="47"/>
    </row>
    <row r="8991" spans="5:8" x14ac:dyDescent="0.35">
      <c r="E8991" s="47"/>
      <c r="H8991" s="47"/>
    </row>
    <row r="8992" spans="5:8" x14ac:dyDescent="0.35">
      <c r="E8992" s="47"/>
      <c r="H8992" s="47"/>
    </row>
    <row r="8993" spans="5:8" x14ac:dyDescent="0.35">
      <c r="E8993" s="47"/>
      <c r="H8993" s="47"/>
    </row>
    <row r="8994" spans="5:8" x14ac:dyDescent="0.35">
      <c r="E8994" s="47"/>
      <c r="H8994" s="47"/>
    </row>
    <row r="8995" spans="5:8" x14ac:dyDescent="0.35">
      <c r="E8995" s="47"/>
      <c r="H8995" s="47"/>
    </row>
    <row r="8996" spans="5:8" x14ac:dyDescent="0.35">
      <c r="E8996" s="47"/>
      <c r="H8996" s="47"/>
    </row>
    <row r="8997" spans="5:8" x14ac:dyDescent="0.35">
      <c r="E8997" s="47"/>
      <c r="H8997" s="47"/>
    </row>
    <row r="8998" spans="5:8" x14ac:dyDescent="0.35">
      <c r="E8998" s="47"/>
      <c r="H8998" s="47"/>
    </row>
    <row r="8999" spans="5:8" x14ac:dyDescent="0.35">
      <c r="E8999" s="47"/>
      <c r="H8999" s="47"/>
    </row>
    <row r="9000" spans="5:8" x14ac:dyDescent="0.35">
      <c r="E9000" s="47"/>
      <c r="H9000" s="47"/>
    </row>
    <row r="9001" spans="5:8" x14ac:dyDescent="0.35">
      <c r="E9001" s="47"/>
      <c r="H9001" s="47"/>
    </row>
    <row r="9002" spans="5:8" x14ac:dyDescent="0.35">
      <c r="E9002" s="47"/>
      <c r="H9002" s="47"/>
    </row>
    <row r="9003" spans="5:8" x14ac:dyDescent="0.35">
      <c r="E9003" s="47"/>
      <c r="H9003" s="47"/>
    </row>
    <row r="9004" spans="5:8" x14ac:dyDescent="0.35">
      <c r="E9004" s="47"/>
      <c r="H9004" s="47"/>
    </row>
    <row r="9005" spans="5:8" x14ac:dyDescent="0.35">
      <c r="E9005" s="47"/>
      <c r="H9005" s="47"/>
    </row>
    <row r="9006" spans="5:8" x14ac:dyDescent="0.35">
      <c r="E9006" s="47"/>
      <c r="H9006" s="47"/>
    </row>
    <row r="9007" spans="5:8" x14ac:dyDescent="0.35">
      <c r="E9007" s="47"/>
      <c r="H9007" s="47"/>
    </row>
    <row r="9008" spans="5:8" x14ac:dyDescent="0.35">
      <c r="E9008" s="47"/>
      <c r="H9008" s="47"/>
    </row>
    <row r="9009" spans="5:8" x14ac:dyDescent="0.35">
      <c r="E9009" s="47"/>
      <c r="H9009" s="47"/>
    </row>
    <row r="9010" spans="5:8" x14ac:dyDescent="0.35">
      <c r="E9010" s="47"/>
      <c r="H9010" s="47"/>
    </row>
    <row r="9011" spans="5:8" x14ac:dyDescent="0.35">
      <c r="E9011" s="47"/>
      <c r="H9011" s="47"/>
    </row>
    <row r="9012" spans="5:8" x14ac:dyDescent="0.35">
      <c r="E9012" s="47"/>
      <c r="H9012" s="47"/>
    </row>
    <row r="9013" spans="5:8" x14ac:dyDescent="0.35">
      <c r="E9013" s="47"/>
      <c r="H9013" s="47"/>
    </row>
    <row r="9014" spans="5:8" x14ac:dyDescent="0.35">
      <c r="E9014" s="47"/>
      <c r="H9014" s="47"/>
    </row>
    <row r="9015" spans="5:8" x14ac:dyDescent="0.35">
      <c r="E9015" s="47"/>
      <c r="H9015" s="47"/>
    </row>
    <row r="9016" spans="5:8" x14ac:dyDescent="0.35">
      <c r="E9016" s="47"/>
      <c r="H9016" s="47"/>
    </row>
    <row r="9017" spans="5:8" x14ac:dyDescent="0.35">
      <c r="E9017" s="47"/>
      <c r="H9017" s="47"/>
    </row>
    <row r="9018" spans="5:8" x14ac:dyDescent="0.35">
      <c r="E9018" s="47"/>
      <c r="H9018" s="47"/>
    </row>
    <row r="9019" spans="5:8" x14ac:dyDescent="0.35">
      <c r="E9019" s="47"/>
      <c r="H9019" s="47"/>
    </row>
    <row r="9020" spans="5:8" x14ac:dyDescent="0.35">
      <c r="E9020" s="47"/>
      <c r="H9020" s="47"/>
    </row>
    <row r="9021" spans="5:8" x14ac:dyDescent="0.35">
      <c r="E9021" s="47"/>
      <c r="H9021" s="47"/>
    </row>
    <row r="9022" spans="5:8" x14ac:dyDescent="0.35">
      <c r="E9022" s="47"/>
      <c r="H9022" s="47"/>
    </row>
    <row r="9023" spans="5:8" x14ac:dyDescent="0.35">
      <c r="E9023" s="47"/>
      <c r="H9023" s="47"/>
    </row>
    <row r="9024" spans="5:8" x14ac:dyDescent="0.35">
      <c r="E9024" s="47"/>
      <c r="H9024" s="47"/>
    </row>
    <row r="9025" spans="5:8" x14ac:dyDescent="0.35">
      <c r="E9025" s="47"/>
      <c r="H9025" s="47"/>
    </row>
    <row r="9026" spans="5:8" x14ac:dyDescent="0.35">
      <c r="E9026" s="47"/>
      <c r="H9026" s="47"/>
    </row>
    <row r="9027" spans="5:8" x14ac:dyDescent="0.35">
      <c r="E9027" s="47"/>
      <c r="H9027" s="47"/>
    </row>
    <row r="9028" spans="5:8" x14ac:dyDescent="0.35">
      <c r="E9028" s="47"/>
      <c r="H9028" s="47"/>
    </row>
    <row r="9029" spans="5:8" x14ac:dyDescent="0.35">
      <c r="E9029" s="47"/>
      <c r="H9029" s="47"/>
    </row>
    <row r="9030" spans="5:8" x14ac:dyDescent="0.35">
      <c r="E9030" s="47"/>
      <c r="H9030" s="47"/>
    </row>
    <row r="9031" spans="5:8" x14ac:dyDescent="0.35">
      <c r="E9031" s="47"/>
      <c r="H9031" s="47"/>
    </row>
    <row r="9032" spans="5:8" x14ac:dyDescent="0.35">
      <c r="E9032" s="47"/>
      <c r="H9032" s="47"/>
    </row>
    <row r="9033" spans="5:8" x14ac:dyDescent="0.35">
      <c r="E9033" s="47"/>
      <c r="H9033" s="47"/>
    </row>
    <row r="9034" spans="5:8" x14ac:dyDescent="0.35">
      <c r="E9034" s="47"/>
      <c r="H9034" s="47"/>
    </row>
    <row r="9035" spans="5:8" x14ac:dyDescent="0.35">
      <c r="E9035" s="47"/>
      <c r="H9035" s="47"/>
    </row>
    <row r="9036" spans="5:8" x14ac:dyDescent="0.35">
      <c r="E9036" s="47"/>
      <c r="H9036" s="47"/>
    </row>
    <row r="9037" spans="5:8" x14ac:dyDescent="0.35">
      <c r="E9037" s="47"/>
      <c r="H9037" s="47"/>
    </row>
    <row r="9038" spans="5:8" x14ac:dyDescent="0.35">
      <c r="E9038" s="47"/>
      <c r="H9038" s="47"/>
    </row>
    <row r="9039" spans="5:8" x14ac:dyDescent="0.35">
      <c r="E9039" s="47"/>
      <c r="H9039" s="47"/>
    </row>
    <row r="9040" spans="5:8" x14ac:dyDescent="0.35">
      <c r="E9040" s="47"/>
      <c r="H9040" s="47"/>
    </row>
    <row r="9041" spans="5:8" x14ac:dyDescent="0.35">
      <c r="E9041" s="47"/>
      <c r="H9041" s="47"/>
    </row>
    <row r="9042" spans="5:8" x14ac:dyDescent="0.35">
      <c r="E9042" s="47"/>
      <c r="H9042" s="47"/>
    </row>
    <row r="9043" spans="5:8" x14ac:dyDescent="0.35">
      <c r="E9043" s="47"/>
      <c r="H9043" s="47"/>
    </row>
    <row r="9044" spans="5:8" x14ac:dyDescent="0.35">
      <c r="E9044" s="47"/>
      <c r="H9044" s="47"/>
    </row>
    <row r="9045" spans="5:8" x14ac:dyDescent="0.35">
      <c r="E9045" s="47"/>
      <c r="H9045" s="47"/>
    </row>
    <row r="9046" spans="5:8" x14ac:dyDescent="0.35">
      <c r="E9046" s="47"/>
      <c r="H9046" s="47"/>
    </row>
    <row r="9047" spans="5:8" x14ac:dyDescent="0.35">
      <c r="E9047" s="47"/>
      <c r="H9047" s="47"/>
    </row>
    <row r="9048" spans="5:8" x14ac:dyDescent="0.35">
      <c r="E9048" s="47"/>
      <c r="H9048" s="47"/>
    </row>
    <row r="9049" spans="5:8" x14ac:dyDescent="0.35">
      <c r="E9049" s="47"/>
      <c r="H9049" s="47"/>
    </row>
    <row r="9050" spans="5:8" x14ac:dyDescent="0.35">
      <c r="E9050" s="47"/>
      <c r="H9050" s="47"/>
    </row>
    <row r="9051" spans="5:8" x14ac:dyDescent="0.35">
      <c r="E9051" s="47"/>
      <c r="H9051" s="47"/>
    </row>
    <row r="9052" spans="5:8" x14ac:dyDescent="0.35">
      <c r="E9052" s="47"/>
      <c r="H9052" s="47"/>
    </row>
    <row r="9053" spans="5:8" x14ac:dyDescent="0.35">
      <c r="E9053" s="47"/>
      <c r="H9053" s="47"/>
    </row>
    <row r="9054" spans="5:8" x14ac:dyDescent="0.35">
      <c r="E9054" s="47"/>
      <c r="H9054" s="47"/>
    </row>
    <row r="9055" spans="5:8" x14ac:dyDescent="0.35">
      <c r="E9055" s="47"/>
      <c r="H9055" s="47"/>
    </row>
    <row r="9056" spans="5:8" x14ac:dyDescent="0.35">
      <c r="E9056" s="47"/>
      <c r="H9056" s="47"/>
    </row>
    <row r="9057" spans="5:8" x14ac:dyDescent="0.35">
      <c r="E9057" s="47"/>
      <c r="H9057" s="47"/>
    </row>
    <row r="9058" spans="5:8" x14ac:dyDescent="0.35">
      <c r="E9058" s="47"/>
      <c r="H9058" s="47"/>
    </row>
    <row r="9059" spans="5:8" x14ac:dyDescent="0.35">
      <c r="E9059" s="47"/>
      <c r="H9059" s="47"/>
    </row>
    <row r="9060" spans="5:8" x14ac:dyDescent="0.35">
      <c r="E9060" s="47"/>
      <c r="H9060" s="47"/>
    </row>
    <row r="9061" spans="5:8" x14ac:dyDescent="0.35">
      <c r="E9061" s="47"/>
      <c r="H9061" s="47"/>
    </row>
    <row r="9062" spans="5:8" x14ac:dyDescent="0.35">
      <c r="E9062" s="47"/>
      <c r="H9062" s="47"/>
    </row>
    <row r="9063" spans="5:8" x14ac:dyDescent="0.35">
      <c r="E9063" s="47"/>
      <c r="H9063" s="47"/>
    </row>
    <row r="9064" spans="5:8" x14ac:dyDescent="0.35">
      <c r="E9064" s="47"/>
      <c r="H9064" s="47"/>
    </row>
    <row r="9065" spans="5:8" x14ac:dyDescent="0.35">
      <c r="E9065" s="47"/>
      <c r="H9065" s="47"/>
    </row>
    <row r="9066" spans="5:8" x14ac:dyDescent="0.35">
      <c r="E9066" s="47"/>
      <c r="H9066" s="47"/>
    </row>
    <row r="9067" spans="5:8" x14ac:dyDescent="0.35">
      <c r="E9067" s="47"/>
      <c r="H9067" s="47"/>
    </row>
    <row r="9068" spans="5:8" x14ac:dyDescent="0.35">
      <c r="E9068" s="47"/>
      <c r="H9068" s="47"/>
    </row>
    <row r="9069" spans="5:8" x14ac:dyDescent="0.35">
      <c r="E9069" s="47"/>
      <c r="H9069" s="47"/>
    </row>
    <row r="9070" spans="5:8" x14ac:dyDescent="0.35">
      <c r="E9070" s="47"/>
      <c r="H9070" s="47"/>
    </row>
    <row r="9071" spans="5:8" x14ac:dyDescent="0.35">
      <c r="E9071" s="47"/>
      <c r="H9071" s="47"/>
    </row>
    <row r="9072" spans="5:8" x14ac:dyDescent="0.35">
      <c r="E9072" s="47"/>
      <c r="H9072" s="47"/>
    </row>
    <row r="9073" spans="5:8" x14ac:dyDescent="0.35">
      <c r="E9073" s="47"/>
      <c r="H9073" s="47"/>
    </row>
    <row r="9074" spans="5:8" x14ac:dyDescent="0.35">
      <c r="E9074" s="47"/>
      <c r="H9074" s="47"/>
    </row>
    <row r="9075" spans="5:8" x14ac:dyDescent="0.35">
      <c r="E9075" s="47"/>
      <c r="H9075" s="47"/>
    </row>
    <row r="9076" spans="5:8" x14ac:dyDescent="0.35">
      <c r="E9076" s="47"/>
      <c r="H9076" s="47"/>
    </row>
    <row r="9077" spans="5:8" x14ac:dyDescent="0.35">
      <c r="E9077" s="47"/>
      <c r="H9077" s="47"/>
    </row>
    <row r="9078" spans="5:8" x14ac:dyDescent="0.35">
      <c r="E9078" s="47"/>
      <c r="H9078" s="47"/>
    </row>
    <row r="9079" spans="5:8" x14ac:dyDescent="0.35">
      <c r="E9079" s="47"/>
      <c r="H9079" s="47"/>
    </row>
    <row r="9080" spans="5:8" x14ac:dyDescent="0.35">
      <c r="E9080" s="47"/>
      <c r="H9080" s="47"/>
    </row>
    <row r="9081" spans="5:8" x14ac:dyDescent="0.35">
      <c r="E9081" s="47"/>
      <c r="H9081" s="47"/>
    </row>
    <row r="9082" spans="5:8" x14ac:dyDescent="0.35">
      <c r="E9082" s="47"/>
      <c r="H9082" s="47"/>
    </row>
    <row r="9083" spans="5:8" x14ac:dyDescent="0.35">
      <c r="E9083" s="47"/>
      <c r="H9083" s="47"/>
    </row>
    <row r="9084" spans="5:8" x14ac:dyDescent="0.35">
      <c r="E9084" s="47"/>
      <c r="H9084" s="47"/>
    </row>
    <row r="9085" spans="5:8" x14ac:dyDescent="0.35">
      <c r="E9085" s="47"/>
      <c r="H9085" s="47"/>
    </row>
    <row r="9086" spans="5:8" x14ac:dyDescent="0.35">
      <c r="E9086" s="47"/>
      <c r="H9086" s="47"/>
    </row>
    <row r="9087" spans="5:8" x14ac:dyDescent="0.35">
      <c r="E9087" s="47"/>
      <c r="H9087" s="47"/>
    </row>
    <row r="9088" spans="5:8" x14ac:dyDescent="0.35">
      <c r="E9088" s="47"/>
      <c r="H9088" s="47"/>
    </row>
    <row r="9089" spans="5:8" x14ac:dyDescent="0.35">
      <c r="E9089" s="47"/>
      <c r="H9089" s="47"/>
    </row>
    <row r="9090" spans="5:8" x14ac:dyDescent="0.35">
      <c r="E9090" s="47"/>
      <c r="H9090" s="47"/>
    </row>
    <row r="9091" spans="5:8" x14ac:dyDescent="0.35">
      <c r="E9091" s="47"/>
      <c r="H9091" s="47"/>
    </row>
    <row r="9092" spans="5:8" x14ac:dyDescent="0.35">
      <c r="E9092" s="47"/>
      <c r="H9092" s="47"/>
    </row>
    <row r="9093" spans="5:8" x14ac:dyDescent="0.35">
      <c r="E9093" s="47"/>
      <c r="H9093" s="47"/>
    </row>
    <row r="9094" spans="5:8" x14ac:dyDescent="0.35">
      <c r="E9094" s="47"/>
      <c r="H9094" s="47"/>
    </row>
    <row r="9095" spans="5:8" x14ac:dyDescent="0.35">
      <c r="E9095" s="47"/>
      <c r="H9095" s="47"/>
    </row>
    <row r="9096" spans="5:8" x14ac:dyDescent="0.35">
      <c r="E9096" s="47"/>
      <c r="H9096" s="47"/>
    </row>
    <row r="9097" spans="5:8" x14ac:dyDescent="0.35">
      <c r="E9097" s="47"/>
      <c r="H9097" s="47"/>
    </row>
    <row r="9098" spans="5:8" x14ac:dyDescent="0.35">
      <c r="E9098" s="47"/>
      <c r="H9098" s="47"/>
    </row>
    <row r="9099" spans="5:8" x14ac:dyDescent="0.35">
      <c r="E9099" s="47"/>
      <c r="H9099" s="47"/>
    </row>
    <row r="9100" spans="5:8" x14ac:dyDescent="0.35">
      <c r="E9100" s="47"/>
      <c r="H9100" s="47"/>
    </row>
    <row r="9101" spans="5:8" x14ac:dyDescent="0.35">
      <c r="E9101" s="47"/>
      <c r="H9101" s="47"/>
    </row>
    <row r="9102" spans="5:8" x14ac:dyDescent="0.35">
      <c r="E9102" s="47"/>
      <c r="H9102" s="47"/>
    </row>
    <row r="9103" spans="5:8" x14ac:dyDescent="0.35">
      <c r="E9103" s="47"/>
      <c r="H9103" s="47"/>
    </row>
    <row r="9104" spans="5:8" x14ac:dyDescent="0.35">
      <c r="E9104" s="47"/>
      <c r="H9104" s="47"/>
    </row>
    <row r="9105" spans="5:8" x14ac:dyDescent="0.35">
      <c r="E9105" s="47"/>
      <c r="H9105" s="47"/>
    </row>
    <row r="9106" spans="5:8" x14ac:dyDescent="0.35">
      <c r="E9106" s="47"/>
      <c r="H9106" s="47"/>
    </row>
    <row r="9107" spans="5:8" x14ac:dyDescent="0.35">
      <c r="E9107" s="47"/>
      <c r="H9107" s="47"/>
    </row>
    <row r="9108" spans="5:8" x14ac:dyDescent="0.35">
      <c r="E9108" s="47"/>
      <c r="H9108" s="47"/>
    </row>
    <row r="9109" spans="5:8" x14ac:dyDescent="0.35">
      <c r="E9109" s="47"/>
      <c r="H9109" s="47"/>
    </row>
    <row r="9110" spans="5:8" x14ac:dyDescent="0.35">
      <c r="E9110" s="47"/>
      <c r="H9110" s="47"/>
    </row>
    <row r="9111" spans="5:8" x14ac:dyDescent="0.35">
      <c r="E9111" s="47"/>
      <c r="H9111" s="47"/>
    </row>
    <row r="9112" spans="5:8" x14ac:dyDescent="0.35">
      <c r="E9112" s="47"/>
      <c r="H9112" s="47"/>
    </row>
    <row r="9113" spans="5:8" x14ac:dyDescent="0.35">
      <c r="E9113" s="47"/>
      <c r="H9113" s="47"/>
    </row>
    <row r="9114" spans="5:8" x14ac:dyDescent="0.35">
      <c r="E9114" s="47"/>
      <c r="H9114" s="47"/>
    </row>
    <row r="9115" spans="5:8" x14ac:dyDescent="0.35">
      <c r="E9115" s="47"/>
      <c r="H9115" s="47"/>
    </row>
    <row r="9116" spans="5:8" x14ac:dyDescent="0.35">
      <c r="E9116" s="47"/>
      <c r="H9116" s="47"/>
    </row>
    <row r="9117" spans="5:8" x14ac:dyDescent="0.35">
      <c r="E9117" s="47"/>
      <c r="H9117" s="47"/>
    </row>
    <row r="9118" spans="5:8" x14ac:dyDescent="0.35">
      <c r="E9118" s="47"/>
      <c r="H9118" s="47"/>
    </row>
    <row r="9119" spans="5:8" x14ac:dyDescent="0.35">
      <c r="E9119" s="47"/>
      <c r="H9119" s="47"/>
    </row>
    <row r="9120" spans="5:8" x14ac:dyDescent="0.35">
      <c r="E9120" s="47"/>
      <c r="H9120" s="47"/>
    </row>
    <row r="9121" spans="5:8" x14ac:dyDescent="0.35">
      <c r="E9121" s="47"/>
      <c r="H9121" s="47"/>
    </row>
    <row r="9122" spans="5:8" x14ac:dyDescent="0.35">
      <c r="E9122" s="47"/>
      <c r="H9122" s="47"/>
    </row>
    <row r="9123" spans="5:8" x14ac:dyDescent="0.35">
      <c r="E9123" s="47"/>
      <c r="H9123" s="47"/>
    </row>
    <row r="9124" spans="5:8" x14ac:dyDescent="0.35">
      <c r="E9124" s="47"/>
      <c r="H9124" s="47"/>
    </row>
    <row r="9125" spans="5:8" x14ac:dyDescent="0.35">
      <c r="E9125" s="47"/>
      <c r="H9125" s="47"/>
    </row>
    <row r="9126" spans="5:8" x14ac:dyDescent="0.35">
      <c r="E9126" s="47"/>
      <c r="H9126" s="47"/>
    </row>
    <row r="9127" spans="5:8" x14ac:dyDescent="0.35">
      <c r="E9127" s="47"/>
      <c r="H9127" s="47"/>
    </row>
    <row r="9128" spans="5:8" x14ac:dyDescent="0.35">
      <c r="E9128" s="47"/>
      <c r="H9128" s="47"/>
    </row>
    <row r="9129" spans="5:8" x14ac:dyDescent="0.35">
      <c r="E9129" s="47"/>
      <c r="H9129" s="47"/>
    </row>
    <row r="9130" spans="5:8" x14ac:dyDescent="0.35">
      <c r="E9130" s="47"/>
      <c r="H9130" s="47"/>
    </row>
    <row r="9131" spans="5:8" x14ac:dyDescent="0.35">
      <c r="E9131" s="47"/>
      <c r="H9131" s="47"/>
    </row>
    <row r="9132" spans="5:8" x14ac:dyDescent="0.35">
      <c r="E9132" s="47"/>
      <c r="H9132" s="47"/>
    </row>
    <row r="9133" spans="5:8" x14ac:dyDescent="0.35">
      <c r="E9133" s="47"/>
      <c r="H9133" s="47"/>
    </row>
    <row r="9134" spans="5:8" x14ac:dyDescent="0.35">
      <c r="E9134" s="47"/>
      <c r="H9134" s="47"/>
    </row>
    <row r="9135" spans="5:8" x14ac:dyDescent="0.35">
      <c r="E9135" s="47"/>
      <c r="H9135" s="47"/>
    </row>
    <row r="9136" spans="5:8" x14ac:dyDescent="0.35">
      <c r="E9136" s="47"/>
      <c r="H9136" s="47"/>
    </row>
    <row r="9137" spans="5:8" x14ac:dyDescent="0.35">
      <c r="E9137" s="47"/>
      <c r="H9137" s="47"/>
    </row>
    <row r="9138" spans="5:8" x14ac:dyDescent="0.35">
      <c r="E9138" s="47"/>
      <c r="H9138" s="47"/>
    </row>
    <row r="9139" spans="5:8" x14ac:dyDescent="0.35">
      <c r="E9139" s="47"/>
      <c r="H9139" s="47"/>
    </row>
    <row r="9140" spans="5:8" x14ac:dyDescent="0.35">
      <c r="E9140" s="47"/>
      <c r="H9140" s="47"/>
    </row>
    <row r="9141" spans="5:8" x14ac:dyDescent="0.35">
      <c r="E9141" s="47"/>
      <c r="H9141" s="47"/>
    </row>
    <row r="9142" spans="5:8" x14ac:dyDescent="0.35">
      <c r="E9142" s="47"/>
      <c r="H9142" s="47"/>
    </row>
    <row r="9143" spans="5:8" x14ac:dyDescent="0.35">
      <c r="E9143" s="47"/>
      <c r="H9143" s="47"/>
    </row>
    <row r="9144" spans="5:8" x14ac:dyDescent="0.35">
      <c r="E9144" s="47"/>
      <c r="H9144" s="47"/>
    </row>
    <row r="9145" spans="5:8" x14ac:dyDescent="0.35">
      <c r="E9145" s="47"/>
      <c r="H9145" s="47"/>
    </row>
    <row r="9146" spans="5:8" x14ac:dyDescent="0.35">
      <c r="E9146" s="47"/>
      <c r="H9146" s="47"/>
    </row>
    <row r="9147" spans="5:8" x14ac:dyDescent="0.35">
      <c r="E9147" s="47"/>
      <c r="H9147" s="47"/>
    </row>
    <row r="9148" spans="5:8" x14ac:dyDescent="0.35">
      <c r="E9148" s="47"/>
      <c r="H9148" s="47"/>
    </row>
    <row r="9149" spans="5:8" x14ac:dyDescent="0.35">
      <c r="E9149" s="47"/>
      <c r="H9149" s="47"/>
    </row>
    <row r="9150" spans="5:8" x14ac:dyDescent="0.35">
      <c r="E9150" s="47"/>
      <c r="H9150" s="47"/>
    </row>
    <row r="9151" spans="5:8" x14ac:dyDescent="0.35">
      <c r="E9151" s="47"/>
      <c r="H9151" s="47"/>
    </row>
    <row r="9152" spans="5:8" x14ac:dyDescent="0.35">
      <c r="E9152" s="47"/>
      <c r="H9152" s="47"/>
    </row>
    <row r="9153" spans="5:8" x14ac:dyDescent="0.35">
      <c r="E9153" s="47"/>
      <c r="H9153" s="47"/>
    </row>
    <row r="9154" spans="5:8" x14ac:dyDescent="0.35">
      <c r="E9154" s="47"/>
      <c r="H9154" s="47"/>
    </row>
    <row r="9155" spans="5:8" x14ac:dyDescent="0.35">
      <c r="E9155" s="47"/>
      <c r="H9155" s="47"/>
    </row>
    <row r="9156" spans="5:8" x14ac:dyDescent="0.35">
      <c r="E9156" s="47"/>
      <c r="H9156" s="47"/>
    </row>
    <row r="9157" spans="5:8" x14ac:dyDescent="0.35">
      <c r="E9157" s="47"/>
      <c r="H9157" s="47"/>
    </row>
    <row r="9158" spans="5:8" x14ac:dyDescent="0.35">
      <c r="E9158" s="47"/>
      <c r="H9158" s="47"/>
    </row>
    <row r="9159" spans="5:8" x14ac:dyDescent="0.35">
      <c r="E9159" s="47"/>
      <c r="H9159" s="47"/>
    </row>
    <row r="9160" spans="5:8" x14ac:dyDescent="0.35">
      <c r="E9160" s="47"/>
      <c r="H9160" s="47"/>
    </row>
    <row r="9161" spans="5:8" x14ac:dyDescent="0.35">
      <c r="E9161" s="47"/>
      <c r="H9161" s="47"/>
    </row>
    <row r="9162" spans="5:8" x14ac:dyDescent="0.35">
      <c r="E9162" s="47"/>
      <c r="H9162" s="47"/>
    </row>
    <row r="9163" spans="5:8" x14ac:dyDescent="0.35">
      <c r="E9163" s="47"/>
      <c r="H9163" s="47"/>
    </row>
    <row r="9164" spans="5:8" x14ac:dyDescent="0.35">
      <c r="E9164" s="47"/>
      <c r="H9164" s="47"/>
    </row>
    <row r="9165" spans="5:8" x14ac:dyDescent="0.35">
      <c r="E9165" s="47"/>
      <c r="H9165" s="47"/>
    </row>
    <row r="9166" spans="5:8" x14ac:dyDescent="0.35">
      <c r="E9166" s="47"/>
      <c r="H9166" s="47"/>
    </row>
    <row r="9167" spans="5:8" x14ac:dyDescent="0.35">
      <c r="E9167" s="47"/>
      <c r="H9167" s="47"/>
    </row>
    <row r="9168" spans="5:8" x14ac:dyDescent="0.35">
      <c r="E9168" s="47"/>
      <c r="H9168" s="47"/>
    </row>
    <row r="9169" spans="5:8" x14ac:dyDescent="0.35">
      <c r="E9169" s="47"/>
      <c r="H9169" s="47"/>
    </row>
    <row r="9170" spans="5:8" x14ac:dyDescent="0.35">
      <c r="E9170" s="47"/>
      <c r="H9170" s="47"/>
    </row>
    <row r="9171" spans="5:8" x14ac:dyDescent="0.35">
      <c r="E9171" s="47"/>
      <c r="H9171" s="47"/>
    </row>
    <row r="9172" spans="5:8" x14ac:dyDescent="0.35">
      <c r="E9172" s="47"/>
      <c r="H9172" s="47"/>
    </row>
    <row r="9173" spans="5:8" x14ac:dyDescent="0.35">
      <c r="E9173" s="47"/>
      <c r="H9173" s="47"/>
    </row>
    <row r="9174" spans="5:8" x14ac:dyDescent="0.35">
      <c r="E9174" s="47"/>
      <c r="H9174" s="47"/>
    </row>
    <row r="9175" spans="5:8" x14ac:dyDescent="0.35">
      <c r="E9175" s="47"/>
      <c r="H9175" s="47"/>
    </row>
    <row r="9176" spans="5:8" x14ac:dyDescent="0.35">
      <c r="E9176" s="47"/>
      <c r="H9176" s="47"/>
    </row>
    <row r="9177" spans="5:8" x14ac:dyDescent="0.35">
      <c r="E9177" s="47"/>
      <c r="H9177" s="47"/>
    </row>
    <row r="9178" spans="5:8" x14ac:dyDescent="0.35">
      <c r="E9178" s="47"/>
      <c r="H9178" s="47"/>
    </row>
    <row r="9179" spans="5:8" x14ac:dyDescent="0.35">
      <c r="E9179" s="47"/>
      <c r="H9179" s="47"/>
    </row>
    <row r="9180" spans="5:8" x14ac:dyDescent="0.35">
      <c r="E9180" s="47"/>
      <c r="H9180" s="47"/>
    </row>
    <row r="9181" spans="5:8" x14ac:dyDescent="0.35">
      <c r="E9181" s="47"/>
      <c r="H9181" s="47"/>
    </row>
    <row r="9182" spans="5:8" x14ac:dyDescent="0.35">
      <c r="E9182" s="47"/>
      <c r="H9182" s="47"/>
    </row>
    <row r="9183" spans="5:8" x14ac:dyDescent="0.35">
      <c r="E9183" s="47"/>
      <c r="H9183" s="47"/>
    </row>
    <row r="9184" spans="5:8" x14ac:dyDescent="0.35">
      <c r="E9184" s="47"/>
      <c r="H9184" s="47"/>
    </row>
    <row r="9185" spans="5:8" x14ac:dyDescent="0.35">
      <c r="E9185" s="47"/>
      <c r="H9185" s="47"/>
    </row>
    <row r="9186" spans="5:8" x14ac:dyDescent="0.35">
      <c r="E9186" s="47"/>
      <c r="H9186" s="47"/>
    </row>
    <row r="9187" spans="5:8" x14ac:dyDescent="0.35">
      <c r="E9187" s="47"/>
      <c r="H9187" s="47"/>
    </row>
    <row r="9188" spans="5:8" x14ac:dyDescent="0.35">
      <c r="E9188" s="47"/>
      <c r="H9188" s="47"/>
    </row>
    <row r="9189" spans="5:8" x14ac:dyDescent="0.35">
      <c r="E9189" s="47"/>
      <c r="H9189" s="47"/>
    </row>
    <row r="9190" spans="5:8" x14ac:dyDescent="0.35">
      <c r="E9190" s="47"/>
      <c r="H9190" s="47"/>
    </row>
    <row r="9191" spans="5:8" x14ac:dyDescent="0.35">
      <c r="E9191" s="47"/>
      <c r="H9191" s="47"/>
    </row>
    <row r="9192" spans="5:8" x14ac:dyDescent="0.35">
      <c r="E9192" s="47"/>
      <c r="H9192" s="47"/>
    </row>
    <row r="9193" spans="5:8" x14ac:dyDescent="0.35">
      <c r="E9193" s="47"/>
      <c r="H9193" s="47"/>
    </row>
    <row r="9194" spans="5:8" x14ac:dyDescent="0.35">
      <c r="E9194" s="47"/>
      <c r="H9194" s="47"/>
    </row>
    <row r="9195" spans="5:8" x14ac:dyDescent="0.35">
      <c r="E9195" s="47"/>
      <c r="H9195" s="47"/>
    </row>
    <row r="9196" spans="5:8" x14ac:dyDescent="0.35">
      <c r="E9196" s="47"/>
      <c r="H9196" s="47"/>
    </row>
    <row r="9197" spans="5:8" x14ac:dyDescent="0.35">
      <c r="E9197" s="47"/>
      <c r="H9197" s="47"/>
    </row>
    <row r="9198" spans="5:8" x14ac:dyDescent="0.35">
      <c r="E9198" s="47"/>
      <c r="H9198" s="47"/>
    </row>
    <row r="9199" spans="5:8" x14ac:dyDescent="0.35">
      <c r="E9199" s="47"/>
      <c r="H9199" s="47"/>
    </row>
    <row r="9200" spans="5:8" x14ac:dyDescent="0.35">
      <c r="E9200" s="47"/>
      <c r="H9200" s="47"/>
    </row>
    <row r="9201" spans="5:8" x14ac:dyDescent="0.35">
      <c r="E9201" s="47"/>
      <c r="H9201" s="47"/>
    </row>
    <row r="9202" spans="5:8" x14ac:dyDescent="0.35">
      <c r="E9202" s="47"/>
      <c r="H9202" s="47"/>
    </row>
    <row r="9203" spans="5:8" x14ac:dyDescent="0.35">
      <c r="E9203" s="47"/>
      <c r="H9203" s="47"/>
    </row>
    <row r="9204" spans="5:8" x14ac:dyDescent="0.35">
      <c r="E9204" s="47"/>
      <c r="H9204" s="47"/>
    </row>
    <row r="9205" spans="5:8" x14ac:dyDescent="0.35">
      <c r="E9205" s="47"/>
      <c r="H9205" s="47"/>
    </row>
    <row r="9206" spans="5:8" x14ac:dyDescent="0.35">
      <c r="E9206" s="47"/>
      <c r="H9206" s="47"/>
    </row>
    <row r="9207" spans="5:8" x14ac:dyDescent="0.35">
      <c r="E9207" s="47"/>
      <c r="H9207" s="47"/>
    </row>
    <row r="9208" spans="5:8" x14ac:dyDescent="0.35">
      <c r="E9208" s="47"/>
      <c r="H9208" s="47"/>
    </row>
    <row r="9209" spans="5:8" x14ac:dyDescent="0.35">
      <c r="E9209" s="47"/>
      <c r="H9209" s="47"/>
    </row>
    <row r="9210" spans="5:8" x14ac:dyDescent="0.35">
      <c r="E9210" s="47"/>
      <c r="H9210" s="47"/>
    </row>
    <row r="9211" spans="5:8" x14ac:dyDescent="0.35">
      <c r="E9211" s="47"/>
      <c r="H9211" s="47"/>
    </row>
    <row r="9212" spans="5:8" x14ac:dyDescent="0.35">
      <c r="E9212" s="47"/>
      <c r="H9212" s="47"/>
    </row>
    <row r="9213" spans="5:8" x14ac:dyDescent="0.35">
      <c r="E9213" s="47"/>
      <c r="H9213" s="47"/>
    </row>
    <row r="9214" spans="5:8" x14ac:dyDescent="0.35">
      <c r="E9214" s="47"/>
      <c r="H9214" s="47"/>
    </row>
    <row r="9215" spans="5:8" x14ac:dyDescent="0.35">
      <c r="E9215" s="47"/>
      <c r="H9215" s="47"/>
    </row>
    <row r="9216" spans="5:8" x14ac:dyDescent="0.35">
      <c r="E9216" s="47"/>
      <c r="H9216" s="47"/>
    </row>
    <row r="9217" spans="5:8" x14ac:dyDescent="0.35">
      <c r="E9217" s="47"/>
      <c r="H9217" s="47"/>
    </row>
    <row r="9218" spans="5:8" x14ac:dyDescent="0.35">
      <c r="E9218" s="47"/>
      <c r="H9218" s="47"/>
    </row>
    <row r="9219" spans="5:8" x14ac:dyDescent="0.35">
      <c r="E9219" s="47"/>
      <c r="H9219" s="47"/>
    </row>
    <row r="9220" spans="5:8" x14ac:dyDescent="0.35">
      <c r="E9220" s="47"/>
      <c r="H9220" s="47"/>
    </row>
    <row r="9221" spans="5:8" x14ac:dyDescent="0.35">
      <c r="E9221" s="47"/>
      <c r="H9221" s="47"/>
    </row>
    <row r="9222" spans="5:8" x14ac:dyDescent="0.35">
      <c r="E9222" s="47"/>
      <c r="H9222" s="47"/>
    </row>
    <row r="9223" spans="5:8" x14ac:dyDescent="0.35">
      <c r="E9223" s="47"/>
      <c r="H9223" s="47"/>
    </row>
    <row r="9224" spans="5:8" x14ac:dyDescent="0.35">
      <c r="E9224" s="47"/>
      <c r="H9224" s="47"/>
    </row>
    <row r="9225" spans="5:8" x14ac:dyDescent="0.35">
      <c r="E9225" s="47"/>
      <c r="H9225" s="47"/>
    </row>
    <row r="9226" spans="5:8" x14ac:dyDescent="0.35">
      <c r="E9226" s="47"/>
      <c r="H9226" s="47"/>
    </row>
    <row r="9227" spans="5:8" x14ac:dyDescent="0.35">
      <c r="E9227" s="47"/>
      <c r="H9227" s="47"/>
    </row>
    <row r="9228" spans="5:8" x14ac:dyDescent="0.35">
      <c r="E9228" s="47"/>
      <c r="H9228" s="47"/>
    </row>
    <row r="9229" spans="5:8" x14ac:dyDescent="0.35">
      <c r="E9229" s="47"/>
      <c r="H9229" s="47"/>
    </row>
    <row r="9230" spans="5:8" x14ac:dyDescent="0.35">
      <c r="E9230" s="47"/>
      <c r="H9230" s="47"/>
    </row>
    <row r="9231" spans="5:8" x14ac:dyDescent="0.35">
      <c r="E9231" s="47"/>
      <c r="H9231" s="47"/>
    </row>
    <row r="9232" spans="5:8" x14ac:dyDescent="0.35">
      <c r="E9232" s="47"/>
      <c r="H9232" s="47"/>
    </row>
    <row r="9233" spans="5:8" x14ac:dyDescent="0.35">
      <c r="E9233" s="47"/>
      <c r="H9233" s="47"/>
    </row>
    <row r="9234" spans="5:8" x14ac:dyDescent="0.35">
      <c r="E9234" s="47"/>
      <c r="H9234" s="47"/>
    </row>
    <row r="9235" spans="5:8" x14ac:dyDescent="0.35">
      <c r="E9235" s="47"/>
      <c r="H9235" s="47"/>
    </row>
    <row r="9236" spans="5:8" x14ac:dyDescent="0.35">
      <c r="E9236" s="47"/>
      <c r="H9236" s="47"/>
    </row>
    <row r="9237" spans="5:8" x14ac:dyDescent="0.35">
      <c r="E9237" s="47"/>
      <c r="H9237" s="47"/>
    </row>
    <row r="9238" spans="5:8" x14ac:dyDescent="0.35">
      <c r="E9238" s="47"/>
      <c r="H9238" s="47"/>
    </row>
    <row r="9239" spans="5:8" x14ac:dyDescent="0.35">
      <c r="E9239" s="47"/>
      <c r="H9239" s="47"/>
    </row>
    <row r="9240" spans="5:8" x14ac:dyDescent="0.35">
      <c r="E9240" s="47"/>
      <c r="H9240" s="47"/>
    </row>
    <row r="9241" spans="5:8" x14ac:dyDescent="0.35">
      <c r="E9241" s="47"/>
      <c r="H9241" s="47"/>
    </row>
    <row r="9242" spans="5:8" x14ac:dyDescent="0.35">
      <c r="E9242" s="47"/>
      <c r="H9242" s="47"/>
    </row>
    <row r="9243" spans="5:8" x14ac:dyDescent="0.35">
      <c r="E9243" s="47"/>
      <c r="H9243" s="47"/>
    </row>
    <row r="9244" spans="5:8" x14ac:dyDescent="0.35">
      <c r="E9244" s="47"/>
      <c r="H9244" s="47"/>
    </row>
    <row r="9245" spans="5:8" x14ac:dyDescent="0.35">
      <c r="E9245" s="47"/>
      <c r="H9245" s="47"/>
    </row>
    <row r="9246" spans="5:8" x14ac:dyDescent="0.35">
      <c r="E9246" s="47"/>
      <c r="H9246" s="47"/>
    </row>
    <row r="9247" spans="5:8" x14ac:dyDescent="0.35">
      <c r="E9247" s="47"/>
      <c r="H9247" s="47"/>
    </row>
    <row r="9248" spans="5:8" x14ac:dyDescent="0.35">
      <c r="E9248" s="47"/>
      <c r="H9248" s="47"/>
    </row>
    <row r="9249" spans="5:8" x14ac:dyDescent="0.35">
      <c r="E9249" s="47"/>
      <c r="H9249" s="47"/>
    </row>
    <row r="9250" spans="5:8" x14ac:dyDescent="0.35">
      <c r="E9250" s="47"/>
      <c r="H9250" s="47"/>
    </row>
    <row r="9251" spans="5:8" x14ac:dyDescent="0.35">
      <c r="E9251" s="47"/>
      <c r="H9251" s="47"/>
    </row>
    <row r="9252" spans="5:8" x14ac:dyDescent="0.35">
      <c r="E9252" s="47"/>
      <c r="H9252" s="47"/>
    </row>
    <row r="9253" spans="5:8" x14ac:dyDescent="0.35">
      <c r="E9253" s="47"/>
      <c r="H9253" s="47"/>
    </row>
    <row r="9254" spans="5:8" x14ac:dyDescent="0.35">
      <c r="E9254" s="47"/>
      <c r="H9254" s="47"/>
    </row>
    <row r="9255" spans="5:8" x14ac:dyDescent="0.35">
      <c r="E9255" s="47"/>
      <c r="H9255" s="47"/>
    </row>
    <row r="9256" spans="5:8" x14ac:dyDescent="0.35">
      <c r="E9256" s="47"/>
      <c r="H9256" s="47"/>
    </row>
    <row r="9257" spans="5:8" x14ac:dyDescent="0.35">
      <c r="E9257" s="47"/>
      <c r="H9257" s="47"/>
    </row>
    <row r="9258" spans="5:8" x14ac:dyDescent="0.35">
      <c r="E9258" s="47"/>
      <c r="H9258" s="47"/>
    </row>
    <row r="9259" spans="5:8" x14ac:dyDescent="0.35">
      <c r="E9259" s="47"/>
      <c r="H9259" s="47"/>
    </row>
    <row r="9260" spans="5:8" x14ac:dyDescent="0.35">
      <c r="E9260" s="47"/>
      <c r="H9260" s="47"/>
    </row>
    <row r="9261" spans="5:8" x14ac:dyDescent="0.35">
      <c r="E9261" s="47"/>
      <c r="H9261" s="47"/>
    </row>
    <row r="9262" spans="5:8" x14ac:dyDescent="0.35">
      <c r="E9262" s="47"/>
      <c r="H9262" s="47"/>
    </row>
    <row r="9263" spans="5:8" x14ac:dyDescent="0.35">
      <c r="E9263" s="47"/>
      <c r="H9263" s="47"/>
    </row>
    <row r="9264" spans="5:8" x14ac:dyDescent="0.35">
      <c r="E9264" s="47"/>
      <c r="H9264" s="47"/>
    </row>
    <row r="9265" spans="5:8" x14ac:dyDescent="0.35">
      <c r="E9265" s="47"/>
      <c r="H9265" s="47"/>
    </row>
    <row r="9266" spans="5:8" x14ac:dyDescent="0.35">
      <c r="E9266" s="47"/>
      <c r="H9266" s="47"/>
    </row>
    <row r="9267" spans="5:8" x14ac:dyDescent="0.35">
      <c r="E9267" s="47"/>
      <c r="H9267" s="47"/>
    </row>
    <row r="9268" spans="5:8" x14ac:dyDescent="0.35">
      <c r="E9268" s="47"/>
      <c r="H9268" s="47"/>
    </row>
    <row r="9269" spans="5:8" x14ac:dyDescent="0.35">
      <c r="E9269" s="47"/>
      <c r="H9269" s="47"/>
    </row>
    <row r="9270" spans="5:8" x14ac:dyDescent="0.35">
      <c r="E9270" s="47"/>
      <c r="H9270" s="47"/>
    </row>
    <row r="9271" spans="5:8" x14ac:dyDescent="0.35">
      <c r="E9271" s="47"/>
      <c r="H9271" s="47"/>
    </row>
    <row r="9272" spans="5:8" x14ac:dyDescent="0.35">
      <c r="E9272" s="47"/>
      <c r="H9272" s="47"/>
    </row>
    <row r="9273" spans="5:8" x14ac:dyDescent="0.35">
      <c r="E9273" s="47"/>
      <c r="H9273" s="47"/>
    </row>
    <row r="9274" spans="5:8" x14ac:dyDescent="0.35">
      <c r="E9274" s="47"/>
      <c r="H9274" s="47"/>
    </row>
    <row r="9275" spans="5:8" x14ac:dyDescent="0.35">
      <c r="E9275" s="47"/>
      <c r="H9275" s="47"/>
    </row>
    <row r="9276" spans="5:8" x14ac:dyDescent="0.35">
      <c r="E9276" s="47"/>
      <c r="H9276" s="47"/>
    </row>
    <row r="9277" spans="5:8" x14ac:dyDescent="0.35">
      <c r="E9277" s="47"/>
      <c r="H9277" s="47"/>
    </row>
    <row r="9278" spans="5:8" x14ac:dyDescent="0.35">
      <c r="E9278" s="47"/>
      <c r="H9278" s="47"/>
    </row>
    <row r="9279" spans="5:8" x14ac:dyDescent="0.35">
      <c r="E9279" s="47"/>
      <c r="H9279" s="47"/>
    </row>
    <row r="9280" spans="5:8" x14ac:dyDescent="0.35">
      <c r="E9280" s="47"/>
      <c r="H9280" s="47"/>
    </row>
    <row r="9281" spans="5:8" x14ac:dyDescent="0.35">
      <c r="E9281" s="47"/>
      <c r="H9281" s="47"/>
    </row>
    <row r="9282" spans="5:8" x14ac:dyDescent="0.35">
      <c r="E9282" s="47"/>
      <c r="H9282" s="47"/>
    </row>
    <row r="9283" spans="5:8" x14ac:dyDescent="0.35">
      <c r="E9283" s="47"/>
      <c r="H9283" s="47"/>
    </row>
    <row r="9284" spans="5:8" x14ac:dyDescent="0.35">
      <c r="E9284" s="47"/>
      <c r="H9284" s="47"/>
    </row>
    <row r="9285" spans="5:8" x14ac:dyDescent="0.35">
      <c r="E9285" s="47"/>
      <c r="H9285" s="47"/>
    </row>
    <row r="9286" spans="5:8" x14ac:dyDescent="0.35">
      <c r="E9286" s="47"/>
      <c r="H9286" s="47"/>
    </row>
    <row r="9287" spans="5:8" x14ac:dyDescent="0.35">
      <c r="E9287" s="47"/>
      <c r="H9287" s="47"/>
    </row>
    <row r="9288" spans="5:8" x14ac:dyDescent="0.35">
      <c r="E9288" s="47"/>
      <c r="H9288" s="47"/>
    </row>
    <row r="9289" spans="5:8" x14ac:dyDescent="0.35">
      <c r="E9289" s="47"/>
      <c r="H9289" s="47"/>
    </row>
    <row r="9290" spans="5:8" x14ac:dyDescent="0.35">
      <c r="E9290" s="47"/>
      <c r="H9290" s="47"/>
    </row>
    <row r="9291" spans="5:8" x14ac:dyDescent="0.35">
      <c r="E9291" s="47"/>
      <c r="H9291" s="47"/>
    </row>
    <row r="9292" spans="5:8" x14ac:dyDescent="0.35">
      <c r="E9292" s="47"/>
      <c r="H9292" s="47"/>
    </row>
    <row r="9293" spans="5:8" x14ac:dyDescent="0.35">
      <c r="E9293" s="47"/>
      <c r="H9293" s="47"/>
    </row>
    <row r="9294" spans="5:8" x14ac:dyDescent="0.35">
      <c r="E9294" s="47"/>
      <c r="H9294" s="47"/>
    </row>
    <row r="9295" spans="5:8" x14ac:dyDescent="0.35">
      <c r="E9295" s="47"/>
      <c r="H9295" s="47"/>
    </row>
    <row r="9296" spans="5:8" x14ac:dyDescent="0.35">
      <c r="E9296" s="47"/>
      <c r="H9296" s="47"/>
    </row>
    <row r="9297" spans="5:8" x14ac:dyDescent="0.35">
      <c r="E9297" s="47"/>
      <c r="H9297" s="47"/>
    </row>
    <row r="9298" spans="5:8" x14ac:dyDescent="0.35">
      <c r="E9298" s="47"/>
      <c r="H9298" s="47"/>
    </row>
    <row r="9299" spans="5:8" x14ac:dyDescent="0.35">
      <c r="E9299" s="47"/>
      <c r="H9299" s="47"/>
    </row>
    <row r="9300" spans="5:8" x14ac:dyDescent="0.35">
      <c r="E9300" s="47"/>
      <c r="H9300" s="47"/>
    </row>
    <row r="9301" spans="5:8" x14ac:dyDescent="0.35">
      <c r="E9301" s="47"/>
      <c r="H9301" s="47"/>
    </row>
    <row r="9302" spans="5:8" x14ac:dyDescent="0.35">
      <c r="E9302" s="47"/>
      <c r="H9302" s="47"/>
    </row>
    <row r="9303" spans="5:8" x14ac:dyDescent="0.35">
      <c r="E9303" s="47"/>
      <c r="H9303" s="47"/>
    </row>
    <row r="9304" spans="5:8" x14ac:dyDescent="0.35">
      <c r="E9304" s="47"/>
      <c r="H9304" s="47"/>
    </row>
    <row r="9305" spans="5:8" x14ac:dyDescent="0.35">
      <c r="E9305" s="47"/>
      <c r="H9305" s="47"/>
    </row>
    <row r="9306" spans="5:8" x14ac:dyDescent="0.35">
      <c r="E9306" s="47"/>
      <c r="H9306" s="47"/>
    </row>
    <row r="9307" spans="5:8" x14ac:dyDescent="0.35">
      <c r="E9307" s="47"/>
      <c r="H9307" s="47"/>
    </row>
    <row r="9308" spans="5:8" x14ac:dyDescent="0.35">
      <c r="E9308" s="47"/>
      <c r="H9308" s="47"/>
    </row>
    <row r="9309" spans="5:8" x14ac:dyDescent="0.35">
      <c r="E9309" s="47"/>
      <c r="H9309" s="47"/>
    </row>
    <row r="9310" spans="5:8" x14ac:dyDescent="0.35">
      <c r="E9310" s="47"/>
      <c r="H9310" s="47"/>
    </row>
    <row r="9311" spans="5:8" x14ac:dyDescent="0.35">
      <c r="E9311" s="47"/>
      <c r="H9311" s="47"/>
    </row>
    <row r="9312" spans="5:8" x14ac:dyDescent="0.35">
      <c r="E9312" s="47"/>
      <c r="H9312" s="47"/>
    </row>
    <row r="9313" spans="5:8" x14ac:dyDescent="0.35">
      <c r="E9313" s="47"/>
      <c r="H9313" s="47"/>
    </row>
    <row r="9314" spans="5:8" x14ac:dyDescent="0.35">
      <c r="E9314" s="47"/>
      <c r="H9314" s="47"/>
    </row>
    <row r="9315" spans="5:8" x14ac:dyDescent="0.35">
      <c r="E9315" s="47"/>
      <c r="H9315" s="47"/>
    </row>
    <row r="9316" spans="5:8" x14ac:dyDescent="0.35">
      <c r="E9316" s="47"/>
      <c r="H9316" s="47"/>
    </row>
    <row r="9317" spans="5:8" x14ac:dyDescent="0.35">
      <c r="E9317" s="47"/>
      <c r="H9317" s="47"/>
    </row>
    <row r="9318" spans="5:8" x14ac:dyDescent="0.35">
      <c r="E9318" s="47"/>
      <c r="H9318" s="47"/>
    </row>
    <row r="9319" spans="5:8" x14ac:dyDescent="0.35">
      <c r="E9319" s="47"/>
      <c r="H9319" s="47"/>
    </row>
    <row r="9320" spans="5:8" x14ac:dyDescent="0.35">
      <c r="E9320" s="47"/>
      <c r="H9320" s="47"/>
    </row>
    <row r="9321" spans="5:8" x14ac:dyDescent="0.35">
      <c r="E9321" s="47"/>
      <c r="H9321" s="47"/>
    </row>
    <row r="9322" spans="5:8" x14ac:dyDescent="0.35">
      <c r="E9322" s="47"/>
      <c r="H9322" s="47"/>
    </row>
    <row r="9323" spans="5:8" x14ac:dyDescent="0.35">
      <c r="E9323" s="47"/>
      <c r="H9323" s="47"/>
    </row>
    <row r="9324" spans="5:8" x14ac:dyDescent="0.35">
      <c r="E9324" s="47"/>
      <c r="H9324" s="47"/>
    </row>
    <row r="9325" spans="5:8" x14ac:dyDescent="0.35">
      <c r="E9325" s="47"/>
      <c r="H9325" s="47"/>
    </row>
    <row r="9326" spans="5:8" x14ac:dyDescent="0.35">
      <c r="E9326" s="47"/>
      <c r="H9326" s="47"/>
    </row>
    <row r="9327" spans="5:8" x14ac:dyDescent="0.35">
      <c r="E9327" s="47"/>
      <c r="H9327" s="47"/>
    </row>
    <row r="9328" spans="5:8" x14ac:dyDescent="0.35">
      <c r="E9328" s="47"/>
      <c r="H9328" s="47"/>
    </row>
    <row r="9329" spans="5:8" x14ac:dyDescent="0.35">
      <c r="E9329" s="47"/>
      <c r="H9329" s="47"/>
    </row>
    <row r="9330" spans="5:8" x14ac:dyDescent="0.35">
      <c r="E9330" s="47"/>
      <c r="H9330" s="47"/>
    </row>
    <row r="9331" spans="5:8" x14ac:dyDescent="0.35">
      <c r="E9331" s="47"/>
      <c r="H9331" s="47"/>
    </row>
    <row r="9332" spans="5:8" x14ac:dyDescent="0.35">
      <c r="E9332" s="47"/>
      <c r="H9332" s="47"/>
    </row>
    <row r="9333" spans="5:8" x14ac:dyDescent="0.35">
      <c r="E9333" s="47"/>
      <c r="H9333" s="47"/>
    </row>
    <row r="9334" spans="5:8" x14ac:dyDescent="0.35">
      <c r="E9334" s="47"/>
      <c r="H9334" s="47"/>
    </row>
    <row r="9335" spans="5:8" x14ac:dyDescent="0.35">
      <c r="E9335" s="47"/>
      <c r="H9335" s="47"/>
    </row>
    <row r="9336" spans="5:8" x14ac:dyDescent="0.35">
      <c r="E9336" s="47"/>
      <c r="H9336" s="47"/>
    </row>
    <row r="9337" spans="5:8" x14ac:dyDescent="0.35">
      <c r="E9337" s="47"/>
      <c r="H9337" s="47"/>
    </row>
    <row r="9338" spans="5:8" x14ac:dyDescent="0.35">
      <c r="E9338" s="47"/>
      <c r="H9338" s="47"/>
    </row>
    <row r="9339" spans="5:8" x14ac:dyDescent="0.35">
      <c r="E9339" s="47"/>
      <c r="H9339" s="47"/>
    </row>
    <row r="9340" spans="5:8" x14ac:dyDescent="0.35">
      <c r="E9340" s="47"/>
      <c r="H9340" s="47"/>
    </row>
    <row r="9341" spans="5:8" x14ac:dyDescent="0.35">
      <c r="E9341" s="47"/>
      <c r="H9341" s="47"/>
    </row>
    <row r="9342" spans="5:8" x14ac:dyDescent="0.35">
      <c r="E9342" s="47"/>
      <c r="H9342" s="47"/>
    </row>
    <row r="9343" spans="5:8" x14ac:dyDescent="0.35">
      <c r="E9343" s="47"/>
      <c r="H9343" s="47"/>
    </row>
    <row r="9344" spans="5:8" x14ac:dyDescent="0.35">
      <c r="E9344" s="47"/>
      <c r="H9344" s="47"/>
    </row>
    <row r="9345" spans="5:8" x14ac:dyDescent="0.35">
      <c r="E9345" s="47"/>
      <c r="H9345" s="47"/>
    </row>
    <row r="9346" spans="5:8" x14ac:dyDescent="0.35">
      <c r="E9346" s="47"/>
      <c r="H9346" s="47"/>
    </row>
    <row r="9347" spans="5:8" x14ac:dyDescent="0.35">
      <c r="E9347" s="47"/>
      <c r="H9347" s="47"/>
    </row>
    <row r="9348" spans="5:8" x14ac:dyDescent="0.35">
      <c r="E9348" s="47"/>
      <c r="H9348" s="47"/>
    </row>
    <row r="9349" spans="5:8" x14ac:dyDescent="0.35">
      <c r="E9349" s="47"/>
      <c r="H9349" s="47"/>
    </row>
    <row r="9350" spans="5:8" x14ac:dyDescent="0.35">
      <c r="E9350" s="47"/>
      <c r="H9350" s="47"/>
    </row>
    <row r="9351" spans="5:8" x14ac:dyDescent="0.35">
      <c r="E9351" s="47"/>
      <c r="H9351" s="47"/>
    </row>
    <row r="9352" spans="5:8" x14ac:dyDescent="0.35">
      <c r="E9352" s="47"/>
      <c r="H9352" s="47"/>
    </row>
    <row r="9353" spans="5:8" x14ac:dyDescent="0.35">
      <c r="E9353" s="47"/>
      <c r="H9353" s="47"/>
    </row>
    <row r="9354" spans="5:8" x14ac:dyDescent="0.35">
      <c r="E9354" s="47"/>
      <c r="H9354" s="47"/>
    </row>
    <row r="9355" spans="5:8" x14ac:dyDescent="0.35">
      <c r="E9355" s="47"/>
      <c r="H9355" s="47"/>
    </row>
    <row r="9356" spans="5:8" x14ac:dyDescent="0.35">
      <c r="E9356" s="47"/>
      <c r="H9356" s="47"/>
    </row>
    <row r="9357" spans="5:8" x14ac:dyDescent="0.35">
      <c r="E9357" s="47"/>
      <c r="H9357" s="47"/>
    </row>
    <row r="9358" spans="5:8" x14ac:dyDescent="0.35">
      <c r="E9358" s="47"/>
      <c r="H9358" s="47"/>
    </row>
    <row r="9359" spans="5:8" x14ac:dyDescent="0.35">
      <c r="E9359" s="47"/>
      <c r="H9359" s="47"/>
    </row>
    <row r="9360" spans="5:8" x14ac:dyDescent="0.35">
      <c r="E9360" s="47"/>
      <c r="H9360" s="47"/>
    </row>
    <row r="9361" spans="5:8" x14ac:dyDescent="0.35">
      <c r="E9361" s="47"/>
      <c r="H9361" s="47"/>
    </row>
    <row r="9362" spans="5:8" x14ac:dyDescent="0.35">
      <c r="E9362" s="47"/>
      <c r="H9362" s="47"/>
    </row>
    <row r="9363" spans="5:8" x14ac:dyDescent="0.35">
      <c r="E9363" s="47"/>
      <c r="H9363" s="47"/>
    </row>
    <row r="9364" spans="5:8" x14ac:dyDescent="0.35">
      <c r="E9364" s="47"/>
      <c r="H9364" s="47"/>
    </row>
    <row r="9365" spans="5:8" x14ac:dyDescent="0.35">
      <c r="E9365" s="47"/>
      <c r="H9365" s="47"/>
    </row>
    <row r="9366" spans="5:8" x14ac:dyDescent="0.35">
      <c r="E9366" s="47"/>
      <c r="H9366" s="47"/>
    </row>
    <row r="9367" spans="5:8" x14ac:dyDescent="0.35">
      <c r="E9367" s="47"/>
      <c r="H9367" s="47"/>
    </row>
    <row r="9368" spans="5:8" x14ac:dyDescent="0.35">
      <c r="E9368" s="47"/>
      <c r="H9368" s="47"/>
    </row>
    <row r="9369" spans="5:8" x14ac:dyDescent="0.35">
      <c r="E9369" s="47"/>
      <c r="H9369" s="47"/>
    </row>
    <row r="9370" spans="5:8" x14ac:dyDescent="0.35">
      <c r="E9370" s="47"/>
      <c r="H9370" s="47"/>
    </row>
    <row r="9371" spans="5:8" x14ac:dyDescent="0.35">
      <c r="E9371" s="47"/>
      <c r="H9371" s="47"/>
    </row>
    <row r="9372" spans="5:8" x14ac:dyDescent="0.35">
      <c r="E9372" s="47"/>
      <c r="H9372" s="47"/>
    </row>
    <row r="9373" spans="5:8" x14ac:dyDescent="0.35">
      <c r="E9373" s="47"/>
      <c r="H9373" s="47"/>
    </row>
    <row r="9374" spans="5:8" x14ac:dyDescent="0.35">
      <c r="E9374" s="47"/>
      <c r="H9374" s="47"/>
    </row>
    <row r="9375" spans="5:8" x14ac:dyDescent="0.35">
      <c r="E9375" s="47"/>
      <c r="H9375" s="47"/>
    </row>
    <row r="9376" spans="5:8" x14ac:dyDescent="0.35">
      <c r="E9376" s="47"/>
      <c r="H9376" s="47"/>
    </row>
    <row r="9377" spans="5:8" x14ac:dyDescent="0.35">
      <c r="E9377" s="47"/>
      <c r="H9377" s="47"/>
    </row>
    <row r="9378" spans="5:8" x14ac:dyDescent="0.35">
      <c r="E9378" s="47"/>
      <c r="H9378" s="47"/>
    </row>
    <row r="9379" spans="5:8" x14ac:dyDescent="0.35">
      <c r="E9379" s="47"/>
      <c r="H9379" s="47"/>
    </row>
    <row r="9380" spans="5:8" x14ac:dyDescent="0.35">
      <c r="E9380" s="47"/>
      <c r="H9380" s="47"/>
    </row>
    <row r="9381" spans="5:8" x14ac:dyDescent="0.35">
      <c r="E9381" s="47"/>
      <c r="H9381" s="47"/>
    </row>
    <row r="9382" spans="5:8" x14ac:dyDescent="0.35">
      <c r="E9382" s="47"/>
      <c r="H9382" s="47"/>
    </row>
    <row r="9383" spans="5:8" x14ac:dyDescent="0.35">
      <c r="E9383" s="47"/>
      <c r="H9383" s="47"/>
    </row>
    <row r="9384" spans="5:8" x14ac:dyDescent="0.35">
      <c r="E9384" s="47"/>
      <c r="H9384" s="47"/>
    </row>
    <row r="9385" spans="5:8" x14ac:dyDescent="0.35">
      <c r="E9385" s="47"/>
      <c r="H9385" s="47"/>
    </row>
    <row r="9386" spans="5:8" x14ac:dyDescent="0.35">
      <c r="E9386" s="47"/>
      <c r="H9386" s="47"/>
    </row>
    <row r="9387" spans="5:8" x14ac:dyDescent="0.35">
      <c r="E9387" s="47"/>
      <c r="H9387" s="47"/>
    </row>
    <row r="9388" spans="5:8" x14ac:dyDescent="0.35">
      <c r="E9388" s="47"/>
      <c r="H9388" s="47"/>
    </row>
    <row r="9389" spans="5:8" x14ac:dyDescent="0.35">
      <c r="E9389" s="47"/>
      <c r="H9389" s="47"/>
    </row>
    <row r="9390" spans="5:8" x14ac:dyDescent="0.35">
      <c r="E9390" s="47"/>
      <c r="H9390" s="47"/>
    </row>
    <row r="9391" spans="5:8" x14ac:dyDescent="0.35">
      <c r="E9391" s="47"/>
      <c r="H9391" s="47"/>
    </row>
    <row r="9392" spans="5:8" x14ac:dyDescent="0.35">
      <c r="E9392" s="47"/>
      <c r="H9392" s="47"/>
    </row>
    <row r="9393" spans="5:8" x14ac:dyDescent="0.35">
      <c r="E9393" s="47"/>
      <c r="H9393" s="47"/>
    </row>
    <row r="9394" spans="5:8" x14ac:dyDescent="0.35">
      <c r="E9394" s="47"/>
      <c r="H9394" s="47"/>
    </row>
    <row r="9395" spans="5:8" x14ac:dyDescent="0.35">
      <c r="E9395" s="47"/>
      <c r="H9395" s="47"/>
    </row>
    <row r="9396" spans="5:8" x14ac:dyDescent="0.35">
      <c r="E9396" s="47"/>
      <c r="H9396" s="47"/>
    </row>
    <row r="9397" spans="5:8" x14ac:dyDescent="0.35">
      <c r="E9397" s="47"/>
      <c r="H9397" s="47"/>
    </row>
    <row r="9398" spans="5:8" x14ac:dyDescent="0.35">
      <c r="E9398" s="47"/>
      <c r="H9398" s="47"/>
    </row>
    <row r="9399" spans="5:8" x14ac:dyDescent="0.35">
      <c r="E9399" s="47"/>
      <c r="H9399" s="47"/>
    </row>
    <row r="9400" spans="5:8" x14ac:dyDescent="0.35">
      <c r="E9400" s="47"/>
      <c r="H9400" s="47"/>
    </row>
    <row r="9401" spans="5:8" x14ac:dyDescent="0.35">
      <c r="E9401" s="47"/>
      <c r="H9401" s="47"/>
    </row>
    <row r="9402" spans="5:8" x14ac:dyDescent="0.35">
      <c r="E9402" s="47"/>
      <c r="H9402" s="47"/>
    </row>
    <row r="9403" spans="5:8" x14ac:dyDescent="0.35">
      <c r="E9403" s="47"/>
      <c r="H9403" s="47"/>
    </row>
    <row r="9404" spans="5:8" x14ac:dyDescent="0.35">
      <c r="E9404" s="47"/>
      <c r="H9404" s="47"/>
    </row>
    <row r="9405" spans="5:8" x14ac:dyDescent="0.35">
      <c r="E9405" s="47"/>
      <c r="H9405" s="47"/>
    </row>
    <row r="9406" spans="5:8" x14ac:dyDescent="0.35">
      <c r="E9406" s="47"/>
      <c r="H9406" s="47"/>
    </row>
    <row r="9407" spans="5:8" x14ac:dyDescent="0.35">
      <c r="E9407" s="47"/>
      <c r="H9407" s="47"/>
    </row>
    <row r="9408" spans="5:8" x14ac:dyDescent="0.35">
      <c r="E9408" s="47"/>
      <c r="H9408" s="47"/>
    </row>
    <row r="9409" spans="5:8" x14ac:dyDescent="0.35">
      <c r="E9409" s="47"/>
      <c r="H9409" s="47"/>
    </row>
    <row r="9410" spans="5:8" x14ac:dyDescent="0.35">
      <c r="E9410" s="47"/>
      <c r="H9410" s="47"/>
    </row>
    <row r="9411" spans="5:8" x14ac:dyDescent="0.35">
      <c r="E9411" s="47"/>
      <c r="H9411" s="47"/>
    </row>
    <row r="9412" spans="5:8" x14ac:dyDescent="0.35">
      <c r="E9412" s="47"/>
      <c r="H9412" s="47"/>
    </row>
    <row r="9413" spans="5:8" x14ac:dyDescent="0.35">
      <c r="E9413" s="47"/>
      <c r="H9413" s="47"/>
    </row>
    <row r="9414" spans="5:8" x14ac:dyDescent="0.35">
      <c r="E9414" s="47"/>
      <c r="H9414" s="47"/>
    </row>
    <row r="9415" spans="5:8" x14ac:dyDescent="0.35">
      <c r="E9415" s="47"/>
      <c r="H9415" s="47"/>
    </row>
    <row r="9416" spans="5:8" x14ac:dyDescent="0.35">
      <c r="E9416" s="47"/>
      <c r="H9416" s="47"/>
    </row>
    <row r="9417" spans="5:8" x14ac:dyDescent="0.35">
      <c r="E9417" s="47"/>
      <c r="H9417" s="47"/>
    </row>
    <row r="9418" spans="5:8" x14ac:dyDescent="0.35">
      <c r="E9418" s="47"/>
      <c r="H9418" s="47"/>
    </row>
    <row r="9419" spans="5:8" x14ac:dyDescent="0.35">
      <c r="E9419" s="47"/>
      <c r="H9419" s="47"/>
    </row>
    <row r="9420" spans="5:8" x14ac:dyDescent="0.35">
      <c r="E9420" s="47"/>
      <c r="H9420" s="47"/>
    </row>
    <row r="9421" spans="5:8" x14ac:dyDescent="0.35">
      <c r="E9421" s="47"/>
      <c r="H9421" s="47"/>
    </row>
    <row r="9422" spans="5:8" x14ac:dyDescent="0.35">
      <c r="E9422" s="47"/>
      <c r="H9422" s="47"/>
    </row>
    <row r="9423" spans="5:8" x14ac:dyDescent="0.35">
      <c r="E9423" s="47"/>
      <c r="H9423" s="47"/>
    </row>
    <row r="9424" spans="5:8" x14ac:dyDescent="0.35">
      <c r="E9424" s="47"/>
      <c r="H9424" s="47"/>
    </row>
    <row r="9425" spans="5:8" x14ac:dyDescent="0.35">
      <c r="E9425" s="47"/>
      <c r="H9425" s="47"/>
    </row>
    <row r="9426" spans="5:8" x14ac:dyDescent="0.35">
      <c r="E9426" s="47"/>
      <c r="H9426" s="47"/>
    </row>
    <row r="9427" spans="5:8" x14ac:dyDescent="0.35">
      <c r="E9427" s="47"/>
      <c r="H9427" s="47"/>
    </row>
    <row r="9428" spans="5:8" x14ac:dyDescent="0.35">
      <c r="E9428" s="47"/>
      <c r="H9428" s="47"/>
    </row>
    <row r="9429" spans="5:8" x14ac:dyDescent="0.35">
      <c r="E9429" s="47"/>
      <c r="H9429" s="47"/>
    </row>
    <row r="9430" spans="5:8" x14ac:dyDescent="0.35">
      <c r="E9430" s="47"/>
      <c r="H9430" s="47"/>
    </row>
    <row r="9431" spans="5:8" x14ac:dyDescent="0.35">
      <c r="E9431" s="47"/>
      <c r="H9431" s="47"/>
    </row>
    <row r="9432" spans="5:8" x14ac:dyDescent="0.35">
      <c r="E9432" s="47"/>
      <c r="H9432" s="47"/>
    </row>
    <row r="9433" spans="5:8" x14ac:dyDescent="0.35">
      <c r="E9433" s="47"/>
      <c r="H9433" s="47"/>
    </row>
    <row r="9434" spans="5:8" x14ac:dyDescent="0.35">
      <c r="E9434" s="47"/>
      <c r="H9434" s="47"/>
    </row>
    <row r="9435" spans="5:8" x14ac:dyDescent="0.35">
      <c r="E9435" s="47"/>
      <c r="H9435" s="47"/>
    </row>
    <row r="9436" spans="5:8" x14ac:dyDescent="0.35">
      <c r="E9436" s="47"/>
      <c r="H9436" s="47"/>
    </row>
    <row r="9437" spans="5:8" x14ac:dyDescent="0.35">
      <c r="E9437" s="47"/>
      <c r="H9437" s="47"/>
    </row>
    <row r="9438" spans="5:8" x14ac:dyDescent="0.35">
      <c r="E9438" s="47"/>
      <c r="H9438" s="47"/>
    </row>
    <row r="9439" spans="5:8" x14ac:dyDescent="0.35">
      <c r="E9439" s="47"/>
      <c r="H9439" s="47"/>
    </row>
    <row r="9440" spans="5:8" x14ac:dyDescent="0.35">
      <c r="E9440" s="47"/>
      <c r="H9440" s="47"/>
    </row>
    <row r="9441" spans="5:8" x14ac:dyDescent="0.35">
      <c r="E9441" s="47"/>
      <c r="H9441" s="47"/>
    </row>
    <row r="9442" spans="5:8" x14ac:dyDescent="0.35">
      <c r="E9442" s="47"/>
      <c r="H9442" s="47"/>
    </row>
    <row r="9443" spans="5:8" x14ac:dyDescent="0.35">
      <c r="E9443" s="47"/>
      <c r="H9443" s="47"/>
    </row>
    <row r="9444" spans="5:8" x14ac:dyDescent="0.35">
      <c r="E9444" s="47"/>
      <c r="H9444" s="47"/>
    </row>
    <row r="9445" spans="5:8" x14ac:dyDescent="0.35">
      <c r="E9445" s="47"/>
      <c r="H9445" s="47"/>
    </row>
    <row r="9446" spans="5:8" x14ac:dyDescent="0.35">
      <c r="E9446" s="47"/>
      <c r="H9446" s="47"/>
    </row>
    <row r="9447" spans="5:8" x14ac:dyDescent="0.35">
      <c r="E9447" s="47"/>
      <c r="H9447" s="47"/>
    </row>
    <row r="9448" spans="5:8" x14ac:dyDescent="0.35">
      <c r="E9448" s="47"/>
      <c r="H9448" s="47"/>
    </row>
    <row r="9449" spans="5:8" x14ac:dyDescent="0.35">
      <c r="E9449" s="47"/>
      <c r="H9449" s="47"/>
    </row>
    <row r="9450" spans="5:8" x14ac:dyDescent="0.35">
      <c r="E9450" s="47"/>
      <c r="H9450" s="47"/>
    </row>
    <row r="9451" spans="5:8" x14ac:dyDescent="0.35">
      <c r="E9451" s="47"/>
      <c r="H9451" s="47"/>
    </row>
    <row r="9452" spans="5:8" x14ac:dyDescent="0.35">
      <c r="E9452" s="47"/>
      <c r="H9452" s="47"/>
    </row>
    <row r="9453" spans="5:8" x14ac:dyDescent="0.35">
      <c r="E9453" s="47"/>
      <c r="H9453" s="47"/>
    </row>
    <row r="9454" spans="5:8" x14ac:dyDescent="0.35">
      <c r="E9454" s="47"/>
      <c r="H9454" s="47"/>
    </row>
    <row r="9455" spans="5:8" x14ac:dyDescent="0.35">
      <c r="E9455" s="47"/>
      <c r="H9455" s="47"/>
    </row>
    <row r="9456" spans="5:8" x14ac:dyDescent="0.35">
      <c r="E9456" s="47"/>
      <c r="H9456" s="47"/>
    </row>
    <row r="9457" spans="5:8" x14ac:dyDescent="0.35">
      <c r="E9457" s="47"/>
      <c r="H9457" s="47"/>
    </row>
    <row r="9458" spans="5:8" x14ac:dyDescent="0.35">
      <c r="E9458" s="47"/>
      <c r="H9458" s="47"/>
    </row>
    <row r="9459" spans="5:8" x14ac:dyDescent="0.35">
      <c r="E9459" s="47"/>
      <c r="H9459" s="47"/>
    </row>
    <row r="9460" spans="5:8" x14ac:dyDescent="0.35">
      <c r="E9460" s="47"/>
      <c r="H9460" s="47"/>
    </row>
    <row r="9461" spans="5:8" x14ac:dyDescent="0.35">
      <c r="E9461" s="47"/>
      <c r="H9461" s="47"/>
    </row>
    <row r="9462" spans="5:8" x14ac:dyDescent="0.35">
      <c r="E9462" s="47"/>
      <c r="H9462" s="47"/>
    </row>
    <row r="9463" spans="5:8" x14ac:dyDescent="0.35">
      <c r="E9463" s="47"/>
      <c r="H9463" s="47"/>
    </row>
    <row r="9464" spans="5:8" x14ac:dyDescent="0.35">
      <c r="E9464" s="47"/>
      <c r="H9464" s="47"/>
    </row>
    <row r="9465" spans="5:8" x14ac:dyDescent="0.35">
      <c r="E9465" s="47"/>
      <c r="H9465" s="47"/>
    </row>
    <row r="9466" spans="5:8" x14ac:dyDescent="0.35">
      <c r="E9466" s="47"/>
      <c r="H9466" s="47"/>
    </row>
    <row r="9467" spans="5:8" x14ac:dyDescent="0.35">
      <c r="E9467" s="47"/>
      <c r="H9467" s="47"/>
    </row>
    <row r="9468" spans="5:8" x14ac:dyDescent="0.35">
      <c r="E9468" s="47"/>
      <c r="H9468" s="47"/>
    </row>
    <row r="9469" spans="5:8" x14ac:dyDescent="0.35">
      <c r="E9469" s="47"/>
      <c r="H9469" s="47"/>
    </row>
    <row r="9470" spans="5:8" x14ac:dyDescent="0.35">
      <c r="E9470" s="47"/>
      <c r="H9470" s="47"/>
    </row>
    <row r="9471" spans="5:8" x14ac:dyDescent="0.35">
      <c r="E9471" s="47"/>
      <c r="H9471" s="47"/>
    </row>
    <row r="9472" spans="5:8" x14ac:dyDescent="0.35">
      <c r="E9472" s="47"/>
      <c r="H9472" s="47"/>
    </row>
    <row r="9473" spans="5:8" x14ac:dyDescent="0.35">
      <c r="E9473" s="47"/>
      <c r="H9473" s="47"/>
    </row>
    <row r="9474" spans="5:8" x14ac:dyDescent="0.35">
      <c r="E9474" s="47"/>
      <c r="H9474" s="47"/>
    </row>
    <row r="9475" spans="5:8" x14ac:dyDescent="0.35">
      <c r="E9475" s="47"/>
      <c r="H9475" s="47"/>
    </row>
    <row r="9476" spans="5:8" x14ac:dyDescent="0.35">
      <c r="E9476" s="47"/>
      <c r="H9476" s="47"/>
    </row>
    <row r="9477" spans="5:8" x14ac:dyDescent="0.35">
      <c r="E9477" s="47"/>
      <c r="H9477" s="47"/>
    </row>
    <row r="9478" spans="5:8" x14ac:dyDescent="0.35">
      <c r="E9478" s="47"/>
      <c r="H9478" s="47"/>
    </row>
    <row r="9479" spans="5:8" x14ac:dyDescent="0.35">
      <c r="E9479" s="47"/>
      <c r="H9479" s="47"/>
    </row>
    <row r="9480" spans="5:8" x14ac:dyDescent="0.35">
      <c r="E9480" s="47"/>
      <c r="H9480" s="47"/>
    </row>
    <row r="9481" spans="5:8" x14ac:dyDescent="0.35">
      <c r="E9481" s="47"/>
      <c r="H9481" s="47"/>
    </row>
    <row r="9482" spans="5:8" x14ac:dyDescent="0.35">
      <c r="E9482" s="47"/>
      <c r="H9482" s="47"/>
    </row>
    <row r="9483" spans="5:8" x14ac:dyDescent="0.35">
      <c r="E9483" s="47"/>
      <c r="H9483" s="47"/>
    </row>
    <row r="9484" spans="5:8" x14ac:dyDescent="0.35">
      <c r="E9484" s="47"/>
      <c r="H9484" s="47"/>
    </row>
    <row r="9485" spans="5:8" x14ac:dyDescent="0.35">
      <c r="E9485" s="47"/>
      <c r="H9485" s="47"/>
    </row>
    <row r="9486" spans="5:8" x14ac:dyDescent="0.35">
      <c r="E9486" s="47"/>
      <c r="H9486" s="47"/>
    </row>
    <row r="9487" spans="5:8" x14ac:dyDescent="0.35">
      <c r="E9487" s="47"/>
      <c r="H9487" s="47"/>
    </row>
    <row r="9488" spans="5:8" x14ac:dyDescent="0.35">
      <c r="E9488" s="47"/>
      <c r="H9488" s="47"/>
    </row>
    <row r="9489" spans="5:8" x14ac:dyDescent="0.35">
      <c r="E9489" s="47"/>
      <c r="H9489" s="47"/>
    </row>
    <row r="9490" spans="5:8" x14ac:dyDescent="0.35">
      <c r="E9490" s="47"/>
      <c r="H9490" s="47"/>
    </row>
    <row r="9491" spans="5:8" x14ac:dyDescent="0.35">
      <c r="E9491" s="47"/>
      <c r="H9491" s="47"/>
    </row>
    <row r="9492" spans="5:8" x14ac:dyDescent="0.35">
      <c r="E9492" s="47"/>
      <c r="H9492" s="47"/>
    </row>
    <row r="9493" spans="5:8" x14ac:dyDescent="0.35">
      <c r="E9493" s="47"/>
      <c r="H9493" s="47"/>
    </row>
    <row r="9494" spans="5:8" x14ac:dyDescent="0.35">
      <c r="E9494" s="47"/>
      <c r="H9494" s="47"/>
    </row>
    <row r="9495" spans="5:8" x14ac:dyDescent="0.35">
      <c r="E9495" s="47"/>
      <c r="H9495" s="47"/>
    </row>
    <row r="9496" spans="5:8" x14ac:dyDescent="0.35">
      <c r="E9496" s="47"/>
      <c r="H9496" s="47"/>
    </row>
    <row r="9497" spans="5:8" x14ac:dyDescent="0.35">
      <c r="E9497" s="47"/>
      <c r="H9497" s="47"/>
    </row>
    <row r="9498" spans="5:8" x14ac:dyDescent="0.35">
      <c r="E9498" s="47"/>
      <c r="H9498" s="47"/>
    </row>
    <row r="9499" spans="5:8" x14ac:dyDescent="0.35">
      <c r="E9499" s="47"/>
      <c r="H9499" s="47"/>
    </row>
    <row r="9500" spans="5:8" x14ac:dyDescent="0.35">
      <c r="E9500" s="47"/>
      <c r="H9500" s="47"/>
    </row>
    <row r="9501" spans="5:8" x14ac:dyDescent="0.35">
      <c r="E9501" s="47"/>
      <c r="H9501" s="47"/>
    </row>
    <row r="9502" spans="5:8" x14ac:dyDescent="0.35">
      <c r="E9502" s="47"/>
      <c r="H9502" s="47"/>
    </row>
    <row r="9503" spans="5:8" x14ac:dyDescent="0.35">
      <c r="E9503" s="47"/>
      <c r="H9503" s="47"/>
    </row>
    <row r="9504" spans="5:8" x14ac:dyDescent="0.35">
      <c r="E9504" s="47"/>
      <c r="H9504" s="47"/>
    </row>
    <row r="9505" spans="5:8" x14ac:dyDescent="0.35">
      <c r="E9505" s="47"/>
      <c r="H9505" s="47"/>
    </row>
    <row r="9506" spans="5:8" x14ac:dyDescent="0.35">
      <c r="E9506" s="47"/>
      <c r="H9506" s="47"/>
    </row>
    <row r="9507" spans="5:8" x14ac:dyDescent="0.35">
      <c r="E9507" s="47"/>
      <c r="H9507" s="47"/>
    </row>
    <row r="9508" spans="5:8" x14ac:dyDescent="0.35">
      <c r="E9508" s="47"/>
      <c r="H9508" s="47"/>
    </row>
    <row r="9509" spans="5:8" x14ac:dyDescent="0.35">
      <c r="E9509" s="47"/>
      <c r="H9509" s="47"/>
    </row>
    <row r="9510" spans="5:8" x14ac:dyDescent="0.35">
      <c r="E9510" s="47"/>
      <c r="H9510" s="47"/>
    </row>
    <row r="9511" spans="5:8" x14ac:dyDescent="0.35">
      <c r="E9511" s="47"/>
      <c r="H9511" s="47"/>
    </row>
    <row r="9512" spans="5:8" x14ac:dyDescent="0.35">
      <c r="E9512" s="47"/>
      <c r="H9512" s="47"/>
    </row>
    <row r="9513" spans="5:8" x14ac:dyDescent="0.35">
      <c r="E9513" s="47"/>
      <c r="H9513" s="47"/>
    </row>
    <row r="9514" spans="5:8" x14ac:dyDescent="0.35">
      <c r="E9514" s="47"/>
      <c r="H9514" s="47"/>
    </row>
    <row r="9515" spans="5:8" x14ac:dyDescent="0.35">
      <c r="E9515" s="47"/>
      <c r="H9515" s="47"/>
    </row>
    <row r="9516" spans="5:8" x14ac:dyDescent="0.35">
      <c r="E9516" s="47"/>
      <c r="H9516" s="47"/>
    </row>
    <row r="9517" spans="5:8" x14ac:dyDescent="0.35">
      <c r="E9517" s="47"/>
      <c r="H9517" s="47"/>
    </row>
    <row r="9518" spans="5:8" x14ac:dyDescent="0.35">
      <c r="E9518" s="47"/>
      <c r="H9518" s="47"/>
    </row>
    <row r="9519" spans="5:8" x14ac:dyDescent="0.35">
      <c r="E9519" s="47"/>
      <c r="H9519" s="47"/>
    </row>
    <row r="9520" spans="5:8" x14ac:dyDescent="0.35">
      <c r="E9520" s="47"/>
      <c r="H9520" s="47"/>
    </row>
    <row r="9521" spans="5:8" x14ac:dyDescent="0.35">
      <c r="E9521" s="47"/>
      <c r="H9521" s="47"/>
    </row>
    <row r="9522" spans="5:8" x14ac:dyDescent="0.35">
      <c r="E9522" s="47"/>
      <c r="H9522" s="47"/>
    </row>
    <row r="9523" spans="5:8" x14ac:dyDescent="0.35">
      <c r="E9523" s="47"/>
      <c r="H9523" s="47"/>
    </row>
    <row r="9524" spans="5:8" x14ac:dyDescent="0.35">
      <c r="E9524" s="47"/>
      <c r="H9524" s="47"/>
    </row>
    <row r="9525" spans="5:8" x14ac:dyDescent="0.35">
      <c r="E9525" s="47"/>
      <c r="H9525" s="47"/>
    </row>
    <row r="9526" spans="5:8" x14ac:dyDescent="0.35">
      <c r="E9526" s="47"/>
      <c r="H9526" s="47"/>
    </row>
    <row r="9527" spans="5:8" x14ac:dyDescent="0.35">
      <c r="E9527" s="47"/>
      <c r="H9527" s="47"/>
    </row>
    <row r="9528" spans="5:8" x14ac:dyDescent="0.35">
      <c r="E9528" s="47"/>
      <c r="H9528" s="47"/>
    </row>
    <row r="9529" spans="5:8" x14ac:dyDescent="0.35">
      <c r="E9529" s="47"/>
      <c r="H9529" s="47"/>
    </row>
    <row r="9530" spans="5:8" x14ac:dyDescent="0.35">
      <c r="E9530" s="47"/>
      <c r="H9530" s="47"/>
    </row>
    <row r="9531" spans="5:8" x14ac:dyDescent="0.35">
      <c r="E9531" s="47"/>
      <c r="H9531" s="47"/>
    </row>
    <row r="9532" spans="5:8" x14ac:dyDescent="0.35">
      <c r="E9532" s="47"/>
      <c r="H9532" s="47"/>
    </row>
    <row r="9533" spans="5:8" x14ac:dyDescent="0.35">
      <c r="E9533" s="47"/>
      <c r="H9533" s="47"/>
    </row>
    <row r="9534" spans="5:8" x14ac:dyDescent="0.35">
      <c r="E9534" s="47"/>
      <c r="H9534" s="47"/>
    </row>
    <row r="9535" spans="5:8" x14ac:dyDescent="0.35">
      <c r="E9535" s="47"/>
      <c r="H9535" s="47"/>
    </row>
    <row r="9536" spans="5:8" x14ac:dyDescent="0.35">
      <c r="E9536" s="47"/>
      <c r="H9536" s="47"/>
    </row>
    <row r="9537" spans="5:8" x14ac:dyDescent="0.35">
      <c r="E9537" s="47"/>
      <c r="H9537" s="47"/>
    </row>
    <row r="9538" spans="5:8" x14ac:dyDescent="0.35">
      <c r="E9538" s="47"/>
      <c r="H9538" s="47"/>
    </row>
    <row r="9539" spans="5:8" x14ac:dyDescent="0.35">
      <c r="E9539" s="47"/>
      <c r="H9539" s="47"/>
    </row>
    <row r="9540" spans="5:8" x14ac:dyDescent="0.35">
      <c r="E9540" s="47"/>
      <c r="H9540" s="47"/>
    </row>
    <row r="9541" spans="5:8" x14ac:dyDescent="0.35">
      <c r="E9541" s="47"/>
      <c r="H9541" s="47"/>
    </row>
    <row r="9542" spans="5:8" x14ac:dyDescent="0.35">
      <c r="E9542" s="47"/>
      <c r="H9542" s="47"/>
    </row>
    <row r="9543" spans="5:8" x14ac:dyDescent="0.35">
      <c r="E9543" s="47"/>
      <c r="H9543" s="47"/>
    </row>
    <row r="9544" spans="5:8" x14ac:dyDescent="0.35">
      <c r="E9544" s="47"/>
      <c r="H9544" s="47"/>
    </row>
    <row r="9545" spans="5:8" x14ac:dyDescent="0.35">
      <c r="E9545" s="47"/>
      <c r="H9545" s="47"/>
    </row>
    <row r="9546" spans="5:8" x14ac:dyDescent="0.35">
      <c r="E9546" s="47"/>
      <c r="H9546" s="47"/>
    </row>
    <row r="9547" spans="5:8" x14ac:dyDescent="0.35">
      <c r="E9547" s="47"/>
      <c r="H9547" s="47"/>
    </row>
    <row r="9548" spans="5:8" x14ac:dyDescent="0.35">
      <c r="E9548" s="47"/>
      <c r="H9548" s="47"/>
    </row>
    <row r="9549" spans="5:8" x14ac:dyDescent="0.35">
      <c r="E9549" s="47"/>
      <c r="H9549" s="47"/>
    </row>
    <row r="9550" spans="5:8" x14ac:dyDescent="0.35">
      <c r="E9550" s="47"/>
      <c r="H9550" s="47"/>
    </row>
    <row r="9551" spans="5:8" x14ac:dyDescent="0.35">
      <c r="E9551" s="47"/>
      <c r="H9551" s="47"/>
    </row>
    <row r="9552" spans="5:8" x14ac:dyDescent="0.35">
      <c r="E9552" s="47"/>
      <c r="H9552" s="47"/>
    </row>
    <row r="9553" spans="5:8" x14ac:dyDescent="0.35">
      <c r="E9553" s="47"/>
      <c r="H9553" s="47"/>
    </row>
    <row r="9554" spans="5:8" x14ac:dyDescent="0.35">
      <c r="E9554" s="47"/>
      <c r="H9554" s="47"/>
    </row>
    <row r="9555" spans="5:8" x14ac:dyDescent="0.35">
      <c r="E9555" s="47"/>
      <c r="H9555" s="47"/>
    </row>
    <row r="9556" spans="5:8" x14ac:dyDescent="0.35">
      <c r="E9556" s="47"/>
      <c r="H9556" s="47"/>
    </row>
    <row r="9557" spans="5:8" x14ac:dyDescent="0.35">
      <c r="E9557" s="47"/>
      <c r="H9557" s="47"/>
    </row>
    <row r="9558" spans="5:8" x14ac:dyDescent="0.35">
      <c r="E9558" s="47"/>
      <c r="H9558" s="47"/>
    </row>
    <row r="9559" spans="5:8" x14ac:dyDescent="0.35">
      <c r="E9559" s="47"/>
      <c r="H9559" s="47"/>
    </row>
    <row r="9560" spans="5:8" x14ac:dyDescent="0.35">
      <c r="E9560" s="47"/>
      <c r="H9560" s="47"/>
    </row>
    <row r="9561" spans="5:8" x14ac:dyDescent="0.35">
      <c r="E9561" s="47"/>
      <c r="H9561" s="47"/>
    </row>
    <row r="9562" spans="5:8" x14ac:dyDescent="0.35">
      <c r="E9562" s="47"/>
      <c r="H9562" s="47"/>
    </row>
    <row r="9563" spans="5:8" x14ac:dyDescent="0.35">
      <c r="E9563" s="47"/>
      <c r="H9563" s="47"/>
    </row>
    <row r="9564" spans="5:8" x14ac:dyDescent="0.35">
      <c r="E9564" s="47"/>
      <c r="H9564" s="47"/>
    </row>
    <row r="9565" spans="5:8" x14ac:dyDescent="0.35">
      <c r="E9565" s="47"/>
      <c r="H9565" s="47"/>
    </row>
    <row r="9566" spans="5:8" x14ac:dyDescent="0.35">
      <c r="E9566" s="47"/>
      <c r="H9566" s="47"/>
    </row>
    <row r="9567" spans="5:8" x14ac:dyDescent="0.35">
      <c r="E9567" s="47"/>
      <c r="H9567" s="47"/>
    </row>
    <row r="9568" spans="5:8" x14ac:dyDescent="0.35">
      <c r="E9568" s="47"/>
      <c r="H9568" s="47"/>
    </row>
    <row r="9569" spans="5:8" x14ac:dyDescent="0.35">
      <c r="E9569" s="47"/>
      <c r="H9569" s="47"/>
    </row>
    <row r="9570" spans="5:8" x14ac:dyDescent="0.35">
      <c r="E9570" s="47"/>
      <c r="H9570" s="47"/>
    </row>
    <row r="9571" spans="5:8" x14ac:dyDescent="0.35">
      <c r="E9571" s="47"/>
      <c r="H9571" s="47"/>
    </row>
    <row r="9572" spans="5:8" x14ac:dyDescent="0.35">
      <c r="E9572" s="47"/>
      <c r="H9572" s="47"/>
    </row>
    <row r="9573" spans="5:8" x14ac:dyDescent="0.35">
      <c r="E9573" s="47"/>
      <c r="H9573" s="47"/>
    </row>
    <row r="9574" spans="5:8" x14ac:dyDescent="0.35">
      <c r="E9574" s="47"/>
      <c r="H9574" s="47"/>
    </row>
    <row r="9575" spans="5:8" x14ac:dyDescent="0.35">
      <c r="E9575" s="47"/>
      <c r="H9575" s="47"/>
    </row>
    <row r="9576" spans="5:8" x14ac:dyDescent="0.35">
      <c r="E9576" s="47"/>
      <c r="H9576" s="47"/>
    </row>
    <row r="9577" spans="5:8" x14ac:dyDescent="0.35">
      <c r="E9577" s="47"/>
      <c r="H9577" s="47"/>
    </row>
    <row r="9578" spans="5:8" x14ac:dyDescent="0.35">
      <c r="E9578" s="47"/>
      <c r="H9578" s="47"/>
    </row>
    <row r="9579" spans="5:8" x14ac:dyDescent="0.35">
      <c r="E9579" s="47"/>
      <c r="H9579" s="47"/>
    </row>
    <row r="9580" spans="5:8" x14ac:dyDescent="0.35">
      <c r="E9580" s="47"/>
      <c r="H9580" s="47"/>
    </row>
    <row r="9581" spans="5:8" x14ac:dyDescent="0.35">
      <c r="E9581" s="47"/>
      <c r="H9581" s="47"/>
    </row>
    <row r="9582" spans="5:8" x14ac:dyDescent="0.35">
      <c r="E9582" s="47"/>
      <c r="H9582" s="47"/>
    </row>
    <row r="9583" spans="5:8" x14ac:dyDescent="0.35">
      <c r="E9583" s="47"/>
      <c r="H9583" s="47"/>
    </row>
    <row r="9584" spans="5:8" x14ac:dyDescent="0.35">
      <c r="E9584" s="47"/>
      <c r="H9584" s="47"/>
    </row>
    <row r="9585" spans="5:8" x14ac:dyDescent="0.35">
      <c r="E9585" s="47"/>
      <c r="H9585" s="47"/>
    </row>
    <row r="9586" spans="5:8" x14ac:dyDescent="0.35">
      <c r="E9586" s="47"/>
      <c r="H9586" s="47"/>
    </row>
    <row r="9587" spans="5:8" x14ac:dyDescent="0.35">
      <c r="E9587" s="47"/>
      <c r="H9587" s="47"/>
    </row>
    <row r="9588" spans="5:8" x14ac:dyDescent="0.35">
      <c r="E9588" s="47"/>
      <c r="H9588" s="47"/>
    </row>
    <row r="9589" spans="5:8" x14ac:dyDescent="0.35">
      <c r="E9589" s="47"/>
      <c r="H9589" s="47"/>
    </row>
    <row r="9590" spans="5:8" x14ac:dyDescent="0.35">
      <c r="E9590" s="47"/>
      <c r="H9590" s="47"/>
    </row>
    <row r="9591" spans="5:8" x14ac:dyDescent="0.35">
      <c r="E9591" s="47"/>
      <c r="H9591" s="47"/>
    </row>
    <row r="9592" spans="5:8" x14ac:dyDescent="0.35">
      <c r="E9592" s="47"/>
      <c r="H9592" s="47"/>
    </row>
    <row r="9593" spans="5:8" x14ac:dyDescent="0.35">
      <c r="E9593" s="47"/>
      <c r="H9593" s="47"/>
    </row>
    <row r="9594" spans="5:8" x14ac:dyDescent="0.35">
      <c r="E9594" s="47"/>
      <c r="H9594" s="47"/>
    </row>
    <row r="9595" spans="5:8" x14ac:dyDescent="0.35">
      <c r="E9595" s="47"/>
      <c r="H9595" s="47"/>
    </row>
    <row r="9596" spans="5:8" x14ac:dyDescent="0.35">
      <c r="E9596" s="47"/>
      <c r="H9596" s="47"/>
    </row>
    <row r="9597" spans="5:8" x14ac:dyDescent="0.35">
      <c r="E9597" s="47"/>
      <c r="H9597" s="47"/>
    </row>
    <row r="9598" spans="5:8" x14ac:dyDescent="0.35">
      <c r="E9598" s="47"/>
      <c r="H9598" s="47"/>
    </row>
    <row r="9599" spans="5:8" x14ac:dyDescent="0.35">
      <c r="E9599" s="47"/>
      <c r="H9599" s="47"/>
    </row>
    <row r="9600" spans="5:8" x14ac:dyDescent="0.35">
      <c r="E9600" s="47"/>
      <c r="H9600" s="47"/>
    </row>
    <row r="9601" spans="5:8" x14ac:dyDescent="0.35">
      <c r="E9601" s="47"/>
      <c r="H9601" s="47"/>
    </row>
    <row r="9602" spans="5:8" x14ac:dyDescent="0.35">
      <c r="E9602" s="47"/>
      <c r="H9602" s="47"/>
    </row>
    <row r="9603" spans="5:8" x14ac:dyDescent="0.35">
      <c r="E9603" s="47"/>
      <c r="H9603" s="47"/>
    </row>
    <row r="9604" spans="5:8" x14ac:dyDescent="0.35">
      <c r="E9604" s="47"/>
      <c r="H9604" s="47"/>
    </row>
    <row r="9605" spans="5:8" x14ac:dyDescent="0.35">
      <c r="E9605" s="47"/>
      <c r="H9605" s="47"/>
    </row>
    <row r="9606" spans="5:8" x14ac:dyDescent="0.35">
      <c r="E9606" s="47"/>
      <c r="H9606" s="47"/>
    </row>
    <row r="9607" spans="5:8" x14ac:dyDescent="0.35">
      <c r="E9607" s="47"/>
      <c r="H9607" s="47"/>
    </row>
    <row r="9608" spans="5:8" x14ac:dyDescent="0.35">
      <c r="E9608" s="47"/>
      <c r="H9608" s="47"/>
    </row>
    <row r="9609" spans="5:8" x14ac:dyDescent="0.35">
      <c r="E9609" s="47"/>
      <c r="H9609" s="47"/>
    </row>
    <row r="9610" spans="5:8" x14ac:dyDescent="0.35">
      <c r="E9610" s="47"/>
      <c r="H9610" s="47"/>
    </row>
    <row r="9611" spans="5:8" x14ac:dyDescent="0.35">
      <c r="E9611" s="47"/>
      <c r="H9611" s="47"/>
    </row>
    <row r="9612" spans="5:8" x14ac:dyDescent="0.35">
      <c r="E9612" s="47"/>
      <c r="H9612" s="47"/>
    </row>
    <row r="9613" spans="5:8" x14ac:dyDescent="0.35">
      <c r="E9613" s="47"/>
      <c r="H9613" s="47"/>
    </row>
    <row r="9614" spans="5:8" x14ac:dyDescent="0.35">
      <c r="E9614" s="47"/>
      <c r="H9614" s="47"/>
    </row>
    <row r="9615" spans="5:8" x14ac:dyDescent="0.35">
      <c r="E9615" s="47"/>
      <c r="H9615" s="47"/>
    </row>
    <row r="9616" spans="5:8" x14ac:dyDescent="0.35">
      <c r="E9616" s="47"/>
      <c r="H9616" s="47"/>
    </row>
    <row r="9617" spans="5:8" x14ac:dyDescent="0.35">
      <c r="E9617" s="47"/>
      <c r="H9617" s="47"/>
    </row>
    <row r="9618" spans="5:8" x14ac:dyDescent="0.35">
      <c r="E9618" s="47"/>
      <c r="H9618" s="47"/>
    </row>
    <row r="9619" spans="5:8" x14ac:dyDescent="0.35">
      <c r="E9619" s="47"/>
      <c r="H9619" s="47"/>
    </row>
    <row r="9620" spans="5:8" x14ac:dyDescent="0.35">
      <c r="E9620" s="47"/>
      <c r="H9620" s="47"/>
    </row>
    <row r="9621" spans="5:8" x14ac:dyDescent="0.35">
      <c r="E9621" s="47"/>
      <c r="H9621" s="47"/>
    </row>
    <row r="9622" spans="5:8" x14ac:dyDescent="0.35">
      <c r="E9622" s="47"/>
      <c r="H9622" s="47"/>
    </row>
    <row r="9623" spans="5:8" x14ac:dyDescent="0.35">
      <c r="E9623" s="47"/>
      <c r="H9623" s="47"/>
    </row>
    <row r="9624" spans="5:8" x14ac:dyDescent="0.35">
      <c r="E9624" s="47"/>
      <c r="H9624" s="47"/>
    </row>
    <row r="9625" spans="5:8" x14ac:dyDescent="0.35">
      <c r="E9625" s="47"/>
      <c r="H9625" s="47"/>
    </row>
    <row r="9626" spans="5:8" x14ac:dyDescent="0.35">
      <c r="E9626" s="47"/>
      <c r="H9626" s="47"/>
    </row>
    <row r="9627" spans="5:8" x14ac:dyDescent="0.35">
      <c r="E9627" s="47"/>
      <c r="H9627" s="47"/>
    </row>
    <row r="9628" spans="5:8" x14ac:dyDescent="0.35">
      <c r="E9628" s="47"/>
      <c r="H9628" s="47"/>
    </row>
    <row r="9629" spans="5:8" x14ac:dyDescent="0.35">
      <c r="E9629" s="47"/>
      <c r="H9629" s="47"/>
    </row>
    <row r="9630" spans="5:8" x14ac:dyDescent="0.35">
      <c r="E9630" s="47"/>
      <c r="H9630" s="47"/>
    </row>
    <row r="9631" spans="5:8" x14ac:dyDescent="0.35">
      <c r="E9631" s="47"/>
      <c r="H9631" s="47"/>
    </row>
    <row r="9632" spans="5:8" x14ac:dyDescent="0.35">
      <c r="E9632" s="47"/>
      <c r="H9632" s="47"/>
    </row>
    <row r="9633" spans="5:8" x14ac:dyDescent="0.35">
      <c r="E9633" s="47"/>
      <c r="H9633" s="47"/>
    </row>
    <row r="9634" spans="5:8" x14ac:dyDescent="0.35">
      <c r="E9634" s="47"/>
      <c r="H9634" s="47"/>
    </row>
    <row r="9635" spans="5:8" x14ac:dyDescent="0.35">
      <c r="E9635" s="47"/>
      <c r="H9635" s="47"/>
    </row>
    <row r="9636" spans="5:8" x14ac:dyDescent="0.35">
      <c r="E9636" s="47"/>
      <c r="H9636" s="47"/>
    </row>
    <row r="9637" spans="5:8" x14ac:dyDescent="0.35">
      <c r="E9637" s="47"/>
      <c r="H9637" s="47"/>
    </row>
    <row r="9638" spans="5:8" x14ac:dyDescent="0.35">
      <c r="E9638" s="47"/>
      <c r="H9638" s="47"/>
    </row>
    <row r="9639" spans="5:8" x14ac:dyDescent="0.35">
      <c r="E9639" s="47"/>
      <c r="H9639" s="47"/>
    </row>
    <row r="9640" spans="5:8" x14ac:dyDescent="0.35">
      <c r="E9640" s="47"/>
      <c r="H9640" s="47"/>
    </row>
    <row r="9641" spans="5:8" x14ac:dyDescent="0.35">
      <c r="E9641" s="47"/>
      <c r="H9641" s="47"/>
    </row>
    <row r="9642" spans="5:8" x14ac:dyDescent="0.35">
      <c r="E9642" s="47"/>
      <c r="H9642" s="47"/>
    </row>
    <row r="9643" spans="5:8" x14ac:dyDescent="0.35">
      <c r="E9643" s="47"/>
      <c r="H9643" s="47"/>
    </row>
    <row r="9644" spans="5:8" x14ac:dyDescent="0.35">
      <c r="E9644" s="47"/>
      <c r="H9644" s="47"/>
    </row>
    <row r="9645" spans="5:8" x14ac:dyDescent="0.35">
      <c r="E9645" s="47"/>
      <c r="H9645" s="47"/>
    </row>
    <row r="9646" spans="5:8" x14ac:dyDescent="0.35">
      <c r="E9646" s="47"/>
      <c r="H9646" s="47"/>
    </row>
    <row r="9647" spans="5:8" x14ac:dyDescent="0.35">
      <c r="E9647" s="47"/>
      <c r="H9647" s="47"/>
    </row>
    <row r="9648" spans="5:8" x14ac:dyDescent="0.35">
      <c r="E9648" s="47"/>
      <c r="H9648" s="47"/>
    </row>
    <row r="9649" spans="5:8" x14ac:dyDescent="0.35">
      <c r="E9649" s="47"/>
      <c r="H9649" s="47"/>
    </row>
    <row r="9650" spans="5:8" x14ac:dyDescent="0.35">
      <c r="E9650" s="47"/>
      <c r="H9650" s="47"/>
    </row>
    <row r="9651" spans="5:8" x14ac:dyDescent="0.35">
      <c r="E9651" s="47"/>
      <c r="H9651" s="47"/>
    </row>
    <row r="9652" spans="5:8" x14ac:dyDescent="0.35">
      <c r="E9652" s="47"/>
      <c r="H9652" s="47"/>
    </row>
    <row r="9653" spans="5:8" x14ac:dyDescent="0.35">
      <c r="E9653" s="47"/>
      <c r="H9653" s="47"/>
    </row>
    <row r="9654" spans="5:8" x14ac:dyDescent="0.35">
      <c r="E9654" s="47"/>
      <c r="H9654" s="47"/>
    </row>
    <row r="9655" spans="5:8" x14ac:dyDescent="0.35">
      <c r="E9655" s="47"/>
      <c r="H9655" s="47"/>
    </row>
    <row r="9656" spans="5:8" x14ac:dyDescent="0.35">
      <c r="E9656" s="47"/>
      <c r="H9656" s="47"/>
    </row>
    <row r="9657" spans="5:8" x14ac:dyDescent="0.35">
      <c r="E9657" s="47"/>
      <c r="H9657" s="47"/>
    </row>
    <row r="9658" spans="5:8" x14ac:dyDescent="0.35">
      <c r="E9658" s="47"/>
      <c r="H9658" s="47"/>
    </row>
    <row r="9659" spans="5:8" x14ac:dyDescent="0.35">
      <c r="E9659" s="47"/>
      <c r="H9659" s="47"/>
    </row>
    <row r="9660" spans="5:8" x14ac:dyDescent="0.35">
      <c r="E9660" s="47"/>
      <c r="H9660" s="47"/>
    </row>
    <row r="9661" spans="5:8" x14ac:dyDescent="0.35">
      <c r="E9661" s="47"/>
      <c r="H9661" s="47"/>
    </row>
    <row r="9662" spans="5:8" x14ac:dyDescent="0.35">
      <c r="E9662" s="47"/>
      <c r="H9662" s="47"/>
    </row>
    <row r="9663" spans="5:8" x14ac:dyDescent="0.35">
      <c r="E9663" s="47"/>
      <c r="H9663" s="47"/>
    </row>
    <row r="9664" spans="5:8" x14ac:dyDescent="0.35">
      <c r="E9664" s="47"/>
      <c r="H9664" s="47"/>
    </row>
    <row r="9665" spans="5:8" x14ac:dyDescent="0.35">
      <c r="E9665" s="47"/>
      <c r="H9665" s="47"/>
    </row>
    <row r="9666" spans="5:8" x14ac:dyDescent="0.35">
      <c r="E9666" s="47"/>
      <c r="H9666" s="47"/>
    </row>
    <row r="9667" spans="5:8" x14ac:dyDescent="0.35">
      <c r="E9667" s="47"/>
      <c r="H9667" s="47"/>
    </row>
    <row r="9668" spans="5:8" x14ac:dyDescent="0.35">
      <c r="E9668" s="47"/>
      <c r="H9668" s="47"/>
    </row>
    <row r="9669" spans="5:8" x14ac:dyDescent="0.35">
      <c r="E9669" s="47"/>
      <c r="H9669" s="47"/>
    </row>
    <row r="9670" spans="5:8" x14ac:dyDescent="0.35">
      <c r="E9670" s="47"/>
      <c r="H9670" s="47"/>
    </row>
    <row r="9671" spans="5:8" x14ac:dyDescent="0.35">
      <c r="E9671" s="47"/>
      <c r="H9671" s="47"/>
    </row>
    <row r="9672" spans="5:8" x14ac:dyDescent="0.35">
      <c r="E9672" s="47"/>
      <c r="H9672" s="47"/>
    </row>
    <row r="9673" spans="5:8" x14ac:dyDescent="0.35">
      <c r="E9673" s="47"/>
      <c r="H9673" s="47"/>
    </row>
    <row r="9674" spans="5:8" x14ac:dyDescent="0.35">
      <c r="E9674" s="47"/>
      <c r="H9674" s="47"/>
    </row>
    <row r="9675" spans="5:8" x14ac:dyDescent="0.35">
      <c r="E9675" s="47"/>
      <c r="H9675" s="47"/>
    </row>
    <row r="9676" spans="5:8" x14ac:dyDescent="0.35">
      <c r="E9676" s="47"/>
      <c r="H9676" s="47"/>
    </row>
    <row r="9677" spans="5:8" x14ac:dyDescent="0.35">
      <c r="E9677" s="47"/>
      <c r="H9677" s="47"/>
    </row>
    <row r="9678" spans="5:8" x14ac:dyDescent="0.35">
      <c r="E9678" s="47"/>
      <c r="H9678" s="47"/>
    </row>
    <row r="9679" spans="5:8" x14ac:dyDescent="0.35">
      <c r="E9679" s="47"/>
      <c r="H9679" s="47"/>
    </row>
    <row r="9680" spans="5:8" x14ac:dyDescent="0.35">
      <c r="E9680" s="47"/>
      <c r="H9680" s="47"/>
    </row>
    <row r="9681" spans="5:8" x14ac:dyDescent="0.35">
      <c r="E9681" s="47"/>
      <c r="H9681" s="47"/>
    </row>
    <row r="9682" spans="5:8" x14ac:dyDescent="0.35">
      <c r="E9682" s="47"/>
      <c r="H9682" s="47"/>
    </row>
    <row r="9683" spans="5:8" x14ac:dyDescent="0.35">
      <c r="E9683" s="47"/>
      <c r="H9683" s="47"/>
    </row>
    <row r="9684" spans="5:8" x14ac:dyDescent="0.35">
      <c r="E9684" s="47"/>
      <c r="H9684" s="47"/>
    </row>
    <row r="9685" spans="5:8" x14ac:dyDescent="0.35">
      <c r="E9685" s="47"/>
      <c r="H9685" s="47"/>
    </row>
    <row r="9686" spans="5:8" x14ac:dyDescent="0.35">
      <c r="E9686" s="47"/>
      <c r="H9686" s="47"/>
    </row>
    <row r="9687" spans="5:8" x14ac:dyDescent="0.35">
      <c r="E9687" s="47"/>
      <c r="H9687" s="47"/>
    </row>
    <row r="9688" spans="5:8" x14ac:dyDescent="0.35">
      <c r="E9688" s="47"/>
      <c r="H9688" s="47"/>
    </row>
    <row r="9689" spans="5:8" x14ac:dyDescent="0.35">
      <c r="E9689" s="47"/>
      <c r="H9689" s="47"/>
    </row>
    <row r="9690" spans="5:8" x14ac:dyDescent="0.35">
      <c r="E9690" s="47"/>
      <c r="H9690" s="47"/>
    </row>
    <row r="9691" spans="5:8" x14ac:dyDescent="0.35">
      <c r="E9691" s="47"/>
      <c r="H9691" s="47"/>
    </row>
    <row r="9692" spans="5:8" x14ac:dyDescent="0.35">
      <c r="E9692" s="47"/>
      <c r="H9692" s="47"/>
    </row>
    <row r="9693" spans="5:8" x14ac:dyDescent="0.35">
      <c r="E9693" s="47"/>
      <c r="H9693" s="47"/>
    </row>
    <row r="9694" spans="5:8" x14ac:dyDescent="0.35">
      <c r="E9694" s="47"/>
      <c r="H9694" s="47"/>
    </row>
    <row r="9695" spans="5:8" x14ac:dyDescent="0.35">
      <c r="E9695" s="47"/>
      <c r="H9695" s="47"/>
    </row>
    <row r="9696" spans="5:8" x14ac:dyDescent="0.35">
      <c r="E9696" s="47"/>
      <c r="H9696" s="47"/>
    </row>
    <row r="9697" spans="5:8" x14ac:dyDescent="0.35">
      <c r="E9697" s="47"/>
      <c r="H9697" s="47"/>
    </row>
    <row r="9698" spans="5:8" x14ac:dyDescent="0.35">
      <c r="E9698" s="47"/>
      <c r="H9698" s="47"/>
    </row>
    <row r="9699" spans="5:8" x14ac:dyDescent="0.35">
      <c r="E9699" s="47"/>
      <c r="H9699" s="47"/>
    </row>
    <row r="9700" spans="5:8" x14ac:dyDescent="0.35">
      <c r="E9700" s="47"/>
      <c r="H9700" s="47"/>
    </row>
    <row r="9701" spans="5:8" x14ac:dyDescent="0.35">
      <c r="E9701" s="47"/>
      <c r="H9701" s="47"/>
    </row>
    <row r="9702" spans="5:8" x14ac:dyDescent="0.35">
      <c r="E9702" s="47"/>
      <c r="H9702" s="47"/>
    </row>
    <row r="9703" spans="5:8" x14ac:dyDescent="0.35">
      <c r="E9703" s="47"/>
      <c r="H9703" s="47"/>
    </row>
    <row r="9704" spans="5:8" x14ac:dyDescent="0.35">
      <c r="E9704" s="47"/>
      <c r="H9704" s="47"/>
    </row>
    <row r="9705" spans="5:8" x14ac:dyDescent="0.35">
      <c r="E9705" s="47"/>
      <c r="H9705" s="47"/>
    </row>
    <row r="9706" spans="5:8" x14ac:dyDescent="0.35">
      <c r="E9706" s="47"/>
      <c r="H9706" s="47"/>
    </row>
    <row r="9707" spans="5:8" x14ac:dyDescent="0.35">
      <c r="E9707" s="47"/>
      <c r="H9707" s="47"/>
    </row>
    <row r="9708" spans="5:8" x14ac:dyDescent="0.35">
      <c r="E9708" s="47"/>
      <c r="H9708" s="47"/>
    </row>
    <row r="9709" spans="5:8" x14ac:dyDescent="0.35">
      <c r="E9709" s="47"/>
      <c r="H9709" s="47"/>
    </row>
    <row r="9710" spans="5:8" x14ac:dyDescent="0.35">
      <c r="E9710" s="47"/>
      <c r="H9710" s="47"/>
    </row>
    <row r="9711" spans="5:8" x14ac:dyDescent="0.35">
      <c r="E9711" s="47"/>
      <c r="H9711" s="47"/>
    </row>
    <row r="9712" spans="5:8" x14ac:dyDescent="0.35">
      <c r="E9712" s="47"/>
      <c r="H9712" s="47"/>
    </row>
    <row r="9713" spans="5:8" x14ac:dyDescent="0.35">
      <c r="E9713" s="47"/>
      <c r="H9713" s="47"/>
    </row>
    <row r="9714" spans="5:8" x14ac:dyDescent="0.35">
      <c r="E9714" s="47"/>
      <c r="H9714" s="47"/>
    </row>
    <row r="9715" spans="5:8" x14ac:dyDescent="0.35">
      <c r="E9715" s="47"/>
      <c r="H9715" s="47"/>
    </row>
    <row r="9716" spans="5:8" x14ac:dyDescent="0.35">
      <c r="E9716" s="47"/>
      <c r="H9716" s="47"/>
    </row>
    <row r="9717" spans="5:8" x14ac:dyDescent="0.35">
      <c r="E9717" s="47"/>
      <c r="H9717" s="47"/>
    </row>
    <row r="9718" spans="5:8" x14ac:dyDescent="0.35">
      <c r="E9718" s="47"/>
      <c r="H9718" s="47"/>
    </row>
    <row r="9719" spans="5:8" x14ac:dyDescent="0.35">
      <c r="E9719" s="47"/>
      <c r="H9719" s="47"/>
    </row>
    <row r="9720" spans="5:8" x14ac:dyDescent="0.35">
      <c r="E9720" s="47"/>
      <c r="H9720" s="47"/>
    </row>
    <row r="9721" spans="5:8" x14ac:dyDescent="0.35">
      <c r="E9721" s="47"/>
      <c r="H9721" s="47"/>
    </row>
    <row r="9722" spans="5:8" x14ac:dyDescent="0.35">
      <c r="E9722" s="47"/>
      <c r="H9722" s="47"/>
    </row>
    <row r="9723" spans="5:8" x14ac:dyDescent="0.35">
      <c r="E9723" s="47"/>
      <c r="H9723" s="47"/>
    </row>
    <row r="9724" spans="5:8" x14ac:dyDescent="0.35">
      <c r="E9724" s="47"/>
      <c r="H9724" s="47"/>
    </row>
    <row r="9725" spans="5:8" x14ac:dyDescent="0.35">
      <c r="E9725" s="47"/>
      <c r="H9725" s="47"/>
    </row>
    <row r="9726" spans="5:8" x14ac:dyDescent="0.35">
      <c r="E9726" s="47"/>
      <c r="H9726" s="47"/>
    </row>
    <row r="9727" spans="5:8" x14ac:dyDescent="0.35">
      <c r="E9727" s="47"/>
      <c r="H9727" s="47"/>
    </row>
    <row r="9728" spans="5:8" x14ac:dyDescent="0.35">
      <c r="E9728" s="47"/>
      <c r="H9728" s="47"/>
    </row>
    <row r="9729" spans="5:8" x14ac:dyDescent="0.35">
      <c r="E9729" s="47"/>
      <c r="H9729" s="47"/>
    </row>
    <row r="9730" spans="5:8" x14ac:dyDescent="0.35">
      <c r="E9730" s="47"/>
      <c r="H9730" s="47"/>
    </row>
    <row r="9731" spans="5:8" x14ac:dyDescent="0.35">
      <c r="E9731" s="47"/>
      <c r="H9731" s="47"/>
    </row>
    <row r="9732" spans="5:8" x14ac:dyDescent="0.35">
      <c r="E9732" s="47"/>
      <c r="H9732" s="47"/>
    </row>
    <row r="9733" spans="5:8" x14ac:dyDescent="0.35">
      <c r="E9733" s="47"/>
      <c r="H9733" s="47"/>
    </row>
    <row r="9734" spans="5:8" x14ac:dyDescent="0.35">
      <c r="E9734" s="47"/>
      <c r="H9734" s="47"/>
    </row>
    <row r="9735" spans="5:8" x14ac:dyDescent="0.35">
      <c r="E9735" s="47"/>
      <c r="H9735" s="47"/>
    </row>
    <row r="9736" spans="5:8" x14ac:dyDescent="0.35">
      <c r="E9736" s="47"/>
      <c r="H9736" s="47"/>
    </row>
    <row r="9737" spans="5:8" x14ac:dyDescent="0.35">
      <c r="E9737" s="47"/>
      <c r="H9737" s="47"/>
    </row>
    <row r="9738" spans="5:8" x14ac:dyDescent="0.35">
      <c r="E9738" s="47"/>
      <c r="H9738" s="47"/>
    </row>
    <row r="9739" spans="5:8" x14ac:dyDescent="0.35">
      <c r="E9739" s="47"/>
      <c r="H9739" s="47"/>
    </row>
    <row r="9740" spans="5:8" x14ac:dyDescent="0.35">
      <c r="E9740" s="47"/>
      <c r="H9740" s="47"/>
    </row>
    <row r="9741" spans="5:8" x14ac:dyDescent="0.35">
      <c r="E9741" s="47"/>
      <c r="H9741" s="47"/>
    </row>
    <row r="9742" spans="5:8" x14ac:dyDescent="0.35">
      <c r="E9742" s="47"/>
      <c r="H9742" s="47"/>
    </row>
    <row r="9743" spans="5:8" x14ac:dyDescent="0.35">
      <c r="E9743" s="47"/>
      <c r="H9743" s="47"/>
    </row>
    <row r="9744" spans="5:8" x14ac:dyDescent="0.35">
      <c r="E9744" s="47"/>
      <c r="H9744" s="47"/>
    </row>
    <row r="9745" spans="5:8" x14ac:dyDescent="0.35">
      <c r="E9745" s="47"/>
      <c r="H9745" s="47"/>
    </row>
    <row r="9746" spans="5:8" x14ac:dyDescent="0.35">
      <c r="E9746" s="47"/>
      <c r="H9746" s="47"/>
    </row>
    <row r="9747" spans="5:8" x14ac:dyDescent="0.35">
      <c r="E9747" s="47"/>
      <c r="H9747" s="47"/>
    </row>
    <row r="9748" spans="5:8" x14ac:dyDescent="0.35">
      <c r="E9748" s="47"/>
      <c r="H9748" s="47"/>
    </row>
    <row r="9749" spans="5:8" x14ac:dyDescent="0.35">
      <c r="E9749" s="47"/>
      <c r="H9749" s="47"/>
    </row>
    <row r="9750" spans="5:8" x14ac:dyDescent="0.35">
      <c r="E9750" s="47"/>
      <c r="H9750" s="47"/>
    </row>
    <row r="9751" spans="5:8" x14ac:dyDescent="0.35">
      <c r="E9751" s="47"/>
      <c r="H9751" s="47"/>
    </row>
    <row r="9752" spans="5:8" x14ac:dyDescent="0.35">
      <c r="E9752" s="47"/>
      <c r="H9752" s="47"/>
    </row>
    <row r="9753" spans="5:8" x14ac:dyDescent="0.35">
      <c r="E9753" s="47"/>
      <c r="H9753" s="47"/>
    </row>
    <row r="9754" spans="5:8" x14ac:dyDescent="0.35">
      <c r="E9754" s="47"/>
      <c r="H9754" s="47"/>
    </row>
    <row r="9755" spans="5:8" x14ac:dyDescent="0.35">
      <c r="E9755" s="47"/>
      <c r="H9755" s="47"/>
    </row>
    <row r="9756" spans="5:8" x14ac:dyDescent="0.35">
      <c r="E9756" s="47"/>
      <c r="H9756" s="47"/>
    </row>
    <row r="9757" spans="5:8" x14ac:dyDescent="0.35">
      <c r="E9757" s="47"/>
      <c r="H9757" s="47"/>
    </row>
    <row r="9758" spans="5:8" x14ac:dyDescent="0.35">
      <c r="E9758" s="47"/>
      <c r="H9758" s="47"/>
    </row>
    <row r="9759" spans="5:8" x14ac:dyDescent="0.35">
      <c r="E9759" s="47"/>
      <c r="H9759" s="47"/>
    </row>
    <row r="9760" spans="5:8" x14ac:dyDescent="0.35">
      <c r="E9760" s="47"/>
      <c r="H9760" s="47"/>
    </row>
    <row r="9761" spans="5:8" x14ac:dyDescent="0.35">
      <c r="E9761" s="47"/>
      <c r="H9761" s="47"/>
    </row>
    <row r="9762" spans="5:8" x14ac:dyDescent="0.35">
      <c r="E9762" s="47"/>
      <c r="H9762" s="47"/>
    </row>
    <row r="9763" spans="5:8" x14ac:dyDescent="0.35">
      <c r="E9763" s="47"/>
      <c r="H9763" s="47"/>
    </row>
    <row r="9764" spans="5:8" x14ac:dyDescent="0.35">
      <c r="E9764" s="47"/>
      <c r="H9764" s="47"/>
    </row>
    <row r="9765" spans="5:8" x14ac:dyDescent="0.35">
      <c r="E9765" s="47"/>
      <c r="H9765" s="47"/>
    </row>
    <row r="9766" spans="5:8" x14ac:dyDescent="0.35">
      <c r="E9766" s="47"/>
      <c r="H9766" s="47"/>
    </row>
    <row r="9767" spans="5:8" x14ac:dyDescent="0.35">
      <c r="E9767" s="47"/>
      <c r="H9767" s="47"/>
    </row>
    <row r="9768" spans="5:8" x14ac:dyDescent="0.35">
      <c r="E9768" s="47"/>
      <c r="H9768" s="47"/>
    </row>
    <row r="9769" spans="5:8" x14ac:dyDescent="0.35">
      <c r="E9769" s="47"/>
      <c r="H9769" s="47"/>
    </row>
    <row r="9770" spans="5:8" x14ac:dyDescent="0.35">
      <c r="E9770" s="47"/>
      <c r="H9770" s="47"/>
    </row>
    <row r="9771" spans="5:8" x14ac:dyDescent="0.35">
      <c r="E9771" s="47"/>
      <c r="H9771" s="47"/>
    </row>
    <row r="9772" spans="5:8" x14ac:dyDescent="0.35">
      <c r="E9772" s="47"/>
      <c r="H9772" s="47"/>
    </row>
    <row r="9773" spans="5:8" x14ac:dyDescent="0.35">
      <c r="E9773" s="47"/>
      <c r="H9773" s="47"/>
    </row>
    <row r="9774" spans="5:8" x14ac:dyDescent="0.35">
      <c r="E9774" s="47"/>
      <c r="H9774" s="47"/>
    </row>
    <row r="9775" spans="5:8" x14ac:dyDescent="0.35">
      <c r="E9775" s="47"/>
      <c r="H9775" s="47"/>
    </row>
    <row r="9776" spans="5:8" x14ac:dyDescent="0.35">
      <c r="E9776" s="47"/>
      <c r="H9776" s="47"/>
    </row>
    <row r="9777" spans="5:8" x14ac:dyDescent="0.35">
      <c r="E9777" s="47"/>
      <c r="H9777" s="47"/>
    </row>
    <row r="9778" spans="5:8" x14ac:dyDescent="0.35">
      <c r="E9778" s="47"/>
      <c r="H9778" s="47"/>
    </row>
    <row r="9779" spans="5:8" x14ac:dyDescent="0.35">
      <c r="E9779" s="47"/>
      <c r="H9779" s="47"/>
    </row>
    <row r="9780" spans="5:8" x14ac:dyDescent="0.35">
      <c r="E9780" s="47"/>
      <c r="H9780" s="47"/>
    </row>
    <row r="9781" spans="5:8" x14ac:dyDescent="0.35">
      <c r="E9781" s="47"/>
      <c r="H9781" s="47"/>
    </row>
    <row r="9782" spans="5:8" x14ac:dyDescent="0.35">
      <c r="E9782" s="47"/>
      <c r="H9782" s="47"/>
    </row>
    <row r="9783" spans="5:8" x14ac:dyDescent="0.35">
      <c r="E9783" s="47"/>
      <c r="H9783" s="47"/>
    </row>
    <row r="9784" spans="5:8" x14ac:dyDescent="0.35">
      <c r="E9784" s="47"/>
      <c r="H9784" s="47"/>
    </row>
    <row r="9785" spans="5:8" x14ac:dyDescent="0.35">
      <c r="E9785" s="47"/>
      <c r="H9785" s="47"/>
    </row>
    <row r="9786" spans="5:8" x14ac:dyDescent="0.35">
      <c r="E9786" s="47"/>
      <c r="H9786" s="47"/>
    </row>
    <row r="9787" spans="5:8" x14ac:dyDescent="0.35">
      <c r="E9787" s="47"/>
      <c r="H9787" s="47"/>
    </row>
    <row r="9788" spans="5:8" x14ac:dyDescent="0.35">
      <c r="E9788" s="47"/>
      <c r="H9788" s="47"/>
    </row>
    <row r="9789" spans="5:8" x14ac:dyDescent="0.35">
      <c r="E9789" s="47"/>
      <c r="H9789" s="47"/>
    </row>
    <row r="9790" spans="5:8" x14ac:dyDescent="0.35">
      <c r="E9790" s="47"/>
      <c r="H9790" s="47"/>
    </row>
    <row r="9791" spans="5:8" x14ac:dyDescent="0.35">
      <c r="E9791" s="47"/>
      <c r="H9791" s="47"/>
    </row>
    <row r="9792" spans="5:8" x14ac:dyDescent="0.35">
      <c r="E9792" s="47"/>
      <c r="H9792" s="47"/>
    </row>
    <row r="9793" spans="5:8" x14ac:dyDescent="0.35">
      <c r="E9793" s="47"/>
      <c r="H9793" s="47"/>
    </row>
    <row r="9794" spans="5:8" x14ac:dyDescent="0.35">
      <c r="E9794" s="47"/>
      <c r="H9794" s="47"/>
    </row>
    <row r="9795" spans="5:8" x14ac:dyDescent="0.35">
      <c r="E9795" s="47"/>
      <c r="H9795" s="47"/>
    </row>
    <row r="9796" spans="5:8" x14ac:dyDescent="0.35">
      <c r="E9796" s="47"/>
      <c r="H9796" s="47"/>
    </row>
    <row r="9797" spans="5:8" x14ac:dyDescent="0.35">
      <c r="E9797" s="47"/>
      <c r="H9797" s="47"/>
    </row>
    <row r="9798" spans="5:8" x14ac:dyDescent="0.35">
      <c r="E9798" s="47"/>
      <c r="H9798" s="47"/>
    </row>
    <row r="9799" spans="5:8" x14ac:dyDescent="0.35">
      <c r="E9799" s="47"/>
      <c r="H9799" s="47"/>
    </row>
    <row r="9800" spans="5:8" x14ac:dyDescent="0.35">
      <c r="E9800" s="47"/>
      <c r="H9800" s="47"/>
    </row>
    <row r="9801" spans="5:8" x14ac:dyDescent="0.35">
      <c r="E9801" s="47"/>
      <c r="H9801" s="47"/>
    </row>
    <row r="9802" spans="5:8" x14ac:dyDescent="0.35">
      <c r="E9802" s="47"/>
      <c r="H9802" s="47"/>
    </row>
    <row r="9803" spans="5:8" x14ac:dyDescent="0.35">
      <c r="E9803" s="47"/>
      <c r="H9803" s="47"/>
    </row>
    <row r="9804" spans="5:8" x14ac:dyDescent="0.35">
      <c r="E9804" s="47"/>
      <c r="H9804" s="47"/>
    </row>
    <row r="9805" spans="5:8" x14ac:dyDescent="0.35">
      <c r="E9805" s="47"/>
      <c r="H9805" s="47"/>
    </row>
    <row r="9806" spans="5:8" x14ac:dyDescent="0.35">
      <c r="E9806" s="47"/>
      <c r="H9806" s="47"/>
    </row>
    <row r="9807" spans="5:8" x14ac:dyDescent="0.35">
      <c r="E9807" s="47"/>
      <c r="H9807" s="47"/>
    </row>
    <row r="9808" spans="5:8" x14ac:dyDescent="0.35">
      <c r="E9808" s="47"/>
      <c r="H9808" s="47"/>
    </row>
    <row r="9809" spans="5:8" x14ac:dyDescent="0.35">
      <c r="E9809" s="47"/>
      <c r="H9809" s="47"/>
    </row>
    <row r="9810" spans="5:8" x14ac:dyDescent="0.35">
      <c r="E9810" s="47"/>
      <c r="H9810" s="47"/>
    </row>
    <row r="9811" spans="5:8" x14ac:dyDescent="0.35">
      <c r="E9811" s="47"/>
      <c r="H9811" s="47"/>
    </row>
    <row r="9812" spans="5:8" x14ac:dyDescent="0.35">
      <c r="E9812" s="47"/>
      <c r="H9812" s="47"/>
    </row>
    <row r="9813" spans="5:8" x14ac:dyDescent="0.35">
      <c r="E9813" s="47"/>
      <c r="H9813" s="47"/>
    </row>
    <row r="9814" spans="5:8" x14ac:dyDescent="0.35">
      <c r="E9814" s="47"/>
      <c r="H9814" s="47"/>
    </row>
    <row r="9815" spans="5:8" x14ac:dyDescent="0.35">
      <c r="E9815" s="47"/>
      <c r="H9815" s="47"/>
    </row>
    <row r="9816" spans="5:8" x14ac:dyDescent="0.35">
      <c r="E9816" s="47"/>
      <c r="H9816" s="47"/>
    </row>
    <row r="9817" spans="5:8" x14ac:dyDescent="0.35">
      <c r="E9817" s="47"/>
      <c r="H9817" s="47"/>
    </row>
    <row r="9818" spans="5:8" x14ac:dyDescent="0.35">
      <c r="E9818" s="47"/>
      <c r="H9818" s="47"/>
    </row>
    <row r="9819" spans="5:8" x14ac:dyDescent="0.35">
      <c r="E9819" s="47"/>
      <c r="H9819" s="47"/>
    </row>
    <row r="9820" spans="5:8" x14ac:dyDescent="0.35">
      <c r="E9820" s="47"/>
      <c r="H9820" s="47"/>
    </row>
    <row r="9821" spans="5:8" x14ac:dyDescent="0.35">
      <c r="E9821" s="47"/>
      <c r="H9821" s="47"/>
    </row>
    <row r="9822" spans="5:8" x14ac:dyDescent="0.35">
      <c r="E9822" s="47"/>
      <c r="H9822" s="47"/>
    </row>
    <row r="9823" spans="5:8" x14ac:dyDescent="0.35">
      <c r="E9823" s="47"/>
      <c r="H9823" s="47"/>
    </row>
    <row r="9824" spans="5:8" x14ac:dyDescent="0.35">
      <c r="E9824" s="47"/>
      <c r="H9824" s="47"/>
    </row>
    <row r="9825" spans="5:8" x14ac:dyDescent="0.35">
      <c r="E9825" s="47"/>
      <c r="H9825" s="47"/>
    </row>
    <row r="9826" spans="5:8" x14ac:dyDescent="0.35">
      <c r="E9826" s="47"/>
      <c r="H9826" s="47"/>
    </row>
    <row r="9827" spans="5:8" x14ac:dyDescent="0.35">
      <c r="E9827" s="47"/>
      <c r="H9827" s="47"/>
    </row>
    <row r="9828" spans="5:8" x14ac:dyDescent="0.35">
      <c r="E9828" s="47"/>
      <c r="H9828" s="47"/>
    </row>
    <row r="9829" spans="5:8" x14ac:dyDescent="0.35">
      <c r="E9829" s="47"/>
      <c r="H9829" s="47"/>
    </row>
    <row r="9830" spans="5:8" x14ac:dyDescent="0.35">
      <c r="E9830" s="47"/>
      <c r="H9830" s="47"/>
    </row>
    <row r="9831" spans="5:8" x14ac:dyDescent="0.35">
      <c r="E9831" s="47"/>
      <c r="H9831" s="47"/>
    </row>
    <row r="9832" spans="5:8" x14ac:dyDescent="0.35">
      <c r="E9832" s="47"/>
      <c r="H9832" s="47"/>
    </row>
    <row r="9833" spans="5:8" x14ac:dyDescent="0.35">
      <c r="E9833" s="47"/>
      <c r="H9833" s="47"/>
    </row>
    <row r="9834" spans="5:8" x14ac:dyDescent="0.35">
      <c r="E9834" s="47"/>
      <c r="H9834" s="47"/>
    </row>
    <row r="9835" spans="5:8" x14ac:dyDescent="0.35">
      <c r="E9835" s="47"/>
      <c r="H9835" s="47"/>
    </row>
    <row r="9836" spans="5:8" x14ac:dyDescent="0.35">
      <c r="E9836" s="47"/>
      <c r="H9836" s="47"/>
    </row>
    <row r="9837" spans="5:8" x14ac:dyDescent="0.35">
      <c r="E9837" s="47"/>
      <c r="H9837" s="47"/>
    </row>
    <row r="9838" spans="5:8" x14ac:dyDescent="0.35">
      <c r="E9838" s="47"/>
      <c r="H9838" s="47"/>
    </row>
    <row r="9839" spans="5:8" x14ac:dyDescent="0.35">
      <c r="E9839" s="47"/>
      <c r="H9839" s="47"/>
    </row>
    <row r="9840" spans="5:8" x14ac:dyDescent="0.35">
      <c r="E9840" s="47"/>
      <c r="H9840" s="47"/>
    </row>
    <row r="9841" spans="5:8" x14ac:dyDescent="0.35">
      <c r="E9841" s="47"/>
      <c r="H9841" s="47"/>
    </row>
    <row r="9842" spans="5:8" x14ac:dyDescent="0.35">
      <c r="E9842" s="47"/>
      <c r="H9842" s="47"/>
    </row>
    <row r="9843" spans="5:8" x14ac:dyDescent="0.35">
      <c r="E9843" s="47"/>
      <c r="H9843" s="47"/>
    </row>
    <row r="9844" spans="5:8" x14ac:dyDescent="0.35">
      <c r="E9844" s="47"/>
      <c r="H9844" s="47"/>
    </row>
    <row r="9845" spans="5:8" x14ac:dyDescent="0.35">
      <c r="E9845" s="47"/>
      <c r="H9845" s="47"/>
    </row>
    <row r="9846" spans="5:8" x14ac:dyDescent="0.35">
      <c r="E9846" s="47"/>
      <c r="H9846" s="47"/>
    </row>
    <row r="9847" spans="5:8" x14ac:dyDescent="0.35">
      <c r="E9847" s="47"/>
      <c r="H9847" s="47"/>
    </row>
    <row r="9848" spans="5:8" x14ac:dyDescent="0.35">
      <c r="E9848" s="47"/>
      <c r="H9848" s="47"/>
    </row>
    <row r="9849" spans="5:8" x14ac:dyDescent="0.35">
      <c r="E9849" s="47"/>
      <c r="H9849" s="47"/>
    </row>
    <row r="9850" spans="5:8" x14ac:dyDescent="0.35">
      <c r="E9850" s="47"/>
      <c r="H9850" s="47"/>
    </row>
    <row r="9851" spans="5:8" x14ac:dyDescent="0.35">
      <c r="E9851" s="47"/>
      <c r="H9851" s="47"/>
    </row>
    <row r="9852" spans="5:8" x14ac:dyDescent="0.35">
      <c r="E9852" s="47"/>
      <c r="H9852" s="47"/>
    </row>
    <row r="9853" spans="5:8" x14ac:dyDescent="0.35">
      <c r="E9853" s="47"/>
      <c r="H9853" s="47"/>
    </row>
    <row r="9854" spans="5:8" x14ac:dyDescent="0.35">
      <c r="E9854" s="47"/>
      <c r="H9854" s="47"/>
    </row>
    <row r="9855" spans="5:8" x14ac:dyDescent="0.35">
      <c r="E9855" s="47"/>
      <c r="H9855" s="47"/>
    </row>
    <row r="9856" spans="5:8" x14ac:dyDescent="0.35">
      <c r="E9856" s="47"/>
      <c r="H9856" s="47"/>
    </row>
    <row r="9857" spans="5:8" x14ac:dyDescent="0.35">
      <c r="E9857" s="47"/>
      <c r="H9857" s="47"/>
    </row>
    <row r="9858" spans="5:8" x14ac:dyDescent="0.35">
      <c r="E9858" s="47"/>
      <c r="H9858" s="47"/>
    </row>
    <row r="9859" spans="5:8" x14ac:dyDescent="0.35">
      <c r="E9859" s="47"/>
      <c r="H9859" s="47"/>
    </row>
    <row r="9860" spans="5:8" x14ac:dyDescent="0.35">
      <c r="E9860" s="47"/>
      <c r="H9860" s="47"/>
    </row>
    <row r="9861" spans="5:8" x14ac:dyDescent="0.35">
      <c r="E9861" s="47"/>
      <c r="H9861" s="47"/>
    </row>
    <row r="9862" spans="5:8" x14ac:dyDescent="0.35">
      <c r="E9862" s="47"/>
      <c r="H9862" s="47"/>
    </row>
    <row r="9863" spans="5:8" x14ac:dyDescent="0.35">
      <c r="E9863" s="47"/>
      <c r="H9863" s="47"/>
    </row>
    <row r="9864" spans="5:8" x14ac:dyDescent="0.35">
      <c r="E9864" s="47"/>
      <c r="H9864" s="47"/>
    </row>
    <row r="9865" spans="5:8" x14ac:dyDescent="0.35">
      <c r="E9865" s="47"/>
      <c r="H9865" s="47"/>
    </row>
    <row r="9866" spans="5:8" x14ac:dyDescent="0.35">
      <c r="E9866" s="47"/>
      <c r="H9866" s="47"/>
    </row>
    <row r="9867" spans="5:8" x14ac:dyDescent="0.35">
      <c r="E9867" s="47"/>
      <c r="H9867" s="47"/>
    </row>
    <row r="9868" spans="5:8" x14ac:dyDescent="0.35">
      <c r="E9868" s="47"/>
      <c r="H9868" s="47"/>
    </row>
    <row r="9869" spans="5:8" x14ac:dyDescent="0.35">
      <c r="E9869" s="47"/>
      <c r="H9869" s="47"/>
    </row>
    <row r="9870" spans="5:8" x14ac:dyDescent="0.35">
      <c r="E9870" s="47"/>
      <c r="H9870" s="47"/>
    </row>
    <row r="9871" spans="5:8" x14ac:dyDescent="0.35">
      <c r="E9871" s="47"/>
      <c r="H9871" s="47"/>
    </row>
    <row r="9872" spans="5:8" x14ac:dyDescent="0.35">
      <c r="E9872" s="47"/>
      <c r="H9872" s="47"/>
    </row>
    <row r="9873" spans="5:8" x14ac:dyDescent="0.35">
      <c r="E9873" s="47"/>
      <c r="H9873" s="47"/>
    </row>
    <row r="9874" spans="5:8" x14ac:dyDescent="0.35">
      <c r="E9874" s="47"/>
      <c r="H9874" s="47"/>
    </row>
    <row r="9875" spans="5:8" x14ac:dyDescent="0.35">
      <c r="E9875" s="47"/>
      <c r="H9875" s="47"/>
    </row>
    <row r="9876" spans="5:8" x14ac:dyDescent="0.35">
      <c r="E9876" s="47"/>
      <c r="H9876" s="47"/>
    </row>
    <row r="9877" spans="5:8" x14ac:dyDescent="0.35">
      <c r="E9877" s="47"/>
      <c r="H9877" s="47"/>
    </row>
    <row r="9878" spans="5:8" x14ac:dyDescent="0.35">
      <c r="E9878" s="47"/>
      <c r="H9878" s="47"/>
    </row>
    <row r="9879" spans="5:8" x14ac:dyDescent="0.35">
      <c r="E9879" s="47"/>
      <c r="H9879" s="47"/>
    </row>
    <row r="9880" spans="5:8" x14ac:dyDescent="0.35">
      <c r="E9880" s="47"/>
      <c r="H9880" s="47"/>
    </row>
    <row r="9881" spans="5:8" x14ac:dyDescent="0.35">
      <c r="E9881" s="47"/>
      <c r="H9881" s="47"/>
    </row>
    <row r="9882" spans="5:8" x14ac:dyDescent="0.35">
      <c r="E9882" s="47"/>
      <c r="H9882" s="47"/>
    </row>
    <row r="9883" spans="5:8" x14ac:dyDescent="0.35">
      <c r="E9883" s="47"/>
      <c r="H9883" s="47"/>
    </row>
    <row r="9884" spans="5:8" x14ac:dyDescent="0.35">
      <c r="E9884" s="47"/>
      <c r="H9884" s="47"/>
    </row>
    <row r="9885" spans="5:8" x14ac:dyDescent="0.35">
      <c r="E9885" s="47"/>
      <c r="H9885" s="47"/>
    </row>
    <row r="9886" spans="5:8" x14ac:dyDescent="0.35">
      <c r="E9886" s="47"/>
      <c r="H9886" s="47"/>
    </row>
    <row r="9887" spans="5:8" x14ac:dyDescent="0.35">
      <c r="E9887" s="47"/>
      <c r="H9887" s="47"/>
    </row>
    <row r="9888" spans="5:8" x14ac:dyDescent="0.35">
      <c r="E9888" s="47"/>
      <c r="H9888" s="47"/>
    </row>
    <row r="9889" spans="5:8" x14ac:dyDescent="0.35">
      <c r="E9889" s="47"/>
      <c r="H9889" s="47"/>
    </row>
    <row r="9890" spans="5:8" x14ac:dyDescent="0.35">
      <c r="E9890" s="47"/>
      <c r="H9890" s="47"/>
    </row>
    <row r="9891" spans="5:8" x14ac:dyDescent="0.35">
      <c r="E9891" s="47"/>
      <c r="H9891" s="47"/>
    </row>
    <row r="9892" spans="5:8" x14ac:dyDescent="0.35">
      <c r="E9892" s="47"/>
      <c r="H9892" s="47"/>
    </row>
    <row r="9893" spans="5:8" x14ac:dyDescent="0.35">
      <c r="E9893" s="47"/>
      <c r="H9893" s="47"/>
    </row>
    <row r="9894" spans="5:8" x14ac:dyDescent="0.35">
      <c r="E9894" s="47"/>
      <c r="H9894" s="47"/>
    </row>
    <row r="9895" spans="5:8" x14ac:dyDescent="0.35">
      <c r="E9895" s="47"/>
      <c r="H9895" s="47"/>
    </row>
    <row r="9896" spans="5:8" x14ac:dyDescent="0.35">
      <c r="E9896" s="47"/>
      <c r="H9896" s="47"/>
    </row>
    <row r="9897" spans="5:8" x14ac:dyDescent="0.35">
      <c r="E9897" s="47"/>
      <c r="H9897" s="47"/>
    </row>
    <row r="9898" spans="5:8" x14ac:dyDescent="0.35">
      <c r="E9898" s="47"/>
      <c r="H9898" s="47"/>
    </row>
    <row r="9899" spans="5:8" x14ac:dyDescent="0.35">
      <c r="E9899" s="47"/>
      <c r="H9899" s="47"/>
    </row>
    <row r="9900" spans="5:8" x14ac:dyDescent="0.35">
      <c r="E9900" s="47"/>
      <c r="H9900" s="47"/>
    </row>
    <row r="9901" spans="5:8" x14ac:dyDescent="0.35">
      <c r="E9901" s="47"/>
      <c r="H9901" s="47"/>
    </row>
    <row r="9902" spans="5:8" x14ac:dyDescent="0.35">
      <c r="E9902" s="47"/>
      <c r="H9902" s="47"/>
    </row>
    <row r="9903" spans="5:8" x14ac:dyDescent="0.35">
      <c r="E9903" s="47"/>
      <c r="H9903" s="47"/>
    </row>
    <row r="9904" spans="5:8" x14ac:dyDescent="0.35">
      <c r="E9904" s="47"/>
      <c r="H9904" s="47"/>
    </row>
    <row r="9905" spans="5:8" x14ac:dyDescent="0.35">
      <c r="E9905" s="47"/>
      <c r="H9905" s="47"/>
    </row>
    <row r="9906" spans="5:8" x14ac:dyDescent="0.35">
      <c r="E9906" s="47"/>
      <c r="H9906" s="47"/>
    </row>
    <row r="9907" spans="5:8" x14ac:dyDescent="0.35">
      <c r="E9907" s="47"/>
      <c r="H9907" s="47"/>
    </row>
    <row r="9908" spans="5:8" x14ac:dyDescent="0.35">
      <c r="E9908" s="47"/>
      <c r="H9908" s="47"/>
    </row>
    <row r="9909" spans="5:8" x14ac:dyDescent="0.35">
      <c r="E9909" s="47"/>
      <c r="H9909" s="47"/>
    </row>
    <row r="9910" spans="5:8" x14ac:dyDescent="0.35">
      <c r="E9910" s="47"/>
      <c r="H9910" s="47"/>
    </row>
    <row r="9911" spans="5:8" x14ac:dyDescent="0.35">
      <c r="E9911" s="47"/>
      <c r="H9911" s="47"/>
    </row>
    <row r="9912" spans="5:8" x14ac:dyDescent="0.35">
      <c r="E9912" s="47"/>
      <c r="H9912" s="47"/>
    </row>
    <row r="9913" spans="5:8" x14ac:dyDescent="0.35">
      <c r="E9913" s="47"/>
      <c r="H9913" s="47"/>
    </row>
    <row r="9914" spans="5:8" x14ac:dyDescent="0.35">
      <c r="E9914" s="47"/>
      <c r="H9914" s="47"/>
    </row>
    <row r="9915" spans="5:8" x14ac:dyDescent="0.35">
      <c r="E9915" s="47"/>
      <c r="H9915" s="47"/>
    </row>
    <row r="9916" spans="5:8" x14ac:dyDescent="0.35">
      <c r="E9916" s="47"/>
      <c r="H9916" s="47"/>
    </row>
    <row r="9917" spans="5:8" x14ac:dyDescent="0.35">
      <c r="E9917" s="47"/>
      <c r="H9917" s="47"/>
    </row>
    <row r="9918" spans="5:8" x14ac:dyDescent="0.35">
      <c r="E9918" s="47"/>
      <c r="H9918" s="47"/>
    </row>
    <row r="9919" spans="5:8" x14ac:dyDescent="0.35">
      <c r="E9919" s="47"/>
      <c r="H9919" s="47"/>
    </row>
    <row r="9920" spans="5:8" x14ac:dyDescent="0.35">
      <c r="E9920" s="47"/>
      <c r="H9920" s="47"/>
    </row>
    <row r="9921" spans="5:8" x14ac:dyDescent="0.35">
      <c r="E9921" s="47"/>
      <c r="H9921" s="47"/>
    </row>
    <row r="9922" spans="5:8" x14ac:dyDescent="0.35">
      <c r="E9922" s="47"/>
      <c r="H9922" s="47"/>
    </row>
    <row r="9923" spans="5:8" x14ac:dyDescent="0.35">
      <c r="E9923" s="47"/>
      <c r="H9923" s="47"/>
    </row>
    <row r="9924" spans="5:8" x14ac:dyDescent="0.35">
      <c r="E9924" s="47"/>
      <c r="H9924" s="47"/>
    </row>
    <row r="9925" spans="5:8" x14ac:dyDescent="0.35">
      <c r="E9925" s="47"/>
      <c r="H9925" s="47"/>
    </row>
    <row r="9926" spans="5:8" x14ac:dyDescent="0.35">
      <c r="E9926" s="47"/>
      <c r="H9926" s="47"/>
    </row>
    <row r="9927" spans="5:8" x14ac:dyDescent="0.35">
      <c r="E9927" s="47"/>
      <c r="H9927" s="47"/>
    </row>
    <row r="9928" spans="5:8" x14ac:dyDescent="0.35">
      <c r="E9928" s="47"/>
      <c r="H9928" s="47"/>
    </row>
    <row r="9929" spans="5:8" x14ac:dyDescent="0.35">
      <c r="E9929" s="47"/>
      <c r="H9929" s="47"/>
    </row>
    <row r="9930" spans="5:8" x14ac:dyDescent="0.35">
      <c r="E9930" s="47"/>
      <c r="H9930" s="47"/>
    </row>
    <row r="9931" spans="5:8" x14ac:dyDescent="0.35">
      <c r="E9931" s="47"/>
      <c r="H9931" s="47"/>
    </row>
    <row r="9932" spans="5:8" x14ac:dyDescent="0.35">
      <c r="E9932" s="47"/>
      <c r="H9932" s="47"/>
    </row>
    <row r="9933" spans="5:8" x14ac:dyDescent="0.35">
      <c r="E9933" s="47"/>
      <c r="H9933" s="47"/>
    </row>
    <row r="9934" spans="5:8" x14ac:dyDescent="0.35">
      <c r="E9934" s="47"/>
      <c r="H9934" s="47"/>
    </row>
    <row r="9935" spans="5:8" x14ac:dyDescent="0.35">
      <c r="E9935" s="47"/>
      <c r="H9935" s="47"/>
    </row>
    <row r="9936" spans="5:8" x14ac:dyDescent="0.35">
      <c r="E9936" s="47"/>
      <c r="H9936" s="47"/>
    </row>
    <row r="9937" spans="5:8" x14ac:dyDescent="0.35">
      <c r="E9937" s="47"/>
      <c r="H9937" s="47"/>
    </row>
    <row r="9938" spans="5:8" x14ac:dyDescent="0.35">
      <c r="E9938" s="47"/>
      <c r="H9938" s="47"/>
    </row>
    <row r="9939" spans="5:8" x14ac:dyDescent="0.35">
      <c r="E9939" s="47"/>
      <c r="H9939" s="47"/>
    </row>
    <row r="9940" spans="5:8" x14ac:dyDescent="0.35">
      <c r="E9940" s="47"/>
      <c r="H9940" s="47"/>
    </row>
    <row r="9941" spans="5:8" x14ac:dyDescent="0.35">
      <c r="E9941" s="47"/>
      <c r="H9941" s="47"/>
    </row>
    <row r="9942" spans="5:8" x14ac:dyDescent="0.35">
      <c r="E9942" s="47"/>
      <c r="H9942" s="47"/>
    </row>
    <row r="9943" spans="5:8" x14ac:dyDescent="0.35">
      <c r="E9943" s="47"/>
      <c r="H9943" s="47"/>
    </row>
    <row r="9944" spans="5:8" x14ac:dyDescent="0.35">
      <c r="E9944" s="47"/>
      <c r="H9944" s="47"/>
    </row>
    <row r="9945" spans="5:8" x14ac:dyDescent="0.35">
      <c r="E9945" s="47"/>
      <c r="H9945" s="47"/>
    </row>
    <row r="9946" spans="5:8" x14ac:dyDescent="0.35">
      <c r="E9946" s="47"/>
      <c r="H9946" s="47"/>
    </row>
    <row r="9947" spans="5:8" x14ac:dyDescent="0.35">
      <c r="E9947" s="47"/>
      <c r="H9947" s="47"/>
    </row>
    <row r="9948" spans="5:8" x14ac:dyDescent="0.35">
      <c r="E9948" s="47"/>
      <c r="H9948" s="47"/>
    </row>
    <row r="9949" spans="5:8" x14ac:dyDescent="0.35">
      <c r="E9949" s="47"/>
      <c r="H9949" s="47"/>
    </row>
    <row r="9950" spans="5:8" x14ac:dyDescent="0.35">
      <c r="E9950" s="47"/>
      <c r="H9950" s="47"/>
    </row>
    <row r="9951" spans="5:8" x14ac:dyDescent="0.35">
      <c r="E9951" s="47"/>
      <c r="H9951" s="47"/>
    </row>
    <row r="9952" spans="5:8" x14ac:dyDescent="0.35">
      <c r="E9952" s="47"/>
      <c r="H9952" s="47"/>
    </row>
    <row r="9953" spans="5:8" x14ac:dyDescent="0.35">
      <c r="E9953" s="47"/>
      <c r="H9953" s="47"/>
    </row>
    <row r="9954" spans="5:8" x14ac:dyDescent="0.35">
      <c r="E9954" s="47"/>
      <c r="H9954" s="47"/>
    </row>
    <row r="9955" spans="5:8" x14ac:dyDescent="0.35">
      <c r="E9955" s="47"/>
      <c r="H9955" s="47"/>
    </row>
    <row r="9956" spans="5:8" x14ac:dyDescent="0.35">
      <c r="E9956" s="47"/>
      <c r="H9956" s="47"/>
    </row>
    <row r="9957" spans="5:8" x14ac:dyDescent="0.35">
      <c r="E9957" s="47"/>
      <c r="H9957" s="47"/>
    </row>
    <row r="9958" spans="5:8" x14ac:dyDescent="0.35">
      <c r="E9958" s="47"/>
      <c r="H9958" s="47"/>
    </row>
    <row r="9959" spans="5:8" x14ac:dyDescent="0.35">
      <c r="E9959" s="47"/>
      <c r="H9959" s="47"/>
    </row>
    <row r="9960" spans="5:8" x14ac:dyDescent="0.35">
      <c r="E9960" s="47"/>
      <c r="H9960" s="47"/>
    </row>
    <row r="9961" spans="5:8" x14ac:dyDescent="0.35">
      <c r="E9961" s="47"/>
      <c r="H9961" s="47"/>
    </row>
    <row r="9962" spans="5:8" x14ac:dyDescent="0.35">
      <c r="E9962" s="47"/>
      <c r="H9962" s="47"/>
    </row>
    <row r="9963" spans="5:8" x14ac:dyDescent="0.35">
      <c r="E9963" s="47"/>
      <c r="H9963" s="47"/>
    </row>
    <row r="9964" spans="5:8" x14ac:dyDescent="0.35">
      <c r="E9964" s="47"/>
      <c r="H9964" s="47"/>
    </row>
    <row r="9965" spans="5:8" x14ac:dyDescent="0.35">
      <c r="E9965" s="47"/>
      <c r="H9965" s="47"/>
    </row>
    <row r="9966" spans="5:8" x14ac:dyDescent="0.35">
      <c r="E9966" s="47"/>
      <c r="H9966" s="47"/>
    </row>
    <row r="9967" spans="5:8" x14ac:dyDescent="0.35">
      <c r="E9967" s="47"/>
      <c r="H9967" s="47"/>
    </row>
    <row r="9968" spans="5:8" x14ac:dyDescent="0.35">
      <c r="E9968" s="47"/>
      <c r="H9968" s="47"/>
    </row>
    <row r="9969" spans="5:8" x14ac:dyDescent="0.35">
      <c r="E9969" s="47"/>
      <c r="H9969" s="47"/>
    </row>
    <row r="9970" spans="5:8" x14ac:dyDescent="0.35">
      <c r="E9970" s="47"/>
      <c r="H9970" s="47"/>
    </row>
    <row r="9971" spans="5:8" x14ac:dyDescent="0.35">
      <c r="E9971" s="47"/>
      <c r="H9971" s="47"/>
    </row>
    <row r="9972" spans="5:8" x14ac:dyDescent="0.35">
      <c r="E9972" s="47"/>
      <c r="H9972" s="47"/>
    </row>
    <row r="9973" spans="5:8" x14ac:dyDescent="0.35">
      <c r="E9973" s="47"/>
      <c r="H9973" s="47"/>
    </row>
    <row r="9974" spans="5:8" x14ac:dyDescent="0.35">
      <c r="E9974" s="47"/>
      <c r="H9974" s="47"/>
    </row>
    <row r="9975" spans="5:8" x14ac:dyDescent="0.35">
      <c r="E9975" s="47"/>
      <c r="H9975" s="47"/>
    </row>
    <row r="9976" spans="5:8" x14ac:dyDescent="0.35">
      <c r="E9976" s="47"/>
      <c r="H9976" s="47"/>
    </row>
    <row r="9977" spans="5:8" x14ac:dyDescent="0.35">
      <c r="E9977" s="47"/>
      <c r="H9977" s="47"/>
    </row>
    <row r="9978" spans="5:8" x14ac:dyDescent="0.35">
      <c r="E9978" s="47"/>
      <c r="H9978" s="47"/>
    </row>
    <row r="9979" spans="5:8" x14ac:dyDescent="0.35">
      <c r="E9979" s="47"/>
      <c r="H9979" s="47"/>
    </row>
    <row r="9980" spans="5:8" x14ac:dyDescent="0.35">
      <c r="E9980" s="47"/>
      <c r="H9980" s="47"/>
    </row>
    <row r="9981" spans="5:8" x14ac:dyDescent="0.35">
      <c r="E9981" s="47"/>
      <c r="H9981" s="47"/>
    </row>
    <row r="9982" spans="5:8" x14ac:dyDescent="0.35">
      <c r="E9982" s="47"/>
      <c r="H9982" s="47"/>
    </row>
    <row r="9983" spans="5:8" x14ac:dyDescent="0.35">
      <c r="E9983" s="47"/>
      <c r="H9983" s="47"/>
    </row>
    <row r="9984" spans="5:8" x14ac:dyDescent="0.35">
      <c r="E9984" s="47"/>
      <c r="H9984" s="47"/>
    </row>
    <row r="9985" spans="5:8" x14ac:dyDescent="0.35">
      <c r="E9985" s="47"/>
      <c r="H9985" s="47"/>
    </row>
    <row r="9986" spans="5:8" x14ac:dyDescent="0.35">
      <c r="E9986" s="47"/>
      <c r="H9986" s="47"/>
    </row>
    <row r="9987" spans="5:8" x14ac:dyDescent="0.35">
      <c r="E9987" s="47"/>
      <c r="H9987" s="47"/>
    </row>
    <row r="9988" spans="5:8" x14ac:dyDescent="0.35">
      <c r="E9988" s="47"/>
      <c r="H9988" s="47"/>
    </row>
    <row r="9989" spans="5:8" x14ac:dyDescent="0.35">
      <c r="E9989" s="47"/>
      <c r="H9989" s="47"/>
    </row>
    <row r="9990" spans="5:8" x14ac:dyDescent="0.35">
      <c r="E9990" s="47"/>
      <c r="H9990" s="47"/>
    </row>
    <row r="9991" spans="5:8" x14ac:dyDescent="0.35">
      <c r="E9991" s="47"/>
      <c r="H9991" s="47"/>
    </row>
    <row r="9992" spans="5:8" x14ac:dyDescent="0.35">
      <c r="E9992" s="47"/>
      <c r="H9992" s="47"/>
    </row>
    <row r="9993" spans="5:8" x14ac:dyDescent="0.35">
      <c r="E9993" s="47"/>
      <c r="H9993" s="47"/>
    </row>
    <row r="9994" spans="5:8" x14ac:dyDescent="0.35">
      <c r="E9994" s="47"/>
      <c r="H9994" s="47"/>
    </row>
    <row r="9995" spans="5:8" x14ac:dyDescent="0.35">
      <c r="E9995" s="47"/>
      <c r="H9995" s="47"/>
    </row>
    <row r="9996" spans="5:8" x14ac:dyDescent="0.35">
      <c r="E9996" s="47"/>
      <c r="H9996" s="47"/>
    </row>
    <row r="9997" spans="5:8" x14ac:dyDescent="0.35">
      <c r="E9997" s="47"/>
      <c r="H9997" s="47"/>
    </row>
    <row r="9998" spans="5:8" x14ac:dyDescent="0.35">
      <c r="E9998" s="47"/>
      <c r="H9998" s="47"/>
    </row>
    <row r="9999" spans="5:8" x14ac:dyDescent="0.35">
      <c r="E9999" s="47"/>
      <c r="H9999" s="47"/>
    </row>
    <row r="10000" spans="5:8" x14ac:dyDescent="0.35">
      <c r="E10000" s="47"/>
      <c r="H10000" s="47"/>
    </row>
  </sheetData>
  <autoFilter ref="A3:I10000" xr:uid="{00000000-0009-0000-0000-000008000000}"/>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Sales</vt:lpstr>
      <vt:lpstr>Purchases</vt:lpstr>
      <vt:lpstr>Other info</vt:lpstr>
      <vt:lpstr>Cover sheet</vt:lpstr>
      <vt:lpstr>Summary</vt:lpstr>
      <vt:lpstr>D300---&gt;&gt;&gt;</vt:lpstr>
      <vt:lpstr>D300 draft figures</vt:lpstr>
      <vt:lpstr>D390---&gt;&gt;&gt;</vt:lpstr>
      <vt:lpstr>D390 workings</vt:lpstr>
      <vt:lpstr>D390 for XML</vt:lpstr>
      <vt:lpstr>D394---&gt;&gt;&gt;</vt:lpstr>
      <vt:lpstr>Mapping tranzactii</vt:lpstr>
      <vt:lpstr>Validation</vt:lpstr>
      <vt:lpstr>Tranzactii</vt:lpstr>
      <vt:lpstr>Facturi storno si anulate</vt:lpstr>
      <vt:lpstr>Bonuri fiscale</vt:lpstr>
      <vt:lpstr>Sectiunea 2.1&amp;2.2</vt:lpstr>
      <vt:lpstr>Sectiunea 2.3,2.4</vt:lpstr>
      <vt:lpstr>Sectiunea 5</vt:lpstr>
      <vt:lpstr>Sectiunea 6</vt:lpstr>
      <vt:lpstr> Sectiunea 7 </vt:lpstr>
      <vt:lpstr>Sectiunea G. Manual input</vt:lpstr>
      <vt:lpstr>Sectiunea I 1. Manual input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Raluca Tutu</dc:creator>
  <cp:lastModifiedBy>Denis David</cp:lastModifiedBy>
  <dcterms:created xsi:type="dcterms:W3CDTF">2023-04-20T14:04:05Z</dcterms:created>
  <dcterms:modified xsi:type="dcterms:W3CDTF">2023-04-25T08:37:56Z</dcterms:modified>
</cp:coreProperties>
</file>