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85360\Downloads\"/>
    </mc:Choice>
  </mc:AlternateContent>
  <xr:revisionPtr revIDLastSave="0" documentId="8_{6003E6A3-D70B-4861-A810-13F5193F044D}" xr6:coauthVersionLast="47" xr6:coauthVersionMax="47" xr10:uidLastSave="{00000000-0000-0000-0000-000000000000}"/>
  <bookViews>
    <workbookView xWindow="57480" yWindow="-120" windowWidth="29040" windowHeight="15720" firstSheet="12" activeTab="16" xr2:uid="{CF1A4691-6525-4481-A2DA-B06EF705ECF5}"/>
  </bookViews>
  <sheets>
    <sheet name="Table of Contents" sheetId="18" r:id="rId1"/>
    <sheet name="STAGE_STREET" sheetId="1" r:id="rId2"/>
    <sheet name="STAGE_TOWN" sheetId="2" r:id="rId3"/>
    <sheet name="STAGE_DEVICE" sheetId="3" r:id="rId4"/>
    <sheet name="STAGE_CUST_INFO" sheetId="4" r:id="rId5"/>
    <sheet name="STAGE_MAIL_ADDR" sheetId="5" r:id="rId6"/>
    <sheet name="STAGE_PREMISE" sheetId="6" r:id="rId7"/>
    <sheet name="STAGE_PHONE" sheetId="7" r:id="rId8"/>
    <sheet name="STAGE_EMAIL" sheetId="8" r:id="rId9"/>
    <sheet name="STAGE_BILLING_ACCT" sheetId="9" r:id="rId10"/>
    <sheet name="STAGE_REPORT_CODES" sheetId="10" r:id="rId11"/>
    <sheet name="STAGE_METERED_SVCS" sheetId="11" r:id="rId12"/>
    <sheet name="STAGE_FLAT_SVCS" sheetId="13" r:id="rId13"/>
    <sheet name="STAGE_AR_BALANCES" sheetId="14" r:id="rId14"/>
    <sheet name="STAGE_DEPOSITS" sheetId="15" r:id="rId15"/>
    <sheet name="STAGE_CONSUMPTION_HIST" sheetId="16" r:id="rId16"/>
    <sheet name="STAGE_TRANSACTIONAL_HIST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8" l="1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</calcChain>
</file>

<file path=xl/sharedStrings.xml><?xml version="1.0" encoding="utf-8"?>
<sst xmlns="http://schemas.openxmlformats.org/spreadsheetml/2006/main" count="337" uniqueCount="114">
  <si>
    <t>Total Kickout Records</t>
  </si>
  <si>
    <t>STAGE_STREET.CSV</t>
  </si>
  <si>
    <t>Total number of records in source EXCEL</t>
  </si>
  <si>
    <t>Total number of records excluded in CSV when compared to Input Excel</t>
  </si>
  <si>
    <t>Upload Summary</t>
  </si>
  <si>
    <t>Count</t>
  </si>
  <si>
    <t>PREDIRECTION: MUST BE ONE OF {'N', 'NE', 'E', 'SE', 'S', 'SW', 'W', 'NW'}</t>
  </si>
  <si>
    <t>STAGE_STREETS LOADED:</t>
  </si>
  <si>
    <t>Comments</t>
  </si>
  <si>
    <t>Exclusion Details</t>
  </si>
  <si>
    <t>Unique Records in Source with Primary Key combination and required field records</t>
  </si>
  <si>
    <t>Total number of records in output CSV(Including Header/Trailer)</t>
  </si>
  <si>
    <t xml:space="preserve">  Kickout Errors</t>
  </si>
  <si>
    <t>Data CSV Summary</t>
  </si>
  <si>
    <t>Kickout Summary</t>
  </si>
  <si>
    <t xml:space="preserve">Unique Records in Source with Primary Key combination and required field records </t>
  </si>
  <si>
    <t>Record filtered for Primary Key combination and blank records(Full Street Name(PK),Street Proper Name)</t>
  </si>
  <si>
    <t>manual clensing of data for unformatted Service address</t>
  </si>
  <si>
    <t>Duplicate records in source for combination of Service address and Premise</t>
  </si>
  <si>
    <t>CSV RECORDS REJECTED (BAD DATA)-including predirection error</t>
  </si>
  <si>
    <t>Duplicate records in source for combination of Town,State,County,Zipcode</t>
  </si>
  <si>
    <t>No error</t>
  </si>
  <si>
    <t>STAGE_TOWN LOADED:</t>
  </si>
  <si>
    <t>Record filtered for Primary Key combination and blank records(APPLICATION,DEVICECODE,METERNUMBER,REGISTERNUM(PK),BUILTCONFIG,INSTALLCONFIG,REGISTERCONFIG)</t>
  </si>
  <si>
    <t>No errors</t>
  </si>
  <si>
    <t>STAGE_CUST_INFO.CSV</t>
  </si>
  <si>
    <t>STAGE_DEVICE.CSV</t>
  </si>
  <si>
    <t>STAGE_TOWN.CSV</t>
  </si>
  <si>
    <t>Bad data</t>
  </si>
  <si>
    <t>Record filtered for Primary Key combination and blank records (
CUSTOMERID(PK),FULLNAME,LASTNAME,CUSTTYPE)</t>
  </si>
  <si>
    <t>STAGE_MAIL_ADDR.CSV</t>
  </si>
  <si>
    <t>Record filtered for Primary Key combination and blank records (
CUSTOMERID,ADDRESSSEQ(PK),MAILINGNAME)</t>
  </si>
  <si>
    <t>[ERROR] CUSTOMERID: NOT FOUND IN STAGE_CUST_INFO</t>
  </si>
  <si>
    <t>[ERROR] STATE: NOT FOUND IN CISTATE</t>
  </si>
  <si>
    <t>[WARNING] POSTALCODE: MUST BE IN FORMAT OF '#####' OR '#####-####' WHEN COUNTRY IS 'US'</t>
  </si>
  <si>
    <t>Bad data Total</t>
  </si>
  <si>
    <t>STAGE_MAIL_ADDR LOADED:</t>
  </si>
  <si>
    <t>STAGE_CUST_INFO LOADED:</t>
  </si>
  <si>
    <t>[ERROR] STREETNAME: NOT FOUND IN STAGE_STREETS</t>
  </si>
  <si>
    <t>[ERROR] TOWN+STATE+ZIPCODE: NOT FOUND IN STAGE_TOWNS</t>
  </si>
  <si>
    <t>[ERROR] BILLINGCYCLE: NOT FOUND IN STAGE_CYCLE</t>
  </si>
  <si>
    <t>[ERROR] READINGROUTE: NOT FOUND IN STAGE_ROUTE</t>
  </si>
  <si>
    <t>[INFO] : CSV RECORDS REJECTED (BAD DATA)</t>
  </si>
  <si>
    <t>Duplicate records in source for combination of Service address and Premise,Record filtered for Primary Key combination and blank records (LOCATIONID(PK),STREETNAME,TOWN,STATE,ZIPCODE,PROPERTYCLASS,TAXDISTRICT,BILLINGCYCLE,READINGROUTE)</t>
  </si>
  <si>
    <t>STAGE_PHONE.CSV</t>
  </si>
  <si>
    <t>STAGE_PHONE LOADED:</t>
  </si>
  <si>
    <t>[ERROR] PHONENUMBER: MUST BE LESS THAN 2000000000</t>
  </si>
  <si>
    <t>STAGE_EMAIL.CSV</t>
  </si>
  <si>
    <t>STAGE_EMAIL LOADED:</t>
  </si>
  <si>
    <t>STAGE_PREMISE.CSV</t>
  </si>
  <si>
    <t>STAGE_DEVICE LOADED:</t>
  </si>
  <si>
    <t>STAGE_PREMISE LOADED:</t>
  </si>
  <si>
    <t>STAGE_BILLING_ACCT.CSV</t>
  </si>
  <si>
    <t>STAGE_BILLING_ACCT LOADED:</t>
  </si>
  <si>
    <t>Record filtered for Primary Key combination and blank records ACCOUNTNUMBER(PK),CUSTOMERID,LOCATIONID,ACTIVECODE,STATUSCODE,ADDRESSSEQ,PENALTYCODE,TAXCODE,TAXTYPE,ARCODE,BANKCODE,OPENDATE</t>
  </si>
  <si>
    <t>[ERROR] LOCATIONID: NOT FOUND IN STAGE_PREMISE</t>
  </si>
  <si>
    <t>[ERROR] LOCATIONID: STAGE_PREMISE WAS PREVIOUSLY REJECTED</t>
  </si>
  <si>
    <t>[ERROR] ADDRESSSEQ: NOT FOUND IN STAGE_MAIL_ADDR</t>
  </si>
  <si>
    <t>[ERROR] ADDRESSSEQ: STAGE_MAIL_ADDR WAS PREVIOUSLY REJECTED</t>
  </si>
  <si>
    <t>[WARNING] TERMINATEDDATE: MUST BE PROVIDED WHEN ACTIVECODE IS ONE OF {2,4}</t>
  </si>
  <si>
    <t>[WARNING] TERMINATEDDATE: SHOULD ONLY BE PROVIDED WHEN ACTIVECODE IS ONE OF {2,4}</t>
  </si>
  <si>
    <t>GT to validate</t>
  </si>
  <si>
    <t>STAGE_REPORT_CODES.CSV</t>
  </si>
  <si>
    <t>STAGE_REPORT_CODES LOADED:</t>
  </si>
  <si>
    <t>[ERROR] CUSTOMERID+LOCATIONID: STAGE_BILLING_ACCT WAS PREVIOUSLY REJECTED</t>
  </si>
  <si>
    <t>STAGE_METERED_SVCS.CSV</t>
  </si>
  <si>
    <t>STAGE_METERED_SVCS LOADED:</t>
  </si>
  <si>
    <t>Record filtered for Primary Key combination and blank records LOCATIONID,APPLICATION,SERVICENUMBER,METERNUMBER,METERREGISTER(PK),SERVICETYPE,SERVICESTATUS,BILLINGRATE1,SALESCLASS1,BILLINGRATE2,SALESCLASS2,READSEQUENCE,MULTIPLIER</t>
  </si>
  <si>
    <t>[ERROR] METERNUMBER: NOT FOUND IN STAGE_DEVICE</t>
  </si>
  <si>
    <t>[ERROR] METERREGISTER: NOT FOUND IN STAGE_DEVICE</t>
  </si>
  <si>
    <t>[WARNING] INITIALSERVICEDATE: NOT PROVIDED</t>
  </si>
  <si>
    <t>[ERROR] BILLINGSTARTDATE: MUST BE PROVIDED WHEN CUSTOMERID AND METERNUMBER ARE PROVIDED</t>
  </si>
  <si>
    <t>STAGE_FLAT_SVCS LOADED:</t>
  </si>
  <si>
    <t>STAGE_FLAT_SVCS.csv</t>
  </si>
  <si>
    <t>Record filtered for Primary Key combination and blank records LOCATIONID,APPLICATION,ITEMCODE,SERVICESTATUS,INITSERVICEDATE,BILLINGDRIVERRATE,BILLINGFLATRATE,SALESREVENUECLASS,NUMBEROFITEMS</t>
  </si>
  <si>
    <t>STAGE_AR_BALANCES.csv</t>
  </si>
  <si>
    <t>STAGE_AR_BALANCES LOADED:</t>
  </si>
  <si>
    <t>6 years data</t>
  </si>
  <si>
    <t>Record filtered for Primary Key combination and blank records, status 9 records CUSTOMERID,LOCATIONID,APPLICATION,BALANCEDATE,BALANCEAMOUNT,RECEIVABLECODE,UPDATEDATE</t>
  </si>
  <si>
    <t>[ERROR] CUSTOMERID+LOCATIONID: NOT FOUND IN STAGE_BILLING_ACCT</t>
  </si>
  <si>
    <t>[ERROR] RECEIVABLECODE: NOT FOUND IN CIBALANCEBREAKDOWN</t>
  </si>
  <si>
    <t>STAGE_DEPOSITS.csv</t>
  </si>
  <si>
    <t>STAGE_DEPOSITS LOADED:</t>
  </si>
  <si>
    <t>No Error</t>
  </si>
  <si>
    <t>Record filtered for Primary Key combination and blank records,CUSTOMERID,LOCATIONID,APPLICATION,DEPOSITSTATUS,DEPOSITKIND,DEPOSITDATE,DEPOSITAMOUNT</t>
  </si>
  <si>
    <t>STAGE_CONSUMPTION_HIST.csv LOADED:</t>
  </si>
  <si>
    <t>STAGE_CONSUMPTION_HIST.csv</t>
  </si>
  <si>
    <t>LOCATIONID Missing</t>
  </si>
  <si>
    <t>STAGE_TRANSACTIONAL_HIST LOADED:</t>
  </si>
  <si>
    <t>STAGE_TRANSACTIONAL_HIST.csv</t>
  </si>
  <si>
    <t>?</t>
  </si>
  <si>
    <t>need summary report from Kyle</t>
  </si>
  <si>
    <t>Record filtered for Primary Key combination and blank records,CUSTOMERID,LOCATIONID,TRANSACTIONDATE,TRANSACTIONTYPE,TRANSACTIONAMOUNT,APPLICATIONT</t>
  </si>
  <si>
    <t>Record filtered for Primary Key combination and blank records,CUSTOMERID,LOCATIONID,APPLICATION,SERVICENUMBER,METERNUMBER,METERREGISTER,READINGCODE,READINGTYPE,CURRREADDATE,CURRREADING,UNITOFMEASURE,BILLEDDATE</t>
  </si>
  <si>
    <t>Table Of Contents</t>
  </si>
  <si>
    <t>Manual cleansing of data for unformatted Service address</t>
  </si>
  <si>
    <t>Identified record and issue field 'FULLNAME' has been identified and will updated.</t>
  </si>
  <si>
    <t>Example of issue: "CALEB DEVELOPMENT CORP/BRADFORD COMMONS"
This value exceeds the column maximum for MAILINGNAME.
We have identified these issues and have a solution in place.</t>
  </si>
  <si>
    <t>PREDIRECTION Value is data-entry error and update will be made</t>
  </si>
  <si>
    <t>We have identified 11 records where the record has an abbreviation issues and have a solution in place.
Issue examples are: ARMY, MDW and other values which we will be addressed in code.</t>
  </si>
  <si>
    <t>Update to record in  STAGE_CUST_INFO</t>
  </si>
  <si>
    <t>STATE is not within State list (data entry error) and will be addressed</t>
  </si>
  <si>
    <t>POSTAL CODE contains extra value from data entry error</t>
  </si>
  <si>
    <t>value is NULL and cannot be inserted into table</t>
  </si>
  <si>
    <t>We have identified these issues.  The pattern is that they are bad data including situations where the STREETNUMBER includes values which are non-numeric 
or a STREETNUMBERSUFFIX exceeds the acceptable length as it is not truly a suffix but an issue in how the data was entered.
We have an approach in place and are testing the solution</t>
  </si>
  <si>
    <t>Update is in place for data elements</t>
  </si>
  <si>
    <t>DATA Entry error ranging from one missing value to multiple phone number values missing.
Will work with team to identify appropriate means by which to update the phone number values</t>
  </si>
  <si>
    <t>Previous updates will remedy this output</t>
  </si>
  <si>
    <t>Missing date values but can be pulled from different column</t>
  </si>
  <si>
    <t>Data will be captured</t>
  </si>
  <si>
    <t>Missing values for METERNUMBER</t>
  </si>
  <si>
    <t>DATA updates will remedy problem</t>
  </si>
  <si>
    <t>Blank values need to be addressed</t>
  </si>
  <si>
    <t>Predeccessor update will remedy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</si>
</sst>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2"/>
      <color theme="5" tint="-0.249977111117893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5" fillId="0" borderId="0" xfId="0" applyFont="1" applyAlignment="1">
      <alignment wrapText="1"/>
    </xf>
    <xf numFmtId="0" fontId="2" fillId="0" borderId="1" xfId="0" applyFont="1" applyBorder="1"/>
    <xf numFmtId="0" fontId="4" fillId="0" borderId="1" xfId="0" applyFont="1" applyBorder="1"/>
    <xf numFmtId="0" fontId="8" fillId="0" borderId="1" xfId="0" applyFont="1" applyBorder="1"/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0" fontId="6" fillId="0" borderId="0" xfId="0" applyFont="1"/>
    <xf numFmtId="0" fontId="6" fillId="0" borderId="1" xfId="0" applyFont="1" applyBorder="1"/>
    <xf numFmtId="0" fontId="15" fillId="0" borderId="1" xfId="0" applyFont="1" applyBorder="1" applyAlignment="1">
      <alignment horizontal="right"/>
    </xf>
    <xf numFmtId="0" fontId="5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16" fillId="0" borderId="1" xfId="0" applyFont="1" applyBorder="1" applyAlignment="1">
      <alignment horizontal="right"/>
    </xf>
    <xf numFmtId="0" fontId="9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18" fillId="0" borderId="0" xfId="1"/>
    <xf numFmtId="0" fontId="1" fillId="2" borderId="0" xfId="0" applyFont="1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82EF-827F-4C13-B66D-9DE4114ED1B8}">
  <dimension ref="A1:A16"/>
  <sheetViews>
    <sheetView workbookViewId="0">
      <selection activeCell="A33" sqref="A33"/>
    </sheetView>
  </sheetViews>
  <sheetFormatPr defaultRowHeight="14.5" x14ac:dyDescent="0.35"/>
  <cols>
    <col min="1" max="1" width="56.26953125" customWidth="1"/>
  </cols>
  <sheetData>
    <row r="1" spans="1:1" x14ac:dyDescent="0.35">
      <c r="A1" s="36" t="s">
        <v>94</v>
      </c>
    </row>
    <row r="2" spans="1:1" x14ac:dyDescent="0.35">
      <c r="A2" s="35" t="str">
        <f>HYPERLINK("#'STAGE_STREET'!A1", "STAGE_STREET")</f>
        <v>STAGE_STREET</v>
      </c>
    </row>
    <row r="3" spans="1:1" x14ac:dyDescent="0.35">
      <c r="A3" s="35" t="str">
        <f>HYPERLINK("#'STAGE_TOWN'!A1", "STAGE_TOWN")</f>
        <v>STAGE_TOWN</v>
      </c>
    </row>
    <row r="4" spans="1:1" x14ac:dyDescent="0.35">
      <c r="A4" s="35" t="str">
        <f>HYPERLINK("#'STAGE_DEVICE'!A1", "STAGE_DEVICE")</f>
        <v>STAGE_DEVICE</v>
      </c>
    </row>
    <row r="5" spans="1:1" x14ac:dyDescent="0.35">
      <c r="A5" s="35" t="str">
        <f>HYPERLINK("#'STAGE_CUST_INFO'!A1", "STAGE_CUST_INFO")</f>
        <v>STAGE_CUST_INFO</v>
      </c>
    </row>
    <row r="6" spans="1:1" x14ac:dyDescent="0.35">
      <c r="A6" s="35" t="str">
        <f>HYPERLINK("#'STAGE_MAIL_ADDR'!A1", "STAGE_MAIL_ADDR")</f>
        <v>STAGE_MAIL_ADDR</v>
      </c>
    </row>
    <row r="7" spans="1:1" x14ac:dyDescent="0.35">
      <c r="A7" s="35" t="str">
        <f>HYPERLINK("#'STAGE_PREMISE'!A1", "STAGE_PREMISE")</f>
        <v>STAGE_PREMISE</v>
      </c>
    </row>
    <row r="8" spans="1:1" x14ac:dyDescent="0.35">
      <c r="A8" s="35" t="str">
        <f>HYPERLINK("#'STAGE_PHONE'!A1", "STAGE_PHONE")</f>
        <v>STAGE_PHONE</v>
      </c>
    </row>
    <row r="9" spans="1:1" x14ac:dyDescent="0.35">
      <c r="A9" s="35" t="str">
        <f>HYPERLINK("#'STAGE_EMAIL'!A1", "STAGE_EMAIL")</f>
        <v>STAGE_EMAIL</v>
      </c>
    </row>
    <row r="10" spans="1:1" x14ac:dyDescent="0.35">
      <c r="A10" s="35" t="str">
        <f>HYPERLINK("#'STAGE_BILLING_ACCT'!A1", "STAGE_BILLING_ACCT")</f>
        <v>STAGE_BILLING_ACCT</v>
      </c>
    </row>
    <row r="11" spans="1:1" x14ac:dyDescent="0.35">
      <c r="A11" s="35" t="str">
        <f>HYPERLINK("#'STAGE_METERED_SVCS'!A1", "STAGE_METERED_SVCS")</f>
        <v>STAGE_METERED_SVCS</v>
      </c>
    </row>
    <row r="12" spans="1:1" x14ac:dyDescent="0.35">
      <c r="A12" s="35" t="str">
        <f>HYPERLINK("#'STAGE_FLAT_SVCS'!A1", "STAGE_FLAT_SVCS")</f>
        <v>STAGE_FLAT_SVCS</v>
      </c>
    </row>
    <row r="13" spans="1:1" x14ac:dyDescent="0.35">
      <c r="A13" s="35" t="str">
        <f>HYPERLINK("#'STAGE_AR_BALANCES'!A1", "STAGE_AR_BALANCES")</f>
        <v>STAGE_AR_BALANCES</v>
      </c>
    </row>
    <row r="14" spans="1:1" x14ac:dyDescent="0.35">
      <c r="A14" s="35" t="str">
        <f>HYPERLINK("#'STAGE_DEPOSITS'!A1", "STAGE_DEPOSITS")</f>
        <v>STAGE_DEPOSITS</v>
      </c>
    </row>
    <row r="15" spans="1:1" x14ac:dyDescent="0.35">
      <c r="A15" s="35" t="str">
        <f>HYPERLINK("#'STAGE_CONSUMPTION_HIST'!A1", "STAGE_CONSUMPTION_HIST")</f>
        <v>STAGE_CONSUMPTION_HIST</v>
      </c>
    </row>
    <row r="16" spans="1:1" x14ac:dyDescent="0.35">
      <c r="A16" s="35" t="str">
        <f>HYPERLINK("#'STAGE_TRANSACTIONAL_HIST'!A1", "STAGE_TRANSACTIONAL_HIST")</f>
        <v>STAGE_TRANSACTIONAL_HIST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EFF9-107E-48C7-B39E-665825FCA49E}">
  <dimension ref="A1:C26"/>
  <sheetViews>
    <sheetView zoomScale="94" workbookViewId="0">
      <selection activeCell="C18" sqref="C18"/>
    </sheetView>
  </sheetViews>
  <sheetFormatPr defaultRowHeight="14.5" x14ac:dyDescent="0.35"/>
  <cols>
    <col min="1" max="1" width="85" style="9" bestFit="1" customWidth="1"/>
    <col min="3" max="3" width="51.6328125" bestFit="1" customWidth="1"/>
  </cols>
  <sheetData>
    <row r="1" spans="1:3" x14ac:dyDescent="0.35">
      <c r="A1" s="6" t="s">
        <v>52</v>
      </c>
      <c r="B1" s="1" t="s">
        <v>5</v>
      </c>
      <c r="C1" s="1" t="s">
        <v>8</v>
      </c>
    </row>
    <row r="2" spans="1:3" x14ac:dyDescent="0.35">
      <c r="A2" s="37" t="s">
        <v>13</v>
      </c>
      <c r="B2" s="37"/>
      <c r="C2" s="2"/>
    </row>
    <row r="3" spans="1:3" x14ac:dyDescent="0.35">
      <c r="A3" s="7" t="s">
        <v>2</v>
      </c>
      <c r="B3" s="29">
        <v>27934</v>
      </c>
      <c r="C3" s="2"/>
    </row>
    <row r="4" spans="1:3" x14ac:dyDescent="0.35">
      <c r="A4" s="7" t="s">
        <v>11</v>
      </c>
      <c r="B4" s="10">
        <v>8712</v>
      </c>
      <c r="C4" s="2"/>
    </row>
    <row r="5" spans="1:3" ht="29" x14ac:dyDescent="0.35">
      <c r="A5" s="8" t="s">
        <v>15</v>
      </c>
      <c r="B5" s="10">
        <v>8710</v>
      </c>
      <c r="C5" s="2"/>
    </row>
    <row r="6" spans="1:3" x14ac:dyDescent="0.35">
      <c r="A6" s="8" t="s">
        <v>95</v>
      </c>
      <c r="B6" s="4">
        <v>0</v>
      </c>
      <c r="C6" s="2"/>
    </row>
    <row r="7" spans="1:3" x14ac:dyDescent="0.35">
      <c r="A7" s="8" t="s">
        <v>3</v>
      </c>
      <c r="B7" s="21">
        <v>19223</v>
      </c>
      <c r="C7" s="2"/>
    </row>
    <row r="8" spans="1:3" x14ac:dyDescent="0.35">
      <c r="A8" s="37" t="s">
        <v>9</v>
      </c>
      <c r="B8" s="37"/>
      <c r="C8" s="2"/>
    </row>
    <row r="9" spans="1:3" ht="43.5" x14ac:dyDescent="0.35">
      <c r="A9" s="8" t="s">
        <v>54</v>
      </c>
      <c r="B9" s="10">
        <v>19223</v>
      </c>
      <c r="C9" s="2"/>
    </row>
    <row r="10" spans="1:3" x14ac:dyDescent="0.35">
      <c r="A10" s="37" t="s">
        <v>14</v>
      </c>
      <c r="B10" s="37"/>
      <c r="C10" s="2"/>
    </row>
    <row r="11" spans="1:3" x14ac:dyDescent="0.35">
      <c r="A11" s="8" t="s">
        <v>0</v>
      </c>
      <c r="B11" s="5">
        <v>525</v>
      </c>
      <c r="C11" s="2"/>
    </row>
    <row r="12" spans="1:3" x14ac:dyDescent="0.35">
      <c r="A12" s="37" t="s">
        <v>12</v>
      </c>
      <c r="B12" s="37"/>
      <c r="C12" s="2"/>
    </row>
    <row r="13" spans="1:3" x14ac:dyDescent="0.35">
      <c r="A13" s="14" t="s">
        <v>55</v>
      </c>
      <c r="B13" s="13">
        <v>213</v>
      </c>
      <c r="C13" s="2" t="s">
        <v>107</v>
      </c>
    </row>
    <row r="14" spans="1:3" x14ac:dyDescent="0.35">
      <c r="A14" s="14" t="s">
        <v>56</v>
      </c>
      <c r="B14" s="13">
        <v>114</v>
      </c>
      <c r="C14" s="2" t="s">
        <v>107</v>
      </c>
    </row>
    <row r="15" spans="1:3" x14ac:dyDescent="0.35">
      <c r="A15" s="14" t="s">
        <v>57</v>
      </c>
      <c r="B15" s="13">
        <v>214</v>
      </c>
      <c r="C15" s="2" t="s">
        <v>107</v>
      </c>
    </row>
    <row r="16" spans="1:3" x14ac:dyDescent="0.35">
      <c r="A16" s="14" t="s">
        <v>58</v>
      </c>
      <c r="B16" s="13">
        <v>1</v>
      </c>
      <c r="C16" s="2" t="s">
        <v>107</v>
      </c>
    </row>
    <row r="17" spans="1:3" x14ac:dyDescent="0.35">
      <c r="A17" s="14" t="s">
        <v>59</v>
      </c>
      <c r="B17" s="13">
        <v>2814</v>
      </c>
      <c r="C17" s="2" t="s">
        <v>108</v>
      </c>
    </row>
    <row r="18" spans="1:3" x14ac:dyDescent="0.35">
      <c r="A18" s="14" t="s">
        <v>60</v>
      </c>
      <c r="B18" s="13">
        <v>76</v>
      </c>
      <c r="C18" s="2" t="s">
        <v>108</v>
      </c>
    </row>
    <row r="19" spans="1:3" x14ac:dyDescent="0.35">
      <c r="A19" s="2"/>
      <c r="B19" s="13"/>
      <c r="C19" s="2"/>
    </row>
    <row r="20" spans="1:3" x14ac:dyDescent="0.35">
      <c r="A20" s="37" t="s">
        <v>4</v>
      </c>
      <c r="B20" s="37"/>
      <c r="C20" s="2"/>
    </row>
    <row r="21" spans="1:3" x14ac:dyDescent="0.35">
      <c r="A21" s="7" t="s">
        <v>53</v>
      </c>
      <c r="B21" s="26">
        <v>8185</v>
      </c>
      <c r="C21" s="2"/>
    </row>
    <row r="22" spans="1:3" x14ac:dyDescent="0.35">
      <c r="A22" s="7"/>
      <c r="B22" s="4"/>
      <c r="C22" s="2"/>
    </row>
    <row r="26" spans="1:3" x14ac:dyDescent="0.35">
      <c r="A26" s="12"/>
    </row>
  </sheetData>
  <mergeCells count="5">
    <mergeCell ref="A2:B2"/>
    <mergeCell ref="A8:B8"/>
    <mergeCell ref="A10:B10"/>
    <mergeCell ref="A12:B12"/>
    <mergeCell ref="A20:B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1F754-1A7A-4125-8CA2-C4402B4543C3}">
  <dimension ref="A1:C21"/>
  <sheetViews>
    <sheetView zoomScale="94" workbookViewId="0">
      <selection activeCell="B16" sqref="B16"/>
    </sheetView>
  </sheetViews>
  <sheetFormatPr defaultRowHeight="14.5" x14ac:dyDescent="0.35"/>
  <cols>
    <col min="1" max="1" width="85" style="9" bestFit="1" customWidth="1"/>
    <col min="3" max="3" width="23.08984375" bestFit="1" customWidth="1"/>
  </cols>
  <sheetData>
    <row r="1" spans="1:3" x14ac:dyDescent="0.35">
      <c r="A1" s="6" t="s">
        <v>62</v>
      </c>
      <c r="B1" s="1" t="s">
        <v>5</v>
      </c>
      <c r="C1" s="1" t="s">
        <v>8</v>
      </c>
    </row>
    <row r="2" spans="1:3" x14ac:dyDescent="0.35">
      <c r="A2" s="37" t="s">
        <v>13</v>
      </c>
      <c r="B2" s="37"/>
      <c r="C2" s="2"/>
    </row>
    <row r="3" spans="1:3" x14ac:dyDescent="0.35">
      <c r="A3" s="7" t="s">
        <v>2</v>
      </c>
      <c r="B3" s="30">
        <v>110</v>
      </c>
      <c r="C3" s="2"/>
    </row>
    <row r="4" spans="1:3" x14ac:dyDescent="0.35">
      <c r="A4" s="7" t="s">
        <v>11</v>
      </c>
      <c r="B4" s="10">
        <v>110</v>
      </c>
      <c r="C4" s="2"/>
    </row>
    <row r="5" spans="1:3" ht="29" x14ac:dyDescent="0.35">
      <c r="A5" s="8" t="s">
        <v>15</v>
      </c>
      <c r="B5" s="10">
        <v>109</v>
      </c>
      <c r="C5" s="2"/>
    </row>
    <row r="6" spans="1:3" x14ac:dyDescent="0.35">
      <c r="A6" s="8" t="s">
        <v>95</v>
      </c>
      <c r="B6" s="4">
        <v>0</v>
      </c>
      <c r="C6" s="2"/>
    </row>
    <row r="7" spans="1:3" x14ac:dyDescent="0.35">
      <c r="A7" s="8" t="s">
        <v>3</v>
      </c>
      <c r="B7" s="31">
        <v>1</v>
      </c>
      <c r="C7" s="2"/>
    </row>
    <row r="8" spans="1:3" x14ac:dyDescent="0.35">
      <c r="A8" s="37" t="s">
        <v>9</v>
      </c>
      <c r="B8" s="37"/>
      <c r="C8" s="2"/>
    </row>
    <row r="9" spans="1:3" ht="43.5" x14ac:dyDescent="0.35">
      <c r="A9" s="8" t="s">
        <v>54</v>
      </c>
      <c r="B9" s="10">
        <v>1</v>
      </c>
      <c r="C9" s="2"/>
    </row>
    <row r="10" spans="1:3" x14ac:dyDescent="0.35">
      <c r="A10" s="37" t="s">
        <v>14</v>
      </c>
      <c r="B10" s="37"/>
      <c r="C10" s="2"/>
    </row>
    <row r="11" spans="1:3" x14ac:dyDescent="0.35">
      <c r="A11" s="8" t="s">
        <v>0</v>
      </c>
      <c r="B11" s="5">
        <v>4</v>
      </c>
      <c r="C11" s="2"/>
    </row>
    <row r="12" spans="1:3" x14ac:dyDescent="0.35">
      <c r="A12" s="37" t="s">
        <v>12</v>
      </c>
      <c r="B12" s="37"/>
      <c r="C12" s="2"/>
    </row>
    <row r="13" spans="1:3" x14ac:dyDescent="0.35">
      <c r="A13" t="s">
        <v>64</v>
      </c>
      <c r="B13" s="13">
        <v>4</v>
      </c>
      <c r="C13" s="2" t="s">
        <v>113</v>
      </c>
    </row>
    <row r="14" spans="1:3" x14ac:dyDescent="0.35">
      <c r="A14" s="2"/>
      <c r="B14" s="13"/>
      <c r="C14" s="2"/>
    </row>
    <row r="15" spans="1:3" x14ac:dyDescent="0.35">
      <c r="A15" s="37" t="s">
        <v>4</v>
      </c>
      <c r="B15" s="37"/>
      <c r="C15" s="2"/>
    </row>
    <row r="16" spans="1:3" x14ac:dyDescent="0.35">
      <c r="A16" s="7" t="s">
        <v>63</v>
      </c>
      <c r="B16" s="26">
        <v>105</v>
      </c>
      <c r="C16" s="2"/>
    </row>
    <row r="17" spans="1:3" x14ac:dyDescent="0.35">
      <c r="A17" s="7"/>
      <c r="B17" s="4"/>
      <c r="C17" s="2"/>
    </row>
    <row r="21" spans="1:3" x14ac:dyDescent="0.35">
      <c r="A21" s="12"/>
    </row>
  </sheetData>
  <mergeCells count="5">
    <mergeCell ref="A2:B2"/>
    <mergeCell ref="A8:B8"/>
    <mergeCell ref="A10:B10"/>
    <mergeCell ref="A12:B12"/>
    <mergeCell ref="A15:B1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B6E8-450B-455D-9081-EF536222475A}">
  <dimension ref="A1:C26"/>
  <sheetViews>
    <sheetView zoomScale="94" workbookViewId="0">
      <selection activeCell="B15" sqref="B15"/>
    </sheetView>
  </sheetViews>
  <sheetFormatPr defaultRowHeight="14.5" x14ac:dyDescent="0.35"/>
  <cols>
    <col min="1" max="1" width="91.81640625" style="9" bestFit="1" customWidth="1"/>
    <col min="3" max="3" width="23.08984375" bestFit="1" customWidth="1"/>
  </cols>
  <sheetData>
    <row r="1" spans="1:3" x14ac:dyDescent="0.35">
      <c r="A1" s="6" t="s">
        <v>65</v>
      </c>
      <c r="B1" s="1" t="s">
        <v>5</v>
      </c>
      <c r="C1" s="1" t="s">
        <v>8</v>
      </c>
    </row>
    <row r="2" spans="1:3" x14ac:dyDescent="0.35">
      <c r="A2" s="37" t="s">
        <v>13</v>
      </c>
      <c r="B2" s="37"/>
      <c r="C2" s="2"/>
    </row>
    <row r="3" spans="1:3" x14ac:dyDescent="0.35">
      <c r="A3" s="7" t="s">
        <v>2</v>
      </c>
      <c r="B3" s="30">
        <v>490520</v>
      </c>
      <c r="C3" s="2"/>
    </row>
    <row r="4" spans="1:3" x14ac:dyDescent="0.35">
      <c r="A4" s="7" t="s">
        <v>11</v>
      </c>
      <c r="B4" s="10">
        <v>9391</v>
      </c>
      <c r="C4" s="2"/>
    </row>
    <row r="5" spans="1:3" ht="29" x14ac:dyDescent="0.35">
      <c r="A5" s="8" t="s">
        <v>15</v>
      </c>
      <c r="B5" s="10">
        <v>9389</v>
      </c>
      <c r="C5" s="2"/>
    </row>
    <row r="6" spans="1:3" x14ac:dyDescent="0.35">
      <c r="A6" s="8" t="s">
        <v>17</v>
      </c>
      <c r="B6" s="4">
        <v>0</v>
      </c>
      <c r="C6" s="2"/>
    </row>
    <row r="7" spans="1:3" x14ac:dyDescent="0.35">
      <c r="A7" s="8" t="s">
        <v>3</v>
      </c>
      <c r="B7" s="33">
        <v>481130</v>
      </c>
      <c r="C7" s="2"/>
    </row>
    <row r="8" spans="1:3" x14ac:dyDescent="0.35">
      <c r="A8" s="37" t="s">
        <v>9</v>
      </c>
      <c r="B8" s="37"/>
      <c r="C8" s="2"/>
    </row>
    <row r="9" spans="1:3" ht="43.5" x14ac:dyDescent="0.35">
      <c r="A9" s="8" t="s">
        <v>67</v>
      </c>
      <c r="B9" s="2">
        <v>481130</v>
      </c>
      <c r="C9" s="2"/>
    </row>
    <row r="10" spans="1:3" x14ac:dyDescent="0.35">
      <c r="A10" s="37" t="s">
        <v>14</v>
      </c>
      <c r="B10" s="37"/>
      <c r="C10" s="2"/>
    </row>
    <row r="11" spans="1:3" x14ac:dyDescent="0.35">
      <c r="A11" s="8" t="s">
        <v>0</v>
      </c>
      <c r="B11" s="5">
        <v>3789</v>
      </c>
      <c r="C11" s="2"/>
    </row>
    <row r="12" spans="1:3" x14ac:dyDescent="0.35">
      <c r="A12" s="37" t="s">
        <v>12</v>
      </c>
      <c r="B12" s="37"/>
      <c r="C12" s="2"/>
    </row>
    <row r="13" spans="1:3" x14ac:dyDescent="0.35">
      <c r="A13" s="2" t="s">
        <v>64</v>
      </c>
      <c r="B13" s="13">
        <v>500</v>
      </c>
      <c r="C13" s="2" t="s">
        <v>107</v>
      </c>
    </row>
    <row r="14" spans="1:3" x14ac:dyDescent="0.35">
      <c r="A14" s="2" t="s">
        <v>56</v>
      </c>
      <c r="B14" s="13">
        <v>2</v>
      </c>
      <c r="C14" s="2" t="s">
        <v>107</v>
      </c>
    </row>
    <row r="15" spans="1:3" x14ac:dyDescent="0.35">
      <c r="A15" s="2" t="s">
        <v>68</v>
      </c>
      <c r="B15" s="13">
        <v>2354</v>
      </c>
      <c r="C15" s="2" t="s">
        <v>107</v>
      </c>
    </row>
    <row r="16" spans="1:3" x14ac:dyDescent="0.35">
      <c r="A16" s="2" t="s">
        <v>69</v>
      </c>
      <c r="B16" s="13">
        <v>2354</v>
      </c>
      <c r="C16" s="2" t="s">
        <v>107</v>
      </c>
    </row>
    <row r="17" spans="1:3" x14ac:dyDescent="0.35">
      <c r="A17" s="2" t="s">
        <v>70</v>
      </c>
      <c r="B17" s="13">
        <v>632</v>
      </c>
      <c r="C17" s="2" t="s">
        <v>109</v>
      </c>
    </row>
    <row r="18" spans="1:3" x14ac:dyDescent="0.35">
      <c r="A18" s="2" t="s">
        <v>71</v>
      </c>
      <c r="B18" s="13">
        <v>625</v>
      </c>
      <c r="C18" s="2" t="s">
        <v>110</v>
      </c>
    </row>
    <row r="19" spans="1:3" x14ac:dyDescent="0.35">
      <c r="A19" s="2" t="s">
        <v>42</v>
      </c>
      <c r="B19" s="13">
        <v>900</v>
      </c>
      <c r="C19" s="2" t="s">
        <v>111</v>
      </c>
    </row>
    <row r="20" spans="1:3" x14ac:dyDescent="0.35">
      <c r="A20" s="37" t="s">
        <v>4</v>
      </c>
      <c r="B20" s="37"/>
      <c r="C20" s="2"/>
    </row>
    <row r="21" spans="1:3" x14ac:dyDescent="0.35">
      <c r="A21" s="7" t="s">
        <v>66</v>
      </c>
      <c r="B21" s="26">
        <v>5600</v>
      </c>
      <c r="C21" s="2"/>
    </row>
    <row r="22" spans="1:3" x14ac:dyDescent="0.35">
      <c r="A22" s="7"/>
      <c r="B22" s="4"/>
      <c r="C22" s="2"/>
    </row>
    <row r="26" spans="1:3" x14ac:dyDescent="0.35">
      <c r="A26" s="12"/>
    </row>
  </sheetData>
  <mergeCells count="5">
    <mergeCell ref="A2:B2"/>
    <mergeCell ref="A8:B8"/>
    <mergeCell ref="A10:B10"/>
    <mergeCell ref="A12:B12"/>
    <mergeCell ref="A20:B2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75725-19CE-4D1E-8CEB-4B456738F0A9}">
  <dimension ref="A1:C20"/>
  <sheetViews>
    <sheetView zoomScale="94" workbookViewId="0">
      <selection activeCell="A13" sqref="A13"/>
    </sheetView>
  </sheetViews>
  <sheetFormatPr defaultRowHeight="14.5" x14ac:dyDescent="0.35"/>
  <cols>
    <col min="1" max="1" width="85" style="9" bestFit="1" customWidth="1"/>
    <col min="3" max="3" width="23.08984375" bestFit="1" customWidth="1"/>
  </cols>
  <sheetData>
    <row r="1" spans="1:3" x14ac:dyDescent="0.35">
      <c r="A1" s="6" t="s">
        <v>73</v>
      </c>
      <c r="B1" s="1" t="s">
        <v>5</v>
      </c>
      <c r="C1" s="1" t="s">
        <v>8</v>
      </c>
    </row>
    <row r="2" spans="1:3" x14ac:dyDescent="0.35">
      <c r="A2" s="37" t="s">
        <v>13</v>
      </c>
      <c r="B2" s="37"/>
      <c r="C2" s="2"/>
    </row>
    <row r="3" spans="1:3" x14ac:dyDescent="0.35">
      <c r="A3" s="7" t="s">
        <v>2</v>
      </c>
      <c r="B3" s="30">
        <v>18278</v>
      </c>
      <c r="C3" s="2"/>
    </row>
    <row r="4" spans="1:3" x14ac:dyDescent="0.35">
      <c r="A4" s="7" t="s">
        <v>11</v>
      </c>
      <c r="B4" s="10">
        <v>61</v>
      </c>
      <c r="C4" s="2"/>
    </row>
    <row r="5" spans="1:3" ht="29" x14ac:dyDescent="0.35">
      <c r="A5" s="8" t="s">
        <v>15</v>
      </c>
      <c r="B5" s="10">
        <v>59</v>
      </c>
      <c r="C5" s="2"/>
    </row>
    <row r="6" spans="1:3" x14ac:dyDescent="0.35">
      <c r="A6" s="8" t="s">
        <v>17</v>
      </c>
      <c r="B6" s="4">
        <v>0</v>
      </c>
      <c r="C6" s="2"/>
    </row>
    <row r="7" spans="1:3" x14ac:dyDescent="0.35">
      <c r="A7" s="8" t="s">
        <v>3</v>
      </c>
      <c r="B7" s="32">
        <v>18219</v>
      </c>
      <c r="C7" s="2"/>
    </row>
    <row r="8" spans="1:3" x14ac:dyDescent="0.35">
      <c r="A8" s="37" t="s">
        <v>9</v>
      </c>
      <c r="B8" s="37"/>
      <c r="C8" s="2"/>
    </row>
    <row r="9" spans="1:3" ht="43.5" x14ac:dyDescent="0.35">
      <c r="A9" s="8" t="s">
        <v>74</v>
      </c>
      <c r="B9" s="2">
        <v>18219</v>
      </c>
      <c r="C9" s="2"/>
    </row>
    <row r="10" spans="1:3" x14ac:dyDescent="0.35">
      <c r="A10" s="37" t="s">
        <v>14</v>
      </c>
      <c r="B10" s="37"/>
      <c r="C10" s="2"/>
    </row>
    <row r="11" spans="1:3" x14ac:dyDescent="0.35">
      <c r="A11" s="8" t="s">
        <v>0</v>
      </c>
      <c r="B11" s="5">
        <v>7</v>
      </c>
      <c r="C11" s="2"/>
    </row>
    <row r="12" spans="1:3" x14ac:dyDescent="0.35">
      <c r="A12" s="37" t="s">
        <v>12</v>
      </c>
      <c r="B12" s="37"/>
      <c r="C12" s="2"/>
    </row>
    <row r="13" spans="1:3" x14ac:dyDescent="0.35">
      <c r="A13" s="2" t="s">
        <v>64</v>
      </c>
      <c r="B13" s="13">
        <v>7</v>
      </c>
      <c r="C13" s="2" t="s">
        <v>107</v>
      </c>
    </row>
    <row r="14" spans="1:3" x14ac:dyDescent="0.35">
      <c r="A14" s="37" t="s">
        <v>4</v>
      </c>
      <c r="B14" s="37"/>
      <c r="C14" s="2"/>
    </row>
    <row r="15" spans="1:3" x14ac:dyDescent="0.35">
      <c r="A15" s="7" t="s">
        <v>72</v>
      </c>
      <c r="B15" s="26">
        <v>52</v>
      </c>
      <c r="C15" s="2"/>
    </row>
    <row r="16" spans="1:3" x14ac:dyDescent="0.35">
      <c r="A16" s="7"/>
      <c r="B16" s="4"/>
      <c r="C16" s="2"/>
    </row>
    <row r="20" spans="1:1" x14ac:dyDescent="0.35">
      <c r="A20" s="12"/>
    </row>
  </sheetData>
  <mergeCells count="5">
    <mergeCell ref="A2:B2"/>
    <mergeCell ref="A8:B8"/>
    <mergeCell ref="A10:B10"/>
    <mergeCell ref="A12:B12"/>
    <mergeCell ref="A14:B1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F3EA-D964-4D40-AC70-DA324D1E0824}">
  <dimension ref="A1:C22"/>
  <sheetViews>
    <sheetView zoomScale="94" workbookViewId="0">
      <selection activeCell="A15" sqref="A15"/>
    </sheetView>
  </sheetViews>
  <sheetFormatPr defaultRowHeight="14.5" x14ac:dyDescent="0.35"/>
  <cols>
    <col min="1" max="1" width="85" style="9" bestFit="1" customWidth="1"/>
    <col min="2" max="2" width="9" bestFit="1" customWidth="1"/>
    <col min="3" max="3" width="23.08984375" bestFit="1" customWidth="1"/>
  </cols>
  <sheetData>
    <row r="1" spans="1:3" x14ac:dyDescent="0.35">
      <c r="A1" s="6" t="s">
        <v>75</v>
      </c>
      <c r="B1" s="1" t="s">
        <v>5</v>
      </c>
      <c r="C1" s="1" t="s">
        <v>8</v>
      </c>
    </row>
    <row r="2" spans="1:3" x14ac:dyDescent="0.35">
      <c r="A2" s="37" t="s">
        <v>13</v>
      </c>
      <c r="B2" s="37"/>
      <c r="C2" s="2"/>
    </row>
    <row r="3" spans="1:3" x14ac:dyDescent="0.35">
      <c r="A3" s="7" t="s">
        <v>2</v>
      </c>
      <c r="B3" s="30">
        <v>1297047</v>
      </c>
      <c r="C3" s="2" t="s">
        <v>77</v>
      </c>
    </row>
    <row r="4" spans="1:3" x14ac:dyDescent="0.35">
      <c r="A4" s="7" t="s">
        <v>11</v>
      </c>
      <c r="B4" s="10">
        <v>28855</v>
      </c>
      <c r="C4" s="2"/>
    </row>
    <row r="5" spans="1:3" ht="29" x14ac:dyDescent="0.35">
      <c r="A5" s="8" t="s">
        <v>15</v>
      </c>
      <c r="B5" s="10">
        <v>28853</v>
      </c>
      <c r="C5" s="2"/>
    </row>
    <row r="6" spans="1:3" x14ac:dyDescent="0.35">
      <c r="A6" s="8" t="s">
        <v>17</v>
      </c>
      <c r="B6" s="4">
        <v>0</v>
      </c>
      <c r="C6" s="2"/>
    </row>
    <row r="7" spans="1:3" x14ac:dyDescent="0.35">
      <c r="A7" s="8" t="s">
        <v>3</v>
      </c>
      <c r="B7" s="33">
        <v>100192</v>
      </c>
      <c r="C7" s="2"/>
    </row>
    <row r="8" spans="1:3" x14ac:dyDescent="0.35">
      <c r="A8" s="37" t="s">
        <v>9</v>
      </c>
      <c r="B8" s="37"/>
      <c r="C8" s="2"/>
    </row>
    <row r="9" spans="1:3" ht="43.5" x14ac:dyDescent="0.35">
      <c r="A9" s="8" t="s">
        <v>78</v>
      </c>
      <c r="B9" s="14">
        <v>100192</v>
      </c>
      <c r="C9" s="2"/>
    </row>
    <row r="10" spans="1:3" x14ac:dyDescent="0.35">
      <c r="A10" s="37" t="s">
        <v>14</v>
      </c>
      <c r="B10" s="37"/>
      <c r="C10" s="2"/>
    </row>
    <row r="11" spans="1:3" x14ac:dyDescent="0.35">
      <c r="A11" s="8" t="s">
        <v>0</v>
      </c>
      <c r="B11" s="13">
        <v>10103</v>
      </c>
      <c r="C11" s="2"/>
    </row>
    <row r="12" spans="1:3" x14ac:dyDescent="0.35">
      <c r="A12" s="37" t="s">
        <v>12</v>
      </c>
      <c r="B12" s="37"/>
      <c r="C12" s="2"/>
    </row>
    <row r="13" spans="1:3" x14ac:dyDescent="0.35">
      <c r="A13" s="2" t="s">
        <v>79</v>
      </c>
      <c r="B13" s="13">
        <v>3062</v>
      </c>
      <c r="C13" s="2" t="s">
        <v>107</v>
      </c>
    </row>
    <row r="14" spans="1:3" x14ac:dyDescent="0.35">
      <c r="A14" s="2" t="s">
        <v>64</v>
      </c>
      <c r="B14" s="13">
        <v>7041</v>
      </c>
      <c r="C14" s="2" t="s">
        <v>107</v>
      </c>
    </row>
    <row r="15" spans="1:3" x14ac:dyDescent="0.35">
      <c r="A15" s="2" t="s">
        <v>80</v>
      </c>
      <c r="B15" s="13">
        <v>68</v>
      </c>
      <c r="C15" s="2" t="s">
        <v>112</v>
      </c>
    </row>
    <row r="16" spans="1:3" x14ac:dyDescent="0.35">
      <c r="A16" s="37" t="s">
        <v>4</v>
      </c>
      <c r="B16" s="37"/>
      <c r="C16" s="2"/>
    </row>
    <row r="17" spans="1:3" x14ac:dyDescent="0.35">
      <c r="A17" s="7" t="s">
        <v>76</v>
      </c>
      <c r="B17" s="26">
        <v>18751</v>
      </c>
      <c r="C17" s="2"/>
    </row>
    <row r="18" spans="1:3" x14ac:dyDescent="0.35">
      <c r="A18" s="7"/>
      <c r="B18" s="4"/>
      <c r="C18" s="2"/>
    </row>
    <row r="22" spans="1:3" x14ac:dyDescent="0.35">
      <c r="A22" s="12"/>
    </row>
  </sheetData>
  <mergeCells count="5">
    <mergeCell ref="A2:B2"/>
    <mergeCell ref="A8:B8"/>
    <mergeCell ref="A10:B10"/>
    <mergeCell ref="A12:B12"/>
    <mergeCell ref="A16:B1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E147C-0668-48F6-B7D7-6A5C5465547B}">
  <dimension ref="A1:C20"/>
  <sheetViews>
    <sheetView zoomScale="94" workbookViewId="0">
      <selection activeCell="B15" sqref="B15"/>
    </sheetView>
  </sheetViews>
  <sheetFormatPr defaultRowHeight="14.5" x14ac:dyDescent="0.35"/>
  <cols>
    <col min="1" max="1" width="85" style="9" bestFit="1" customWidth="1"/>
    <col min="2" max="2" width="9" bestFit="1" customWidth="1"/>
    <col min="3" max="3" width="23.08984375" bestFit="1" customWidth="1"/>
  </cols>
  <sheetData>
    <row r="1" spans="1:3" x14ac:dyDescent="0.35">
      <c r="A1" s="6" t="s">
        <v>81</v>
      </c>
      <c r="B1" s="1" t="s">
        <v>5</v>
      </c>
      <c r="C1" s="1" t="s">
        <v>8</v>
      </c>
    </row>
    <row r="2" spans="1:3" x14ac:dyDescent="0.35">
      <c r="A2" s="37" t="s">
        <v>13</v>
      </c>
      <c r="B2" s="37"/>
      <c r="C2" s="2"/>
    </row>
    <row r="3" spans="1:3" x14ac:dyDescent="0.35">
      <c r="A3" s="7" t="s">
        <v>2</v>
      </c>
      <c r="B3" s="30">
        <v>41</v>
      </c>
      <c r="C3" s="2"/>
    </row>
    <row r="4" spans="1:3" x14ac:dyDescent="0.35">
      <c r="A4" s="7" t="s">
        <v>11</v>
      </c>
      <c r="B4" s="10">
        <v>31</v>
      </c>
      <c r="C4" s="2"/>
    </row>
    <row r="5" spans="1:3" ht="29" x14ac:dyDescent="0.35">
      <c r="A5" s="8" t="s">
        <v>15</v>
      </c>
      <c r="B5" s="10">
        <v>29</v>
      </c>
      <c r="C5" s="2"/>
    </row>
    <row r="6" spans="1:3" x14ac:dyDescent="0.35">
      <c r="A6" s="8" t="s">
        <v>17</v>
      </c>
      <c r="B6" s="4">
        <v>0</v>
      </c>
      <c r="C6" s="2"/>
    </row>
    <row r="7" spans="1:3" x14ac:dyDescent="0.35">
      <c r="A7" s="8" t="s">
        <v>3</v>
      </c>
      <c r="B7" s="33">
        <v>10</v>
      </c>
      <c r="C7" s="2"/>
    </row>
    <row r="8" spans="1:3" x14ac:dyDescent="0.35">
      <c r="A8" s="37" t="s">
        <v>9</v>
      </c>
      <c r="B8" s="37"/>
      <c r="C8" s="2"/>
    </row>
    <row r="9" spans="1:3" ht="43.5" x14ac:dyDescent="0.35">
      <c r="A9" s="8" t="s">
        <v>84</v>
      </c>
      <c r="B9" s="28">
        <v>10</v>
      </c>
      <c r="C9" s="2"/>
    </row>
    <row r="10" spans="1:3" x14ac:dyDescent="0.35">
      <c r="A10" s="37" t="s">
        <v>14</v>
      </c>
      <c r="B10" s="37"/>
      <c r="C10" s="2"/>
    </row>
    <row r="11" spans="1:3" x14ac:dyDescent="0.35">
      <c r="A11" s="8" t="s">
        <v>0</v>
      </c>
      <c r="B11" s="13">
        <v>0</v>
      </c>
      <c r="C11" s="2"/>
    </row>
    <row r="12" spans="1:3" x14ac:dyDescent="0.35">
      <c r="A12" s="37" t="s">
        <v>12</v>
      </c>
      <c r="B12" s="37"/>
      <c r="C12" s="2"/>
    </row>
    <row r="13" spans="1:3" x14ac:dyDescent="0.35">
      <c r="A13" s="2" t="s">
        <v>83</v>
      </c>
      <c r="B13" s="13">
        <v>0</v>
      </c>
      <c r="C13" s="2" t="s">
        <v>61</v>
      </c>
    </row>
    <row r="14" spans="1:3" x14ac:dyDescent="0.35">
      <c r="A14" s="37" t="s">
        <v>4</v>
      </c>
      <c r="B14" s="37"/>
      <c r="C14" s="2"/>
    </row>
    <row r="15" spans="1:3" x14ac:dyDescent="0.35">
      <c r="A15" s="7" t="s">
        <v>82</v>
      </c>
      <c r="B15" s="26">
        <v>30</v>
      </c>
      <c r="C15" s="2"/>
    </row>
    <row r="16" spans="1:3" x14ac:dyDescent="0.35">
      <c r="A16" s="7"/>
      <c r="B16" s="4"/>
      <c r="C16" s="2"/>
    </row>
    <row r="20" spans="1:1" x14ac:dyDescent="0.35">
      <c r="A20" s="12"/>
    </row>
  </sheetData>
  <mergeCells count="5">
    <mergeCell ref="A2:B2"/>
    <mergeCell ref="A8:B8"/>
    <mergeCell ref="A10:B10"/>
    <mergeCell ref="A12:B12"/>
    <mergeCell ref="A14:B1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B5D5-95AA-4816-95A7-9AE26E0C9C02}">
  <dimension ref="A1:C20"/>
  <sheetViews>
    <sheetView zoomScale="94" workbookViewId="0">
      <selection activeCell="B13" sqref="B13"/>
    </sheetView>
  </sheetViews>
  <sheetFormatPr defaultRowHeight="14.5" x14ac:dyDescent="0.35"/>
  <cols>
    <col min="1" max="1" width="85" style="9" bestFit="1" customWidth="1"/>
    <col min="2" max="2" width="9" bestFit="1" customWidth="1"/>
    <col min="3" max="3" width="27.7265625" bestFit="1" customWidth="1"/>
  </cols>
  <sheetData>
    <row r="1" spans="1:3" x14ac:dyDescent="0.35">
      <c r="A1" s="6" t="s">
        <v>86</v>
      </c>
      <c r="B1" s="1" t="s">
        <v>5</v>
      </c>
      <c r="C1" s="1" t="s">
        <v>8</v>
      </c>
    </row>
    <row r="2" spans="1:3" x14ac:dyDescent="0.35">
      <c r="A2" s="37" t="s">
        <v>13</v>
      </c>
      <c r="B2" s="37"/>
      <c r="C2" s="2"/>
    </row>
    <row r="3" spans="1:3" x14ac:dyDescent="0.35">
      <c r="A3" s="7" t="s">
        <v>2</v>
      </c>
      <c r="B3" s="18">
        <v>808399</v>
      </c>
      <c r="C3" s="2"/>
    </row>
    <row r="4" spans="1:3" x14ac:dyDescent="0.35">
      <c r="A4" s="7" t="s">
        <v>11</v>
      </c>
      <c r="B4" s="10">
        <v>808399</v>
      </c>
      <c r="C4" s="2"/>
    </row>
    <row r="5" spans="1:3" x14ac:dyDescent="0.35">
      <c r="A5" s="8" t="s">
        <v>15</v>
      </c>
      <c r="B5" s="10">
        <v>808397</v>
      </c>
      <c r="C5" s="2"/>
    </row>
    <row r="6" spans="1:3" x14ac:dyDescent="0.35">
      <c r="A6" s="8" t="s">
        <v>17</v>
      </c>
      <c r="B6" s="4">
        <v>0</v>
      </c>
      <c r="C6" s="2"/>
    </row>
    <row r="7" spans="1:3" ht="15.5" x14ac:dyDescent="0.35">
      <c r="A7" s="8" t="s">
        <v>3</v>
      </c>
      <c r="B7" s="34">
        <v>0</v>
      </c>
      <c r="C7" s="2"/>
    </row>
    <row r="8" spans="1:3" x14ac:dyDescent="0.35">
      <c r="A8" s="37" t="s">
        <v>9</v>
      </c>
      <c r="B8" s="37"/>
      <c r="C8" s="2"/>
    </row>
    <row r="9" spans="1:3" ht="43.5" x14ac:dyDescent="0.35">
      <c r="A9" s="8" t="s">
        <v>93</v>
      </c>
      <c r="B9" s="15">
        <v>0</v>
      </c>
      <c r="C9" s="2"/>
    </row>
    <row r="10" spans="1:3" x14ac:dyDescent="0.35">
      <c r="A10" s="37" t="s">
        <v>14</v>
      </c>
      <c r="B10" s="37"/>
      <c r="C10" s="2"/>
    </row>
    <row r="11" spans="1:3" x14ac:dyDescent="0.35">
      <c r="A11" s="8" t="s">
        <v>0</v>
      </c>
      <c r="B11" s="13">
        <v>69</v>
      </c>
      <c r="C11" s="2" t="s">
        <v>91</v>
      </c>
    </row>
    <row r="12" spans="1:3" x14ac:dyDescent="0.35">
      <c r="A12" s="37" t="s">
        <v>12</v>
      </c>
      <c r="B12" s="37"/>
      <c r="C12" s="2"/>
    </row>
    <row r="13" spans="1:3" x14ac:dyDescent="0.35">
      <c r="A13" s="2" t="s">
        <v>87</v>
      </c>
      <c r="B13" s="13">
        <v>69</v>
      </c>
      <c r="C13" s="2" t="s">
        <v>91</v>
      </c>
    </row>
    <row r="14" spans="1:3" x14ac:dyDescent="0.35">
      <c r="A14" s="37" t="s">
        <v>4</v>
      </c>
      <c r="B14" s="37"/>
      <c r="C14" s="2"/>
    </row>
    <row r="15" spans="1:3" x14ac:dyDescent="0.35">
      <c r="A15" s="7" t="s">
        <v>85</v>
      </c>
      <c r="B15" s="26">
        <v>808328</v>
      </c>
      <c r="C15" s="2" t="s">
        <v>91</v>
      </c>
    </row>
    <row r="16" spans="1:3" x14ac:dyDescent="0.35">
      <c r="A16" s="7"/>
      <c r="B16" s="4"/>
      <c r="C16" s="2"/>
    </row>
    <row r="20" spans="1:1" x14ac:dyDescent="0.35">
      <c r="A20" s="12"/>
    </row>
  </sheetData>
  <mergeCells count="5">
    <mergeCell ref="A2:B2"/>
    <mergeCell ref="A8:B8"/>
    <mergeCell ref="A10:B10"/>
    <mergeCell ref="A12:B12"/>
    <mergeCell ref="A14:B1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3381-09DF-4964-A3E2-A33D9103E21A}">
  <dimension ref="A1:C20"/>
  <sheetViews>
    <sheetView tabSelected="1" zoomScale="94" workbookViewId="0">
      <selection activeCell="B17" sqref="B17"/>
    </sheetView>
  </sheetViews>
  <sheetFormatPr defaultRowHeight="14.5" x14ac:dyDescent="0.35"/>
  <cols>
    <col min="1" max="1" width="85" style="9" bestFit="1" customWidth="1"/>
    <col min="2" max="2" width="9" bestFit="1" customWidth="1"/>
    <col min="3" max="3" width="23.08984375" bestFit="1" customWidth="1"/>
  </cols>
  <sheetData>
    <row r="1" spans="1:3" x14ac:dyDescent="0.35">
      <c r="A1" s="6" t="s">
        <v>89</v>
      </c>
      <c r="B1" s="1" t="s">
        <v>5</v>
      </c>
      <c r="C1" s="1" t="s">
        <v>8</v>
      </c>
    </row>
    <row r="2" spans="1:3" x14ac:dyDescent="0.35">
      <c r="A2" s="37" t="s">
        <v>13</v>
      </c>
      <c r="B2" s="37"/>
      <c r="C2" s="2"/>
    </row>
    <row r="3" spans="1:3" x14ac:dyDescent="0.35">
      <c r="A3" s="7" t="s">
        <v>2</v>
      </c>
      <c r="B3" s="17">
        <v>1592683</v>
      </c>
      <c r="C3" s="2"/>
    </row>
    <row r="4" spans="1:3" x14ac:dyDescent="0.35">
      <c r="A4" s="7" t="s">
        <v>11</v>
      </c>
      <c r="B4" s="10">
        <v>1372070</v>
      </c>
      <c r="C4" s="2"/>
    </row>
    <row r="5" spans="1:3" ht="29" x14ac:dyDescent="0.35">
      <c r="A5" s="8" t="s">
        <v>15</v>
      </c>
      <c r="B5" s="10">
        <v>1372068</v>
      </c>
      <c r="C5" s="2"/>
    </row>
    <row r="6" spans="1:3" x14ac:dyDescent="0.35">
      <c r="A6" s="8" t="s">
        <v>17</v>
      </c>
      <c r="B6" s="4">
        <v>0</v>
      </c>
      <c r="C6" s="2"/>
    </row>
    <row r="7" spans="1:3" x14ac:dyDescent="0.35">
      <c r="A7" s="8" t="s">
        <v>3</v>
      </c>
      <c r="B7" s="16">
        <v>220613</v>
      </c>
      <c r="C7" s="2"/>
    </row>
    <row r="8" spans="1:3" x14ac:dyDescent="0.35">
      <c r="A8" s="37" t="s">
        <v>9</v>
      </c>
      <c r="B8" s="37"/>
      <c r="C8" s="2"/>
    </row>
    <row r="9" spans="1:3" ht="43.5" x14ac:dyDescent="0.35">
      <c r="A9" s="8" t="s">
        <v>92</v>
      </c>
      <c r="B9" s="7">
        <v>220613</v>
      </c>
      <c r="C9" s="2"/>
    </row>
    <row r="10" spans="1:3" x14ac:dyDescent="0.35">
      <c r="A10" s="37" t="s">
        <v>14</v>
      </c>
      <c r="B10" s="37"/>
      <c r="C10" s="2"/>
    </row>
    <row r="11" spans="1:3" x14ac:dyDescent="0.35">
      <c r="A11" s="8" t="s">
        <v>0</v>
      </c>
      <c r="B11" s="13" t="s">
        <v>90</v>
      </c>
      <c r="C11" s="2" t="s">
        <v>91</v>
      </c>
    </row>
    <row r="12" spans="1:3" x14ac:dyDescent="0.35">
      <c r="A12" s="37" t="s">
        <v>12</v>
      </c>
      <c r="B12" s="37"/>
      <c r="C12" s="2"/>
    </row>
    <row r="13" spans="1:3" x14ac:dyDescent="0.35">
      <c r="A13" s="2" t="s">
        <v>87</v>
      </c>
      <c r="B13" s="13" t="s">
        <v>90</v>
      </c>
      <c r="C13" s="2" t="s">
        <v>91</v>
      </c>
    </row>
    <row r="14" spans="1:3" x14ac:dyDescent="0.35">
      <c r="A14" s="37" t="s">
        <v>4</v>
      </c>
      <c r="B14" s="37"/>
      <c r="C14" s="2"/>
    </row>
    <row r="15" spans="1:3" x14ac:dyDescent="0.35">
      <c r="A15" s="7" t="s">
        <v>88</v>
      </c>
      <c r="B15" s="2" t="s">
        <v>90</v>
      </c>
      <c r="C15" s="2" t="s">
        <v>91</v>
      </c>
    </row>
    <row r="16" spans="1:3" x14ac:dyDescent="0.35">
      <c r="A16" s="7"/>
      <c r="B16" s="4"/>
      <c r="C16" s="2"/>
    </row>
    <row r="20" spans="1:1" x14ac:dyDescent="0.35">
      <c r="A20" s="12"/>
    </row>
  </sheetData>
  <mergeCells count="5">
    <mergeCell ref="A2:B2"/>
    <mergeCell ref="A8:B8"/>
    <mergeCell ref="A10:B10"/>
    <mergeCell ref="A12:B12"/>
    <mergeCell ref="A14:B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7DBD-323F-4CEE-9560-518A6C8591EF}">
  <dimension ref="A1:C18"/>
  <sheetViews>
    <sheetView zoomScale="110" zoomScaleNormal="110" workbookViewId="0">
      <selection activeCell="C16" sqref="C16"/>
    </sheetView>
  </sheetViews>
  <sheetFormatPr defaultRowHeight="14.5" x14ac:dyDescent="0.35"/>
  <cols>
    <col min="1" max="1" width="61.26953125" style="9" bestFit="1" customWidth="1"/>
    <col min="3" max="3" width="88.6328125" bestFit="1" customWidth="1"/>
  </cols>
  <sheetData>
    <row r="1" spans="1:3" x14ac:dyDescent="0.35">
      <c r="A1" s="6" t="s">
        <v>1</v>
      </c>
      <c r="B1" s="1" t="s">
        <v>5</v>
      </c>
      <c r="C1" s="1" t="s">
        <v>8</v>
      </c>
    </row>
    <row r="2" spans="1:3" x14ac:dyDescent="0.35">
      <c r="A2" s="37" t="s">
        <v>13</v>
      </c>
      <c r="B2" s="37"/>
      <c r="C2" s="2"/>
    </row>
    <row r="3" spans="1:3" x14ac:dyDescent="0.35">
      <c r="A3" s="7" t="s">
        <v>2</v>
      </c>
      <c r="B3" s="19">
        <v>18728</v>
      </c>
      <c r="C3" s="2"/>
    </row>
    <row r="4" spans="1:3" x14ac:dyDescent="0.35">
      <c r="A4" s="7" t="s">
        <v>11</v>
      </c>
      <c r="B4" s="11">
        <v>847</v>
      </c>
      <c r="C4" s="2"/>
    </row>
    <row r="5" spans="1:3" ht="29" x14ac:dyDescent="0.35">
      <c r="A5" s="8" t="s">
        <v>15</v>
      </c>
      <c r="B5" s="10">
        <v>845</v>
      </c>
      <c r="C5" s="2"/>
    </row>
    <row r="6" spans="1:3" x14ac:dyDescent="0.35">
      <c r="A6" s="8" t="s">
        <v>95</v>
      </c>
      <c r="B6" s="20">
        <v>9389</v>
      </c>
      <c r="C6" s="2"/>
    </row>
    <row r="7" spans="1:3" x14ac:dyDescent="0.35">
      <c r="A7" s="8" t="s">
        <v>3</v>
      </c>
      <c r="B7" s="21">
        <v>17881</v>
      </c>
      <c r="C7" s="2"/>
    </row>
    <row r="8" spans="1:3" x14ac:dyDescent="0.35">
      <c r="A8" s="37" t="s">
        <v>9</v>
      </c>
      <c r="B8" s="37"/>
      <c r="C8" s="2"/>
    </row>
    <row r="9" spans="1:3" ht="29" x14ac:dyDescent="0.35">
      <c r="A9" s="8" t="s">
        <v>18</v>
      </c>
      <c r="B9" s="4">
        <v>9338</v>
      </c>
      <c r="C9" s="2"/>
    </row>
    <row r="10" spans="1:3" ht="29" x14ac:dyDescent="0.35">
      <c r="A10" s="8" t="s">
        <v>16</v>
      </c>
      <c r="B10" s="4">
        <v>8543</v>
      </c>
      <c r="C10" s="2"/>
    </row>
    <row r="11" spans="1:3" x14ac:dyDescent="0.35">
      <c r="A11" s="37" t="s">
        <v>14</v>
      </c>
      <c r="B11" s="37"/>
      <c r="C11" s="2"/>
    </row>
    <row r="12" spans="1:3" x14ac:dyDescent="0.35">
      <c r="A12" s="8" t="s">
        <v>0</v>
      </c>
      <c r="B12" s="5">
        <v>12</v>
      </c>
      <c r="C12" s="2"/>
    </row>
    <row r="13" spans="1:3" x14ac:dyDescent="0.35">
      <c r="A13" s="37" t="s">
        <v>12</v>
      </c>
      <c r="B13" s="37"/>
      <c r="C13" s="2"/>
    </row>
    <row r="14" spans="1:3" x14ac:dyDescent="0.35">
      <c r="A14" s="7" t="s">
        <v>6</v>
      </c>
      <c r="B14" s="5">
        <v>1</v>
      </c>
      <c r="C14" s="2" t="s">
        <v>98</v>
      </c>
    </row>
    <row r="15" spans="1:3" ht="29" x14ac:dyDescent="0.35">
      <c r="A15" s="7" t="s">
        <v>19</v>
      </c>
      <c r="B15" s="5">
        <v>11</v>
      </c>
      <c r="C15" s="7" t="s">
        <v>99</v>
      </c>
    </row>
    <row r="16" spans="1:3" x14ac:dyDescent="0.35">
      <c r="A16" s="37" t="s">
        <v>4</v>
      </c>
      <c r="B16" s="37"/>
      <c r="C16" s="2"/>
    </row>
    <row r="17" spans="1:3" x14ac:dyDescent="0.35">
      <c r="A17" s="7" t="s">
        <v>7</v>
      </c>
      <c r="B17" s="10">
        <v>834</v>
      </c>
      <c r="C17" s="2"/>
    </row>
    <row r="18" spans="1:3" x14ac:dyDescent="0.35">
      <c r="A18" s="7"/>
      <c r="B18" s="4"/>
      <c r="C18" s="2"/>
    </row>
  </sheetData>
  <mergeCells count="5">
    <mergeCell ref="A8:B8"/>
    <mergeCell ref="A2:B2"/>
    <mergeCell ref="A11:B11"/>
    <mergeCell ref="A13:B13"/>
    <mergeCell ref="A16:B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3C21-CBFF-4A1A-AA99-D6A00810E2A0}">
  <dimension ref="A1:C17"/>
  <sheetViews>
    <sheetView workbookViewId="0">
      <selection activeCell="A18" sqref="A18"/>
    </sheetView>
  </sheetViews>
  <sheetFormatPr defaultRowHeight="14.5" x14ac:dyDescent="0.35"/>
  <cols>
    <col min="1" max="1" width="71.1796875" customWidth="1"/>
    <col min="2" max="2" width="12.36328125" customWidth="1"/>
  </cols>
  <sheetData>
    <row r="1" spans="1:3" x14ac:dyDescent="0.35">
      <c r="A1" s="6" t="s">
        <v>27</v>
      </c>
      <c r="B1" s="1" t="s">
        <v>5</v>
      </c>
      <c r="C1" s="1" t="s">
        <v>8</v>
      </c>
    </row>
    <row r="2" spans="1:3" x14ac:dyDescent="0.35">
      <c r="A2" s="37" t="s">
        <v>13</v>
      </c>
      <c r="B2" s="37"/>
      <c r="C2" s="2"/>
    </row>
    <row r="3" spans="1:3" x14ac:dyDescent="0.35">
      <c r="A3" s="7" t="s">
        <v>2</v>
      </c>
      <c r="B3" s="22">
        <v>18728</v>
      </c>
      <c r="C3" s="2"/>
    </row>
    <row r="4" spans="1:3" x14ac:dyDescent="0.35">
      <c r="A4" s="7" t="s">
        <v>11</v>
      </c>
      <c r="B4" s="11">
        <v>12</v>
      </c>
      <c r="C4" s="2"/>
    </row>
    <row r="5" spans="1:3" ht="29" x14ac:dyDescent="0.35">
      <c r="A5" s="8" t="s">
        <v>10</v>
      </c>
      <c r="B5" s="10">
        <v>10</v>
      </c>
      <c r="C5" s="2"/>
    </row>
    <row r="6" spans="1:3" x14ac:dyDescent="0.35">
      <c r="A6" s="8" t="s">
        <v>3</v>
      </c>
      <c r="B6" s="21">
        <v>18716</v>
      </c>
      <c r="C6" s="2"/>
    </row>
    <row r="7" spans="1:3" x14ac:dyDescent="0.35">
      <c r="A7" s="8" t="s">
        <v>95</v>
      </c>
      <c r="B7" s="4">
        <v>0</v>
      </c>
      <c r="C7" s="2"/>
    </row>
    <row r="8" spans="1:3" x14ac:dyDescent="0.35">
      <c r="A8" s="38" t="s">
        <v>9</v>
      </c>
      <c r="B8" s="39"/>
      <c r="C8" s="2"/>
    </row>
    <row r="9" spans="1:3" x14ac:dyDescent="0.35">
      <c r="A9" s="8" t="s">
        <v>20</v>
      </c>
      <c r="B9" s="3">
        <v>18716</v>
      </c>
      <c r="C9" s="2"/>
    </row>
    <row r="10" spans="1:3" x14ac:dyDescent="0.35">
      <c r="A10" s="38" t="s">
        <v>14</v>
      </c>
      <c r="B10" s="39"/>
      <c r="C10" s="2"/>
    </row>
    <row r="11" spans="1:3" x14ac:dyDescent="0.35">
      <c r="A11" s="8" t="s">
        <v>0</v>
      </c>
      <c r="B11" s="5">
        <v>0</v>
      </c>
      <c r="C11" s="2"/>
    </row>
    <row r="12" spans="1:3" x14ac:dyDescent="0.35">
      <c r="A12" s="38" t="s">
        <v>12</v>
      </c>
      <c r="B12" s="39"/>
      <c r="C12" s="2"/>
    </row>
    <row r="13" spans="1:3" x14ac:dyDescent="0.35">
      <c r="A13" s="7" t="s">
        <v>21</v>
      </c>
      <c r="B13" s="5">
        <v>0</v>
      </c>
      <c r="C13" s="2"/>
    </row>
    <row r="14" spans="1:3" x14ac:dyDescent="0.35">
      <c r="A14" s="7"/>
      <c r="B14" s="5"/>
      <c r="C14" s="2"/>
    </row>
    <row r="15" spans="1:3" x14ac:dyDescent="0.35">
      <c r="A15" s="38" t="s">
        <v>4</v>
      </c>
      <c r="B15" s="39"/>
      <c r="C15" s="2"/>
    </row>
    <row r="16" spans="1:3" x14ac:dyDescent="0.35">
      <c r="A16" s="7" t="s">
        <v>22</v>
      </c>
      <c r="B16" s="10">
        <v>10</v>
      </c>
      <c r="C16" s="2"/>
    </row>
    <row r="17" spans="1:3" x14ac:dyDescent="0.35">
      <c r="A17" s="7"/>
      <c r="B17" s="4"/>
      <c r="C17" s="2"/>
    </row>
  </sheetData>
  <mergeCells count="5">
    <mergeCell ref="A2:B2"/>
    <mergeCell ref="A8:B8"/>
    <mergeCell ref="A10:B10"/>
    <mergeCell ref="A12:B12"/>
    <mergeCell ref="A15:B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D956-E276-4BCD-96EB-B6C66D74BE5C}">
  <dimension ref="A1:C16"/>
  <sheetViews>
    <sheetView zoomScale="94" workbookViewId="0">
      <selection activeCell="A9" sqref="A9"/>
    </sheetView>
  </sheetViews>
  <sheetFormatPr defaultRowHeight="14.5" x14ac:dyDescent="0.35"/>
  <cols>
    <col min="1" max="1" width="61.7265625" style="9" customWidth="1"/>
    <col min="3" max="3" width="23.08984375" bestFit="1" customWidth="1"/>
  </cols>
  <sheetData>
    <row r="1" spans="1:3" x14ac:dyDescent="0.35">
      <c r="A1" s="6" t="s">
        <v>26</v>
      </c>
      <c r="B1" s="1" t="s">
        <v>5</v>
      </c>
      <c r="C1" s="1" t="s">
        <v>8</v>
      </c>
    </row>
    <row r="2" spans="1:3" x14ac:dyDescent="0.35">
      <c r="A2" s="37" t="s">
        <v>13</v>
      </c>
      <c r="B2" s="37"/>
      <c r="C2" s="2"/>
    </row>
    <row r="3" spans="1:3" x14ac:dyDescent="0.35">
      <c r="A3" s="7" t="s">
        <v>2</v>
      </c>
      <c r="B3" s="3">
        <v>10280</v>
      </c>
      <c r="C3" s="2"/>
    </row>
    <row r="4" spans="1:3" x14ac:dyDescent="0.35">
      <c r="A4" s="7" t="s">
        <v>11</v>
      </c>
      <c r="B4" s="11">
        <v>6400</v>
      </c>
      <c r="C4" s="2"/>
    </row>
    <row r="5" spans="1:3" ht="29" x14ac:dyDescent="0.35">
      <c r="A5" s="8" t="s">
        <v>15</v>
      </c>
      <c r="B5" s="10">
        <v>6398</v>
      </c>
      <c r="C5" s="2"/>
    </row>
    <row r="6" spans="1:3" x14ac:dyDescent="0.35">
      <c r="A6" s="8" t="s">
        <v>95</v>
      </c>
      <c r="B6" s="4">
        <v>0</v>
      </c>
      <c r="C6" s="2"/>
    </row>
    <row r="7" spans="1:3" x14ac:dyDescent="0.35">
      <c r="A7" s="8" t="s">
        <v>3</v>
      </c>
      <c r="B7" s="21">
        <v>3882</v>
      </c>
      <c r="C7" s="2"/>
    </row>
    <row r="8" spans="1:3" x14ac:dyDescent="0.35">
      <c r="A8" s="37" t="s">
        <v>9</v>
      </c>
      <c r="B8" s="37"/>
      <c r="C8" s="2"/>
    </row>
    <row r="9" spans="1:3" ht="43.5" x14ac:dyDescent="0.35">
      <c r="A9" s="8" t="s">
        <v>23</v>
      </c>
      <c r="B9" s="4">
        <v>3882</v>
      </c>
      <c r="C9" s="2"/>
    </row>
    <row r="10" spans="1:3" x14ac:dyDescent="0.35">
      <c r="A10" s="37" t="s">
        <v>14</v>
      </c>
      <c r="B10" s="37"/>
      <c r="C10" s="2"/>
    </row>
    <row r="11" spans="1:3" x14ac:dyDescent="0.35">
      <c r="A11" s="8" t="s">
        <v>0</v>
      </c>
      <c r="B11" s="5">
        <v>0</v>
      </c>
      <c r="C11" s="2"/>
    </row>
    <row r="12" spans="1:3" x14ac:dyDescent="0.35">
      <c r="A12" s="37" t="s">
        <v>12</v>
      </c>
      <c r="B12" s="37"/>
      <c r="C12" s="2"/>
    </row>
    <row r="13" spans="1:3" x14ac:dyDescent="0.35">
      <c r="A13" s="7" t="s">
        <v>24</v>
      </c>
      <c r="B13" s="5">
        <v>0</v>
      </c>
      <c r="C13" s="2"/>
    </row>
    <row r="14" spans="1:3" x14ac:dyDescent="0.35">
      <c r="A14" s="37" t="s">
        <v>4</v>
      </c>
      <c r="B14" s="37"/>
      <c r="C14" s="2"/>
    </row>
    <row r="15" spans="1:3" x14ac:dyDescent="0.35">
      <c r="A15" s="7" t="s">
        <v>50</v>
      </c>
      <c r="B15" s="10">
        <v>6398</v>
      </c>
      <c r="C15" s="2"/>
    </row>
    <row r="16" spans="1:3" x14ac:dyDescent="0.35">
      <c r="A16" s="7"/>
      <c r="B16" s="4"/>
      <c r="C16" s="2"/>
    </row>
  </sheetData>
  <mergeCells count="5">
    <mergeCell ref="A2:B2"/>
    <mergeCell ref="A8:B8"/>
    <mergeCell ref="A10:B10"/>
    <mergeCell ref="A12:B12"/>
    <mergeCell ref="A14:B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27C4-056D-4F16-B9E3-AA1B952324C8}">
  <dimension ref="A1:C16"/>
  <sheetViews>
    <sheetView zoomScale="94" workbookViewId="0">
      <selection activeCell="C14" sqref="C14"/>
    </sheetView>
  </sheetViews>
  <sheetFormatPr defaultRowHeight="14.5" x14ac:dyDescent="0.35"/>
  <cols>
    <col min="1" max="1" width="61.7265625" style="9" customWidth="1"/>
    <col min="3" max="3" width="23.08984375" bestFit="1" customWidth="1"/>
  </cols>
  <sheetData>
    <row r="1" spans="1:3" x14ac:dyDescent="0.35">
      <c r="A1" s="6" t="s">
        <v>25</v>
      </c>
      <c r="B1" s="1" t="s">
        <v>5</v>
      </c>
      <c r="C1" s="1" t="s">
        <v>8</v>
      </c>
    </row>
    <row r="2" spans="1:3" x14ac:dyDescent="0.35">
      <c r="A2" s="37" t="s">
        <v>13</v>
      </c>
      <c r="B2" s="37"/>
      <c r="C2" s="2"/>
    </row>
    <row r="3" spans="1:3" x14ac:dyDescent="0.35">
      <c r="A3" s="7" t="s">
        <v>2</v>
      </c>
      <c r="B3" s="19">
        <v>14222</v>
      </c>
      <c r="C3" s="2"/>
    </row>
    <row r="4" spans="1:3" x14ac:dyDescent="0.35">
      <c r="A4" s="7" t="s">
        <v>11</v>
      </c>
      <c r="B4" s="10">
        <v>13614</v>
      </c>
      <c r="C4" s="2"/>
    </row>
    <row r="5" spans="1:3" ht="29" x14ac:dyDescent="0.35">
      <c r="A5" s="8" t="s">
        <v>15</v>
      </c>
      <c r="B5" s="10">
        <v>13612</v>
      </c>
      <c r="C5" s="2"/>
    </row>
    <row r="6" spans="1:3" x14ac:dyDescent="0.35">
      <c r="A6" s="8" t="s">
        <v>95</v>
      </c>
      <c r="B6" s="4">
        <v>0</v>
      </c>
      <c r="C6" s="2"/>
    </row>
    <row r="7" spans="1:3" x14ac:dyDescent="0.35">
      <c r="A7" s="8" t="s">
        <v>3</v>
      </c>
      <c r="B7" s="21">
        <v>610</v>
      </c>
      <c r="C7" s="2"/>
    </row>
    <row r="8" spans="1:3" x14ac:dyDescent="0.35">
      <c r="A8" s="37" t="s">
        <v>9</v>
      </c>
      <c r="B8" s="37"/>
      <c r="C8" s="2"/>
    </row>
    <row r="9" spans="1:3" ht="29" x14ac:dyDescent="0.35">
      <c r="A9" s="8" t="s">
        <v>29</v>
      </c>
      <c r="B9" s="10">
        <v>610</v>
      </c>
      <c r="C9" s="2"/>
    </row>
    <row r="10" spans="1:3" x14ac:dyDescent="0.35">
      <c r="A10" s="37" t="s">
        <v>14</v>
      </c>
      <c r="B10" s="37"/>
      <c r="C10" s="2"/>
    </row>
    <row r="11" spans="1:3" x14ac:dyDescent="0.35">
      <c r="A11" s="8" t="s">
        <v>0</v>
      </c>
      <c r="B11" s="5">
        <v>1</v>
      </c>
      <c r="C11" s="2"/>
    </row>
    <row r="12" spans="1:3" x14ac:dyDescent="0.35">
      <c r="A12" s="37" t="s">
        <v>12</v>
      </c>
      <c r="B12" s="37"/>
      <c r="C12" s="2"/>
    </row>
    <row r="13" spans="1:3" x14ac:dyDescent="0.35">
      <c r="A13" s="7" t="s">
        <v>28</v>
      </c>
      <c r="B13" s="5">
        <v>1</v>
      </c>
      <c r="C13" s="2" t="s">
        <v>96</v>
      </c>
    </row>
    <row r="14" spans="1:3" x14ac:dyDescent="0.35">
      <c r="A14" s="37" t="s">
        <v>4</v>
      </c>
      <c r="B14" s="37"/>
      <c r="C14" s="2"/>
    </row>
    <row r="15" spans="1:3" x14ac:dyDescent="0.35">
      <c r="A15" s="7" t="s">
        <v>37</v>
      </c>
      <c r="B15" s="10">
        <v>13611</v>
      </c>
      <c r="C15" s="2"/>
    </row>
    <row r="16" spans="1:3" x14ac:dyDescent="0.35">
      <c r="A16" s="7"/>
      <c r="B16" s="4"/>
      <c r="C16" s="2"/>
    </row>
  </sheetData>
  <mergeCells count="5">
    <mergeCell ref="A2:B2"/>
    <mergeCell ref="A8:B8"/>
    <mergeCell ref="A10:B10"/>
    <mergeCell ref="A12:B12"/>
    <mergeCell ref="A14:B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B9805-1AC0-4EC2-80B7-93D7EB3DB821}">
  <dimension ref="A1:C23"/>
  <sheetViews>
    <sheetView zoomScale="94" workbookViewId="0">
      <selection activeCell="C16" sqref="C16"/>
    </sheetView>
  </sheetViews>
  <sheetFormatPr defaultRowHeight="14.5" x14ac:dyDescent="0.35"/>
  <cols>
    <col min="1" max="1" width="85" style="9" bestFit="1" customWidth="1"/>
    <col min="3" max="3" width="48.36328125" customWidth="1"/>
  </cols>
  <sheetData>
    <row r="1" spans="1:3" x14ac:dyDescent="0.35">
      <c r="A1" s="6" t="s">
        <v>30</v>
      </c>
      <c r="B1" s="1" t="s">
        <v>5</v>
      </c>
      <c r="C1" s="1" t="s">
        <v>8</v>
      </c>
    </row>
    <row r="2" spans="1:3" x14ac:dyDescent="0.35">
      <c r="A2" s="37" t="s">
        <v>13</v>
      </c>
      <c r="B2" s="37"/>
      <c r="C2" s="2"/>
    </row>
    <row r="3" spans="1:3" x14ac:dyDescent="0.35">
      <c r="A3" s="7" t="s">
        <v>2</v>
      </c>
      <c r="B3" s="23">
        <v>14222</v>
      </c>
      <c r="C3" s="2"/>
    </row>
    <row r="4" spans="1:3" x14ac:dyDescent="0.35">
      <c r="A4" s="7" t="s">
        <v>11</v>
      </c>
      <c r="B4" s="10">
        <v>13267</v>
      </c>
      <c r="C4" s="2"/>
    </row>
    <row r="5" spans="1:3" ht="29" x14ac:dyDescent="0.35">
      <c r="A5" s="8" t="s">
        <v>15</v>
      </c>
      <c r="B5" s="10">
        <v>13265</v>
      </c>
      <c r="C5" s="2"/>
    </row>
    <row r="6" spans="1:3" x14ac:dyDescent="0.35">
      <c r="A6" s="8" t="s">
        <v>95</v>
      </c>
      <c r="B6" s="4">
        <v>0</v>
      </c>
      <c r="C6" s="2"/>
    </row>
    <row r="7" spans="1:3" x14ac:dyDescent="0.35">
      <c r="A7" s="8" t="s">
        <v>3</v>
      </c>
      <c r="B7" s="21">
        <v>957</v>
      </c>
      <c r="C7" s="2"/>
    </row>
    <row r="8" spans="1:3" x14ac:dyDescent="0.35">
      <c r="A8" s="37" t="s">
        <v>9</v>
      </c>
      <c r="B8" s="37"/>
      <c r="C8" s="2"/>
    </row>
    <row r="9" spans="1:3" ht="29" x14ac:dyDescent="0.35">
      <c r="A9" s="8" t="s">
        <v>31</v>
      </c>
      <c r="B9" s="3">
        <v>957</v>
      </c>
      <c r="C9" s="2"/>
    </row>
    <row r="10" spans="1:3" x14ac:dyDescent="0.35">
      <c r="A10" s="37" t="s">
        <v>14</v>
      </c>
      <c r="B10" s="37"/>
      <c r="C10" s="2"/>
    </row>
    <row r="11" spans="1:3" x14ac:dyDescent="0.35">
      <c r="A11" s="8" t="s">
        <v>0</v>
      </c>
      <c r="B11" s="5">
        <v>51</v>
      </c>
      <c r="C11" s="2"/>
    </row>
    <row r="12" spans="1:3" x14ac:dyDescent="0.35">
      <c r="A12" s="37" t="s">
        <v>12</v>
      </c>
      <c r="B12" s="37"/>
      <c r="C12" s="2"/>
    </row>
    <row r="13" spans="1:3" x14ac:dyDescent="0.35">
      <c r="A13" s="2" t="s">
        <v>32</v>
      </c>
      <c r="B13" s="13">
        <v>1</v>
      </c>
      <c r="C13" s="2" t="s">
        <v>100</v>
      </c>
    </row>
    <row r="14" spans="1:3" x14ac:dyDescent="0.35">
      <c r="A14" s="2" t="s">
        <v>33</v>
      </c>
      <c r="B14" s="13">
        <v>2</v>
      </c>
      <c r="C14" s="2" t="s">
        <v>101</v>
      </c>
    </row>
    <row r="15" spans="1:3" x14ac:dyDescent="0.35">
      <c r="A15" s="2" t="s">
        <v>34</v>
      </c>
      <c r="B15" s="13">
        <v>5</v>
      </c>
      <c r="C15" s="2" t="s">
        <v>102</v>
      </c>
    </row>
    <row r="16" spans="1:3" ht="87" x14ac:dyDescent="0.35">
      <c r="A16" s="7" t="s">
        <v>35</v>
      </c>
      <c r="B16" s="5">
        <v>43</v>
      </c>
      <c r="C16" s="7" t="s">
        <v>97</v>
      </c>
    </row>
    <row r="17" spans="1:3" x14ac:dyDescent="0.35">
      <c r="A17" s="37" t="s">
        <v>4</v>
      </c>
      <c r="B17" s="37"/>
      <c r="C17" s="2"/>
    </row>
    <row r="18" spans="1:3" x14ac:dyDescent="0.35">
      <c r="A18" s="7" t="s">
        <v>36</v>
      </c>
      <c r="B18" s="25">
        <v>13220</v>
      </c>
      <c r="C18" s="2"/>
    </row>
    <row r="19" spans="1:3" x14ac:dyDescent="0.35">
      <c r="A19" s="7"/>
      <c r="B19" s="4"/>
      <c r="C19" s="2"/>
    </row>
    <row r="23" spans="1:3" x14ac:dyDescent="0.35">
      <c r="A23" s="12"/>
    </row>
  </sheetData>
  <mergeCells count="5">
    <mergeCell ref="A2:B2"/>
    <mergeCell ref="A8:B8"/>
    <mergeCell ref="A10:B10"/>
    <mergeCell ref="A12:B12"/>
    <mergeCell ref="A17:B1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676-99F2-41D1-9CC4-597E76531B33}">
  <dimension ref="A1:C24"/>
  <sheetViews>
    <sheetView zoomScale="94" workbookViewId="0">
      <selection activeCell="C17" sqref="C17"/>
    </sheetView>
  </sheetViews>
  <sheetFormatPr defaultRowHeight="14.5" x14ac:dyDescent="0.35"/>
  <cols>
    <col min="1" max="1" width="85" style="9" bestFit="1" customWidth="1"/>
    <col min="3" max="3" width="48.36328125" customWidth="1"/>
  </cols>
  <sheetData>
    <row r="1" spans="1:3" x14ac:dyDescent="0.35">
      <c r="A1" s="6" t="s">
        <v>49</v>
      </c>
      <c r="B1" s="1" t="s">
        <v>5</v>
      </c>
      <c r="C1" s="1" t="s">
        <v>8</v>
      </c>
    </row>
    <row r="2" spans="1:3" x14ac:dyDescent="0.35">
      <c r="A2" s="37" t="s">
        <v>13</v>
      </c>
      <c r="B2" s="37"/>
      <c r="C2" s="2"/>
    </row>
    <row r="3" spans="1:3" x14ac:dyDescent="0.35">
      <c r="A3" s="7" t="s">
        <v>2</v>
      </c>
      <c r="B3" s="22">
        <v>18728</v>
      </c>
      <c r="C3" s="2"/>
    </row>
    <row r="4" spans="1:3" x14ac:dyDescent="0.35">
      <c r="A4" s="7" t="s">
        <v>11</v>
      </c>
      <c r="B4" s="10">
        <v>9391</v>
      </c>
      <c r="C4" s="2"/>
    </row>
    <row r="5" spans="1:3" ht="29" x14ac:dyDescent="0.35">
      <c r="A5" s="8" t="s">
        <v>15</v>
      </c>
      <c r="B5" s="10">
        <v>9389</v>
      </c>
      <c r="C5" s="2"/>
    </row>
    <row r="6" spans="1:3" x14ac:dyDescent="0.35">
      <c r="A6" s="8" t="s">
        <v>95</v>
      </c>
      <c r="B6" s="24">
        <v>9389</v>
      </c>
      <c r="C6" s="2"/>
    </row>
    <row r="7" spans="1:3" x14ac:dyDescent="0.35">
      <c r="A7" s="8" t="s">
        <v>3</v>
      </c>
      <c r="B7" s="21">
        <v>9338</v>
      </c>
      <c r="C7" s="2"/>
    </row>
    <row r="8" spans="1:3" x14ac:dyDescent="0.35">
      <c r="A8" s="37" t="s">
        <v>9</v>
      </c>
      <c r="B8" s="37"/>
      <c r="C8" s="2"/>
    </row>
    <row r="9" spans="1:3" ht="58" x14ac:dyDescent="0.35">
      <c r="A9" s="8" t="s">
        <v>43</v>
      </c>
      <c r="B9" s="4">
        <v>9338</v>
      </c>
      <c r="C9" s="2"/>
    </row>
    <row r="10" spans="1:3" x14ac:dyDescent="0.35">
      <c r="A10" s="37" t="s">
        <v>14</v>
      </c>
      <c r="B10" s="37"/>
      <c r="C10" s="2"/>
    </row>
    <row r="11" spans="1:3" x14ac:dyDescent="0.35">
      <c r="A11" s="8" t="s">
        <v>0</v>
      </c>
      <c r="B11" s="5">
        <v>877</v>
      </c>
      <c r="C11" s="2"/>
    </row>
    <row r="12" spans="1:3" x14ac:dyDescent="0.35">
      <c r="A12" s="37" t="s">
        <v>12</v>
      </c>
      <c r="B12" s="37"/>
      <c r="C12" s="2"/>
    </row>
    <row r="13" spans="1:3" x14ac:dyDescent="0.35">
      <c r="A13" s="2" t="s">
        <v>38</v>
      </c>
      <c r="B13" s="13">
        <v>82</v>
      </c>
      <c r="C13" s="2" t="s">
        <v>105</v>
      </c>
    </row>
    <row r="14" spans="1:3" x14ac:dyDescent="0.35">
      <c r="A14" s="2" t="s">
        <v>39</v>
      </c>
      <c r="B14" s="13">
        <v>40</v>
      </c>
      <c r="C14" s="2" t="s">
        <v>105</v>
      </c>
    </row>
    <row r="15" spans="1:3" x14ac:dyDescent="0.35">
      <c r="A15" s="2" t="s">
        <v>40</v>
      </c>
      <c r="B15" s="13">
        <v>96</v>
      </c>
      <c r="C15" s="2" t="s">
        <v>103</v>
      </c>
    </row>
    <row r="16" spans="1:3" x14ac:dyDescent="0.35">
      <c r="A16" s="2" t="s">
        <v>41</v>
      </c>
      <c r="B16" s="13">
        <v>96</v>
      </c>
      <c r="C16" s="2" t="s">
        <v>103</v>
      </c>
    </row>
    <row r="17" spans="1:3" ht="116" x14ac:dyDescent="0.35">
      <c r="A17" s="2" t="s">
        <v>42</v>
      </c>
      <c r="B17" s="13">
        <v>660</v>
      </c>
      <c r="C17" s="7" t="s">
        <v>104</v>
      </c>
    </row>
    <row r="18" spans="1:3" x14ac:dyDescent="0.35">
      <c r="A18" s="37" t="s">
        <v>4</v>
      </c>
      <c r="B18" s="37"/>
      <c r="C18" s="2"/>
    </row>
    <row r="19" spans="1:3" x14ac:dyDescent="0.35">
      <c r="A19" s="7" t="s">
        <v>51</v>
      </c>
      <c r="B19" s="25">
        <v>8512</v>
      </c>
      <c r="C19" s="2"/>
    </row>
    <row r="20" spans="1:3" x14ac:dyDescent="0.35">
      <c r="A20" s="7"/>
      <c r="B20" s="4"/>
      <c r="C20" s="2"/>
    </row>
    <row r="24" spans="1:3" x14ac:dyDescent="0.35">
      <c r="A24" s="12"/>
    </row>
  </sheetData>
  <mergeCells count="5">
    <mergeCell ref="A2:B2"/>
    <mergeCell ref="A8:B8"/>
    <mergeCell ref="A10:B10"/>
    <mergeCell ref="A12:B12"/>
    <mergeCell ref="A18:B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F1EC-5C32-4261-85CA-1C8B5E28D13D}">
  <dimension ref="A1:D20"/>
  <sheetViews>
    <sheetView zoomScale="94" workbookViewId="0">
      <selection activeCell="C13" sqref="C13"/>
    </sheetView>
  </sheetViews>
  <sheetFormatPr defaultRowHeight="14.5" x14ac:dyDescent="0.35"/>
  <cols>
    <col min="1" max="1" width="85" style="9" bestFit="1" customWidth="1"/>
    <col min="3" max="3" width="23.08984375" bestFit="1" customWidth="1"/>
  </cols>
  <sheetData>
    <row r="1" spans="1:4" x14ac:dyDescent="0.35">
      <c r="A1" s="6" t="s">
        <v>44</v>
      </c>
      <c r="B1" s="1" t="s">
        <v>5</v>
      </c>
      <c r="C1" s="1" t="s">
        <v>8</v>
      </c>
      <c r="D1" s="2"/>
    </row>
    <row r="2" spans="1:4" x14ac:dyDescent="0.35">
      <c r="A2" s="37" t="s">
        <v>13</v>
      </c>
      <c r="B2" s="37"/>
      <c r="C2" s="2"/>
      <c r="D2" s="2"/>
    </row>
    <row r="3" spans="1:4" x14ac:dyDescent="0.35">
      <c r="A3" s="7" t="s">
        <v>2</v>
      </c>
      <c r="B3" s="19">
        <v>4351</v>
      </c>
      <c r="C3" s="2"/>
      <c r="D3" s="2"/>
    </row>
    <row r="4" spans="1:4" x14ac:dyDescent="0.35">
      <c r="A4" s="7" t="s">
        <v>11</v>
      </c>
      <c r="B4" s="10">
        <v>3896</v>
      </c>
      <c r="C4" s="2"/>
      <c r="D4" s="2"/>
    </row>
    <row r="5" spans="1:4" ht="29" x14ac:dyDescent="0.35">
      <c r="A5" s="8" t="s">
        <v>15</v>
      </c>
      <c r="B5" s="10">
        <v>3894</v>
      </c>
      <c r="C5" s="2"/>
      <c r="D5" s="2"/>
    </row>
    <row r="6" spans="1:4" x14ac:dyDescent="0.35">
      <c r="A6" s="8" t="s">
        <v>95</v>
      </c>
      <c r="B6" s="4">
        <v>0</v>
      </c>
      <c r="C6" s="2"/>
      <c r="D6" s="2"/>
    </row>
    <row r="7" spans="1:4" x14ac:dyDescent="0.35">
      <c r="A7" s="8" t="s">
        <v>3</v>
      </c>
      <c r="B7" s="21">
        <v>455</v>
      </c>
      <c r="C7" s="2"/>
      <c r="D7" s="2"/>
    </row>
    <row r="8" spans="1:4" x14ac:dyDescent="0.35">
      <c r="A8" s="37" t="s">
        <v>9</v>
      </c>
      <c r="B8" s="37"/>
      <c r="C8" s="2"/>
      <c r="D8" s="2"/>
    </row>
    <row r="9" spans="1:4" ht="29" x14ac:dyDescent="0.35">
      <c r="A9" s="8" t="s">
        <v>31</v>
      </c>
      <c r="B9" s="10">
        <v>455</v>
      </c>
      <c r="C9" s="2"/>
      <c r="D9" s="2"/>
    </row>
    <row r="10" spans="1:4" x14ac:dyDescent="0.35">
      <c r="A10" s="37" t="s">
        <v>14</v>
      </c>
      <c r="B10" s="37"/>
      <c r="C10" s="2"/>
      <c r="D10" s="2"/>
    </row>
    <row r="11" spans="1:4" x14ac:dyDescent="0.35">
      <c r="A11" s="8" t="s">
        <v>0</v>
      </c>
      <c r="B11" s="5">
        <v>85</v>
      </c>
      <c r="C11" s="2"/>
      <c r="D11" s="2"/>
    </row>
    <row r="12" spans="1:4" x14ac:dyDescent="0.35">
      <c r="A12" s="37" t="s">
        <v>12</v>
      </c>
      <c r="B12" s="37"/>
      <c r="C12" s="2"/>
      <c r="D12" s="2"/>
    </row>
    <row r="13" spans="1:4" ht="116" x14ac:dyDescent="0.35">
      <c r="A13" s="2" t="s">
        <v>46</v>
      </c>
      <c r="B13" s="13">
        <v>85</v>
      </c>
      <c r="C13" s="7" t="s">
        <v>106</v>
      </c>
      <c r="D13" s="2"/>
    </row>
    <row r="14" spans="1:4" x14ac:dyDescent="0.35">
      <c r="A14" s="37" t="s">
        <v>4</v>
      </c>
      <c r="B14" s="37"/>
      <c r="C14" s="2"/>
      <c r="D14" s="2"/>
    </row>
    <row r="15" spans="1:4" x14ac:dyDescent="0.35">
      <c r="A15" s="7" t="s">
        <v>45</v>
      </c>
      <c r="B15" s="26">
        <v>3809</v>
      </c>
      <c r="C15" s="2"/>
      <c r="D15" s="2"/>
    </row>
    <row r="16" spans="1:4" x14ac:dyDescent="0.35">
      <c r="A16" s="7"/>
      <c r="B16" s="4"/>
      <c r="C16" s="2"/>
      <c r="D16" s="2"/>
    </row>
    <row r="20" spans="1:1" x14ac:dyDescent="0.35">
      <c r="A20" s="12"/>
    </row>
  </sheetData>
  <mergeCells count="5">
    <mergeCell ref="A2:B2"/>
    <mergeCell ref="A8:B8"/>
    <mergeCell ref="A10:B10"/>
    <mergeCell ref="A12:B12"/>
    <mergeCell ref="A14:B1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F04C-0747-4640-A211-548C326ABB24}">
  <dimension ref="A1:C20"/>
  <sheetViews>
    <sheetView zoomScale="94" workbookViewId="0">
      <selection activeCell="B13" sqref="B13"/>
    </sheetView>
  </sheetViews>
  <sheetFormatPr defaultRowHeight="14.5" x14ac:dyDescent="0.35"/>
  <cols>
    <col min="1" max="1" width="85" style="9" bestFit="1" customWidth="1"/>
    <col min="3" max="3" width="23.08984375" bestFit="1" customWidth="1"/>
  </cols>
  <sheetData>
    <row r="1" spans="1:3" x14ac:dyDescent="0.35">
      <c r="A1" s="6" t="s">
        <v>47</v>
      </c>
      <c r="B1" s="1" t="s">
        <v>5</v>
      </c>
      <c r="C1" s="1" t="s">
        <v>8</v>
      </c>
    </row>
    <row r="2" spans="1:3" x14ac:dyDescent="0.35">
      <c r="A2" s="37" t="s">
        <v>13</v>
      </c>
      <c r="B2" s="37"/>
      <c r="C2" s="2"/>
    </row>
    <row r="3" spans="1:3" x14ac:dyDescent="0.35">
      <c r="A3" s="7" t="s">
        <v>2</v>
      </c>
      <c r="B3" s="27">
        <v>4351</v>
      </c>
      <c r="C3" s="2"/>
    </row>
    <row r="4" spans="1:3" x14ac:dyDescent="0.35">
      <c r="A4" s="7" t="s">
        <v>11</v>
      </c>
      <c r="B4" s="10">
        <v>1604</v>
      </c>
      <c r="C4" s="2"/>
    </row>
    <row r="5" spans="1:3" ht="29" x14ac:dyDescent="0.35">
      <c r="A5" s="8" t="s">
        <v>15</v>
      </c>
      <c r="B5" s="10">
        <v>1602</v>
      </c>
      <c r="C5" s="2"/>
    </row>
    <row r="6" spans="1:3" x14ac:dyDescent="0.35">
      <c r="A6" s="8" t="s">
        <v>95</v>
      </c>
      <c r="B6" s="4">
        <v>0</v>
      </c>
      <c r="C6" s="2"/>
    </row>
    <row r="7" spans="1:3" x14ac:dyDescent="0.35">
      <c r="A7" s="8" t="s">
        <v>3</v>
      </c>
      <c r="B7" s="21">
        <v>2749</v>
      </c>
      <c r="C7" s="2"/>
    </row>
    <row r="8" spans="1:3" x14ac:dyDescent="0.35">
      <c r="A8" s="37" t="s">
        <v>9</v>
      </c>
      <c r="B8" s="37"/>
      <c r="C8" s="2"/>
    </row>
    <row r="9" spans="1:3" ht="29" x14ac:dyDescent="0.35">
      <c r="A9" s="8" t="s">
        <v>31</v>
      </c>
      <c r="B9" s="10">
        <v>2749</v>
      </c>
      <c r="C9" s="2"/>
    </row>
    <row r="10" spans="1:3" x14ac:dyDescent="0.35">
      <c r="A10" s="37" t="s">
        <v>14</v>
      </c>
      <c r="B10" s="37"/>
      <c r="C10" s="2"/>
    </row>
    <row r="11" spans="1:3" x14ac:dyDescent="0.35">
      <c r="A11" s="8" t="s">
        <v>0</v>
      </c>
      <c r="B11" s="5">
        <v>1</v>
      </c>
      <c r="C11" s="2"/>
    </row>
    <row r="12" spans="1:3" x14ac:dyDescent="0.35">
      <c r="A12" s="37" t="s">
        <v>12</v>
      </c>
      <c r="B12" s="37"/>
      <c r="C12" s="2"/>
    </row>
    <row r="13" spans="1:3" x14ac:dyDescent="0.35">
      <c r="A13" s="2" t="s">
        <v>28</v>
      </c>
      <c r="B13" s="13">
        <v>0</v>
      </c>
      <c r="C13" s="2"/>
    </row>
    <row r="14" spans="1:3" x14ac:dyDescent="0.35">
      <c r="A14" s="37" t="s">
        <v>4</v>
      </c>
      <c r="B14" s="37"/>
      <c r="C14" s="2"/>
    </row>
    <row r="15" spans="1:3" x14ac:dyDescent="0.35">
      <c r="A15" s="7" t="s">
        <v>48</v>
      </c>
      <c r="B15" s="26">
        <v>1601</v>
      </c>
      <c r="C15" s="2"/>
    </row>
    <row r="16" spans="1:3" x14ac:dyDescent="0.35">
      <c r="A16" s="7"/>
      <c r="B16" s="4"/>
      <c r="C16" s="2"/>
    </row>
    <row r="20" spans="1:1" x14ac:dyDescent="0.35">
      <c r="A20" s="12"/>
    </row>
  </sheetData>
  <mergeCells count="5">
    <mergeCell ref="A2:B2"/>
    <mergeCell ref="A8:B8"/>
    <mergeCell ref="A10:B10"/>
    <mergeCell ref="A12:B12"/>
    <mergeCell ref="A14:B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 of Contents</vt:lpstr>
      <vt:lpstr>STAGE_STREET</vt:lpstr>
      <vt:lpstr>STAGE_TOWN</vt:lpstr>
      <vt:lpstr>STAGE_DEVICE</vt:lpstr>
      <vt:lpstr>STAGE_CUST_INFO</vt:lpstr>
      <vt:lpstr>STAGE_MAIL_ADDR</vt:lpstr>
      <vt:lpstr>STAGE_PREMISE</vt:lpstr>
      <vt:lpstr>STAGE_PHONE</vt:lpstr>
      <vt:lpstr>STAGE_EMAIL</vt:lpstr>
      <vt:lpstr>STAGE_BILLING_ACCT</vt:lpstr>
      <vt:lpstr>STAGE_REPORT_CODES</vt:lpstr>
      <vt:lpstr>STAGE_METERED_SVCS</vt:lpstr>
      <vt:lpstr>STAGE_FLAT_SVCS</vt:lpstr>
      <vt:lpstr>STAGE_AR_BALANCES</vt:lpstr>
      <vt:lpstr>STAGE_DEPOSITS</vt:lpstr>
      <vt:lpstr>STAGE_CONSUMPTION_HIST</vt:lpstr>
      <vt:lpstr>STAGE_TRANSACTIONAL_HIST</vt:lpstr>
    </vt:vector>
  </TitlesOfParts>
  <Company>Grant Thornton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V, Bhavya</dc:creator>
  <cp:lastModifiedBy>Mukhopadhyay, Shuva</cp:lastModifiedBy>
  <dcterms:created xsi:type="dcterms:W3CDTF">2025-04-09T16:52:15Z</dcterms:created>
  <dcterms:modified xsi:type="dcterms:W3CDTF">2025-04-10T21:08:14Z</dcterms:modified>
</cp:coreProperties>
</file>