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202300"/>
  <mc:AlternateContent xmlns:mc="http://schemas.openxmlformats.org/markup-compatibility/2006">
    <mc:Choice Requires="x15">
      <x15ac:absPath xmlns:x15ac="http://schemas.microsoft.com/office/spreadsheetml/2010/11/ac" url="C:\Users\US97684\Downloads\"/>
    </mc:Choice>
  </mc:AlternateContent>
  <xr:revisionPtr revIDLastSave="0" documentId="13_ncr:1_{6441113F-7B82-4916-9BC0-F2D613EA4630}" xr6:coauthVersionLast="47" xr6:coauthVersionMax="47" xr10:uidLastSave="{00000000-0000-0000-0000-000000000000}"/>
  <bookViews>
    <workbookView xWindow="-110" yWindow="-110" windowWidth="19420" windowHeight="11500" xr2:uid="{20B189FD-415D-45E9-9A61-90B8E394F7F5}"/>
  </bookViews>
  <sheets>
    <sheet name="Meter_Inventory" sheetId="1" r:id="rId1"/>
  </sheets>
  <definedNames>
    <definedName name="_xlnm.Print_Titles" localSheetId="0">Meter_Inventory!$2:$2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T32" i="1" l="1"/>
  <c r="T15" i="1"/>
  <c r="T46" i="1"/>
  <c r="T45" i="1"/>
  <c r="T12" i="1"/>
  <c r="T11" i="1"/>
  <c r="T44" i="1"/>
  <c r="T14" i="1"/>
  <c r="T43" i="1"/>
  <c r="T10" i="1"/>
  <c r="T13" i="1"/>
  <c r="T42" i="1"/>
  <c r="T8" i="1"/>
  <c r="T7" i="1"/>
  <c r="T6" i="1"/>
  <c r="T41" i="1"/>
  <c r="T40" i="1"/>
  <c r="T25" i="1"/>
  <c r="T39" i="1"/>
  <c r="T38" i="1"/>
  <c r="T37" i="1"/>
  <c r="T36" i="1"/>
  <c r="T35" i="1"/>
  <c r="T34" i="1"/>
  <c r="T33" i="1"/>
  <c r="T29" i="1"/>
  <c r="T24" i="1"/>
  <c r="T23" i="1"/>
  <c r="T21" i="1"/>
  <c r="T19" i="1"/>
  <c r="T18" i="1"/>
  <c r="T17" i="1"/>
  <c r="T31" i="1"/>
  <c r="T30" i="1"/>
  <c r="T16" i="1"/>
  <c r="T5" i="1"/>
  <c r="T3" i="1"/>
  <c r="T4" i="1"/>
  <c r="T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I5" authorId="0" shapeId="0" xr:uid="{9DD20B09-4F91-471F-9BEB-23B88D41A497}">
      <text>
        <r>
          <rPr>
            <b/>
            <sz val="11"/>
            <color theme="1"/>
            <rFont val="Aptos Narrow"/>
            <family val="2"/>
            <scheme val="minor"/>
          </rPr>
          <t>Author:</t>
        </r>
        <r>
          <rPr>
            <sz val="11"/>
            <color theme="1"/>
            <rFont val="Aptos Narrow"/>
            <family val="2"/>
            <scheme val="minor"/>
          </rPr>
          <t xml:space="preserve">
Billed Config
</t>
        </r>
      </text>
    </comment>
    <comment ref="R37" authorId="0" shapeId="0" xr:uid="{241DE330-6034-4009-963B-3C4227193C10}">
      <text>
        <r>
          <rPr>
            <b/>
            <sz val="11"/>
            <color theme="1"/>
            <rFont val="Aptos Narrow"/>
            <family val="2"/>
            <scheme val="minor"/>
          </rPr>
          <t>Author:</t>
        </r>
        <r>
          <rPr>
            <sz val="11"/>
            <color theme="1"/>
            <rFont val="Aptos Narrow"/>
            <family val="2"/>
            <scheme val="minor"/>
          </rPr>
          <t xml:space="preserve">
Maybe add Flex Field 4/5
</t>
        </r>
      </text>
    </comment>
  </commentList>
</comments>
</file>

<file path=xl/sharedStrings.xml><?xml version="1.0" encoding="utf-8"?>
<sst xmlns="http://schemas.openxmlformats.org/spreadsheetml/2006/main" count="506" uniqueCount="170">
  <si>
    <t>HOME</t>
  </si>
  <si>
    <t>Legacy Table/Report (SAP)</t>
  </si>
  <si>
    <t>Legacy Field (SAP)</t>
  </si>
  <si>
    <t>Field Description</t>
  </si>
  <si>
    <t>Unitil Required (R, Y, N, N/A)</t>
  </si>
  <si>
    <t>---&gt;</t>
  </si>
  <si>
    <t>enQuesta Table.Field</t>
  </si>
  <si>
    <t>Staging Table Field Description</t>
  </si>
  <si>
    <t>STAGE_DEVICE</t>
  </si>
  <si>
    <t>Type</t>
  </si>
  <si>
    <t>Max Size</t>
  </si>
  <si>
    <t>Required?</t>
  </si>
  <si>
    <t>Primary Key</t>
  </si>
  <si>
    <t>Foreign Key</t>
  </si>
  <si>
    <t>Pattern</t>
  </si>
  <si>
    <t>Default</t>
  </si>
  <si>
    <t>Valid Values/Format</t>
  </si>
  <si>
    <t>Notes</t>
  </si>
  <si>
    <t>R</t>
  </si>
  <si>
    <t>Numeric</t>
  </si>
  <si>
    <t>Y</t>
  </si>
  <si>
    <t>#</t>
  </si>
  <si>
    <t>This should be a "0" for all values.</t>
  </si>
  <si>
    <t>0 - Meter:
Report:ZDM_PREMDETAILS
Field: Serial Number
1 - Endpoint:
Report:ZDM_PREMDETAILS
Field: ERT Serial
2 - Instrument:
TBD not in SAP</t>
  </si>
  <si>
    <t>FCIDEVICE.CIDVC_DEVICE_CD</t>
  </si>
  <si>
    <t>Device Code</t>
  </si>
  <si>
    <t>DEVICECODE</t>
  </si>
  <si>
    <t>0-Meter
1-Endpoint
2-Instrument
3, 4, 5, 6, 7, 8, 9</t>
  </si>
  <si>
    <t>The Device Code is configurable EXCEPT for 0=the actual metering device.  
Sequence of data presentation within CSV is important. Need to supply all 2s first, 1s second, 0s (meters) last.</t>
  </si>
  <si>
    <t>Serial Number</t>
  </si>
  <si>
    <t>0 - Meter:
Report:ZDM_PREMDETAILS
Field: Serial Number
1 - Endpoint:
Report:ZDM_PREMDETAILS
Field: ERT Serial
2 - Instrument:
TBD</t>
  </si>
  <si>
    <t>FCIDEVICE.CIDVC_DEVICE</t>
  </si>
  <si>
    <t>Device Identifier</t>
  </si>
  <si>
    <t>METERNUMBER</t>
  </si>
  <si>
    <t>Alpha</t>
  </si>
  <si>
    <t>Unique Device Identifier
Cannot match device numbers for existing devices (even for other applications)</t>
  </si>
  <si>
    <t>This should be a "1" for all values.</t>
  </si>
  <si>
    <t>NUMERIC</t>
  </si>
  <si>
    <t>##</t>
  </si>
  <si>
    <t>This should be a "501" for all values.</t>
  </si>
  <si>
    <t>0 - Meter:
Report: ZDM_PREMDETAILS
Field: Serial Number
501
1 - Endpoint:
Report: ZDM_PREMDETAILS
Field: ERT Serial
591
2 - Instrument:
592</t>
  </si>
  <si>
    <t xml:space="preserve">Just need to convert Meters which is this should be a "501" for all values. 
Unitil to add endpoints manually post conversion. Endpoints to be excluded from Devices CSV.
Unitil to add instruments manually post conversion. Instruments to be excluded from Devices CSV. </t>
  </si>
  <si>
    <t>FCIDEVICE.CIDVC_INSTALL_CONFIG_NUM</t>
  </si>
  <si>
    <t>Config, as built*</t>
  </si>
  <si>
    <t>BUILTCONFIG</t>
  </si>
  <si>
    <t>####</t>
  </si>
  <si>
    <r>
      <rPr>
        <b/>
        <u/>
        <sz val="11"/>
        <color theme="1"/>
        <rFont val="Aptos Narrow"/>
        <family val="2"/>
        <scheme val="minor"/>
      </rPr>
      <t>For Water:</t>
    </r>
    <r>
      <rPr>
        <sz val="11"/>
        <color theme="1"/>
        <rFont val="Aptos Narrow"/>
        <family val="2"/>
        <scheme val="minor"/>
      </rPr>
      <t xml:space="preserve">
See column B of Device Config (green) tab for valid values.
</t>
    </r>
    <r>
      <rPr>
        <b/>
        <u/>
        <sz val="11"/>
        <color theme="1"/>
        <rFont val="Aptos Narrow"/>
        <family val="2"/>
        <scheme val="minor"/>
      </rPr>
      <t>For Electric:</t>
    </r>
    <r>
      <rPr>
        <sz val="11"/>
        <color theme="1"/>
        <rFont val="Aptos Narrow"/>
        <family val="2"/>
        <scheme val="minor"/>
      </rPr>
      <t xml:space="preserve">
See column F of Device Config (green) tab for valid values. Should use the device configs that represent only the configured/billed registers at the premise.</t>
    </r>
  </si>
  <si>
    <t>This should be a "Y" for all values.</t>
  </si>
  <si>
    <t>N</t>
  </si>
  <si>
    <t>Y/N</t>
  </si>
  <si>
    <t>ENQ - MFG Serial # (Column D)</t>
  </si>
  <si>
    <t>FCIREGISTER.CIREGISTER_CMP_MFG</t>
  </si>
  <si>
    <t>Manufacterer Serial Number</t>
  </si>
  <si>
    <t>SERIALNUMBER</t>
  </si>
  <si>
    <t>Physical Device Identifier (such as number stamped into device)</t>
  </si>
  <si>
    <t>N/A</t>
  </si>
  <si>
    <t>OTHERDEVICEID1</t>
  </si>
  <si>
    <t>ENQ - Make (Column C)</t>
  </si>
  <si>
    <t xml:space="preserve">enQuesta requires a two-digit numeric value for Make. To determine the correct two-digit number, refer to the "Device Config" tab.
Step 1: In the "Device Config" tab, look at the Device Make Description (Cells G13:G26).
Step 2: Based on the descriptions in G13:G26, populate the corresponding two-digit numeric value in the Device Make column (Cells F13:F26).
</t>
  </si>
  <si>
    <t>FCIREGISTER.CIREGISTER_CMP_MAKE</t>
  </si>
  <si>
    <t>Make*</t>
  </si>
  <si>
    <t>METERMAKE</t>
  </si>
  <si>
    <t>See Device Config (green) tab.</t>
  </si>
  <si>
    <t>ENQ - Size (Column E)</t>
  </si>
  <si>
    <t>enQuesta requires a two-digit numeric value for Size. To determine the correct two-digit number, refer to the "Device Config" tab.
Step 1: In the "Device Config" tab, look at the Device Size Description (Cells C26:C100).
Step 2: Based on the descriptions in C26:C100, populate the corresponding two-digit numeric value in the Device Size column (Cells B26:B100).</t>
  </si>
  <si>
    <t>FCIREGISTER.CIREGISTER_CMP_SIZE</t>
  </si>
  <si>
    <t>Size*</t>
  </si>
  <si>
    <t>METERSIZE</t>
  </si>
  <si>
    <t>Required only for DEVICETYPE = 0 (meters).
See Device Config (green) tab.</t>
  </si>
  <si>
    <t>ENQ - Kind (Column F)</t>
  </si>
  <si>
    <t>enQuesta requires a two-digit numeric value for Kind. To determine the correct two-digit number, refer to the "Device Config" tab.
Step 1: In the "Device Config" tab, look at the Device Kind Description (Cells G41:G48).
Step 2: Based on the descriptions in G41:G48, populate the corresponding two-digit numeric value in the Device Kind column (Cells F41:F48).</t>
  </si>
  <si>
    <t>FCIREGISTER.CIREGISTER_CMP_KIND</t>
  </si>
  <si>
    <t>Kind*</t>
  </si>
  <si>
    <t>METERKIND</t>
  </si>
  <si>
    <t>ENQ - Size (Column E) =&gt; ultimately pulling the meter pressure value based on the mapping notes in column D</t>
  </si>
  <si>
    <t>enQuesta requires a four-digit numeric value for Model. To determine the correct four-digit number, refer to the "Device Config" tab.
Step 1: In the "Device Config" tab, look at the Device Size Description (Cells C26:C100).
Step 2: If the value is found in Cells C26:C100, populate the corresponding four-digit numeric value in the Device Model column (Cells F63:F81)</t>
  </si>
  <si>
    <t>FCIREGISTER.CIREGISTER_CMP_MODEL</t>
  </si>
  <si>
    <t>Model*</t>
  </si>
  <si>
    <t>METERMODEL</t>
  </si>
  <si>
    <t>ENQ - # Dials (Column G)</t>
  </si>
  <si>
    <t>FCIREGISTER.CIREGISTER_CMP_DIALS</t>
  </si>
  <si>
    <t>Dials</t>
  </si>
  <si>
    <t>DIALS</t>
  </si>
  <si>
    <t>Only 1 - 9 are valid</t>
  </si>
  <si>
    <t>Required only for DEVICETYPE = 0 (meters).</t>
  </si>
  <si>
    <t>This should be a "2" for all values.</t>
  </si>
  <si>
    <t>FCIREGISTER.CIREGISTER_CMP_DEAD_ZERO</t>
  </si>
  <si>
    <t>Dead Zeroes / Painted Dials</t>
  </si>
  <si>
    <t>DEADZEROES</t>
  </si>
  <si>
    <t>Only 0 -4 are valid</t>
  </si>
  <si>
    <t>FCIREGISTER.CIREGISTER_CMP_R_TYPE</t>
  </si>
  <si>
    <t>Read Type^</t>
  </si>
  <si>
    <t>READTYPE</t>
  </si>
  <si>
    <t>Vendor Assigned -to date has only been an Itron data attribute.</t>
  </si>
  <si>
    <t>ZINS</t>
  </si>
  <si>
    <t>Date</t>
  </si>
  <si>
    <t>YYYY-MM-DD</t>
  </si>
  <si>
    <t>FCIREGISTER.CIREGISTER_CMP_MULTIPLIER</t>
  </si>
  <si>
    <t>Multiplier</t>
  </si>
  <si>
    <t>MULTIPLIER</t>
  </si>
  <si>
    <t>12,6</t>
  </si>
  <si>
    <t>######.######</t>
  </si>
  <si>
    <t>If known in inventory, otherwise will be set to 1 (or to be the same as installed, in services data)</t>
  </si>
  <si>
    <t>FCIDEVICE.CIDVC_PURCH_ORDER</t>
  </si>
  <si>
    <t>Purchase Order Number</t>
  </si>
  <si>
    <t>PONUMBER</t>
  </si>
  <si>
    <t>########</t>
  </si>
  <si>
    <t>ENQ - Purchse Date (Column B)</t>
  </si>
  <si>
    <t>FCIDEVICE.CIDVC_PURCH_DATE</t>
  </si>
  <si>
    <t>Purchase Date</t>
  </si>
  <si>
    <t>PODATE</t>
  </si>
  <si>
    <t>FCIDEVICE.CIDVC_PURCH_COST</t>
  </si>
  <si>
    <t>Purchase Cost</t>
  </si>
  <si>
    <t>PURCHASECOST</t>
  </si>
  <si>
    <t>Currency</t>
  </si>
  <si>
    <t>7,2</t>
  </si>
  <si>
    <t>#####.##</t>
  </si>
  <si>
    <t>This should be a "8" for all values.</t>
  </si>
  <si>
    <t>FCIDEVICE.CIDVC_TAX_DIST</t>
  </si>
  <si>
    <t>Asset Tax District (Meter)</t>
  </si>
  <si>
    <t>ASSETTAXDISTRICT</t>
  </si>
  <si>
    <t>See Data Mapping Document</t>
  </si>
  <si>
    <t>This should be a "N" for all values.</t>
  </si>
  <si>
    <t>FCIDEVICE.CIDVC_BIDIRECTIONAL_FLAG</t>
  </si>
  <si>
    <t>Bi-Directional Flag</t>
  </si>
  <si>
    <t>BIDIRECTIONALFLAG</t>
  </si>
  <si>
    <t>Is this a bi-directional meter?  (Only applies to Electric)</t>
  </si>
  <si>
    <t>N/A - SAP doesn't have any meter comment data.</t>
  </si>
  <si>
    <t>FCIDEVICE.CIDVC_COMMENTS1
FCIDEVICE.CIDVC_COMMENTS2
FCIDEVICE.CIDVC_NOTES</t>
  </si>
  <si>
    <t>Comments</t>
  </si>
  <si>
    <t>COMMENTS</t>
  </si>
  <si>
    <t>Any device-specific (not reading or billing related) comments may go here</t>
  </si>
  <si>
    <t>This should be a "Y" for all values. enQuesta requires a Y in this data field. In 2017, Unitil was told this field must always be a Y whether the meter is really an AMI meter or not.</t>
  </si>
  <si>
    <t>FCIDEVICE.CIDVC_AMIFLAG</t>
  </si>
  <si>
    <t>AMI Flag</t>
  </si>
  <si>
    <t>AMIFLAG</t>
  </si>
  <si>
    <t>Is this an AMI Meter? If no, AMITYPE needs to be 0. If yes, AMITYPE needs to be greater than 0.  NOTE:  AMIFLAG and AMITYPE should only be sent on the meter record (DEVICETYPE = 0); they do not apply to the reading devices (DEVICETYPE &gt; 0).</t>
  </si>
  <si>
    <t>This should be "0" for all values.</t>
  </si>
  <si>
    <t xml:space="preserve">All Bangor meters measuring CCF are "0"or MVRS billed.  
Informational Only: Meters measuring Dtherm need to be a "3" AMI smart billed due to the meter readings are coming from MV90xi. </t>
  </si>
  <si>
    <t>FCIDEVICE.CIDVC_AMITYPE</t>
  </si>
  <si>
    <t>AMI Type</t>
  </si>
  <si>
    <t>AMITYPE</t>
  </si>
  <si>
    <t>See Device Config tab for CCF measured meters only. The meters measuring Dtherms are the ones that need to be a 3 - AMI SMART BILLED.</t>
  </si>
  <si>
    <t>SHAFTREDUCTION</t>
  </si>
  <si>
    <t>COMMENTS2</t>
  </si>
  <si>
    <t>MATERIAL</t>
  </si>
  <si>
    <t>REGISTER</t>
  </si>
  <si>
    <t>USERDEFINED1</t>
  </si>
  <si>
    <t>USERDEFINED2</t>
  </si>
  <si>
    <t>USERDEFINED3</t>
  </si>
  <si>
    <t>OTHERDEVICECODE1</t>
  </si>
  <si>
    <t>PURCHASE ORDER</t>
  </si>
  <si>
    <t>PURCHASE DATE</t>
  </si>
  <si>
    <t>SHAFT REDUCTION</t>
  </si>
  <si>
    <t>TAXDISTRICT</t>
  </si>
  <si>
    <t>COMMENTS1</t>
  </si>
  <si>
    <t>MAKE</t>
  </si>
  <si>
    <t>KIND</t>
  </si>
  <si>
    <t>MODEL</t>
  </si>
  <si>
    <t>METERREADING</t>
  </si>
  <si>
    <t>ENDPOINTREADING</t>
  </si>
  <si>
    <t>BEFORETEST1OPEN</t>
  </si>
  <si>
    <t>BEFORETEST1CHECK</t>
  </si>
  <si>
    <t>DATE</t>
  </si>
  <si>
    <t>TESTER</t>
  </si>
  <si>
    <r>
      <t xml:space="preserve">Just need to convert Meters which is this should be a "0" for all values. 
Unitil to add endpoints manually post conversion. Endpoints to be excluded from Devices CSV.
Unitil to add instruments manually post conversion. Instruments to be excluded from Devices CSV. 
</t>
    </r>
    <r>
      <rPr>
        <b/>
        <u/>
        <sz val="11"/>
        <color theme="1"/>
        <rFont val="Aptos Narrow"/>
        <family val="2"/>
        <scheme val="minor"/>
      </rPr>
      <t>Serial Number must exist in the ZINZ</t>
    </r>
  </si>
  <si>
    <r>
      <t xml:space="preserve">Just need to convert Meters which is this should be a "0" for all values. 
Unitil to add endpoints manually post conversion. Endpoints to be excluded from Devices CSV.
Unitil to add instruments manually post conversion. Instruments to be excluded from Devices CSV. 
</t>
    </r>
    <r>
      <rPr>
        <b/>
        <u/>
        <sz val="11"/>
        <color theme="1"/>
        <rFont val="Aptos Narrow"/>
        <family val="2"/>
        <scheme val="minor"/>
      </rPr>
      <t>Serial Number must exist in the ZINS</t>
    </r>
  </si>
  <si>
    <t>n</t>
  </si>
  <si>
    <t>STAGE_METER_INVENTORY.csv</t>
  </si>
  <si>
    <t>GT Notes/Mapping Logic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</si>
</sst>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2" x14ac:knownFonts="1">
    <font>
      <sz val="11"/>
      <color theme="1"/>
      <name val="Aptos Narrow"/>
      <family val="2"/>
      <scheme val="minor"/>
    </font>
    <font>
      <sz val="11"/>
      <color theme="1"/>
      <name val="Aptos Narrow"/>
      <family val="2"/>
      <scheme val="minor"/>
    </font>
    <font>
      <b/>
      <sz val="11"/>
      <color theme="0"/>
      <name val="Aptos Narrow"/>
      <family val="2"/>
      <scheme val="minor"/>
    </font>
    <font>
      <sz val="11"/>
      <color rgb="FFFF0000"/>
      <name val="Aptos Narrow"/>
      <family val="2"/>
      <scheme val="minor"/>
    </font>
    <font>
      <b/>
      <sz val="11"/>
      <color theme="1"/>
      <name val="Aptos Narrow"/>
      <family val="2"/>
      <scheme val="minor"/>
    </font>
    <font>
      <u/>
      <sz val="11"/>
      <color theme="10"/>
      <name val="Aptos Narrow"/>
      <family val="2"/>
      <scheme val="minor"/>
    </font>
    <font>
      <u/>
      <sz val="11"/>
      <color rgb="FF3333FF"/>
      <name val="Aptos Narrow"/>
      <family val="2"/>
      <scheme val="minor"/>
    </font>
    <font>
      <b/>
      <sz val="11"/>
      <color rgb="FFFFFFFF"/>
      <name val="Calibri"/>
      <family val="2"/>
    </font>
    <font>
      <b/>
      <u/>
      <sz val="11"/>
      <color theme="1"/>
      <name val="Aptos Narrow"/>
      <family val="2"/>
      <scheme val="minor"/>
    </font>
    <font>
      <sz val="11"/>
      <name val="Aptos Narrow"/>
      <family val="2"/>
      <scheme val="minor"/>
    </font>
    <font>
      <b/>
      <i/>
      <sz val="11"/>
      <color theme="1"/>
      <name val="Aptos Narrow"/>
      <family val="2"/>
      <scheme val="minor"/>
    </font>
    <font>
      <sz val="8"/>
      <name val="Aptos Narrow"/>
      <family val="2"/>
      <scheme val="minor"/>
    </font>
  </fonts>
  <fills count="8">
    <fill>
      <patternFill patternType="none"/>
    </fill>
    <fill>
      <patternFill patternType="gray125"/>
    </fill>
    <fill>
      <patternFill patternType="solid">
        <fgColor rgb="FFFF7C80"/>
        <bgColor indexed="64"/>
      </patternFill>
    </fill>
    <fill>
      <patternFill patternType="solid">
        <fgColor theme="9" tint="-0.249977111117893"/>
        <bgColor indexed="64"/>
      </patternFill>
    </fill>
    <fill>
      <patternFill patternType="solid">
        <fgColor rgb="FF3333FF"/>
        <bgColor indexed="64"/>
      </patternFill>
    </fill>
    <fill>
      <patternFill patternType="solid">
        <fgColor rgb="FF1F4E78"/>
        <bgColor indexed="64"/>
      </patternFill>
    </fill>
    <fill>
      <patternFill patternType="solid">
        <fgColor theme="0"/>
        <bgColor indexed="64"/>
      </patternFill>
    </fill>
    <fill>
      <patternFill patternType="solid">
        <fgColor theme="9" tint="0.79998168889431442"/>
        <bgColor indexed="64"/>
      </patternFill>
    </fill>
  </fills>
  <borders count="5">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s>
  <cellStyleXfs count="3">
    <xf numFmtId="0" fontId="0" fillId="0" borderId="0"/>
    <xf numFmtId="0" fontId="5" fillId="0" borderId="0" applyNumberFormat="0" applyFill="0" applyBorder="0" applyAlignment="0" applyProtection="0"/>
    <xf numFmtId="0" fontId="1" fillId="0" borderId="0"/>
  </cellStyleXfs>
  <cellXfs count="59">
    <xf numFmtId="0" fontId="0" fillId="0" borderId="0" xfId="0"/>
    <xf numFmtId="0" fontId="5" fillId="2" borderId="0" xfId="1" applyFill="1"/>
    <xf numFmtId="0" fontId="6" fillId="2" borderId="0" xfId="1" applyFont="1" applyFill="1" applyAlignment="1">
      <alignment horizontal="right" vertical="center"/>
    </xf>
    <xf numFmtId="0" fontId="0" fillId="0" borderId="0" xfId="0" applyAlignment="1">
      <alignment vertical="center"/>
    </xf>
    <xf numFmtId="0" fontId="7" fillId="3" borderId="2" xfId="2" applyFont="1" applyFill="1" applyBorder="1" applyAlignment="1">
      <alignment horizontal="center" vertical="center" wrapText="1"/>
    </xf>
    <xf numFmtId="0" fontId="7" fillId="3" borderId="3" xfId="2" applyFont="1" applyFill="1" applyBorder="1" applyAlignment="1">
      <alignment vertical="center" wrapText="1"/>
    </xf>
    <xf numFmtId="0" fontId="2" fillId="4" borderId="2" xfId="0" applyFont="1" applyFill="1" applyBorder="1" applyAlignment="1">
      <alignment horizontal="center" vertical="center" wrapText="1"/>
    </xf>
    <xf numFmtId="0" fontId="7" fillId="5" borderId="2" xfId="2" applyFont="1" applyFill="1" applyBorder="1" applyAlignment="1">
      <alignment horizontal="center" vertical="center" wrapText="1"/>
    </xf>
    <xf numFmtId="0" fontId="7" fillId="5" borderId="4" xfId="2" applyFont="1" applyFill="1" applyBorder="1" applyAlignment="1">
      <alignment vertical="center" wrapText="1"/>
    </xf>
    <xf numFmtId="0" fontId="0" fillId="0" borderId="3" xfId="0" applyBorder="1" applyAlignment="1">
      <alignment horizontal="center" vertical="center" wrapText="1"/>
    </xf>
    <xf numFmtId="0" fontId="0" fillId="0" borderId="2" xfId="0" applyBorder="1" applyAlignment="1">
      <alignment horizontal="center" vertical="center" wrapText="1"/>
    </xf>
    <xf numFmtId="0" fontId="0" fillId="0" borderId="3" xfId="0" applyBorder="1" applyAlignment="1">
      <alignment vertical="center" wrapText="1"/>
    </xf>
    <xf numFmtId="0" fontId="0" fillId="0" borderId="2" xfId="0" quotePrefix="1" applyBorder="1" applyAlignment="1">
      <alignment horizontal="center" vertical="center"/>
    </xf>
    <xf numFmtId="0" fontId="0" fillId="0" borderId="2" xfId="0" applyBorder="1" applyAlignment="1">
      <alignment horizontal="center" vertical="center"/>
    </xf>
    <xf numFmtId="0" fontId="0" fillId="0" borderId="2" xfId="0" applyBorder="1" applyAlignment="1">
      <alignment horizontal="left" vertical="center" wrapText="1"/>
    </xf>
    <xf numFmtId="0" fontId="0" fillId="0" borderId="2" xfId="0" applyBorder="1" applyAlignment="1">
      <alignment vertical="center" wrapText="1"/>
    </xf>
    <xf numFmtId="0" fontId="0" fillId="0" borderId="2" xfId="0" applyBorder="1" applyAlignment="1">
      <alignment horizontal="left" vertical="center"/>
    </xf>
    <xf numFmtId="0" fontId="0" fillId="6" borderId="3" xfId="0" applyFill="1" applyBorder="1" applyAlignment="1">
      <alignment horizontal="center" vertical="center" wrapText="1"/>
    </xf>
    <xf numFmtId="0" fontId="0" fillId="6" borderId="3" xfId="0" applyFill="1" applyBorder="1" applyAlignment="1">
      <alignment vertical="center" wrapText="1"/>
    </xf>
    <xf numFmtId="0" fontId="0" fillId="6" borderId="2" xfId="0" quotePrefix="1" applyFill="1" applyBorder="1" applyAlignment="1">
      <alignment horizontal="center" vertical="center"/>
    </xf>
    <xf numFmtId="0" fontId="0" fillId="6" borderId="2" xfId="0" applyFill="1" applyBorder="1" applyAlignment="1">
      <alignment horizontal="center" vertical="center" wrapText="1"/>
    </xf>
    <xf numFmtId="0" fontId="0" fillId="6" borderId="2" xfId="0" applyFill="1" applyBorder="1" applyAlignment="1">
      <alignment horizontal="center" vertical="center"/>
    </xf>
    <xf numFmtId="0" fontId="0" fillId="6" borderId="2" xfId="0" applyFill="1" applyBorder="1" applyAlignment="1">
      <alignment horizontal="left" vertical="center" wrapText="1"/>
    </xf>
    <xf numFmtId="0" fontId="0" fillId="6" borderId="0" xfId="0" applyFill="1"/>
    <xf numFmtId="0" fontId="0" fillId="6" borderId="0" xfId="0" applyFill="1" applyAlignment="1">
      <alignment vertical="center"/>
    </xf>
    <xf numFmtId="0" fontId="0" fillId="6" borderId="2" xfId="0" applyFill="1" applyBorder="1" applyAlignment="1">
      <alignment vertical="center" wrapText="1"/>
    </xf>
    <xf numFmtId="0" fontId="0" fillId="6" borderId="2" xfId="0" applyFill="1" applyBorder="1" applyAlignment="1">
      <alignment horizontal="left" vertical="center"/>
    </xf>
    <xf numFmtId="0" fontId="0" fillId="6" borderId="2" xfId="0" quotePrefix="1" applyFill="1" applyBorder="1" applyAlignment="1">
      <alignment horizontal="center" vertical="center" wrapText="1"/>
    </xf>
    <xf numFmtId="0" fontId="9" fillId="6" borderId="3" xfId="0" applyFont="1" applyFill="1" applyBorder="1" applyAlignment="1">
      <alignment vertical="center" wrapText="1"/>
    </xf>
    <xf numFmtId="0" fontId="3" fillId="6" borderId="2" xfId="0" applyFont="1" applyFill="1" applyBorder="1" applyAlignment="1">
      <alignment vertical="center" wrapText="1"/>
    </xf>
    <xf numFmtId="0" fontId="7" fillId="3" borderId="2" xfId="2" applyFont="1" applyFill="1" applyBorder="1" applyAlignment="1">
      <alignment wrapText="1"/>
    </xf>
    <xf numFmtId="0" fontId="7" fillId="3" borderId="2" xfId="2" applyFont="1" applyFill="1" applyBorder="1" applyAlignment="1">
      <alignment vertical="center" wrapText="1"/>
    </xf>
    <xf numFmtId="0" fontId="7" fillId="4" borderId="3" xfId="2" applyFont="1" applyFill="1" applyBorder="1" applyAlignment="1">
      <alignment horizontal="left" vertical="center" wrapText="1"/>
    </xf>
    <xf numFmtId="0" fontId="7" fillId="5" borderId="3" xfId="2" applyFont="1" applyFill="1" applyBorder="1" applyAlignment="1">
      <alignment wrapText="1"/>
    </xf>
    <xf numFmtId="0" fontId="7" fillId="5" borderId="4" xfId="2" applyFont="1" applyFill="1" applyBorder="1" applyAlignment="1">
      <alignment wrapText="1"/>
    </xf>
    <xf numFmtId="0" fontId="7" fillId="5" borderId="4" xfId="2" applyFont="1" applyFill="1" applyBorder="1" applyAlignment="1">
      <alignment horizontal="left" wrapText="1"/>
    </xf>
    <xf numFmtId="0" fontId="6" fillId="2" borderId="0" xfId="1" applyFont="1" applyFill="1"/>
    <xf numFmtId="0" fontId="6" fillId="2" borderId="0" xfId="1" applyFont="1" applyFill="1" applyAlignment="1">
      <alignment vertical="center"/>
    </xf>
    <xf numFmtId="0" fontId="6" fillId="2" borderId="0" xfId="1" applyFont="1" applyFill="1" applyAlignment="1">
      <alignment horizontal="left" vertical="center"/>
    </xf>
    <xf numFmtId="0" fontId="6" fillId="2" borderId="0" xfId="1" applyFont="1" applyFill="1" applyAlignment="1">
      <alignment horizontal="left"/>
    </xf>
    <xf numFmtId="0" fontId="4" fillId="0" borderId="0" xfId="0" applyFont="1" applyAlignment="1">
      <alignment vertical="top" wrapText="1"/>
    </xf>
    <xf numFmtId="0" fontId="0" fillId="0" borderId="0" xfId="0" applyAlignment="1">
      <alignment vertical="center" wrapText="1"/>
    </xf>
    <xf numFmtId="0" fontId="0" fillId="0" borderId="0" xfId="0" applyAlignment="1">
      <alignment wrapText="1"/>
    </xf>
    <xf numFmtId="0" fontId="0" fillId="0" borderId="0" xfId="0" applyAlignment="1">
      <alignment horizontal="left" vertical="center" wrapText="1"/>
    </xf>
    <xf numFmtId="0" fontId="0" fillId="0" borderId="0" xfId="0" quotePrefix="1"/>
    <xf numFmtId="0" fontId="0" fillId="0" borderId="0" xfId="0" applyAlignment="1">
      <alignment horizontal="left" wrapText="1"/>
    </xf>
    <xf numFmtId="0" fontId="0" fillId="0" borderId="0" xfId="0" applyAlignment="1">
      <alignment vertical="top" wrapText="1"/>
    </xf>
    <xf numFmtId="0" fontId="10" fillId="0" borderId="0" xfId="0" applyFont="1"/>
    <xf numFmtId="49" fontId="4" fillId="0" borderId="0" xfId="0" applyNumberFormat="1" applyFont="1"/>
    <xf numFmtId="49" fontId="0" fillId="0" borderId="0" xfId="0" applyNumberFormat="1"/>
    <xf numFmtId="0" fontId="0" fillId="0" borderId="0" xfId="0" applyAlignment="1">
      <alignment horizontal="left" vertical="center"/>
    </xf>
    <xf numFmtId="0" fontId="0" fillId="0" borderId="0" xfId="0" applyAlignment="1">
      <alignment horizontal="left"/>
    </xf>
    <xf numFmtId="14" fontId="0" fillId="0" borderId="0" xfId="0" applyNumberFormat="1"/>
    <xf numFmtId="0" fontId="0" fillId="7" borderId="2" xfId="0" applyFill="1" applyBorder="1" applyAlignment="1">
      <alignment horizontal="center" vertical="center" wrapText="1"/>
    </xf>
    <xf numFmtId="0" fontId="0" fillId="7" borderId="2" xfId="0" applyFill="1" applyBorder="1" applyAlignment="1">
      <alignment vertical="center" wrapText="1"/>
    </xf>
    <xf numFmtId="0" fontId="0" fillId="7" borderId="2" xfId="0" quotePrefix="1" applyFill="1" applyBorder="1" applyAlignment="1">
      <alignment horizontal="center" vertical="center"/>
    </xf>
    <xf numFmtId="0" fontId="0" fillId="7" borderId="2" xfId="0" applyFill="1" applyBorder="1" applyAlignment="1">
      <alignment horizontal="center" vertical="center"/>
    </xf>
    <xf numFmtId="0" fontId="0" fillId="7" borderId="2" xfId="0" applyFill="1" applyBorder="1" applyAlignment="1">
      <alignment horizontal="left" vertical="center" wrapText="1"/>
    </xf>
    <xf numFmtId="0" fontId="0" fillId="2" borderId="1" xfId="0" applyFill="1" applyBorder="1" applyAlignment="1">
      <alignment horizontal="center" vertical="top"/>
    </xf>
  </cellXfs>
  <cellStyles count="3">
    <cellStyle name="Hyperlink" xfId="1" builtinId="8"/>
    <cellStyle name="Normal" xfId="0" builtinId="0"/>
    <cellStyle name="Normal 2 3" xfId="2" xr:uid="{8D54C422-A026-4CAD-AA81-08DAE9F5CB62}"/>
  </cellStyles>
  <dxfs count="60">
    <dxf>
      <font>
        <color rgb="FF9C0006"/>
      </font>
      <fill>
        <patternFill>
          <bgColor rgb="FFFFC7CE"/>
        </patternFill>
      </fill>
    </dxf>
    <dxf>
      <font>
        <color auto="1"/>
      </font>
      <fill>
        <patternFill>
          <bgColor theme="1" tint="0.499984740745262"/>
        </patternFill>
      </fill>
    </dxf>
    <dxf>
      <fill>
        <patternFill>
          <bgColor theme="1" tint="0.49998474074526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bgColor theme="1" tint="0.49998474074526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1" tint="0.499984740745262"/>
        </patternFill>
      </fill>
    </dxf>
    <dxf>
      <font>
        <color rgb="FF9C0006"/>
      </font>
      <fill>
        <patternFill>
          <bgColor rgb="FFFFC7CE"/>
        </patternFill>
      </fill>
    </dxf>
    <dxf>
      <fill>
        <patternFill>
          <bgColor theme="1" tint="0.49998474074526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1" tint="0.49998474074526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1" tint="0.49998474074526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1" tint="0.49998474074526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solid">
          <fgColor indexed="64"/>
          <bgColor theme="9" tint="0.79998168889431442"/>
        </patternFill>
      </fill>
      <alignment horizontal="general"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theme="9" tint="0.79998168889431442"/>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theme="9" tint="0.79998168889431442"/>
        </patternFill>
      </fill>
      <alignment horizontal="center"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indexed="64"/>
          <bgColor theme="9" tint="0.79998168889431442"/>
        </patternFill>
      </fill>
      <alignment horizontal="center"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indexed="64"/>
          <bgColor theme="9" tint="0.79998168889431442"/>
        </patternFill>
      </fill>
      <alignment horizontal="center"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indexed="64"/>
          <bgColor theme="9" tint="0.79998168889431442"/>
        </patternFill>
      </fill>
      <alignment horizontal="center"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indexed="64"/>
          <bgColor theme="9" tint="0.79998168889431442"/>
        </patternFill>
      </fill>
      <alignment horizontal="center"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indexed="64"/>
          <bgColor theme="9" tint="0.79998168889431442"/>
        </patternFill>
      </fill>
      <alignment horizontal="center"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indexed="64"/>
          <bgColor theme="9" tint="0.79998168889431442"/>
        </patternFill>
      </fill>
      <alignment horizontal="center"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indexed="64"/>
          <bgColor theme="9" tint="0.79998168889431442"/>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indexed="64"/>
          <bgColor theme="9" tint="0.79998168889431442"/>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indexed="64"/>
          <bgColor theme="9" tint="0.79998168889431442"/>
        </patternFill>
      </fill>
      <alignment horizontal="center"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indexed="64"/>
          <bgColor theme="9" tint="0.79998168889431442"/>
        </patternFill>
      </fill>
      <alignment horizontal="center"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indexed="64"/>
          <bgColor theme="9" tint="0.79998168889431442"/>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theme="9" tint="0.79998168889431442"/>
        </patternFill>
      </fill>
      <alignment horizontal="general"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theme="9" tint="0.79998168889431442"/>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theme="9" tint="0.79998168889431442"/>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theme="9" tint="0.79998168889431442"/>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outline="0">
        <bottom style="thin">
          <color rgb="FF000000"/>
        </bottom>
      </border>
    </dxf>
    <dxf>
      <fill>
        <patternFill patternType="solid">
          <fgColor rgb="FF000000"/>
          <bgColor rgb="FFFDE9D9"/>
        </patternFill>
      </fill>
    </dxf>
    <dxf>
      <border outline="0">
        <bottom style="thin">
          <color rgb="FF000000"/>
        </bottom>
      </border>
    </dxf>
    <dxf>
      <font>
        <b/>
        <i val="0"/>
        <strike val="0"/>
        <condense val="0"/>
        <extend val="0"/>
        <outline val="0"/>
        <shadow val="0"/>
        <u val="none"/>
        <vertAlign val="baseline"/>
        <sz val="11"/>
        <color rgb="FFFFFFFF"/>
        <name val="Calibri"/>
        <scheme val="none"/>
      </font>
      <fill>
        <patternFill patternType="solid">
          <fgColor indexed="64"/>
          <bgColor rgb="FF1F4E78"/>
        </patternFill>
      </fill>
      <alignment horizontal="general" vertical="bottom" textRotation="0" wrapText="1" indent="0" justifyLastLine="0" shrinkToFit="0" readingOrder="0"/>
      <border diagonalUp="0" diagonalDown="0" outline="0">
        <left style="thin">
          <color indexed="64"/>
        </left>
        <right style="thin">
          <color indexed="64"/>
        </right>
        <top/>
        <bottom/>
      </border>
    </dxf>
  </dxfs>
  <tableStyles count="1" defaultTableStyle="TableStyleMedium2" defaultPivotStyle="PivotStyleLight16">
    <tableStyle name="Empty" pivot="0" count="0" xr9:uid="{816B17FB-AE54-4D65-B07A-E8AA75F78779}"/>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140A136-0A52-4869-B1D1-17168147C550}" name="STAGE_DEVICE.csv34" displayName="STAGE_DEVICE.csv34" ref="A2:R45" totalsRowShown="0" headerRowDxfId="59" dataDxfId="57" headerRowBorderDxfId="58" tableBorderDxfId="56" headerRowCellStyle="Normal 2 3">
  <autoFilter ref="A2:R45" xr:uid="{00000000-0009-0000-0100-00000B000000}"/>
  <tableColumns count="18">
    <tableColumn id="1" xr3:uid="{E4E18D15-D4A4-4168-BC37-9AFFDD624199}" name="Legacy Table/Report (SAP)" dataDxfId="55"/>
    <tableColumn id="2" xr3:uid="{599D95C9-7022-4544-A401-01AEE2E50693}" name="Legacy Field (SAP)" dataDxfId="54"/>
    <tableColumn id="3" xr3:uid="{2D8033E6-ECB0-4D1F-BC0C-081ED56A2CD2}" name="Field Description" dataDxfId="53"/>
    <tableColumn id="4" xr3:uid="{0B5C448D-77CC-4A97-954F-B0F885433D5B}" name="GT Notes/Mapping Logic" dataDxfId="52"/>
    <tableColumn id="18" xr3:uid="{7D5BCB40-0C12-4F37-9D98-FB4EB474D9FC}" name="Unitil Required (R, Y, N, N/A)" dataDxfId="51"/>
    <tableColumn id="5" xr3:uid="{F12047E9-DEE0-49D3-9C87-7EEF662B8B1C}" name="---&gt;" dataDxfId="50"/>
    <tableColumn id="6" xr3:uid="{C24B9560-D473-47F8-A660-98761B0972E6}" name="enQuesta Table.Field" dataDxfId="49"/>
    <tableColumn id="7" xr3:uid="{1C0D4DB1-3F27-4DA8-8A30-71BF18E814B2}" name="Staging Table Field Description" dataDxfId="48"/>
    <tableColumn id="8" xr3:uid="{6783FCA1-062A-480E-B8BD-E32F6ACB3984}" name="STAGE_DEVICE" dataDxfId="47"/>
    <tableColumn id="9" xr3:uid="{D68C9D58-2069-45D9-B981-2EB045698949}" name="Type" dataDxfId="46"/>
    <tableColumn id="10" xr3:uid="{779C045B-448E-47AE-95AE-24108587F8BF}" name="Max Size" dataDxfId="45"/>
    <tableColumn id="11" xr3:uid="{3EBE7635-549F-4D04-82E9-214C2BCAC1DD}" name="Required?" dataDxfId="44"/>
    <tableColumn id="12" xr3:uid="{F553DBB2-DF2C-475D-AAC5-3B9FA6217CAA}" name="Primary Key" dataDxfId="43"/>
    <tableColumn id="13" xr3:uid="{378AC66F-58CA-428E-9700-E5413FCDFC1F}" name="Foreign Key" dataDxfId="42"/>
    <tableColumn id="14" xr3:uid="{132C51BE-B4E9-460A-B17A-648348E57753}" name="Pattern" dataDxfId="41"/>
    <tableColumn id="15" xr3:uid="{8E7712CD-5B10-4744-A4C5-74480B27DA5B}" name="Default" dataDxfId="40"/>
    <tableColumn id="16" xr3:uid="{4E0A4E02-144E-47D9-B931-3C800A49B9B9}" name="Valid Values/Format" dataDxfId="39"/>
    <tableColumn id="17" xr3:uid="{32C48362-7766-4C0E-AC98-163A8CDB6C17}" name="Notes" dataDxfId="38"/>
  </tableColumns>
  <tableStyleInfo name="Empty"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0C6672-CEC2-4FC5-A90B-8E282DB47DDF}">
  <sheetPr>
    <tabColor rgb="FFFF7C80"/>
    <pageSetUpPr autoPageBreaks="0"/>
  </sheetPr>
  <dimension ref="A1:AF82"/>
  <sheetViews>
    <sheetView tabSelected="1" topLeftCell="A10" zoomScale="60" zoomScaleNormal="100" workbookViewId="0">
      <selection activeCell="A17" sqref="A17"/>
    </sheetView>
  </sheetViews>
  <sheetFormatPr defaultColWidth="9.453125" defaultRowHeight="14.5" x14ac:dyDescent="0.35"/>
  <cols>
    <col min="1" max="2" width="30.54296875" customWidth="1"/>
    <col min="3" max="3" width="30.54296875" style="42" hidden="1" customWidth="1"/>
    <col min="4" max="4" width="38.453125" style="41" customWidth="1"/>
    <col min="5" max="5" width="15.453125" style="43" customWidth="1"/>
    <col min="6" max="6" width="6.453125" customWidth="1"/>
    <col min="7" max="7" width="44.453125" customWidth="1"/>
    <col min="8" max="8" width="39.453125" style="42" customWidth="1"/>
    <col min="9" max="9" width="27.54296875" style="42" customWidth="1"/>
    <col min="10" max="10" width="8.54296875" customWidth="1"/>
    <col min="11" max="12" width="12.453125" customWidth="1"/>
    <col min="13" max="14" width="13.54296875" customWidth="1"/>
    <col min="15" max="15" width="16.54296875" customWidth="1"/>
    <col min="16" max="16" width="16.453125" customWidth="1"/>
    <col min="17" max="17" width="23.453125" style="45" customWidth="1"/>
    <col min="18" max="18" width="74.453125" style="41" customWidth="1"/>
    <col min="20" max="20" width="54.453125" style="3" bestFit="1" customWidth="1"/>
  </cols>
  <sheetData>
    <row r="1" spans="1:20" x14ac:dyDescent="0.35">
      <c r="A1" s="1" t="s">
        <v>0</v>
      </c>
      <c r="B1" s="58" t="s">
        <v>168</v>
      </c>
      <c r="C1" s="58"/>
      <c r="D1" s="58"/>
      <c r="E1" s="58"/>
      <c r="F1" s="58"/>
      <c r="G1" s="58"/>
      <c r="H1" s="58"/>
      <c r="I1" s="58"/>
      <c r="J1" s="58"/>
      <c r="K1" s="58"/>
      <c r="L1" s="58"/>
      <c r="M1" s="58"/>
      <c r="N1" s="58"/>
      <c r="O1" s="58"/>
      <c r="P1" s="58"/>
      <c r="Q1" s="58"/>
      <c r="R1" s="2"/>
    </row>
    <row r="2" spans="1:20" ht="29" x14ac:dyDescent="0.35">
      <c r="A2" s="4" t="s">
        <v>1</v>
      </c>
      <c r="B2" s="4" t="s">
        <v>2</v>
      </c>
      <c r="C2" s="4" t="s">
        <v>3</v>
      </c>
      <c r="D2" s="5" t="s">
        <v>169</v>
      </c>
      <c r="E2" s="6" t="s">
        <v>4</v>
      </c>
      <c r="F2" s="7" t="s">
        <v>5</v>
      </c>
      <c r="G2" s="7" t="s">
        <v>6</v>
      </c>
      <c r="H2" s="7" t="s">
        <v>7</v>
      </c>
      <c r="I2" s="7" t="s">
        <v>8</v>
      </c>
      <c r="J2" s="7" t="s">
        <v>9</v>
      </c>
      <c r="K2" s="7" t="s">
        <v>10</v>
      </c>
      <c r="L2" s="7" t="s">
        <v>11</v>
      </c>
      <c r="M2" s="7" t="s">
        <v>12</v>
      </c>
      <c r="N2" s="7" t="s">
        <v>13</v>
      </c>
      <c r="O2" s="7" t="s">
        <v>14</v>
      </c>
      <c r="P2" s="7" t="s">
        <v>15</v>
      </c>
      <c r="Q2" s="7" t="s">
        <v>16</v>
      </c>
      <c r="R2" s="8" t="s">
        <v>17</v>
      </c>
      <c r="T2" s="3" t="str">
        <f>CONCATENATE("DROP TABLE ",I2,"; CREATE TABLE ",I2," (")</f>
        <v>DROP TABLE STAGE_DEVICE; CREATE TABLE STAGE_DEVICE (</v>
      </c>
    </row>
    <row r="3" spans="1:20" ht="174" x14ac:dyDescent="0.35">
      <c r="A3" s="10" t="s">
        <v>94</v>
      </c>
      <c r="B3" s="10" t="s">
        <v>29</v>
      </c>
      <c r="C3" s="15" t="s">
        <v>30</v>
      </c>
      <c r="D3" s="15" t="s">
        <v>165</v>
      </c>
      <c r="E3" s="10" t="s">
        <v>18</v>
      </c>
      <c r="F3" s="12" t="s">
        <v>5</v>
      </c>
      <c r="G3" s="12" t="s">
        <v>31</v>
      </c>
      <c r="H3" s="13" t="s">
        <v>32</v>
      </c>
      <c r="I3" s="13" t="s">
        <v>33</v>
      </c>
      <c r="J3" s="13" t="s">
        <v>34</v>
      </c>
      <c r="K3" s="13">
        <v>12</v>
      </c>
      <c r="L3" s="13" t="s">
        <v>20</v>
      </c>
      <c r="M3" s="13" t="s">
        <v>20</v>
      </c>
      <c r="N3" s="13"/>
      <c r="O3" s="13"/>
      <c r="P3" s="13"/>
      <c r="Q3" s="14"/>
      <c r="R3" s="15" t="s">
        <v>35</v>
      </c>
      <c r="T3" s="3" t="str">
        <f>_xlfn.CONCAT(
  I3,
  "  ",
  IF(UPPER(J3)="ALPHA","VARCHAR2", IF(UPPER(J3)="NUMERIC","NUMBER", IF(UPPER(J3)="DATE","DATE", IF(UPPER(J3)="CURRENCY","NUMERIC",FALSE)))),
  IF(UPPER(J3)&lt;&gt;"DATE",_xlfn.CONCAT("(",K3,")"),""),
  IF(UPPER(L3)="Y"," NOT NULL",""),
  IF(ISBLANK(#REF!),"",",")
)</f>
        <v>METERNUMBER  VARCHAR2(12) NOT NULL,</v>
      </c>
    </row>
    <row r="4" spans="1:20" ht="174" x14ac:dyDescent="0.35">
      <c r="A4" s="9" t="s">
        <v>22</v>
      </c>
      <c r="B4" s="9" t="s">
        <v>22</v>
      </c>
      <c r="C4" s="15" t="s">
        <v>23</v>
      </c>
      <c r="D4" s="15" t="s">
        <v>166</v>
      </c>
      <c r="E4" s="10" t="s">
        <v>18</v>
      </c>
      <c r="F4" s="12" t="s">
        <v>5</v>
      </c>
      <c r="G4" s="12" t="s">
        <v>24</v>
      </c>
      <c r="H4" s="10" t="s">
        <v>25</v>
      </c>
      <c r="I4" s="10" t="s">
        <v>26</v>
      </c>
      <c r="J4" s="13" t="s">
        <v>19</v>
      </c>
      <c r="K4" s="13">
        <v>1</v>
      </c>
      <c r="L4" s="13" t="s">
        <v>20</v>
      </c>
      <c r="M4" s="13" t="s">
        <v>20</v>
      </c>
      <c r="N4" s="13"/>
      <c r="O4" s="13" t="s">
        <v>21</v>
      </c>
      <c r="P4" s="13"/>
      <c r="Q4" s="14" t="s">
        <v>27</v>
      </c>
      <c r="R4" s="15" t="s">
        <v>28</v>
      </c>
      <c r="T4" s="3" t="str">
        <f>_xlfn.CONCAT(
  I4,
  "  ",
  IF(UPPER(J4)="ALPHA","VARCHAR2", IF(UPPER(J4)="NUMERIC","NUMBER", IF(UPPER(J4)="DATE","DATE", IF(UPPER(J4)="CURRENCY","NUMERIC",FALSE)))),
  IF(UPPER(J4)&lt;&gt;"DATE",_xlfn.CONCAT("(",K4,")"),""),
  IF(UPPER(L4)="Y"," NOT NULL",""),
  IF(ISBLANK(I3),"",",")
)</f>
        <v>DEVICECODE  NUMBER(1) NOT NULL,</v>
      </c>
    </row>
    <row r="5" spans="1:20" ht="174" x14ac:dyDescent="0.35">
      <c r="A5" s="9" t="s">
        <v>39</v>
      </c>
      <c r="B5" s="9" t="s">
        <v>39</v>
      </c>
      <c r="C5" s="15" t="s">
        <v>40</v>
      </c>
      <c r="D5" s="15" t="s">
        <v>41</v>
      </c>
      <c r="E5" s="10" t="s">
        <v>18</v>
      </c>
      <c r="F5" s="12" t="s">
        <v>5</v>
      </c>
      <c r="G5" s="12" t="s">
        <v>42</v>
      </c>
      <c r="H5" s="13" t="s">
        <v>43</v>
      </c>
      <c r="I5" s="13" t="s">
        <v>44</v>
      </c>
      <c r="J5" s="13" t="s">
        <v>37</v>
      </c>
      <c r="K5" s="13">
        <v>4</v>
      </c>
      <c r="L5" s="13" t="s">
        <v>20</v>
      </c>
      <c r="M5" s="13"/>
      <c r="N5" s="13"/>
      <c r="O5" s="13" t="s">
        <v>45</v>
      </c>
      <c r="P5" s="13"/>
      <c r="Q5" s="16"/>
      <c r="R5" s="15" t="s">
        <v>46</v>
      </c>
      <c r="T5" s="3" t="str">
        <f>_xlfn.CONCAT(
  I5,
  "  ",
  IF(UPPER(J5)="ALPHA","VARCHAR2", IF(UPPER(J5)="NUMERIC","NUMBER", IF(UPPER(J5)="DATE","DATE", IF(UPPER(J5)="CURRENCY","NUMERIC",FALSE)))),
  IF(UPPER(J5)&lt;&gt;"DATE",_xlfn.CONCAT("(",K5,")"),""),
  IF(UPPER(L5)="Y"," NOT NULL",""),
  IF(ISBLANK(#REF!),"",",")
)</f>
        <v>BUILTCONFIG  NUMBER(4) NOT NULL,</v>
      </c>
    </row>
    <row r="6" spans="1:20" s="23" customFormat="1" x14ac:dyDescent="0.35">
      <c r="A6" s="17" t="s">
        <v>55</v>
      </c>
      <c r="B6" s="17" t="s">
        <v>55</v>
      </c>
      <c r="C6" s="17"/>
      <c r="D6" s="18" t="s">
        <v>55</v>
      </c>
      <c r="E6" s="10" t="s">
        <v>55</v>
      </c>
      <c r="F6" s="19" t="s">
        <v>5</v>
      </c>
      <c r="G6" s="19" t="s">
        <v>103</v>
      </c>
      <c r="H6" s="20" t="s">
        <v>104</v>
      </c>
      <c r="I6" s="20" t="s">
        <v>105</v>
      </c>
      <c r="J6" s="21" t="s">
        <v>19</v>
      </c>
      <c r="K6" s="21">
        <v>8</v>
      </c>
      <c r="L6" s="21" t="s">
        <v>48</v>
      </c>
      <c r="M6" s="21"/>
      <c r="N6" s="21"/>
      <c r="O6" s="21" t="s">
        <v>106</v>
      </c>
      <c r="P6" s="21"/>
      <c r="Q6" s="22"/>
      <c r="R6" s="18"/>
      <c r="T6" s="24" t="str">
        <f>_xlfn.CONCAT(
  I6,
  "  ",
  IF(UPPER(J6)="ALPHA","VARCHAR2", IF(UPPER(J6)="NUMERIC","NUMBER", IF(UPPER(J6)="DATE","DATE", IF(UPPER(J6)="CURRENCY","NUMERIC",FALSE)))),
  IF(UPPER(J6)&lt;&gt;"DATE",_xlfn.CONCAT("(",K6,")"),""),
  IF(UPPER(L6)="Y"," NOT NULL",""),
  IF(ISBLANK(I7),"",",")
)</f>
        <v>PONUMBER  NUMBER(8),</v>
      </c>
    </row>
    <row r="7" spans="1:20" s="23" customFormat="1" x14ac:dyDescent="0.35">
      <c r="A7" s="9" t="s">
        <v>55</v>
      </c>
      <c r="B7" s="9" t="s">
        <v>107</v>
      </c>
      <c r="C7" s="10"/>
      <c r="D7" s="11"/>
      <c r="E7" s="10" t="s">
        <v>20</v>
      </c>
      <c r="F7" s="19" t="s">
        <v>5</v>
      </c>
      <c r="G7" s="19" t="s">
        <v>108</v>
      </c>
      <c r="H7" s="20" t="s">
        <v>109</v>
      </c>
      <c r="I7" s="20" t="s">
        <v>110</v>
      </c>
      <c r="J7" s="21" t="s">
        <v>95</v>
      </c>
      <c r="K7" s="21">
        <v>10</v>
      </c>
      <c r="L7" s="21" t="s">
        <v>48</v>
      </c>
      <c r="M7" s="21"/>
      <c r="N7" s="21"/>
      <c r="O7" s="21" t="s">
        <v>96</v>
      </c>
      <c r="P7" s="21"/>
      <c r="Q7" s="22"/>
      <c r="R7" s="25"/>
      <c r="T7" s="24" t="str">
        <f>_xlfn.CONCAT(
  I7,
  "  ",
  IF(UPPER(J7)="ALPHA","VARCHAR2", IF(UPPER(J7)="NUMERIC","NUMBER", IF(UPPER(J7)="DATE","DATE", IF(UPPER(J7)="CURRENCY","NUMERIC",FALSE)))),
  IF(UPPER(J7)&lt;&gt;"DATE",_xlfn.CONCAT("(",K7,")"),""),
  IF(UPPER(L7)="Y"," NOT NULL",""),
  IF(ISBLANK(I8),"",",")
)</f>
        <v>PODATE  DATE,</v>
      </c>
    </row>
    <row r="8" spans="1:20" s="23" customFormat="1" x14ac:dyDescent="0.35">
      <c r="A8" s="17" t="s">
        <v>55</v>
      </c>
      <c r="B8" s="17" t="s">
        <v>55</v>
      </c>
      <c r="C8" s="20"/>
      <c r="D8" s="18" t="s">
        <v>55</v>
      </c>
      <c r="E8" s="10" t="s">
        <v>55</v>
      </c>
      <c r="F8" s="19" t="s">
        <v>5</v>
      </c>
      <c r="G8" s="19" t="s">
        <v>111</v>
      </c>
      <c r="H8" s="20" t="s">
        <v>112</v>
      </c>
      <c r="I8" s="20" t="s">
        <v>113</v>
      </c>
      <c r="J8" s="21" t="s">
        <v>114</v>
      </c>
      <c r="K8" s="21" t="s">
        <v>115</v>
      </c>
      <c r="L8" s="21" t="s">
        <v>48</v>
      </c>
      <c r="M8" s="21"/>
      <c r="N8" s="21"/>
      <c r="O8" s="19" t="s">
        <v>116</v>
      </c>
      <c r="P8" s="21"/>
      <c r="Q8" s="22"/>
      <c r="R8" s="25"/>
      <c r="T8" s="24" t="str">
        <f>_xlfn.CONCAT(
  I8,
  "  ",
  IF(UPPER(J8)="ALPHA","VARCHAR2", IF(UPPER(J8)="NUMERIC","NUMBER", IF(UPPER(J8)="DATE","DATE", IF(UPPER(J8)="CURRENCY","NUMERIC",FALSE)))),
  IF(UPPER(J8)&lt;&gt;"DATE",_xlfn.CONCAT("(",K8,")"),""),
  IF(UPPER(L8)="Y"," NOT NULL",""),
  IF(ISBLANK(I42),"",",")
)</f>
        <v>PURCHASECOST  NUMERIC(7,2),</v>
      </c>
    </row>
    <row r="9" spans="1:20" s="23" customFormat="1" x14ac:dyDescent="0.35">
      <c r="A9" s="53"/>
      <c r="B9" s="53"/>
      <c r="C9" s="53"/>
      <c r="D9" s="54"/>
      <c r="E9" s="53"/>
      <c r="F9" s="55"/>
      <c r="G9" s="55"/>
      <c r="H9" s="53"/>
      <c r="I9" s="53" t="s">
        <v>143</v>
      </c>
      <c r="J9" s="56"/>
      <c r="K9" s="56"/>
      <c r="L9" s="56"/>
      <c r="M9" s="56"/>
      <c r="N9" s="56"/>
      <c r="O9" s="55"/>
      <c r="P9" s="56"/>
      <c r="Q9" s="57"/>
      <c r="R9" s="54"/>
      <c r="T9" s="24"/>
    </row>
    <row r="10" spans="1:20" s="23" customFormat="1" x14ac:dyDescent="0.35">
      <c r="A10" s="17" t="s">
        <v>122</v>
      </c>
      <c r="B10" s="17" t="s">
        <v>122</v>
      </c>
      <c r="C10" s="20"/>
      <c r="D10" s="18" t="s">
        <v>122</v>
      </c>
      <c r="E10" s="20" t="s">
        <v>20</v>
      </c>
      <c r="F10" s="19" t="s">
        <v>5</v>
      </c>
      <c r="G10" s="19" t="s">
        <v>123</v>
      </c>
      <c r="H10" s="20" t="s">
        <v>124</v>
      </c>
      <c r="I10" s="20" t="s">
        <v>125</v>
      </c>
      <c r="J10" s="21" t="s">
        <v>34</v>
      </c>
      <c r="K10" s="21">
        <v>1</v>
      </c>
      <c r="L10" s="21" t="s">
        <v>48</v>
      </c>
      <c r="M10" s="21"/>
      <c r="N10" s="21"/>
      <c r="O10" s="21"/>
      <c r="P10" s="21"/>
      <c r="Q10" s="22" t="s">
        <v>49</v>
      </c>
      <c r="R10" s="25" t="s">
        <v>126</v>
      </c>
      <c r="T10" s="24" t="str">
        <f>_xlfn.CONCAT(
  I10,
  "  ",
  IF(UPPER(J10)="ALPHA","VARCHAR2", IF(UPPER(J10)="NUMERIC","NUMBER", IF(UPPER(J10)="DATE","DATE", IF(UPPER(J10)="CURRENCY","NUMERIC",FALSE)))),
  IF(UPPER(J10)&lt;&gt;"DATE",_xlfn.CONCAT("(",K10,")"),""),
  IF(UPPER(L10)="Y"," NOT NULL",""),
  IF(ISBLANK(I43),"",",")
)</f>
        <v>BIDIRECTIONALFLAG  VARCHAR2(1),</v>
      </c>
    </row>
    <row r="11" spans="1:20" s="23" customFormat="1" ht="58" x14ac:dyDescent="0.35">
      <c r="A11" s="9" t="s">
        <v>47</v>
      </c>
      <c r="B11" s="9" t="s">
        <v>47</v>
      </c>
      <c r="C11" s="20"/>
      <c r="D11" s="28" t="s">
        <v>132</v>
      </c>
      <c r="E11" s="27" t="s">
        <v>18</v>
      </c>
      <c r="F11" s="19" t="s">
        <v>5</v>
      </c>
      <c r="G11" s="19" t="s">
        <v>133</v>
      </c>
      <c r="H11" s="20" t="s">
        <v>134</v>
      </c>
      <c r="I11" s="20" t="s">
        <v>135</v>
      </c>
      <c r="J11" s="21" t="s">
        <v>34</v>
      </c>
      <c r="K11" s="21">
        <v>1</v>
      </c>
      <c r="L11" s="21" t="s">
        <v>48</v>
      </c>
      <c r="M11" s="21"/>
      <c r="N11" s="21"/>
      <c r="O11" s="21"/>
      <c r="P11" s="21"/>
      <c r="Q11" s="22" t="s">
        <v>49</v>
      </c>
      <c r="R11" s="29" t="s">
        <v>136</v>
      </c>
      <c r="T11" s="24" t="str">
        <f>_xlfn.CONCAT(
  I11,
  "  ",
  IF(UPPER(J11)="ALPHA","VARCHAR2", IF(UPPER(J11)="NUMERIC","NUMBER", IF(UPPER(J11)="DATE","DATE", IF(UPPER(J11)="CURRENCY","NUMERIC",FALSE)))),
  IF(UPPER(J11)&lt;&gt;"DATE",_xlfn.CONCAT("(",K11,")"),""),
  IF(UPPER(L11)="Y"," NOT NULL",""),
  IF(ISBLANK(I12),"",",")
)</f>
        <v>AMIFLAG  VARCHAR2(1),</v>
      </c>
    </row>
    <row r="12" spans="1:20" s="23" customFormat="1" ht="84.65" customHeight="1" x14ac:dyDescent="0.35">
      <c r="A12" s="9" t="s">
        <v>137</v>
      </c>
      <c r="B12" s="9" t="s">
        <v>137</v>
      </c>
      <c r="C12" s="20"/>
      <c r="D12" s="28" t="s">
        <v>138</v>
      </c>
      <c r="E12" s="20" t="s">
        <v>18</v>
      </c>
      <c r="F12" s="19" t="s">
        <v>5</v>
      </c>
      <c r="G12" s="19" t="s">
        <v>139</v>
      </c>
      <c r="H12" s="20" t="s">
        <v>140</v>
      </c>
      <c r="I12" s="20" t="s">
        <v>141</v>
      </c>
      <c r="J12" s="21" t="s">
        <v>19</v>
      </c>
      <c r="K12" s="21">
        <v>4</v>
      </c>
      <c r="L12" s="21" t="s">
        <v>48</v>
      </c>
      <c r="M12" s="21"/>
      <c r="N12" s="21"/>
      <c r="O12" s="21" t="s">
        <v>45</v>
      </c>
      <c r="P12" s="21"/>
      <c r="Q12" s="22"/>
      <c r="R12" s="29" t="s">
        <v>142</v>
      </c>
      <c r="T12" s="24" t="str">
        <f>_xlfn.CONCAT(
  I12,
  "  ",
  IF(UPPER(J12)="ALPHA","VARCHAR2", IF(UPPER(J12)="NUMERIC","NUMBER", IF(UPPER(J12)="DATE","DATE", IF(UPPER(J12)="CURRENCY","NUMERIC",FALSE)))),
  IF(UPPER(J12)&lt;&gt;"DATE",_xlfn.CONCAT("(",K12,")"),""),
  IF(UPPER(L12)="Y"," NOT NULL",""),
  IF(ISBLANK(I45),"",",")
)</f>
        <v>AMITYPE  NUMBER(4),</v>
      </c>
    </row>
    <row r="13" spans="1:20" s="23" customFormat="1" x14ac:dyDescent="0.35">
      <c r="A13" s="17" t="s">
        <v>117</v>
      </c>
      <c r="B13" s="17" t="s">
        <v>117</v>
      </c>
      <c r="C13" s="20"/>
      <c r="D13" s="18" t="s">
        <v>117</v>
      </c>
      <c r="E13" s="20" t="s">
        <v>18</v>
      </c>
      <c r="F13" s="19" t="s">
        <v>5</v>
      </c>
      <c r="G13" s="19" t="s">
        <v>118</v>
      </c>
      <c r="H13" s="20" t="s">
        <v>119</v>
      </c>
      <c r="I13" s="20" t="s">
        <v>120</v>
      </c>
      <c r="J13" s="20" t="s">
        <v>19</v>
      </c>
      <c r="K13" s="21">
        <v>2</v>
      </c>
      <c r="L13" s="21" t="s">
        <v>48</v>
      </c>
      <c r="M13" s="21"/>
      <c r="N13" s="21"/>
      <c r="O13" s="21" t="s">
        <v>38</v>
      </c>
      <c r="P13" s="21">
        <v>99</v>
      </c>
      <c r="Q13" s="26"/>
      <c r="R13" s="25" t="s">
        <v>121</v>
      </c>
      <c r="T13" s="24" t="str">
        <f>_xlfn.CONCAT(
  I13,
  "  ",
  IF(UPPER(J13)="ALPHA","VARCHAR2", IF(UPPER(J13)="NUMERIC","NUMBER", IF(UPPER(J13)="DATE","DATE", IF(UPPER(J13)="CURRENCY","NUMERIC",FALSE)))),
  IF(UPPER(J13)&lt;&gt;"DATE",_xlfn.CONCAT("(",K13,")"),""),
  IF(UPPER(L13)="Y"," NOT NULL",""),
  IF(ISBLANK(I10),"",",")
)</f>
        <v>ASSETTAXDISTRICT  NUMBER(2),</v>
      </c>
    </row>
    <row r="14" spans="1:20" s="23" customFormat="1" ht="43.5" x14ac:dyDescent="0.35">
      <c r="A14" s="17" t="s">
        <v>55</v>
      </c>
      <c r="B14" s="17" t="s">
        <v>55</v>
      </c>
      <c r="C14" s="20"/>
      <c r="D14" s="18" t="s">
        <v>127</v>
      </c>
      <c r="E14" s="20" t="s">
        <v>55</v>
      </c>
      <c r="F14" s="19" t="s">
        <v>5</v>
      </c>
      <c r="G14" s="27" t="s">
        <v>128</v>
      </c>
      <c r="H14" s="20" t="s">
        <v>129</v>
      </c>
      <c r="I14" s="20" t="s">
        <v>130</v>
      </c>
      <c r="J14" s="21" t="s">
        <v>34</v>
      </c>
      <c r="K14" s="21">
        <v>50</v>
      </c>
      <c r="L14" s="21" t="s">
        <v>48</v>
      </c>
      <c r="M14" s="21"/>
      <c r="N14" s="21"/>
      <c r="O14" s="21"/>
      <c r="P14" s="21"/>
      <c r="Q14" s="22"/>
      <c r="R14" s="25" t="s">
        <v>131</v>
      </c>
      <c r="T14" s="24" t="str">
        <f>_xlfn.CONCAT(
  I14,
  "  ",
  IF(UPPER(J14)="ALPHA","VARCHAR2", IF(UPPER(J14)="NUMERIC","NUMBER", IF(UPPER(J14)="DATE","DATE", IF(UPPER(J14)="CURRENCY","NUMERIC",FALSE)))),
  IF(UPPER(J14)&lt;&gt;"DATE",_xlfn.CONCAT("(",K14,")"),""),
  IF(UPPER(L14)="Y"," NOT NULL",""),
  IF(ISBLANK(I44),"",",")
)</f>
        <v>COMMENTS  VARCHAR2(50),</v>
      </c>
    </row>
    <row r="15" spans="1:20" s="23" customFormat="1" ht="43.5" x14ac:dyDescent="0.35">
      <c r="A15" s="17" t="s">
        <v>55</v>
      </c>
      <c r="B15" s="17" t="s">
        <v>55</v>
      </c>
      <c r="C15" s="20"/>
      <c r="D15" s="18" t="s">
        <v>127</v>
      </c>
      <c r="E15" s="20" t="s">
        <v>55</v>
      </c>
      <c r="F15" s="19" t="s">
        <v>5</v>
      </c>
      <c r="G15" s="27" t="s">
        <v>128</v>
      </c>
      <c r="H15" s="20" t="s">
        <v>129</v>
      </c>
      <c r="I15" s="20" t="s">
        <v>144</v>
      </c>
      <c r="J15" s="21" t="s">
        <v>34</v>
      </c>
      <c r="K15" s="21">
        <v>50</v>
      </c>
      <c r="L15" s="21" t="s">
        <v>48</v>
      </c>
      <c r="M15" s="21"/>
      <c r="N15" s="21"/>
      <c r="O15" s="21"/>
      <c r="P15" s="21"/>
      <c r="Q15" s="22"/>
      <c r="R15" s="25" t="s">
        <v>131</v>
      </c>
      <c r="T15" s="24" t="str">
        <f>_xlfn.CONCAT(
  I15,
  "  ",
  IF(UPPER(J15)="ALPHA","VARCHAR2", IF(UPPER(J15)="NUMERIC","NUMBER", IF(UPPER(J15)="DATE","DATE", IF(UPPER(J15)="CURRENCY","NUMERIC",FALSE)))),
  IF(UPPER(J15)&lt;&gt;"DATE",_xlfn.CONCAT("(",K15,")"),""),
  IF(UPPER(L15)="Y"," NOT NULL",""),
  IF(ISBLANK(I45),"",",")
)</f>
        <v>COMMENTS2  VARCHAR2(50),</v>
      </c>
    </row>
    <row r="16" spans="1:20" x14ac:dyDescent="0.35">
      <c r="A16" s="10" t="s">
        <v>55</v>
      </c>
      <c r="B16" s="10" t="s">
        <v>50</v>
      </c>
      <c r="C16" s="10"/>
      <c r="D16" s="15"/>
      <c r="E16" s="10" t="s">
        <v>18</v>
      </c>
      <c r="F16" s="12" t="s">
        <v>5</v>
      </c>
      <c r="G16" s="12" t="s">
        <v>51</v>
      </c>
      <c r="H16" s="13" t="s">
        <v>52</v>
      </c>
      <c r="I16" s="13" t="s">
        <v>53</v>
      </c>
      <c r="J16" s="13" t="s">
        <v>34</v>
      </c>
      <c r="K16" s="13">
        <v>12</v>
      </c>
      <c r="L16" s="13" t="s">
        <v>48</v>
      </c>
      <c r="M16" s="13"/>
      <c r="N16" s="13"/>
      <c r="O16" s="13"/>
      <c r="P16" s="13"/>
      <c r="Q16" s="14"/>
      <c r="R16" s="15" t="s">
        <v>54</v>
      </c>
      <c r="T16" s="3" t="str">
        <f>_xlfn.CONCAT(
  I16,
  "  ",
  IF(UPPER(J16)="ALPHA","VARCHAR2", IF(UPPER(J16)="NUMERIC","NUMBER", IF(UPPER(J16)="DATE","DATE", IF(UPPER(J16)="CURRENCY","NUMERIC",FALSE)))),
  IF(UPPER(J16)&lt;&gt;"DATE",_xlfn.CONCAT("(",K16,")"),""),
  IF(UPPER(L16)="Y"," NOT NULL",""),
  IF(ISBLANK(#REF!),"",",")
)</f>
        <v>SERIALNUMBER  VARCHAR2(12),</v>
      </c>
    </row>
    <row r="17" spans="1:20" ht="159.5" x14ac:dyDescent="0.35">
      <c r="A17" s="10" t="s">
        <v>55</v>
      </c>
      <c r="B17" s="10" t="s">
        <v>57</v>
      </c>
      <c r="C17" s="10"/>
      <c r="D17" s="15" t="s">
        <v>58</v>
      </c>
      <c r="E17" s="10" t="s">
        <v>18</v>
      </c>
      <c r="F17" s="12" t="s">
        <v>5</v>
      </c>
      <c r="G17" s="12" t="s">
        <v>59</v>
      </c>
      <c r="H17" s="13" t="s">
        <v>60</v>
      </c>
      <c r="I17" s="13" t="s">
        <v>61</v>
      </c>
      <c r="J17" s="13" t="s">
        <v>37</v>
      </c>
      <c r="K17" s="13">
        <v>2</v>
      </c>
      <c r="L17" s="13" t="s">
        <v>48</v>
      </c>
      <c r="M17" s="13"/>
      <c r="N17" s="13"/>
      <c r="O17" s="13" t="s">
        <v>45</v>
      </c>
      <c r="P17" s="13">
        <v>99</v>
      </c>
      <c r="Q17" s="16"/>
      <c r="R17" s="15" t="s">
        <v>62</v>
      </c>
      <c r="T17" s="3" t="str">
        <f>_xlfn.CONCAT(
  I17,
  "  ",
  IF(UPPER(J17)="ALPHA","VARCHAR2", IF(UPPER(J17)="NUMERIC","NUMBER", IF(UPPER(J17)="DATE","DATE", IF(UPPER(J17)="CURRENCY","NUMERIC",FALSE)))),
  IF(UPPER(J17)&lt;&gt;"DATE",_xlfn.CONCAT("(",K17,")"),""),
  IF(UPPER(L17)="Y"," NOT NULL",""),
  IF(ISBLANK(I18),"",",")
)</f>
        <v>METERMAKE  NUMBER(2),</v>
      </c>
    </row>
    <row r="18" spans="1:20" ht="145" x14ac:dyDescent="0.35">
      <c r="A18" s="10" t="s">
        <v>55</v>
      </c>
      <c r="B18" s="10" t="s">
        <v>63</v>
      </c>
      <c r="C18" s="10"/>
      <c r="D18" s="10" t="s">
        <v>64</v>
      </c>
      <c r="E18" s="10" t="s">
        <v>18</v>
      </c>
      <c r="F18" s="10" t="s">
        <v>5</v>
      </c>
      <c r="G18" s="10" t="s">
        <v>65</v>
      </c>
      <c r="H18" s="10" t="s">
        <v>66</v>
      </c>
      <c r="I18" s="10" t="s">
        <v>67</v>
      </c>
      <c r="J18" s="10" t="s">
        <v>37</v>
      </c>
      <c r="K18" s="10">
        <v>2</v>
      </c>
      <c r="L18" s="10" t="s">
        <v>48</v>
      </c>
      <c r="M18" s="10"/>
      <c r="N18" s="10"/>
      <c r="O18" s="10" t="s">
        <v>45</v>
      </c>
      <c r="P18" s="10"/>
      <c r="Q18" s="10"/>
      <c r="R18" s="10" t="s">
        <v>68</v>
      </c>
      <c r="S18" s="10"/>
      <c r="T18" s="3" t="str">
        <f>_xlfn.CONCAT(
  I18,
  "  ",
  IF(UPPER(J18)="ALPHA","VARCHAR2", IF(UPPER(J18)="NUMERIC","NUMBER", IF(UPPER(J18)="DATE","DATE", IF(UPPER(J18)="CURRENCY","NUMERIC",FALSE)))),
  IF(UPPER(J18)&lt;&gt;"DATE",_xlfn.CONCAT("(",K18,")"),""),
  IF(UPPER(L18)="Y"," NOT NULL",""),
  IF(ISBLANK(I19),"",",")
)</f>
        <v>METERSIZE  NUMBER(2),</v>
      </c>
    </row>
    <row r="19" spans="1:20" ht="145" x14ac:dyDescent="0.35">
      <c r="A19" s="10" t="s">
        <v>55</v>
      </c>
      <c r="B19" s="10" t="s">
        <v>69</v>
      </c>
      <c r="C19" s="10"/>
      <c r="D19" s="10" t="s">
        <v>70</v>
      </c>
      <c r="E19" s="10" t="s">
        <v>18</v>
      </c>
      <c r="F19" s="10" t="s">
        <v>5</v>
      </c>
      <c r="G19" s="10" t="s">
        <v>71</v>
      </c>
      <c r="H19" s="10" t="s">
        <v>72</v>
      </c>
      <c r="I19" s="10" t="s">
        <v>73</v>
      </c>
      <c r="J19" s="10" t="s">
        <v>37</v>
      </c>
      <c r="K19" s="10">
        <v>4</v>
      </c>
      <c r="L19" s="10" t="s">
        <v>48</v>
      </c>
      <c r="M19" s="10"/>
      <c r="N19" s="10"/>
      <c r="O19" s="10" t="s">
        <v>45</v>
      </c>
      <c r="P19" s="10">
        <v>99</v>
      </c>
      <c r="Q19" s="10"/>
      <c r="R19" s="10" t="s">
        <v>62</v>
      </c>
      <c r="S19" s="10"/>
      <c r="T19" s="3" t="str">
        <f>_xlfn.CONCAT(
  I19,
  "  ",
  IF(UPPER(J19)="ALPHA","VARCHAR2", IF(UPPER(J19)="NUMERIC","NUMBER", IF(UPPER(J19)="DATE","DATE", IF(UPPER(J19)="CURRENCY","NUMERIC",FALSE)))),
  IF(UPPER(J19)&lt;&gt;"DATE",_xlfn.CONCAT("(",K19,")"),""),
  IF(UPPER(L19)="Y"," NOT NULL",""),
  IF(ISBLANK(I21),"",",")
)</f>
        <v>METERKIND  NUMBER(4),</v>
      </c>
    </row>
    <row r="20" spans="1:20" x14ac:dyDescent="0.35">
      <c r="A20" s="10" t="s">
        <v>55</v>
      </c>
      <c r="B20" s="10" t="s">
        <v>55</v>
      </c>
      <c r="C20" s="10" t="s">
        <v>55</v>
      </c>
      <c r="D20" s="10" t="s">
        <v>167</v>
      </c>
      <c r="E20" s="10" t="s">
        <v>55</v>
      </c>
      <c r="F20" s="10"/>
      <c r="G20" s="10" t="s">
        <v>55</v>
      </c>
      <c r="H20" s="10"/>
      <c r="I20" s="10" t="s">
        <v>145</v>
      </c>
      <c r="J20" s="10"/>
      <c r="K20" s="10"/>
      <c r="L20" s="10"/>
      <c r="M20" s="10"/>
      <c r="N20" s="10"/>
      <c r="O20" s="10"/>
      <c r="P20" s="10"/>
      <c r="Q20" s="10"/>
      <c r="R20" s="10"/>
      <c r="S20" s="10"/>
    </row>
    <row r="21" spans="1:20" ht="145" x14ac:dyDescent="0.35">
      <c r="A21" s="10" t="s">
        <v>55</v>
      </c>
      <c r="B21" s="10" t="s">
        <v>74</v>
      </c>
      <c r="C21" s="10"/>
      <c r="D21" s="10" t="s">
        <v>75</v>
      </c>
      <c r="E21" s="10" t="s">
        <v>18</v>
      </c>
      <c r="F21" s="10" t="s">
        <v>5</v>
      </c>
      <c r="G21" s="10" t="s">
        <v>76</v>
      </c>
      <c r="H21" s="10" t="s">
        <v>77</v>
      </c>
      <c r="I21" s="10" t="s">
        <v>78</v>
      </c>
      <c r="J21" s="10" t="s">
        <v>37</v>
      </c>
      <c r="K21" s="10">
        <v>4</v>
      </c>
      <c r="L21" s="10" t="s">
        <v>48</v>
      </c>
      <c r="M21" s="10"/>
      <c r="N21" s="10"/>
      <c r="O21" s="10" t="s">
        <v>45</v>
      </c>
      <c r="P21" s="10">
        <v>99</v>
      </c>
      <c r="Q21" s="10"/>
      <c r="R21" s="10" t="s">
        <v>62</v>
      </c>
      <c r="S21" s="10"/>
      <c r="T21" s="3" t="str">
        <f>_xlfn.CONCAT(
  I21,
  "  ",
  IF(UPPER(J21)="ALPHA","VARCHAR2", IF(UPPER(J21)="NUMERIC","NUMBER", IF(UPPER(J21)="DATE","DATE", IF(UPPER(J21)="CURRENCY","NUMERIC",FALSE)))),
  IF(UPPER(J21)&lt;&gt;"DATE",_xlfn.CONCAT("(",K21,")"),""),
  IF(UPPER(L21)="Y"," NOT NULL",""),
  IF(ISBLANK(I23),"",",")
)</f>
        <v>METERMODEL  NUMBER(4),</v>
      </c>
    </row>
    <row r="22" spans="1:20" x14ac:dyDescent="0.35">
      <c r="A22" s="10"/>
      <c r="B22" s="10"/>
      <c r="C22" s="10"/>
      <c r="D22" s="10"/>
      <c r="E22" s="10"/>
      <c r="F22" s="10"/>
      <c r="G22" s="10"/>
      <c r="H22" s="10"/>
      <c r="I22" s="10" t="s">
        <v>146</v>
      </c>
      <c r="J22" s="10"/>
      <c r="K22" s="10"/>
      <c r="L22" s="10"/>
      <c r="M22" s="10"/>
      <c r="N22" s="10"/>
      <c r="O22" s="10"/>
      <c r="P22" s="10"/>
      <c r="Q22" s="10"/>
      <c r="R22" s="10"/>
      <c r="S22" s="10"/>
    </row>
    <row r="23" spans="1:20" ht="29" x14ac:dyDescent="0.35">
      <c r="A23" s="10" t="s">
        <v>55</v>
      </c>
      <c r="B23" s="10" t="s">
        <v>79</v>
      </c>
      <c r="C23" s="10"/>
      <c r="D23" s="10"/>
      <c r="E23" s="10" t="s">
        <v>18</v>
      </c>
      <c r="F23" s="10" t="s">
        <v>5</v>
      </c>
      <c r="G23" s="10" t="s">
        <v>80</v>
      </c>
      <c r="H23" s="10" t="s">
        <v>81</v>
      </c>
      <c r="I23" s="10" t="s">
        <v>82</v>
      </c>
      <c r="J23" s="10" t="s">
        <v>37</v>
      </c>
      <c r="K23" s="10">
        <v>2</v>
      </c>
      <c r="L23" s="10" t="s">
        <v>48</v>
      </c>
      <c r="M23" s="10"/>
      <c r="N23" s="10"/>
      <c r="O23" s="10" t="s">
        <v>38</v>
      </c>
      <c r="P23" s="10"/>
      <c r="Q23" s="10" t="s">
        <v>83</v>
      </c>
      <c r="R23" s="10" t="s">
        <v>84</v>
      </c>
      <c r="S23" s="10"/>
      <c r="T23" s="3" t="str">
        <f>_xlfn.CONCAT(
  I23,
  "  ",
  IF(UPPER(J23)="ALPHA","VARCHAR2", IF(UPPER(J23)="NUMERIC","NUMBER", IF(UPPER(J23)="DATE","DATE", IF(UPPER(J23)="CURRENCY","NUMERIC",FALSE)))),
  IF(UPPER(J23)&lt;&gt;"DATE",_xlfn.CONCAT("(",K23,")"),""),
  IF(UPPER(L23)="Y"," NOT NULL",""),
  IF(ISBLANK(I24),"",",")
)</f>
        <v>DIALS  NUMBER(2),</v>
      </c>
    </row>
    <row r="24" spans="1:20" ht="29" x14ac:dyDescent="0.35">
      <c r="A24" s="10" t="s">
        <v>85</v>
      </c>
      <c r="B24" s="10" t="s">
        <v>85</v>
      </c>
      <c r="C24" s="10"/>
      <c r="D24" s="10" t="s">
        <v>85</v>
      </c>
      <c r="E24" s="10" t="s">
        <v>18</v>
      </c>
      <c r="F24" s="10" t="s">
        <v>5</v>
      </c>
      <c r="G24" s="10" t="s">
        <v>86</v>
      </c>
      <c r="H24" s="10" t="s">
        <v>87</v>
      </c>
      <c r="I24" s="10" t="s">
        <v>88</v>
      </c>
      <c r="J24" s="10" t="s">
        <v>37</v>
      </c>
      <c r="K24" s="10">
        <v>2</v>
      </c>
      <c r="L24" s="10" t="s">
        <v>48</v>
      </c>
      <c r="M24" s="10"/>
      <c r="N24" s="10"/>
      <c r="O24" s="10" t="s">
        <v>38</v>
      </c>
      <c r="P24" s="10"/>
      <c r="Q24" s="10" t="s">
        <v>89</v>
      </c>
      <c r="R24" s="10" t="s">
        <v>84</v>
      </c>
      <c r="S24" s="10"/>
      <c r="T24" s="3" t="str">
        <f>_xlfn.CONCAT(
  I24,
  "  ",
  IF(UPPER(J24)="ALPHA","VARCHAR2", IF(UPPER(J24)="NUMERIC","NUMBER", IF(UPPER(J24)="DATE","DATE", IF(UPPER(J24)="CURRENCY","NUMERIC",FALSE)))),
  IF(UPPER(J24)&lt;&gt;"DATE",_xlfn.CONCAT("(",K24,")"),""),
  IF(UPPER(L24)="Y"," NOT NULL",""),
  IF(ISBLANK(I29),"",",")
)</f>
        <v>DEADZEROES  NUMBER(2),</v>
      </c>
    </row>
    <row r="25" spans="1:20" ht="40.5" customHeight="1" x14ac:dyDescent="0.35">
      <c r="A25" s="10" t="s">
        <v>36</v>
      </c>
      <c r="B25" s="10" t="s">
        <v>36</v>
      </c>
      <c r="C25" s="10"/>
      <c r="D25" s="10" t="s">
        <v>36</v>
      </c>
      <c r="E25" s="10" t="s">
        <v>18</v>
      </c>
      <c r="F25" s="10" t="s">
        <v>5</v>
      </c>
      <c r="G25" s="10" t="s">
        <v>97</v>
      </c>
      <c r="H25" s="10" t="s">
        <v>98</v>
      </c>
      <c r="I25" s="10" t="s">
        <v>99</v>
      </c>
      <c r="J25" s="10" t="s">
        <v>19</v>
      </c>
      <c r="K25" s="10" t="s">
        <v>100</v>
      </c>
      <c r="L25" s="10" t="s">
        <v>48</v>
      </c>
      <c r="M25" s="10"/>
      <c r="N25" s="10"/>
      <c r="O25" s="10" t="s">
        <v>101</v>
      </c>
      <c r="P25" s="10">
        <v>1</v>
      </c>
      <c r="Q25" s="10"/>
      <c r="R25" s="10" t="s">
        <v>102</v>
      </c>
      <c r="S25" s="10"/>
      <c r="T25" s="3" t="str">
        <f>_xlfn.CONCAT(
  I25,
  "  ",
  IF(UPPER(J25)="ALPHA","VARCHAR2", IF(UPPER(J25)="NUMERIC","NUMBER", IF(UPPER(J25)="DATE","DATE", IF(UPPER(J25)="CURRENCY","NUMERIC",FALSE)))),
  IF(UPPER(J25)&lt;&gt;"DATE",_xlfn.CONCAT("(",K25,")"),""),
  IF(UPPER(L25)="Y"," NOT NULL",""),
  IF(ISBLANK(I40),"",",")
)</f>
        <v>MULTIPLIER  NUMBER(12,6),</v>
      </c>
    </row>
    <row r="26" spans="1:20" ht="40.5" customHeight="1" x14ac:dyDescent="0.35">
      <c r="A26" s="10" t="s">
        <v>55</v>
      </c>
      <c r="B26" s="10" t="s">
        <v>55</v>
      </c>
      <c r="C26" s="10" t="s">
        <v>55</v>
      </c>
      <c r="D26" s="10" t="s">
        <v>55</v>
      </c>
      <c r="E26" s="10" t="s">
        <v>55</v>
      </c>
      <c r="F26" s="10"/>
      <c r="G26" s="10" t="s">
        <v>55</v>
      </c>
      <c r="H26" s="10" t="s">
        <v>55</v>
      </c>
      <c r="I26" s="10" t="s">
        <v>147</v>
      </c>
      <c r="J26" s="10" t="s">
        <v>55</v>
      </c>
      <c r="K26" s="10" t="s">
        <v>55</v>
      </c>
      <c r="L26" s="10" t="s">
        <v>55</v>
      </c>
      <c r="M26" s="10"/>
      <c r="N26" s="10"/>
      <c r="O26" s="10"/>
      <c r="P26" s="10"/>
      <c r="Q26" s="10"/>
      <c r="R26" s="10"/>
      <c r="S26" s="10"/>
    </row>
    <row r="27" spans="1:20" ht="40.5" customHeight="1" x14ac:dyDescent="0.35">
      <c r="A27" s="10" t="s">
        <v>55</v>
      </c>
      <c r="B27" s="10" t="s">
        <v>55</v>
      </c>
      <c r="C27" s="10" t="s">
        <v>55</v>
      </c>
      <c r="D27" s="10" t="s">
        <v>55</v>
      </c>
      <c r="E27" s="10" t="s">
        <v>55</v>
      </c>
      <c r="F27" s="10"/>
      <c r="G27" s="10" t="s">
        <v>55</v>
      </c>
      <c r="H27" s="10" t="s">
        <v>55</v>
      </c>
      <c r="I27" s="10" t="s">
        <v>148</v>
      </c>
      <c r="J27" s="10" t="s">
        <v>55</v>
      </c>
      <c r="K27" s="10" t="s">
        <v>55</v>
      </c>
      <c r="L27" s="10" t="s">
        <v>55</v>
      </c>
      <c r="M27" s="10"/>
      <c r="N27" s="10"/>
      <c r="O27" s="10"/>
      <c r="P27" s="10"/>
      <c r="Q27" s="10"/>
      <c r="R27" s="10"/>
      <c r="S27" s="10"/>
    </row>
    <row r="28" spans="1:20" ht="40.5" customHeight="1" x14ac:dyDescent="0.35">
      <c r="A28" s="10" t="s">
        <v>55</v>
      </c>
      <c r="B28" s="10" t="s">
        <v>55</v>
      </c>
      <c r="C28" s="10" t="s">
        <v>55</v>
      </c>
      <c r="D28" s="10" t="s">
        <v>55</v>
      </c>
      <c r="E28" s="10" t="s">
        <v>55</v>
      </c>
      <c r="F28" s="10"/>
      <c r="G28" s="10" t="s">
        <v>55</v>
      </c>
      <c r="H28" s="10" t="s">
        <v>55</v>
      </c>
      <c r="I28" s="10" t="s">
        <v>149</v>
      </c>
      <c r="J28" s="10" t="s">
        <v>55</v>
      </c>
      <c r="K28" s="10" t="s">
        <v>55</v>
      </c>
      <c r="L28" s="10" t="s">
        <v>55</v>
      </c>
      <c r="M28" s="10"/>
      <c r="N28" s="10"/>
      <c r="O28" s="10"/>
      <c r="P28" s="10"/>
      <c r="Q28" s="10"/>
      <c r="R28" s="10"/>
      <c r="S28" s="10"/>
    </row>
    <row r="29" spans="1:20" ht="29" x14ac:dyDescent="0.35">
      <c r="A29" s="10" t="s">
        <v>36</v>
      </c>
      <c r="B29" s="10" t="s">
        <v>36</v>
      </c>
      <c r="C29" s="10"/>
      <c r="D29" s="10" t="s">
        <v>36</v>
      </c>
      <c r="E29" s="10" t="s">
        <v>18</v>
      </c>
      <c r="F29" s="10" t="s">
        <v>5</v>
      </c>
      <c r="G29" s="10" t="s">
        <v>90</v>
      </c>
      <c r="H29" s="10" t="s">
        <v>91</v>
      </c>
      <c r="I29" s="10" t="s">
        <v>92</v>
      </c>
      <c r="J29" s="10" t="s">
        <v>37</v>
      </c>
      <c r="K29" s="10">
        <v>2</v>
      </c>
      <c r="L29" s="10" t="s">
        <v>48</v>
      </c>
      <c r="M29" s="10"/>
      <c r="N29" s="10"/>
      <c r="O29" s="10" t="s">
        <v>38</v>
      </c>
      <c r="P29" s="10"/>
      <c r="Q29" s="10"/>
      <c r="R29" s="10" t="s">
        <v>93</v>
      </c>
      <c r="S29" s="10"/>
      <c r="T29" s="3" t="str">
        <f>_xlfn.CONCAT(
  I29,
  "  ",
  IF(UPPER(J29)="ALPHA","VARCHAR2", IF(UPPER(J29)="NUMERIC","NUMBER", IF(UPPER(J29)="DATE","DATE", IF(UPPER(J29)="CURRENCY","NUMERIC",FALSE)))),
  IF(UPPER(J29)&lt;&gt;"DATE",_xlfn.CONCAT("(",K29,")"),""),
  IF(UPPER(L29)="Y"," NOT NULL",""),
  IF(ISBLANK(I32),"",",")
)</f>
        <v>READTYPE  NUMBER(2),</v>
      </c>
    </row>
    <row r="30" spans="1:20" x14ac:dyDescent="0.35">
      <c r="A30" s="10" t="s">
        <v>55</v>
      </c>
      <c r="B30" s="10" t="s">
        <v>55</v>
      </c>
      <c r="C30" s="10" t="s">
        <v>55</v>
      </c>
      <c r="D30" s="10" t="s">
        <v>55</v>
      </c>
      <c r="E30" s="10" t="s">
        <v>55</v>
      </c>
      <c r="F30" s="10" t="s">
        <v>5</v>
      </c>
      <c r="G30" s="10" t="s">
        <v>55</v>
      </c>
      <c r="H30" s="10" t="s">
        <v>55</v>
      </c>
      <c r="I30" s="10" t="s">
        <v>56</v>
      </c>
      <c r="J30" s="10" t="s">
        <v>55</v>
      </c>
      <c r="K30" s="10" t="s">
        <v>55</v>
      </c>
      <c r="L30" s="10" t="s">
        <v>55</v>
      </c>
      <c r="M30" s="10"/>
      <c r="N30" s="10"/>
      <c r="O30" s="10"/>
      <c r="P30" s="10"/>
      <c r="Q30" s="10"/>
      <c r="R30" s="10"/>
      <c r="S30" s="10"/>
      <c r="T30" s="3" t="str">
        <f>_xlfn.CONCAT(
  I30,
  "  ",
  IF(UPPER(J30)="ALPHA","VARCHAR2", IF(UPPER(J30)="NUMERIC","NUMBER", IF(UPPER(J30)="DATE","DATE", IF(UPPER(J30)="CURRENCY","NUMERIC",FALSE)))),
  IF(UPPER(J30)&lt;&gt;"DATE",_xlfn.CONCAT("(",K30,")"),""),
  IF(UPPER(L30)="Y"," NOT NULL",""),
  IF(ISBLANK(#REF!),"",",")
)</f>
        <v>OTHERDEVICEID1  FALSE(N/A),</v>
      </c>
    </row>
    <row r="31" spans="1:20" x14ac:dyDescent="0.35">
      <c r="A31" s="10" t="s">
        <v>55</v>
      </c>
      <c r="B31" s="10" t="s">
        <v>55</v>
      </c>
      <c r="C31" s="10" t="s">
        <v>55</v>
      </c>
      <c r="D31" s="10" t="s">
        <v>55</v>
      </c>
      <c r="E31" s="10" t="s">
        <v>55</v>
      </c>
      <c r="F31" s="10" t="s">
        <v>5</v>
      </c>
      <c r="G31" s="10" t="s">
        <v>55</v>
      </c>
      <c r="H31" s="10" t="s">
        <v>55</v>
      </c>
      <c r="I31" s="10" t="s">
        <v>150</v>
      </c>
      <c r="J31" s="10" t="s">
        <v>55</v>
      </c>
      <c r="K31" s="10" t="s">
        <v>55</v>
      </c>
      <c r="L31" s="10" t="s">
        <v>55</v>
      </c>
      <c r="M31" s="10"/>
      <c r="N31" s="10"/>
      <c r="O31" s="10"/>
      <c r="P31" s="10"/>
      <c r="Q31" s="10"/>
      <c r="R31" s="10"/>
      <c r="S31" s="10"/>
      <c r="T31" s="3" t="str">
        <f>_xlfn.CONCAT(
  I31,
  "  ",
  IF(UPPER(J31)="ALPHA","VARCHAR2", IF(UPPER(J31)="NUMERIC","NUMBER", IF(UPPER(J31)="DATE","DATE", IF(UPPER(J31)="CURRENCY","NUMERIC",FALSE)))),
  IF(UPPER(J31)&lt;&gt;"DATE",_xlfn.CONCAT("(",K31,")"),""),
  IF(UPPER(L31)="Y"," NOT NULL",""),
  IF(ISBLANK(#REF!),"",",")
)</f>
        <v>OTHERDEVICECODE1  FALSE(N/A),</v>
      </c>
    </row>
    <row r="32" spans="1:20" x14ac:dyDescent="0.35">
      <c r="A32" s="10" t="s">
        <v>55</v>
      </c>
      <c r="B32" s="10" t="s">
        <v>55</v>
      </c>
      <c r="C32" s="10" t="s">
        <v>55</v>
      </c>
      <c r="D32" s="10" t="s">
        <v>55</v>
      </c>
      <c r="E32" s="10" t="s">
        <v>55</v>
      </c>
      <c r="F32" s="10" t="s">
        <v>5</v>
      </c>
      <c r="G32" s="10" t="s">
        <v>55</v>
      </c>
      <c r="H32" s="10" t="s">
        <v>55</v>
      </c>
      <c r="I32" s="10" t="s">
        <v>151</v>
      </c>
      <c r="J32" s="10" t="s">
        <v>55</v>
      </c>
      <c r="K32" s="10" t="s">
        <v>55</v>
      </c>
      <c r="L32" s="10" t="s">
        <v>55</v>
      </c>
      <c r="M32" s="10"/>
      <c r="N32" s="10"/>
      <c r="O32" s="10"/>
      <c r="P32" s="10"/>
      <c r="Q32" s="10"/>
      <c r="R32" s="10"/>
      <c r="S32" s="10"/>
      <c r="T32" s="3" t="str">
        <f t="shared" ref="T32:T40" si="0">_xlfn.CONCAT(
  I32,
  "  ",
  IF(UPPER(J32)="ALPHA","VARCHAR2", IF(UPPER(J32)="NUMERIC","NUMBER", IF(UPPER(J32)="DATE","DATE", IF(UPPER(J32)="CURRENCY","NUMERIC",FALSE)))),
  IF(UPPER(J32)&lt;&gt;"DATE",_xlfn.CONCAT("(",K32,")"),""),
  IF(UPPER(L32)="Y"," NOT NULL",""),
  IF(ISBLANK(I33),"",",")
)</f>
        <v>PURCHASE ORDER  FALSE(N/A),</v>
      </c>
    </row>
    <row r="33" spans="1:20" x14ac:dyDescent="0.35">
      <c r="A33" s="10" t="s">
        <v>55</v>
      </c>
      <c r="B33" s="10" t="s">
        <v>55</v>
      </c>
      <c r="C33" s="10" t="s">
        <v>55</v>
      </c>
      <c r="D33" s="10" t="s">
        <v>55</v>
      </c>
      <c r="E33" s="10" t="s">
        <v>55</v>
      </c>
      <c r="F33" s="10" t="s">
        <v>5</v>
      </c>
      <c r="G33" s="10" t="s">
        <v>55</v>
      </c>
      <c r="H33" s="10" t="s">
        <v>55</v>
      </c>
      <c r="I33" s="10" t="s">
        <v>152</v>
      </c>
      <c r="J33" s="10" t="s">
        <v>55</v>
      </c>
      <c r="K33" s="10" t="s">
        <v>55</v>
      </c>
      <c r="L33" s="10" t="s">
        <v>55</v>
      </c>
      <c r="M33" s="10"/>
      <c r="N33" s="10"/>
      <c r="O33" s="10"/>
      <c r="P33" s="10"/>
      <c r="Q33" s="10"/>
      <c r="R33" s="10"/>
      <c r="S33" s="10"/>
      <c r="T33" s="3" t="str">
        <f t="shared" si="0"/>
        <v>PURCHASE DATE  FALSE(N/A),</v>
      </c>
    </row>
    <row r="34" spans="1:20" x14ac:dyDescent="0.35">
      <c r="A34" s="10" t="s">
        <v>55</v>
      </c>
      <c r="B34" s="10" t="s">
        <v>55</v>
      </c>
      <c r="C34" s="10" t="s">
        <v>55</v>
      </c>
      <c r="D34" s="10" t="s">
        <v>55</v>
      </c>
      <c r="E34" s="10" t="s">
        <v>55</v>
      </c>
      <c r="F34" s="10" t="s">
        <v>5</v>
      </c>
      <c r="G34" s="10" t="s">
        <v>55</v>
      </c>
      <c r="H34" s="10" t="s">
        <v>55</v>
      </c>
      <c r="I34" s="10" t="s">
        <v>153</v>
      </c>
      <c r="J34" s="10" t="s">
        <v>55</v>
      </c>
      <c r="K34" s="10" t="s">
        <v>55</v>
      </c>
      <c r="L34" s="10" t="s">
        <v>55</v>
      </c>
      <c r="M34" s="10"/>
      <c r="N34" s="10"/>
      <c r="O34" s="10"/>
      <c r="P34" s="10"/>
      <c r="Q34" s="10"/>
      <c r="R34" s="10"/>
      <c r="S34" s="10"/>
      <c r="T34" s="3" t="str">
        <f t="shared" si="0"/>
        <v>SHAFT REDUCTION  FALSE(N/A),</v>
      </c>
    </row>
    <row r="35" spans="1:20" x14ac:dyDescent="0.35">
      <c r="A35" s="10" t="s">
        <v>55</v>
      </c>
      <c r="B35" s="10" t="s">
        <v>55</v>
      </c>
      <c r="C35" s="10" t="s">
        <v>55</v>
      </c>
      <c r="D35" s="10" t="s">
        <v>55</v>
      </c>
      <c r="E35" s="10" t="s">
        <v>55</v>
      </c>
      <c r="F35" s="10" t="s">
        <v>5</v>
      </c>
      <c r="G35" s="10" t="s">
        <v>55</v>
      </c>
      <c r="H35" s="10" t="s">
        <v>55</v>
      </c>
      <c r="I35" s="10" t="s">
        <v>154</v>
      </c>
      <c r="J35" s="10" t="s">
        <v>55</v>
      </c>
      <c r="K35" s="10" t="s">
        <v>55</v>
      </c>
      <c r="L35" s="10" t="s">
        <v>55</v>
      </c>
      <c r="M35" s="10"/>
      <c r="N35" s="10"/>
      <c r="O35" s="10"/>
      <c r="P35" s="10"/>
      <c r="Q35" s="10"/>
      <c r="R35" s="10"/>
      <c r="S35" s="10"/>
      <c r="T35" s="3" t="str">
        <f t="shared" si="0"/>
        <v>TAXDISTRICT  FALSE(N/A),</v>
      </c>
    </row>
    <row r="36" spans="1:20" x14ac:dyDescent="0.35">
      <c r="A36" s="10" t="s">
        <v>55</v>
      </c>
      <c r="B36" s="10" t="s">
        <v>55</v>
      </c>
      <c r="C36" s="10" t="s">
        <v>55</v>
      </c>
      <c r="D36" s="10" t="s">
        <v>55</v>
      </c>
      <c r="E36" s="10" t="s">
        <v>55</v>
      </c>
      <c r="F36" s="10" t="s">
        <v>5</v>
      </c>
      <c r="G36" s="10" t="s">
        <v>55</v>
      </c>
      <c r="H36" s="10" t="s">
        <v>55</v>
      </c>
      <c r="I36" s="10" t="s">
        <v>155</v>
      </c>
      <c r="J36" s="10" t="s">
        <v>55</v>
      </c>
      <c r="K36" s="10" t="s">
        <v>55</v>
      </c>
      <c r="L36" s="10" t="s">
        <v>55</v>
      </c>
      <c r="M36" s="10"/>
      <c r="N36" s="10"/>
      <c r="O36" s="10"/>
      <c r="P36" s="10"/>
      <c r="Q36" s="10"/>
      <c r="R36" s="10"/>
      <c r="S36" s="10"/>
      <c r="T36" s="3" t="str">
        <f t="shared" si="0"/>
        <v>COMMENTS1  FALSE(N/A),</v>
      </c>
    </row>
    <row r="37" spans="1:20" x14ac:dyDescent="0.35">
      <c r="A37" s="10" t="s">
        <v>55</v>
      </c>
      <c r="B37" s="10" t="s">
        <v>55</v>
      </c>
      <c r="C37" s="10" t="s">
        <v>55</v>
      </c>
      <c r="D37" s="10" t="s">
        <v>55</v>
      </c>
      <c r="E37" s="10" t="s">
        <v>55</v>
      </c>
      <c r="F37" s="10" t="s">
        <v>5</v>
      </c>
      <c r="G37" s="10" t="s">
        <v>55</v>
      </c>
      <c r="H37" s="10" t="s">
        <v>55</v>
      </c>
      <c r="I37" s="10" t="s">
        <v>156</v>
      </c>
      <c r="J37" s="10" t="s">
        <v>55</v>
      </c>
      <c r="K37" s="10" t="s">
        <v>55</v>
      </c>
      <c r="L37" s="10" t="s">
        <v>55</v>
      </c>
      <c r="M37" s="10"/>
      <c r="N37" s="10"/>
      <c r="O37" s="10"/>
      <c r="P37" s="10"/>
      <c r="Q37" s="10"/>
      <c r="R37" s="10"/>
      <c r="S37" s="10"/>
      <c r="T37" s="3" t="str">
        <f t="shared" si="0"/>
        <v>MAKE  FALSE(N/A),</v>
      </c>
    </row>
    <row r="38" spans="1:20" x14ac:dyDescent="0.35">
      <c r="A38" s="10" t="s">
        <v>55</v>
      </c>
      <c r="B38" s="10" t="s">
        <v>55</v>
      </c>
      <c r="C38" s="10" t="s">
        <v>55</v>
      </c>
      <c r="D38" s="10" t="s">
        <v>55</v>
      </c>
      <c r="E38" s="10" t="s">
        <v>55</v>
      </c>
      <c r="F38" s="10" t="s">
        <v>5</v>
      </c>
      <c r="G38" s="10" t="s">
        <v>55</v>
      </c>
      <c r="H38" s="10" t="s">
        <v>55</v>
      </c>
      <c r="I38" s="10" t="s">
        <v>157</v>
      </c>
      <c r="J38" s="10" t="s">
        <v>55</v>
      </c>
      <c r="K38" s="10" t="s">
        <v>55</v>
      </c>
      <c r="L38" s="10" t="s">
        <v>55</v>
      </c>
      <c r="M38" s="10"/>
      <c r="N38" s="10"/>
      <c r="O38" s="10"/>
      <c r="P38" s="10"/>
      <c r="Q38" s="10"/>
      <c r="R38" s="10"/>
      <c r="S38" s="10"/>
      <c r="T38" s="3" t="str">
        <f t="shared" si="0"/>
        <v>KIND  FALSE(N/A),</v>
      </c>
    </row>
    <row r="39" spans="1:20" x14ac:dyDescent="0.35">
      <c r="A39" s="10" t="s">
        <v>55</v>
      </c>
      <c r="B39" s="10" t="s">
        <v>55</v>
      </c>
      <c r="C39" s="10" t="s">
        <v>55</v>
      </c>
      <c r="D39" s="10" t="s">
        <v>55</v>
      </c>
      <c r="E39" s="10" t="s">
        <v>55</v>
      </c>
      <c r="F39" s="10" t="s">
        <v>5</v>
      </c>
      <c r="G39" s="10" t="s">
        <v>55</v>
      </c>
      <c r="H39" s="10" t="s">
        <v>55</v>
      </c>
      <c r="I39" s="10" t="s">
        <v>158</v>
      </c>
      <c r="J39" s="10" t="s">
        <v>55</v>
      </c>
      <c r="K39" s="10" t="s">
        <v>55</v>
      </c>
      <c r="L39" s="10" t="s">
        <v>55</v>
      </c>
      <c r="M39" s="10"/>
      <c r="N39" s="10"/>
      <c r="O39" s="10"/>
      <c r="P39" s="10"/>
      <c r="Q39" s="10"/>
      <c r="R39" s="10"/>
      <c r="S39" s="10"/>
      <c r="T39" s="3" t="str">
        <f>_xlfn.CONCAT(
  I39,
  "  ",
  IF(UPPER(J39)="ALPHA","VARCHAR2", IF(UPPER(J39)="NUMERIC","NUMBER", IF(UPPER(J39)="DATE","DATE", IF(UPPER(J39)="CURRENCY","NUMERIC",FALSE)))),
  IF(UPPER(J39)&lt;&gt;"DATE",_xlfn.CONCAT("(",K39,")"),""),
  IF(UPPER(L39)="Y"," NOT NULL",""),
  IF(ISBLANK(I25),"",",")
)</f>
        <v>MODEL  FALSE(N/A),</v>
      </c>
    </row>
    <row r="40" spans="1:20" ht="62.25" customHeight="1" x14ac:dyDescent="0.35">
      <c r="A40" s="10" t="s">
        <v>55</v>
      </c>
      <c r="B40" s="10" t="s">
        <v>55</v>
      </c>
      <c r="C40" s="10" t="s">
        <v>55</v>
      </c>
      <c r="D40" s="10" t="s">
        <v>55</v>
      </c>
      <c r="E40" s="10" t="s">
        <v>55</v>
      </c>
      <c r="F40" s="10" t="s">
        <v>5</v>
      </c>
      <c r="G40" s="10" t="s">
        <v>55</v>
      </c>
      <c r="H40" s="10" t="s">
        <v>55</v>
      </c>
      <c r="I40" s="10" t="s">
        <v>159</v>
      </c>
      <c r="J40" s="10" t="s">
        <v>55</v>
      </c>
      <c r="K40" s="10" t="s">
        <v>55</v>
      </c>
      <c r="L40" s="10" t="s">
        <v>55</v>
      </c>
      <c r="M40" s="10"/>
      <c r="N40" s="10"/>
      <c r="O40" s="10"/>
      <c r="P40" s="10"/>
      <c r="Q40" s="10"/>
      <c r="R40" s="10"/>
      <c r="S40" s="10"/>
      <c r="T40" s="3" t="str">
        <f t="shared" si="0"/>
        <v>METERREADING  FALSE(N/A),</v>
      </c>
    </row>
    <row r="41" spans="1:20" x14ac:dyDescent="0.35">
      <c r="A41" s="10" t="s">
        <v>55</v>
      </c>
      <c r="B41" s="10" t="s">
        <v>55</v>
      </c>
      <c r="C41" s="10" t="s">
        <v>55</v>
      </c>
      <c r="D41" s="10" t="s">
        <v>55</v>
      </c>
      <c r="E41" s="10" t="s">
        <v>55</v>
      </c>
      <c r="F41" s="10" t="s">
        <v>5</v>
      </c>
      <c r="G41" s="10" t="s">
        <v>55</v>
      </c>
      <c r="H41" s="10" t="s">
        <v>55</v>
      </c>
      <c r="I41" s="10" t="s">
        <v>160</v>
      </c>
      <c r="J41" s="10" t="s">
        <v>55</v>
      </c>
      <c r="K41" s="10" t="s">
        <v>55</v>
      </c>
      <c r="L41" s="10" t="s">
        <v>55</v>
      </c>
      <c r="M41" s="10"/>
      <c r="N41" s="10"/>
      <c r="O41" s="10"/>
      <c r="P41" s="10"/>
      <c r="Q41" s="10"/>
      <c r="R41" s="10"/>
      <c r="S41" s="10"/>
      <c r="T41" s="3" t="str">
        <f>_xlfn.CONCAT(
  I41,
  "  ",
  IF(UPPER(J41)="ALPHA","VARCHAR2", IF(UPPER(J41)="NUMERIC","NUMBER", IF(UPPER(J41)="DATE","DATE", IF(UPPER(J41)="CURRENCY","NUMERIC",FALSE)))),
  IF(UPPER(J41)&lt;&gt;"DATE",_xlfn.CONCAT("(",K41,")"),""),
  IF(UPPER(L41)="Y"," NOT NULL",""),
  IF(ISBLANK(I6),"",",")
)</f>
        <v>ENDPOINTREADING  FALSE(N/A),</v>
      </c>
    </row>
    <row r="42" spans="1:20" s="23" customFormat="1" x14ac:dyDescent="0.35">
      <c r="A42" s="10" t="s">
        <v>55</v>
      </c>
      <c r="B42" s="10" t="s">
        <v>55</v>
      </c>
      <c r="C42" s="10" t="s">
        <v>55</v>
      </c>
      <c r="D42" s="10" t="s">
        <v>55</v>
      </c>
      <c r="E42" s="10" t="s">
        <v>55</v>
      </c>
      <c r="F42" s="10" t="s">
        <v>5</v>
      </c>
      <c r="G42" s="10" t="s">
        <v>55</v>
      </c>
      <c r="H42" s="10" t="s">
        <v>55</v>
      </c>
      <c r="I42" s="10" t="s">
        <v>161</v>
      </c>
      <c r="J42" s="10" t="s">
        <v>55</v>
      </c>
      <c r="K42" s="10" t="s">
        <v>55</v>
      </c>
      <c r="L42" s="10" t="s">
        <v>55</v>
      </c>
      <c r="M42" s="10"/>
      <c r="N42" s="10"/>
      <c r="O42" s="10"/>
      <c r="P42" s="10"/>
      <c r="Q42" s="10"/>
      <c r="R42" s="10"/>
      <c r="S42" s="10"/>
      <c r="T42" s="24" t="str">
        <f>_xlfn.CONCAT(
  I42,
  "  ",
  IF(UPPER(J42)="ALPHA","VARCHAR2", IF(UPPER(J42)="NUMERIC","NUMBER", IF(UPPER(J42)="DATE","DATE", IF(UPPER(J42)="CURRENCY","NUMERIC",FALSE)))),
  IF(UPPER(J42)&lt;&gt;"DATE",_xlfn.CONCAT("(",K42,")"),""),
  IF(UPPER(L42)="Y"," NOT NULL",""),
  IF(ISBLANK(I13),"",",")
)</f>
        <v>BEFORETEST1OPEN  FALSE(N/A),</v>
      </c>
    </row>
    <row r="43" spans="1:20" s="23" customFormat="1" x14ac:dyDescent="0.35">
      <c r="A43" s="10" t="s">
        <v>55</v>
      </c>
      <c r="B43" s="10" t="s">
        <v>55</v>
      </c>
      <c r="C43" s="10" t="s">
        <v>55</v>
      </c>
      <c r="D43" s="10" t="s">
        <v>55</v>
      </c>
      <c r="E43" s="10" t="s">
        <v>55</v>
      </c>
      <c r="F43" s="19" t="s">
        <v>5</v>
      </c>
      <c r="G43" s="10" t="s">
        <v>55</v>
      </c>
      <c r="H43" s="10" t="s">
        <v>55</v>
      </c>
      <c r="I43" t="s">
        <v>162</v>
      </c>
      <c r="J43" s="10" t="s">
        <v>55</v>
      </c>
      <c r="K43" s="10" t="s">
        <v>55</v>
      </c>
      <c r="L43" s="10" t="s">
        <v>55</v>
      </c>
      <c r="M43" s="21"/>
      <c r="N43" s="21"/>
      <c r="O43" s="21"/>
      <c r="P43" s="21"/>
      <c r="Q43" s="22"/>
      <c r="R43" s="25"/>
      <c r="T43" s="24" t="str">
        <f>_xlfn.CONCAT(
  I43,
  "  ",
  IF(UPPER(J43)="ALPHA","VARCHAR2", IF(UPPER(J43)="NUMERIC","NUMBER", IF(UPPER(J43)="DATE","DATE", IF(UPPER(J43)="CURRENCY","NUMERIC",FALSE)))),
  IF(UPPER(J43)&lt;&gt;"DATE",_xlfn.CONCAT("(",K43,")"),""),
  IF(UPPER(L43)="Y"," NOT NULL",""),
  IF(ISBLANK(I14),"",",")
)</f>
        <v>BEFORETEST1CHECK  FALSE(N/A),</v>
      </c>
    </row>
    <row r="44" spans="1:20" s="23" customFormat="1" x14ac:dyDescent="0.35">
      <c r="A44" s="10" t="s">
        <v>55</v>
      </c>
      <c r="B44" s="10" t="s">
        <v>55</v>
      </c>
      <c r="C44" s="10" t="s">
        <v>55</v>
      </c>
      <c r="D44" s="10" t="s">
        <v>55</v>
      </c>
      <c r="E44" s="10" t="s">
        <v>55</v>
      </c>
      <c r="F44" s="19" t="s">
        <v>5</v>
      </c>
      <c r="G44" s="10" t="s">
        <v>55</v>
      </c>
      <c r="H44" s="10" t="s">
        <v>55</v>
      </c>
      <c r="I44" t="s">
        <v>163</v>
      </c>
      <c r="J44" s="10" t="s">
        <v>55</v>
      </c>
      <c r="K44" s="10" t="s">
        <v>55</v>
      </c>
      <c r="L44" s="10" t="s">
        <v>55</v>
      </c>
      <c r="M44" s="21"/>
      <c r="N44" s="21"/>
      <c r="O44" s="21"/>
      <c r="P44" s="21"/>
      <c r="Q44" s="22"/>
      <c r="R44" s="25"/>
      <c r="T44" s="24" t="str">
        <f>_xlfn.CONCAT(
  I44,
  "  ",
  IF(UPPER(J44)="ALPHA","VARCHAR2", IF(UPPER(J44)="NUMERIC","NUMBER", IF(UPPER(J44)="DATE","DATE", IF(UPPER(J44)="CURRENCY","NUMERIC",FALSE)))),
  IF(UPPER(J44)&lt;&gt;"DATE",_xlfn.CONCAT("(",K44,")"),""),
  IF(UPPER(L44)="Y"," NOT NULL",""),
  IF(ISBLANK(I11),"",",")
)</f>
        <v>DATE  FALSE(N/A),</v>
      </c>
    </row>
    <row r="45" spans="1:20" s="23" customFormat="1" x14ac:dyDescent="0.35">
      <c r="A45" s="10" t="s">
        <v>55</v>
      </c>
      <c r="B45" s="10" t="s">
        <v>55</v>
      </c>
      <c r="C45" s="10" t="s">
        <v>55</v>
      </c>
      <c r="D45" s="10" t="s">
        <v>55</v>
      </c>
      <c r="E45" s="10" t="s">
        <v>55</v>
      </c>
      <c r="F45" s="19" t="s">
        <v>5</v>
      </c>
      <c r="G45" s="10" t="s">
        <v>55</v>
      </c>
      <c r="H45" s="10" t="s">
        <v>55</v>
      </c>
      <c r="I45" t="s">
        <v>164</v>
      </c>
      <c r="J45" s="10" t="s">
        <v>55</v>
      </c>
      <c r="K45" s="10" t="s">
        <v>55</v>
      </c>
      <c r="L45" s="10" t="s">
        <v>55</v>
      </c>
      <c r="M45" s="21"/>
      <c r="N45" s="21"/>
      <c r="O45" s="21"/>
      <c r="P45" s="21"/>
      <c r="Q45" s="22"/>
      <c r="R45" s="25"/>
      <c r="T45" s="24" t="str">
        <f>_xlfn.CONCAT(
  I45,
  "  ",
  IF(UPPER(J45)="ALPHA","VARCHAR2", IF(UPPER(J45)="NUMERIC","NUMBER", IF(UPPER(J45)="DATE","DATE", IF(UPPER(J45)="CURRENCY","NUMERIC",FALSE)))),
  IF(UPPER(J45)&lt;&gt;"DATE",_xlfn.CONCAT("(",K45,")"),""),
  IF(UPPER(L45)="Y"," NOT NULL",""),
  IF(ISBLANK(#REF!),"",",")
)</f>
        <v>TESTER  FALSE(N/A),</v>
      </c>
    </row>
    <row r="46" spans="1:20" x14ac:dyDescent="0.35">
      <c r="A46" s="30"/>
      <c r="B46" s="30"/>
      <c r="C46" s="30"/>
      <c r="D46" s="31"/>
      <c r="E46" s="32"/>
      <c r="F46" s="33"/>
      <c r="G46" s="34"/>
      <c r="H46" s="34"/>
      <c r="I46" s="34"/>
      <c r="J46" s="34"/>
      <c r="K46" s="34"/>
      <c r="L46" s="34"/>
      <c r="M46" s="34"/>
      <c r="N46" s="34"/>
      <c r="O46" s="34"/>
      <c r="P46" s="34"/>
      <c r="Q46" s="35"/>
      <c r="R46" s="8"/>
      <c r="T46" s="3" t="str">
        <f>") TABLESPACE ENQCONVERT NOLOGGING;"</f>
        <v>) TABLESPACE ENQCONVERT NOLOGGING;</v>
      </c>
    </row>
    <row r="47" spans="1:20" x14ac:dyDescent="0.35">
      <c r="A47" s="36"/>
      <c r="B47" s="36"/>
      <c r="C47" s="36"/>
      <c r="D47" s="37"/>
      <c r="E47" s="38"/>
      <c r="F47" s="36"/>
      <c r="G47" s="36"/>
      <c r="H47" s="36"/>
      <c r="I47" s="36"/>
      <c r="J47" s="36"/>
      <c r="K47" s="36"/>
      <c r="L47" s="36"/>
      <c r="M47" s="36"/>
      <c r="N47" s="36"/>
      <c r="O47" s="36"/>
      <c r="P47" s="36"/>
      <c r="Q47" s="39"/>
      <c r="R47" s="37"/>
    </row>
    <row r="49" spans="1:32" x14ac:dyDescent="0.35">
      <c r="A49" s="40"/>
      <c r="B49" s="41"/>
      <c r="D49" s="40"/>
      <c r="F49" s="44"/>
      <c r="G49" s="44"/>
      <c r="H49" s="40"/>
    </row>
    <row r="50" spans="1:32" ht="72.650000000000006" customHeight="1" x14ac:dyDescent="0.35">
      <c r="A50" s="46"/>
      <c r="B50" s="41"/>
      <c r="D50" s="46"/>
      <c r="H50" s="40"/>
    </row>
    <row r="51" spans="1:32" x14ac:dyDescent="0.35">
      <c r="A51" s="46"/>
      <c r="B51" s="41"/>
      <c r="H51" s="40"/>
    </row>
    <row r="52" spans="1:32" x14ac:dyDescent="0.35">
      <c r="A52" s="46"/>
      <c r="H52" s="40"/>
    </row>
    <row r="53" spans="1:32" x14ac:dyDescent="0.35">
      <c r="A53" s="46"/>
    </row>
    <row r="56" spans="1:32" x14ac:dyDescent="0.35">
      <c r="A56" s="47"/>
    </row>
    <row r="58" spans="1:32" x14ac:dyDescent="0.35">
      <c r="A58" s="48"/>
      <c r="C58" s="49"/>
      <c r="D58" s="3"/>
      <c r="E58" s="50"/>
      <c r="H58"/>
      <c r="I58"/>
      <c r="K58" s="49"/>
      <c r="M58" s="49"/>
      <c r="P58" s="49"/>
      <c r="Q58" s="51"/>
      <c r="R58" s="3"/>
    </row>
    <row r="59" spans="1:32" x14ac:dyDescent="0.35">
      <c r="C59" s="49"/>
      <c r="D59" s="3"/>
      <c r="E59" s="50"/>
      <c r="H59"/>
      <c r="I59"/>
      <c r="K59" s="49"/>
      <c r="M59" s="49"/>
      <c r="P59" s="49"/>
      <c r="Q59" s="51"/>
      <c r="R59" s="3"/>
    </row>
    <row r="60" spans="1:32" x14ac:dyDescent="0.35">
      <c r="C60" s="49"/>
      <c r="D60" s="3"/>
      <c r="E60" s="50"/>
      <c r="H60"/>
      <c r="I60"/>
      <c r="K60" s="49"/>
      <c r="M60" s="49"/>
      <c r="P60" s="49"/>
      <c r="Q60" s="51"/>
      <c r="R60" s="3"/>
    </row>
    <row r="61" spans="1:32" x14ac:dyDescent="0.35">
      <c r="C61" s="49"/>
      <c r="D61" s="3"/>
      <c r="E61" s="50"/>
      <c r="H61"/>
      <c r="I61"/>
      <c r="K61" s="49"/>
      <c r="M61" s="49"/>
      <c r="P61" s="49"/>
      <c r="Q61" s="51"/>
      <c r="R61" s="3"/>
      <c r="AF61" s="52"/>
    </row>
    <row r="62" spans="1:32" x14ac:dyDescent="0.35">
      <c r="C62" s="49"/>
      <c r="D62" s="3"/>
      <c r="E62" s="50"/>
      <c r="H62"/>
      <c r="I62"/>
      <c r="K62" s="49"/>
      <c r="M62" s="49"/>
      <c r="P62" s="49"/>
      <c r="Q62" s="51"/>
      <c r="R62" s="3"/>
      <c r="AF62" s="52"/>
    </row>
    <row r="63" spans="1:32" x14ac:dyDescent="0.35">
      <c r="C63" s="49"/>
      <c r="D63" s="3"/>
      <c r="E63" s="50"/>
      <c r="H63"/>
      <c r="I63"/>
      <c r="K63" s="49"/>
      <c r="M63" s="49"/>
      <c r="P63" s="49"/>
      <c r="Q63" s="51"/>
      <c r="R63" s="3"/>
    </row>
    <row r="64" spans="1:32" x14ac:dyDescent="0.35">
      <c r="C64" s="49"/>
      <c r="D64" s="3"/>
      <c r="E64" s="50"/>
      <c r="H64"/>
      <c r="I64"/>
      <c r="K64" s="49"/>
      <c r="M64" s="49"/>
      <c r="P64" s="49"/>
      <c r="Q64" s="51"/>
      <c r="R64" s="3"/>
    </row>
    <row r="65" spans="1:32" x14ac:dyDescent="0.35">
      <c r="C65" s="49"/>
      <c r="D65" s="3"/>
      <c r="E65" s="50"/>
      <c r="H65"/>
      <c r="I65"/>
      <c r="K65" s="49"/>
      <c r="M65" s="49"/>
      <c r="P65" s="49"/>
      <c r="Q65" s="51"/>
      <c r="R65" s="3"/>
    </row>
    <row r="66" spans="1:32" x14ac:dyDescent="0.35">
      <c r="A66" s="48"/>
      <c r="C66" s="49"/>
      <c r="D66" s="3"/>
      <c r="E66" s="50"/>
      <c r="H66"/>
      <c r="I66"/>
      <c r="K66" s="49"/>
      <c r="M66" s="49"/>
      <c r="P66" s="49"/>
      <c r="Q66" s="51"/>
      <c r="R66" s="3"/>
    </row>
    <row r="67" spans="1:32" x14ac:dyDescent="0.35">
      <c r="C67" s="49"/>
      <c r="D67" s="3"/>
      <c r="E67" s="50"/>
      <c r="H67"/>
      <c r="I67"/>
      <c r="K67" s="49"/>
      <c r="M67" s="49"/>
      <c r="P67" s="49"/>
      <c r="Q67" s="51"/>
      <c r="R67" s="3"/>
    </row>
    <row r="68" spans="1:32" x14ac:dyDescent="0.35">
      <c r="C68" s="49"/>
      <c r="D68" s="3"/>
      <c r="E68" s="50"/>
      <c r="H68"/>
      <c r="I68"/>
      <c r="K68" s="49"/>
      <c r="M68" s="49"/>
      <c r="P68" s="49"/>
      <c r="Q68" s="51"/>
      <c r="R68" s="3"/>
    </row>
    <row r="69" spans="1:32" x14ac:dyDescent="0.35">
      <c r="C69" s="49"/>
      <c r="D69" s="3"/>
      <c r="E69" s="50"/>
      <c r="H69"/>
      <c r="I69"/>
      <c r="K69" s="49"/>
      <c r="M69" s="49"/>
      <c r="P69" s="49"/>
      <c r="Q69" s="51"/>
      <c r="R69" s="3"/>
    </row>
    <row r="70" spans="1:32" x14ac:dyDescent="0.35">
      <c r="C70" s="49"/>
      <c r="D70" s="3"/>
      <c r="E70" s="50"/>
      <c r="H70"/>
      <c r="I70"/>
      <c r="K70" s="49"/>
      <c r="M70" s="49"/>
      <c r="P70" s="49"/>
      <c r="Q70" s="51"/>
      <c r="R70" s="3"/>
    </row>
    <row r="71" spans="1:32" x14ac:dyDescent="0.35">
      <c r="C71" s="49"/>
      <c r="D71" s="3"/>
      <c r="E71" s="50"/>
      <c r="H71"/>
      <c r="I71"/>
      <c r="K71" s="49"/>
      <c r="M71" s="49"/>
      <c r="P71" s="49"/>
      <c r="Q71" s="51"/>
      <c r="R71" s="3"/>
    </row>
    <row r="72" spans="1:32" x14ac:dyDescent="0.35">
      <c r="C72" s="49"/>
      <c r="D72" s="3"/>
      <c r="E72" s="50"/>
      <c r="H72"/>
      <c r="I72"/>
      <c r="K72" s="49"/>
      <c r="M72" s="49"/>
      <c r="P72" s="49"/>
      <c r="Q72" s="51"/>
      <c r="R72" s="3"/>
    </row>
    <row r="73" spans="1:32" x14ac:dyDescent="0.35">
      <c r="C73" s="49"/>
      <c r="D73" s="3"/>
      <c r="E73" s="50"/>
      <c r="H73"/>
      <c r="I73"/>
      <c r="K73" s="49"/>
      <c r="M73" s="49"/>
      <c r="P73" s="49"/>
      <c r="Q73" s="51"/>
      <c r="R73" s="3"/>
    </row>
    <row r="74" spans="1:32" x14ac:dyDescent="0.35">
      <c r="C74" s="49"/>
      <c r="D74" s="3"/>
      <c r="E74" s="50"/>
      <c r="H74"/>
      <c r="I74"/>
      <c r="K74" s="49"/>
      <c r="M74" s="49"/>
      <c r="P74" s="49"/>
      <c r="Q74" s="51"/>
      <c r="R74" s="3"/>
    </row>
    <row r="75" spans="1:32" x14ac:dyDescent="0.35">
      <c r="C75" s="49"/>
      <c r="D75" s="3"/>
      <c r="E75" s="50"/>
      <c r="H75"/>
      <c r="I75"/>
      <c r="K75" s="49"/>
      <c r="M75" s="49"/>
      <c r="P75" s="49"/>
      <c r="Q75" s="51"/>
      <c r="R75" s="3"/>
    </row>
    <row r="76" spans="1:32" x14ac:dyDescent="0.35">
      <c r="A76" s="48"/>
      <c r="C76" s="49"/>
      <c r="D76" s="3"/>
      <c r="E76" s="50"/>
      <c r="H76"/>
      <c r="I76"/>
      <c r="K76" s="49"/>
      <c r="M76" s="49"/>
      <c r="P76" s="49"/>
      <c r="Q76" s="51"/>
      <c r="R76" s="3"/>
    </row>
    <row r="77" spans="1:32" x14ac:dyDescent="0.35">
      <c r="C77" s="49"/>
      <c r="D77" s="3"/>
      <c r="E77" s="50"/>
      <c r="H77"/>
      <c r="I77"/>
      <c r="K77" s="49"/>
      <c r="M77" s="49"/>
      <c r="P77" s="49"/>
      <c r="Q77" s="51"/>
      <c r="R77" s="3"/>
    </row>
    <row r="78" spans="1:32" x14ac:dyDescent="0.35">
      <c r="C78" s="49"/>
      <c r="D78" s="3"/>
      <c r="E78" s="50"/>
      <c r="H78"/>
      <c r="I78"/>
      <c r="K78" s="49"/>
      <c r="M78" s="49"/>
      <c r="P78" s="49"/>
      <c r="Q78" s="51"/>
      <c r="R78" s="3"/>
      <c r="AF78" s="52"/>
    </row>
    <row r="79" spans="1:32" x14ac:dyDescent="0.35">
      <c r="C79" s="49"/>
      <c r="D79" s="3"/>
      <c r="E79" s="50"/>
      <c r="H79"/>
      <c r="I79"/>
      <c r="K79" s="49"/>
      <c r="M79" s="49"/>
      <c r="P79" s="49"/>
      <c r="Q79" s="51"/>
      <c r="R79" s="3"/>
      <c r="AF79" s="52"/>
    </row>
    <row r="80" spans="1:32" x14ac:dyDescent="0.35">
      <c r="C80" s="49"/>
      <c r="D80" s="3"/>
      <c r="E80" s="50"/>
      <c r="H80"/>
      <c r="I80"/>
      <c r="K80" s="49"/>
      <c r="M80" s="49"/>
      <c r="P80" s="49"/>
      <c r="Q80" s="51"/>
      <c r="R80" s="3"/>
    </row>
    <row r="81" spans="3:18" x14ac:dyDescent="0.35">
      <c r="C81" s="49"/>
      <c r="D81" s="3"/>
      <c r="E81" s="50"/>
      <c r="H81"/>
      <c r="I81"/>
      <c r="K81" s="49"/>
      <c r="M81" s="49"/>
      <c r="P81" s="49"/>
      <c r="Q81" s="51"/>
      <c r="R81" s="3"/>
    </row>
    <row r="82" spans="3:18" x14ac:dyDescent="0.35">
      <c r="C82" s="49"/>
      <c r="D82" s="3"/>
      <c r="E82" s="50"/>
      <c r="H82"/>
      <c r="I82"/>
      <c r="K82" s="49"/>
      <c r="M82" s="49"/>
      <c r="P82" s="49"/>
      <c r="Q82" s="51"/>
      <c r="R82" s="3"/>
    </row>
  </sheetData>
  <mergeCells count="1">
    <mergeCell ref="B1:Q1"/>
  </mergeCells>
  <phoneticPr fontId="11" type="noConversion"/>
  <conditionalFormatting sqref="A25:B25">
    <cfRule type="containsText" dxfId="37" priority="31" operator="containsText" text="No data">
      <formula>NOT(ISERROR(SEARCH("No data",A25)))</formula>
    </cfRule>
    <cfRule type="containsText" dxfId="36" priority="32" operator="containsText" text="Don't">
      <formula>NOT(ISERROR(SEARCH("Don't",A25)))</formula>
    </cfRule>
    <cfRule type="containsText" dxfId="35" priority="33" operator="containsText" text="More Information">
      <formula>NOT(ISERROR(SEARCH("More Information",A25)))</formula>
    </cfRule>
    <cfRule type="containsText" dxfId="34" priority="34" operator="containsText" text="TBD">
      <formula>NOT(ISERROR(SEARCH("TBD",A25)))</formula>
    </cfRule>
    <cfRule type="endsWith" dxfId="33" priority="35" operator="endsWith" text="NA">
      <formula>RIGHT(A25,LEN("NA"))="NA"</formula>
    </cfRule>
  </conditionalFormatting>
  <conditionalFormatting sqref="A37:B37">
    <cfRule type="containsText" dxfId="32" priority="26" operator="containsText" text="No data">
      <formula>NOT(ISERROR(SEARCH("No data",A37)))</formula>
    </cfRule>
    <cfRule type="containsText" dxfId="31" priority="27" operator="containsText" text="Don't">
      <formula>NOT(ISERROR(SEARCH("Don't",A37)))</formula>
    </cfRule>
    <cfRule type="containsText" dxfId="30" priority="28" operator="containsText" text="More Information">
      <formula>NOT(ISERROR(SEARCH("More Information",A37)))</formula>
    </cfRule>
    <cfRule type="containsText" dxfId="29" priority="29" operator="containsText" text="TBD">
      <formula>NOT(ISERROR(SEARCH("TBD",A37)))</formula>
    </cfRule>
    <cfRule type="endsWith" dxfId="28" priority="30" operator="endsWith" text="NA">
      <formula>RIGHT(A37,LEN("NA"))="NA"</formula>
    </cfRule>
  </conditionalFormatting>
  <conditionalFormatting sqref="A18:S42 D2:D22 A4:B22 C5:C22 D29:D45 A41:B45">
    <cfRule type="containsText" dxfId="27" priority="36" operator="containsText" text="No data">
      <formula>NOT(ISERROR(SEARCH("No data",A2)))</formula>
    </cfRule>
    <cfRule type="containsText" dxfId="26" priority="37" operator="containsText" text="Don't">
      <formula>NOT(ISERROR(SEARCH("Don't",A2)))</formula>
    </cfRule>
    <cfRule type="containsText" dxfId="25" priority="38" operator="containsText" text="More Information">
      <formula>NOT(ISERROR(SEARCH("More Information",A2)))</formula>
    </cfRule>
    <cfRule type="containsText" dxfId="24" priority="39" operator="containsText" text="TBD">
      <formula>NOT(ISERROR(SEARCH("TBD",A2)))</formula>
    </cfRule>
  </conditionalFormatting>
  <conditionalFormatting sqref="B40">
    <cfRule type="endsWith" dxfId="23" priority="45" operator="endsWith" text="NA">
      <formula>RIGHT(B40,LEN("NA"))="NA"</formula>
    </cfRule>
    <cfRule type="containsText" dxfId="22" priority="41" operator="containsText" text="No data">
      <formula>NOT(ISERROR(SEARCH("No data",B40)))</formula>
    </cfRule>
    <cfRule type="containsText" dxfId="21" priority="42" operator="containsText" text="Don't">
      <formula>NOT(ISERROR(SEARCH("Don't",B40)))</formula>
    </cfRule>
    <cfRule type="containsText" dxfId="20" priority="43" operator="containsText" text="More Information">
      <formula>NOT(ISERROR(SEARCH("More Information",B40)))</formula>
    </cfRule>
    <cfRule type="containsText" dxfId="19" priority="44" operator="containsText" text="TBD">
      <formula>NOT(ISERROR(SEARCH("TBD",B40)))</formula>
    </cfRule>
  </conditionalFormatting>
  <conditionalFormatting sqref="D2:D22 A4:B22 C5:C22 A18:S42 D29:D45 A41:B45">
    <cfRule type="endsWith" dxfId="18" priority="40" operator="endsWith" text="NA">
      <formula>RIGHT(A2,LEN("NA"))="NA"</formula>
    </cfRule>
  </conditionalFormatting>
  <conditionalFormatting sqref="D1:E1 D46 D47:E48 E50 D51:E1048576">
    <cfRule type="containsText" dxfId="17" priority="69" operator="containsText" text="No data">
      <formula>NOT(ISERROR(SEARCH("No data",D1)))</formula>
    </cfRule>
  </conditionalFormatting>
  <conditionalFormatting sqref="D1:E1 E50 D51:E1048576 D46 D47:E48">
    <cfRule type="endsWith" dxfId="16" priority="73" operator="endsWith" text="NA">
      <formula>RIGHT(D1,LEN("NA"))="NA"</formula>
    </cfRule>
  </conditionalFormatting>
  <conditionalFormatting sqref="D1:E1 E50 D51:E1048576">
    <cfRule type="containsText" dxfId="15" priority="70" operator="containsText" text="Don't">
      <formula>NOT(ISERROR(SEARCH("Don't",D1)))</formula>
    </cfRule>
    <cfRule type="containsText" dxfId="14" priority="71" operator="containsText" text="More Information">
      <formula>NOT(ISERROR(SEARCH("More Information",D1)))</formula>
    </cfRule>
    <cfRule type="containsText" dxfId="13" priority="72" operator="containsText" text="TBD">
      <formula>NOT(ISERROR(SEARCH("TBD",D1)))</formula>
    </cfRule>
  </conditionalFormatting>
  <conditionalFormatting sqref="D46:E48">
    <cfRule type="containsText" dxfId="12" priority="66" operator="containsText" text="More Information">
      <formula>NOT(ISERROR(SEARCH("More Information",D46)))</formula>
    </cfRule>
    <cfRule type="containsText" dxfId="11" priority="67" operator="containsText" text="Don't">
      <formula>NOT(ISERROR(SEARCH("Don't",D46)))</formula>
    </cfRule>
    <cfRule type="containsText" dxfId="10" priority="68" operator="containsText" text="TBD">
      <formula>NOT(ISERROR(SEARCH("TBD",D46)))</formula>
    </cfRule>
  </conditionalFormatting>
  <conditionalFormatting sqref="E2:E3">
    <cfRule type="containsText" dxfId="9" priority="61" operator="containsText" text="No Data">
      <formula>NOT(ISERROR(SEARCH("No Data",E2)))</formula>
    </cfRule>
    <cfRule type="containsText" dxfId="8" priority="62" operator="containsText" text="More information">
      <formula>NOT(ISERROR(SEARCH("More information",E2)))</formula>
    </cfRule>
    <cfRule type="endsWith" dxfId="7" priority="63" operator="endsWith" text="NA">
      <formula>RIGHT(E2,LEN("NA"))="NA"</formula>
    </cfRule>
  </conditionalFormatting>
  <conditionalFormatting sqref="E2:E25 E29:E45">
    <cfRule type="containsText" dxfId="6" priority="57" operator="containsText" text="Don't">
      <formula>NOT(ISERROR(SEARCH("Don't",E2)))</formula>
    </cfRule>
    <cfRule type="containsText" dxfId="5" priority="59" operator="containsText" text="TBD">
      <formula>NOT(ISERROR(SEARCH("TBD",E2)))</formula>
    </cfRule>
  </conditionalFormatting>
  <conditionalFormatting sqref="E3:E25 E29:E45">
    <cfRule type="containsText" dxfId="4" priority="56" operator="containsText" text="No data">
      <formula>NOT(ISERROR(SEARCH("No data",E3)))</formula>
    </cfRule>
    <cfRule type="containsText" dxfId="3" priority="58" operator="containsText" text="More Information">
      <formula>NOT(ISERROR(SEARCH("More Information",E3)))</formula>
    </cfRule>
    <cfRule type="endsWith" dxfId="2" priority="60" operator="endsWith" text="NA">
      <formula>RIGHT(E3,LEN("NA"))="NA"</formula>
    </cfRule>
  </conditionalFormatting>
  <conditionalFormatting sqref="E46">
    <cfRule type="endsWith" dxfId="1" priority="64" operator="endsWith" text="NA">
      <formula>RIGHT(E46,LEN("NA"))="NA"</formula>
    </cfRule>
    <cfRule type="containsText" dxfId="0" priority="65" operator="containsText" text="No Data">
      <formula>NOT(ISERROR(SEARCH("No Data",E46)))</formula>
    </cfRule>
  </conditionalFormatting>
  <hyperlinks>
    <hyperlink ref="A1" location="'All Tables - Ownership'!A1" display="HOME" xr:uid="{02AB67BD-7B56-4498-89E0-FF09791F7095}"/>
  </hyperlinks>
  <printOptions gridLines="1"/>
  <pageMargins left="0.7" right="0.7" top="0.75" bottom="0.75" header="0.3" footer="0.3"/>
  <pageSetup orientation="landscape" r:id="rId1"/>
  <legacy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Meter_Inventory</vt:lpstr>
      <vt:lpstr>Meter_Inventory!Print_Titles</vt:lpstr>
    </vt:vector>
  </TitlesOfParts>
  <Company>Grant Thornton LLP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Lankapothu, Srinadhreddy</dc:creator>
  <cp:lastModifiedBy>B V, Bhavya</cp:lastModifiedBy>
  <dcterms:created xsi:type="dcterms:W3CDTF">2025-06-05T18:04:14Z</dcterms:created>
  <dcterms:modified xsi:type="dcterms:W3CDTF">2025-06-05T18:32:00Z</dcterms:modified>
</cp:coreProperties>
</file>