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nzagau-my.sharepoint.com/personal/ndoan2_zagmail_gonzaga_edu/Documents/Documents/Homework/physL/"/>
    </mc:Choice>
  </mc:AlternateContent>
  <xr:revisionPtr revIDLastSave="0" documentId="8_{C68ACEC5-E2C2-4147-8C6D-90192B985F26}" xr6:coauthVersionLast="47" xr6:coauthVersionMax="47" xr10:uidLastSave="{00000000-0000-0000-0000-000000000000}"/>
  <bookViews>
    <workbookView xWindow="-120" yWindow="-120" windowWidth="29040" windowHeight="15720" xr2:uid="{8DF3A20B-67D7-4570-9702-7F632DBAE74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" i="1" l="1"/>
  <c r="T5" i="1"/>
  <c r="T3" i="1" a="1"/>
  <c r="T3" i="1" s="1"/>
  <c r="R3" i="1"/>
  <c r="R5" i="1"/>
  <c r="Q2" i="1" a="1"/>
  <c r="Q2" i="1" s="1"/>
  <c r="Q7" i="1"/>
  <c r="R2" i="1" a="1"/>
  <c r="R2" i="1" s="1"/>
  <c r="X2" i="1" a="1"/>
  <c r="X2" i="1" s="1"/>
  <c r="E7" i="1"/>
  <c r="F7" i="1" s="1"/>
  <c r="E6" i="1"/>
  <c r="F6" i="1" s="1"/>
  <c r="E5" i="1"/>
  <c r="F5" i="1" s="1"/>
  <c r="E4" i="1"/>
  <c r="F4" i="1" s="1"/>
  <c r="E3" i="1"/>
  <c r="F3" i="1" s="1"/>
  <c r="E2" i="1"/>
  <c r="F2" i="1" s="1"/>
  <c r="U4" i="1" l="1"/>
  <c r="T4" i="1"/>
  <c r="U3" i="1"/>
  <c r="Q3" i="1"/>
  <c r="R7" i="1"/>
  <c r="R6" i="1"/>
  <c r="R4" i="1"/>
  <c r="Q5" i="1"/>
  <c r="Q6" i="1"/>
  <c r="Q4" i="1"/>
  <c r="K3" i="1" l="1" a="1"/>
  <c r="L4" i="1" l="1"/>
  <c r="L5" i="1" s="1"/>
  <c r="K4" i="1"/>
  <c r="K5" i="1" s="1"/>
  <c r="L3" i="1"/>
  <c r="K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<sst xmlns="http://schemas.openxmlformats.org/spreadsheetml/2006/main" count="24" uniqueCount="17">
  <si>
    <t>length (cm)</t>
  </si>
  <si>
    <t xml:space="preserve">time (s) </t>
  </si>
  <si>
    <t>time 2 (s)</t>
  </si>
  <si>
    <t xml:space="preserve">time 3 (s) </t>
  </si>
  <si>
    <t>tavg (s)</t>
  </si>
  <si>
    <t>T (s)</t>
  </si>
  <si>
    <t>p = mean (+/-) AE</t>
  </si>
  <si>
    <t>p</t>
  </si>
  <si>
    <t>Ln length</t>
  </si>
  <si>
    <t>Ln T</t>
  </si>
  <si>
    <t>l^p (p=1/2)</t>
  </si>
  <si>
    <t>Slope (s/cm)</t>
  </si>
  <si>
    <t>y-int</t>
  </si>
  <si>
    <t>Mean</t>
  </si>
  <si>
    <t>SE</t>
  </si>
  <si>
    <t>AE</t>
  </si>
  <si>
    <t>p = 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</si>
</sst>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tavg (s) vs length (cm)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09083193570847"/>
          <c:y val="0.11052259903945746"/>
          <c:w val="0.83252046982499284"/>
          <c:h val="0.6723887152296917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10.25</c:v>
                </c:pt>
                <c:pt idx="1">
                  <c:v>19.98</c:v>
                </c:pt>
                <c:pt idx="2">
                  <c:v>30.2</c:v>
                </c:pt>
                <c:pt idx="3">
                  <c:v>74.900000000000006</c:v>
                </c:pt>
                <c:pt idx="4">
                  <c:v>100.8</c:v>
                </c:pt>
                <c:pt idx="5">
                  <c:v>45.42</c:v>
                </c:pt>
              </c:numCache>
            </c:numRef>
          </c:xVal>
          <c:yVal>
            <c:numRef>
              <c:f>Sheet1!$E$2:$E$7</c:f>
              <c:numCache>
                <c:formatCode>General</c:formatCode>
                <c:ptCount val="6"/>
                <c:pt idx="0">
                  <c:v>6.956666666666667</c:v>
                </c:pt>
                <c:pt idx="1">
                  <c:v>8.7566666666666677</c:v>
                </c:pt>
                <c:pt idx="2">
                  <c:v>10.99</c:v>
                </c:pt>
                <c:pt idx="3">
                  <c:v>17.466666666666665</c:v>
                </c:pt>
                <c:pt idx="4">
                  <c:v>20.146666666666665</c:v>
                </c:pt>
                <c:pt idx="5">
                  <c:v>13.606666666666667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51-43B9-9022-BFDE6F8CF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836767"/>
        <c:axId val="1603837183"/>
      </c:scatterChart>
      <c:valAx>
        <c:axId val="1603836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837183"/>
        <c:crosses val="autoZero"/>
        <c:crossBetween val="midCat"/>
      </c:valAx>
      <c:valAx>
        <c:axId val="160383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tavg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836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 T vs Ln Length</a:t>
            </a:r>
          </a:p>
        </c:rich>
      </c:tx>
      <c:layout>
        <c:manualLayout>
          <c:xMode val="edge"/>
          <c:yMode val="edge"/>
          <c:x val="0.30228393631574757"/>
          <c:y val="1.62287441179169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73686037622545"/>
          <c:y val="0.13878969034928895"/>
          <c:w val="0.75823134248575319"/>
          <c:h val="0.7626168657068899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Sheet1!$Q$2:$Q$7</c:f>
              <c:numCache>
                <c:formatCode>General</c:formatCode>
                <c:ptCount val="6"/>
                <c:pt idx="0">
                  <c:v>2.3272777055844172</c:v>
                </c:pt>
                <c:pt idx="1">
                  <c:v>2.9947317732204075</c:v>
                </c:pt>
                <c:pt idx="2">
                  <c:v>3.4078419243808238</c:v>
                </c:pt>
                <c:pt idx="3">
                  <c:v>4.3161538905231742</c:v>
                </c:pt>
                <c:pt idx="4">
                  <c:v>4.6131383556372683</c:v>
                </c:pt>
                <c:pt idx="5">
                  <c:v>3.8159525366774125</c:v>
                </c:pt>
              </c:numCache>
            </c:numRef>
          </c:xVal>
          <c:yVal>
            <c:numRef>
              <c:f>Sheet1!$R$2:$R$7</c:f>
              <c:numCache>
                <c:formatCode>General</c:formatCode>
                <c:ptCount val="6"/>
                <c:pt idx="0">
                  <c:v>-0.36288466057304603</c:v>
                </c:pt>
                <c:pt idx="1">
                  <c:v>-0.13276977796470671</c:v>
                </c:pt>
                <c:pt idx="2">
                  <c:v>9.4400675421484295E-2</c:v>
                </c:pt>
                <c:pt idx="3">
                  <c:v>0.55770920966484105</c:v>
                </c:pt>
                <c:pt idx="4">
                  <c:v>0.70045375574238333</c:v>
                </c:pt>
                <c:pt idx="5">
                  <c:v>0.3079747757195434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F4-4E5D-9555-36C1453FB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1648639"/>
        <c:axId val="1601647391"/>
      </c:scatterChart>
      <c:valAx>
        <c:axId val="1601648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647391"/>
        <c:crosses val="autoZero"/>
        <c:crossBetween val="midCat"/>
      </c:valAx>
      <c:valAx>
        <c:axId val="160164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 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648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 (s)</a:t>
            </a:r>
            <a:r>
              <a:rPr lang="en-US" baseline="0"/>
              <a:t> vs l^p</a:t>
            </a:r>
            <a:endParaRPr lang="en-US"/>
          </a:p>
        </c:rich>
      </c:tx>
      <c:layout>
        <c:manualLayout>
          <c:xMode val="edge"/>
          <c:yMode val="edge"/>
          <c:x val="0.40012991732151448"/>
          <c:y val="1.83071639392115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113630899302969"/>
          <c:y val="0.14223783379852051"/>
          <c:w val="0.79495714309749599"/>
          <c:h val="0.6697347643067130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Sheet1!$X$2:$X$7</c:f>
              <c:numCache>
                <c:formatCode>General</c:formatCode>
                <c:ptCount val="6"/>
                <c:pt idx="0">
                  <c:v>3.2015621187164243</c:v>
                </c:pt>
                <c:pt idx="1">
                  <c:v>4.4698993277254022</c:v>
                </c:pt>
                <c:pt idx="2">
                  <c:v>5.4954526656136347</c:v>
                </c:pt>
                <c:pt idx="3">
                  <c:v>8.6544786093675228</c:v>
                </c:pt>
                <c:pt idx="4">
                  <c:v>10.039920318408907</c:v>
                </c:pt>
                <c:pt idx="5">
                  <c:v>6.7394361781976988</c:v>
                </c:pt>
              </c:numCache>
            </c:numRef>
          </c:xVal>
          <c:yVal>
            <c:numRef>
              <c:f>Sheet1!$Y$2:$Y$7</c:f>
              <c:numCache>
                <c:formatCode>General</c:formatCode>
                <c:ptCount val="6"/>
                <c:pt idx="0">
                  <c:v>0.69566666666666666</c:v>
                </c:pt>
                <c:pt idx="1">
                  <c:v>0.87566666666666682</c:v>
                </c:pt>
                <c:pt idx="2">
                  <c:v>1.099</c:v>
                </c:pt>
                <c:pt idx="3">
                  <c:v>1.7466666666666666</c:v>
                </c:pt>
                <c:pt idx="4">
                  <c:v>2.0146666666666664</c:v>
                </c:pt>
                <c:pt idx="5">
                  <c:v>1.3606666666666667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ED-4074-BBD3-805B611B6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617599"/>
        <c:axId val="1621618847"/>
      </c:scatterChart>
      <c:valAx>
        <c:axId val="162161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l^p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618847"/>
        <c:crosses val="autoZero"/>
        <c:crossBetween val="midCat"/>
      </c:valAx>
      <c:valAx>
        <c:axId val="162161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617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83652</xdr:rowOff>
    </xdr:from>
    <xdr:to>
      <xdr:col>8</xdr:col>
      <xdr:colOff>467517</xdr:colOff>
      <xdr:row>32</xdr:row>
      <xdr:rowOff>51108</xdr:rowOff>
    </xdr:to>
    <xdr:graphicFrame macro="">
      <xdr:nvGraphicFramePr>
        <xdr:cNvPr id="9" name="Chart 2">
          <a:extLst>
            <a:ext uri="{FF2B5EF4-FFF2-40B4-BE49-F238E27FC236}">
              <a16:creationId xmlns:a16="http://schemas.microsoft.com/office/drawing/2014/main" id="{E90C3B4C-8DF2-4BF6-905D-33819B5E23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138367</xdr:colOff>
      <xdr:row>12</xdr:row>
      <xdr:rowOff>142690</xdr:rowOff>
    </xdr:from>
    <xdr:to>
      <xdr:col>17</xdr:col>
      <xdr:colOff>453243</xdr:colOff>
      <xdr:row>35</xdr:row>
      <xdr:rowOff>90373</xdr:rowOff>
    </xdr:to>
    <xdr:graphicFrame macro="">
      <xdr:nvGraphicFramePr>
        <xdr:cNvPr id="109" name="Chart 3">
          <a:extLst>
            <a:ext uri="{FF2B5EF4-FFF2-40B4-BE49-F238E27FC236}">
              <a16:creationId xmlns:a16="http://schemas.microsoft.com/office/drawing/2014/main" id="{302D7060-3B24-4751-B8ED-82070C8FBC2E}"/>
            </a:ext>
            <a:ext uri="{147F2762-F138-4A5C-976F-8EAC2B608ADB}">
              <a16:predDERef xmlns:a16="http://schemas.microsoft.com/office/drawing/2014/main" pred="{E90C3B4C-8DF2-4BF6-905D-33819B5E23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199418</xdr:colOff>
      <xdr:row>12</xdr:row>
      <xdr:rowOff>147515</xdr:rowOff>
    </xdr:from>
    <xdr:to>
      <xdr:col>26</xdr:col>
      <xdr:colOff>268442</xdr:colOff>
      <xdr:row>35</xdr:row>
      <xdr:rowOff>69659</xdr:rowOff>
    </xdr:to>
    <xdr:graphicFrame macro="">
      <xdr:nvGraphicFramePr>
        <xdr:cNvPr id="259" name="Chart 10">
          <a:extLst>
            <a:ext uri="{FF2B5EF4-FFF2-40B4-BE49-F238E27FC236}">
              <a16:creationId xmlns:a16="http://schemas.microsoft.com/office/drawing/2014/main" id="{DE5CED6A-6907-4967-8A9F-E815AC0EDC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14</xdr:col>
      <xdr:colOff>8282</xdr:colOff>
      <xdr:row>18</xdr:row>
      <xdr:rowOff>1</xdr:rowOff>
    </xdr:from>
    <xdr:ext cx="1631674" cy="38928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7E240CC-1676-B6F6-315F-4C5E2E4A69FC}"/>
            </a:ext>
          </a:extLst>
        </xdr:cNvPr>
        <xdr:cNvSpPr txBox="1"/>
      </xdr:nvSpPr>
      <xdr:spPr>
        <a:xfrm>
          <a:off x="8903804" y="3429001"/>
          <a:ext cx="1631674" cy="389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/>
            <a:t>y=.478x-1.516</a:t>
          </a:r>
        </a:p>
      </xdr:txBody>
    </xdr:sp>
    <xdr:clientData/>
  </xdr:oneCellAnchor>
  <xdr:twoCellAnchor>
    <xdr:from>
      <xdr:col>9</xdr:col>
      <xdr:colOff>239346</xdr:colOff>
      <xdr:row>6</xdr:row>
      <xdr:rowOff>176589</xdr:rowOff>
    </xdr:from>
    <xdr:to>
      <xdr:col>12</xdr:col>
      <xdr:colOff>254070</xdr:colOff>
      <xdr:row>12</xdr:row>
      <xdr:rowOff>33023</xdr:rowOff>
    </xdr:to>
    <xdr:sp macro="" textlink="">
      <xdr:nvSpPr>
        <xdr:cNvPr id="104" name="TextBox 1">
          <a:extLst>
            <a:ext uri="{FF2B5EF4-FFF2-40B4-BE49-F238E27FC236}">
              <a16:creationId xmlns:a16="http://schemas.microsoft.com/office/drawing/2014/main" id="{B1C8919D-808B-2419-2E07-F96699C73857}"/>
            </a:ext>
          </a:extLst>
        </xdr:cNvPr>
        <xdr:cNvSpPr txBox="1"/>
      </xdr:nvSpPr>
      <xdr:spPr>
        <a:xfrm>
          <a:off x="5910384" y="1319589"/>
          <a:ext cx="1971013" cy="9994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Slope: 0.478 </a:t>
          </a:r>
        </a:p>
        <a:p>
          <a:r>
            <a:rPr lang="en-US" sz="1100"/>
            <a:t>Result: 0.478 +/- 0.03</a:t>
          </a:r>
        </a:p>
        <a:p>
          <a:r>
            <a:rPr lang="en-US" sz="1100"/>
            <a:t>Range: 0.448 to 0.508</a:t>
          </a:r>
        </a:p>
        <a:p>
          <a:r>
            <a:rPr lang="en-US" sz="1100"/>
            <a:t>Expected: 0.500</a:t>
          </a:r>
        </a:p>
        <a:p>
          <a:r>
            <a:rPr lang="en-US" sz="1100"/>
            <a:t>Agree? Yes</a:t>
          </a:r>
        </a:p>
      </xdr:txBody>
    </xdr:sp>
    <xdr:clientData/>
  </xdr:twoCellAnchor>
  <xdr:twoCellAnchor>
    <xdr:from>
      <xdr:col>19</xdr:col>
      <xdr:colOff>170819</xdr:colOff>
      <xdr:row>36</xdr:row>
      <xdr:rowOff>85409</xdr:rowOff>
    </xdr:from>
    <xdr:to>
      <xdr:col>22</xdr:col>
      <xdr:colOff>132983</xdr:colOff>
      <xdr:row>41</xdr:row>
      <xdr:rowOff>132343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6FC6C9E-704B-4006-B33D-F4D7B53D44B1}"/>
            </a:ext>
          </a:extLst>
        </xdr:cNvPr>
        <xdr:cNvSpPr txBox="1"/>
      </xdr:nvSpPr>
      <xdr:spPr>
        <a:xfrm>
          <a:off x="13167895" y="6635935"/>
          <a:ext cx="2056550" cy="956730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y - int: 0.027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Result: 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0.027 +/- .062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Range: -0.035 to 0.089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Expected: 0.05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Agree? Yes</a:t>
          </a:r>
        </a:p>
      </xdr:txBody>
    </xdr:sp>
    <xdr:clientData/>
  </xdr:twoCellAnchor>
  <xdr:twoCellAnchor>
    <xdr:from>
      <xdr:col>10</xdr:col>
      <xdr:colOff>0</xdr:colOff>
      <xdr:row>36</xdr:row>
      <xdr:rowOff>0</xdr:rowOff>
    </xdr:from>
    <xdr:to>
      <xdr:col>12</xdr:col>
      <xdr:colOff>623159</xdr:colOff>
      <xdr:row>41</xdr:row>
      <xdr:rowOff>46934</xdr:rowOff>
    </xdr:to>
    <xdr:sp macro="" textlink="">
      <xdr:nvSpPr>
        <xdr:cNvPr id="27" name="TextBox 109">
          <a:extLst>
            <a:ext uri="{FF2B5EF4-FFF2-40B4-BE49-F238E27FC236}">
              <a16:creationId xmlns:a16="http://schemas.microsoft.com/office/drawing/2014/main" id="{C71ED83D-5E2E-46E5-B40D-05FBBEB5F59B}"/>
            </a:ext>
          </a:extLst>
        </xdr:cNvPr>
        <xdr:cNvSpPr txBox="1"/>
      </xdr:nvSpPr>
      <xdr:spPr>
        <a:xfrm>
          <a:off x="6635936" y="6550526"/>
          <a:ext cx="2056550" cy="956730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y - int: -1.517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Result: -1.517 +/- 0.128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Range: -1.389 to -1.645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Expected: -1.5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Agree? Yes</a:t>
          </a:r>
        </a:p>
      </xdr:txBody>
    </xdr:sp>
    <xdr:clientData/>
  </xdr:twoCellAnchor>
  <xdr:twoCellAnchor>
    <xdr:from>
      <xdr:col>19</xdr:col>
      <xdr:colOff>0</xdr:colOff>
      <xdr:row>7</xdr:row>
      <xdr:rowOff>0</xdr:rowOff>
    </xdr:from>
    <xdr:to>
      <xdr:col>21</xdr:col>
      <xdr:colOff>575077</xdr:colOff>
      <xdr:row>12</xdr:row>
      <xdr:rowOff>46934</xdr:rowOff>
    </xdr:to>
    <xdr:sp macro="" textlink="">
      <xdr:nvSpPr>
        <xdr:cNvPr id="100" name="TextBox 28">
          <a:extLst>
            <a:ext uri="{FF2B5EF4-FFF2-40B4-BE49-F238E27FC236}">
              <a16:creationId xmlns:a16="http://schemas.microsoft.com/office/drawing/2014/main" id="{424892AC-C8DC-4FFE-91E9-6A34228979CB}"/>
            </a:ext>
          </a:extLst>
        </xdr:cNvPr>
        <xdr:cNvSpPr txBox="1"/>
      </xdr:nvSpPr>
      <xdr:spPr>
        <a:xfrm>
          <a:off x="12324522" y="1333500"/>
          <a:ext cx="1949990" cy="999434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Slope: 0.198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Result: 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0.198 +/- 0.009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Range: 0.189 to 0.206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Expected: 0.200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Agree? Yes</a:t>
          </a:r>
        </a:p>
      </xdr:txBody>
    </xdr:sp>
    <xdr:clientData/>
  </xdr:twoCellAnchor>
  <xdr:twoCellAnchor>
    <xdr:from>
      <xdr:col>23</xdr:col>
      <xdr:colOff>640522</xdr:colOff>
      <xdr:row>26</xdr:row>
      <xdr:rowOff>176696</xdr:rowOff>
    </xdr:from>
    <xdr:to>
      <xdr:col>26</xdr:col>
      <xdr:colOff>73623</xdr:colOff>
      <xdr:row>29</xdr:row>
      <xdr:rowOff>121478</xdr:rowOff>
    </xdr:to>
    <xdr:sp macro="" textlink="">
      <xdr:nvSpPr>
        <xdr:cNvPr id="125" name="TextBox 3">
          <a:extLst>
            <a:ext uri="{FF2B5EF4-FFF2-40B4-BE49-F238E27FC236}">
              <a16:creationId xmlns:a16="http://schemas.microsoft.com/office/drawing/2014/main" id="{D0443628-F2F9-2F76-8BC8-50087745FAFC}"/>
            </a:ext>
          </a:extLst>
        </xdr:cNvPr>
        <xdr:cNvSpPr txBox="1"/>
      </xdr:nvSpPr>
      <xdr:spPr>
        <a:xfrm>
          <a:off x="16568899" y="4866493"/>
          <a:ext cx="1792724" cy="4859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Lower:</a:t>
          </a:r>
          <a:r>
            <a:rPr lang="en-US" sz="1100" baseline="0"/>
            <a:t> y = 0.189x - 0.035</a:t>
          </a:r>
        </a:p>
        <a:p>
          <a:r>
            <a:rPr lang="en-US" sz="1100" baseline="0"/>
            <a:t>Upper: y = 0.206x = 0.089</a:t>
          </a:r>
          <a:endParaRPr lang="en-US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0.33264</cdr:x>
      <cdr:y>0.25647</cdr:y>
    </cdr:from>
    <cdr:to>
      <cdr:x>0.50214</cdr:x>
      <cdr:y>0.46895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6C835D95-CFC0-2F61-8DF2-D704ADC3FB00}"/>
            </a:ext>
          </a:extLst>
        </cdr:cNvPr>
        <cdr:cNvSpPr txBox="1"/>
      </cdr:nvSpPr>
      <cdr:spPr>
        <a:xfrm xmlns:a="http://schemas.openxmlformats.org/drawingml/2006/main">
          <a:off x="1844108" y="1103777"/>
          <a:ext cx="939678" cy="9144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600"/>
            <a:t>y=.1976x+.02749</a:t>
          </a: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ED60-2EE4-4162-9D3E-621AE1CA8748}">
  <dimension ref="A1:Y7"/>
  <sheetViews>
    <sheetView tabSelected="1" topLeftCell="I4" zoomScale="115" zoomScaleNormal="115" zoomScalePageLayoutView="114" workbookViewId="0">
      <selection activeCell="AD18" sqref="AD18"/>
    </sheetView>
  </sheetViews>
  <sheetFormatPr defaultRowHeight="15" x14ac:dyDescent="0.25"/>
  <cols>
    <col min="1" max="1" width="10.28515625" customWidth="1"/>
    <col min="5" max="5" width="9.7109375" customWidth="1"/>
    <col min="6" max="6" width="10.28515625" customWidth="1"/>
    <col min="11" max="11" width="11.140625" customWidth="1"/>
    <col min="15" max="15" width="9.7109375" customWidth="1"/>
    <col min="16" max="16" width="11.5703125" customWidth="1"/>
    <col min="17" max="17" width="11.85546875" customWidth="1"/>
    <col min="20" max="20" width="11.42578125" customWidth="1"/>
    <col min="23" max="23" width="10" customWidth="1"/>
    <col min="24" max="24" width="11.7109375" customWidth="1"/>
    <col min="25" max="25" width="12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K1" t="s">
        <v>6</v>
      </c>
      <c r="N1" s="1" t="s">
        <v>7</v>
      </c>
      <c r="Q1" s="1" t="s">
        <v>8</v>
      </c>
      <c r="R1" s="1" t="s">
        <v>9</v>
      </c>
      <c r="W1" s="1" t="s">
        <v>0</v>
      </c>
      <c r="X1" s="1" t="s">
        <v>10</v>
      </c>
      <c r="Y1" s="1" t="s">
        <v>5</v>
      </c>
    </row>
    <row r="2" spans="1:25" x14ac:dyDescent="0.25">
      <c r="A2" s="1">
        <v>10.25</v>
      </c>
      <c r="B2" s="1">
        <v>7.28</v>
      </c>
      <c r="C2" s="1">
        <v>6.78</v>
      </c>
      <c r="D2" s="1">
        <v>6.81</v>
      </c>
      <c r="E2" s="1">
        <f t="shared" ref="E2:E7" si="0">AVERAGE(B2:D2)</f>
        <v>6.956666666666667</v>
      </c>
      <c r="F2" s="1">
        <f>(E2/10)</f>
        <v>0.69566666666666666</v>
      </c>
      <c r="J2" s="1"/>
      <c r="K2" s="1" t="s">
        <v>11</v>
      </c>
      <c r="L2" s="1" t="s">
        <v>12</v>
      </c>
      <c r="N2" s="1">
        <v>0.44331999999999999</v>
      </c>
      <c r="Q2" s="1">
        <f t="array" ref="Q2:Q7">LN(A2:A7)</f>
        <v>2.3272777055844172</v>
      </c>
      <c r="R2" s="1">
        <f t="array" ref="R2:R7">LN(F2:F7)</f>
        <v>-0.36288466057304603</v>
      </c>
      <c r="S2" s="1"/>
      <c r="T2" s="1" t="s">
        <v>11</v>
      </c>
      <c r="U2" s="1" t="s">
        <v>12</v>
      </c>
      <c r="W2" s="1">
        <v>10.25</v>
      </c>
      <c r="X2" s="1" cm="1">
        <f t="array" ref="X2:X7">W2:W7^0.5</f>
        <v>3.2015621187164243</v>
      </c>
      <c r="Y2" s="1">
        <v>0.69566666666666666</v>
      </c>
    </row>
    <row r="3" spans="1:25" x14ac:dyDescent="0.25">
      <c r="A3" s="1">
        <v>19.98</v>
      </c>
      <c r="B3" s="1">
        <v>8.3800000000000008</v>
      </c>
      <c r="C3" s="1">
        <v>8.9600000000000009</v>
      </c>
      <c r="D3" s="1">
        <v>8.93</v>
      </c>
      <c r="E3" s="1">
        <f t="shared" si="0"/>
        <v>8.7566666666666677</v>
      </c>
      <c r="F3" s="1">
        <f>(E3/10)</f>
        <v>0.87566666666666682</v>
      </c>
      <c r="J3" s="1" t="s">
        <v>13</v>
      </c>
      <c r="K3" s="1">
        <f t="array" ref="K3:L4">LINEST(R2:R7,Q2:Q7,1,1)</f>
        <v>0.47800168437337281</v>
      </c>
      <c r="L3" s="1">
        <v>-1.5167080284981549</v>
      </c>
      <c r="N3" s="1">
        <v>0.51268000000000002</v>
      </c>
      <c r="Q3" s="1">
        <v>2.9947317732204075</v>
      </c>
      <c r="R3" s="1">
        <v>-0.13276977796470671</v>
      </c>
      <c r="S3" s="1" t="s">
        <v>13</v>
      </c>
      <c r="T3" s="1">
        <f t="array" ref="T3:U4">LINEST(Y2:Y7,X2:X7,1,1)</f>
        <v>0.19759686987153249</v>
      </c>
      <c r="U3" s="1">
        <v>2.7491018859113536E-2</v>
      </c>
      <c r="W3" s="1">
        <v>19.98</v>
      </c>
      <c r="X3" s="1">
        <v>4.4698993277254022</v>
      </c>
      <c r="Y3" s="1">
        <v>0.87566666666666682</v>
      </c>
    </row>
    <row r="4" spans="1:25" x14ac:dyDescent="0.25">
      <c r="A4" s="1">
        <v>30.2</v>
      </c>
      <c r="B4" s="1">
        <v>11</v>
      </c>
      <c r="C4" s="1">
        <v>11.03</v>
      </c>
      <c r="D4" s="1">
        <v>10.94</v>
      </c>
      <c r="E4" s="1">
        <f t="shared" si="0"/>
        <v>10.99</v>
      </c>
      <c r="F4" s="1">
        <f>(E4/10)</f>
        <v>1.099</v>
      </c>
      <c r="J4" s="1" t="s">
        <v>14</v>
      </c>
      <c r="K4" s="1">
        <v>1.7789563933605635E-2</v>
      </c>
      <c r="L4" s="1">
        <v>6.5148737467212808E-2</v>
      </c>
      <c r="N4" s="1"/>
      <c r="Q4" s="1">
        <v>3.4078419243808238</v>
      </c>
      <c r="R4" s="1">
        <v>9.4400675421484295E-2</v>
      </c>
      <c r="S4" s="1" t="s">
        <v>14</v>
      </c>
      <c r="T4" s="1">
        <v>4.5874986474886059E-3</v>
      </c>
      <c r="U4" s="1">
        <v>3.1425202858936435E-2</v>
      </c>
      <c r="W4" s="1">
        <v>30.2</v>
      </c>
      <c r="X4" s="1">
        <v>5.4954526656136347</v>
      </c>
      <c r="Y4" s="1">
        <v>1.099</v>
      </c>
    </row>
    <row r="5" spans="1:25" x14ac:dyDescent="0.25">
      <c r="A5" s="1">
        <v>74.900000000000006</v>
      </c>
      <c r="B5" s="1">
        <v>17.34</v>
      </c>
      <c r="C5" s="1">
        <v>17.559999999999999</v>
      </c>
      <c r="D5" s="1">
        <v>17.5</v>
      </c>
      <c r="E5" s="1">
        <f t="shared" si="0"/>
        <v>17.466666666666665</v>
      </c>
      <c r="F5" s="1">
        <f>E5/10</f>
        <v>1.7466666666666666</v>
      </c>
      <c r="J5" s="1" t="s">
        <v>15</v>
      </c>
      <c r="K5" s="1">
        <f>K4*1.96</f>
        <v>3.4867545309867042E-2</v>
      </c>
      <c r="L5" s="1">
        <f>L4*1.96</f>
        <v>0.12769152543573711</v>
      </c>
      <c r="N5" s="1" t="s">
        <v>16</v>
      </c>
      <c r="Q5" s="1">
        <v>4.3161538905231742</v>
      </c>
      <c r="R5" s="1">
        <v>0.55770920966484105</v>
      </c>
      <c r="S5" s="1" t="s">
        <v>15</v>
      </c>
      <c r="T5" s="1">
        <f>1.96*T4</f>
        <v>8.9914973490776672E-3</v>
      </c>
      <c r="U5" s="1">
        <f>1.96*U4</f>
        <v>6.1593397603515412E-2</v>
      </c>
      <c r="W5" s="1">
        <v>74.900000000000006</v>
      </c>
      <c r="X5" s="1">
        <v>8.6544786093675228</v>
      </c>
      <c r="Y5" s="1">
        <v>1.7466666666666666</v>
      </c>
    </row>
    <row r="6" spans="1:25" x14ac:dyDescent="0.25">
      <c r="A6" s="1">
        <v>100.8</v>
      </c>
      <c r="B6" s="1">
        <v>20.28</v>
      </c>
      <c r="C6" s="1">
        <v>19.97</v>
      </c>
      <c r="D6" s="1">
        <v>20.190000000000001</v>
      </c>
      <c r="E6" s="1">
        <f t="shared" si="0"/>
        <v>20.146666666666665</v>
      </c>
      <c r="F6" s="1">
        <f>E6/10</f>
        <v>2.0146666666666664</v>
      </c>
      <c r="Q6" s="1">
        <v>4.6131383556372683</v>
      </c>
      <c r="R6" s="1">
        <v>0.70045375574238333</v>
      </c>
      <c r="W6" s="1">
        <v>100.8</v>
      </c>
      <c r="X6" s="1">
        <v>10.039920318408907</v>
      </c>
      <c r="Y6" s="1">
        <v>2.0146666666666664</v>
      </c>
    </row>
    <row r="7" spans="1:25" x14ac:dyDescent="0.25">
      <c r="A7" s="1">
        <v>45.42</v>
      </c>
      <c r="B7" s="1">
        <v>13.6</v>
      </c>
      <c r="C7" s="1">
        <v>13.56</v>
      </c>
      <c r="D7" s="1">
        <v>13.66</v>
      </c>
      <c r="E7" s="1">
        <f t="shared" si="0"/>
        <v>13.606666666666667</v>
      </c>
      <c r="F7" s="1">
        <f>E7/10</f>
        <v>1.3606666666666667</v>
      </c>
      <c r="Q7" s="1">
        <v>3.8159525366774125</v>
      </c>
      <c r="R7" s="1">
        <v>0.3079747757195434</v>
      </c>
      <c r="W7" s="1">
        <v>45.42</v>
      </c>
      <c r="X7" s="1">
        <v>6.7394361781976988</v>
      </c>
      <c r="Y7" s="1">
        <v>1.3606666666666667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physics</dc:creator>
  <cp:keywords/>
  <dc:description/>
  <cp:lastModifiedBy>Nathan Doan</cp:lastModifiedBy>
  <cp:revision/>
  <dcterms:created xsi:type="dcterms:W3CDTF">2024-01-23T23:30:26Z</dcterms:created>
  <dcterms:modified xsi:type="dcterms:W3CDTF">2024-01-27T02:05:42Z</dcterms:modified>
  <cp:category/>
  <cp:contentStatus/>
</cp:coreProperties>
</file>