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jilson\Desktop\excel-basico-avancado-arquivos-fontes\"/>
    </mc:Choice>
  </mc:AlternateContent>
  <xr:revisionPtr revIDLastSave="0" documentId="13_ncr:1_{F7B3C927-ACB1-4618-8492-E5A4990DE6BD}" xr6:coauthVersionLast="45" xr6:coauthVersionMax="45" xr10:uidLastSave="{00000000-0000-0000-0000-000000000000}"/>
  <bookViews>
    <workbookView xWindow="-120" yWindow="-120" windowWidth="19440" windowHeight="10440" xr2:uid="{A4B265F2-0188-4378-B8FB-84DF081AC35D}"/>
  </bookViews>
  <sheets>
    <sheet name="Reservas" sheetId="5" r:id="rId1"/>
    <sheet name="Layout do Dashboard" sheetId="2" state="hidden" r:id="rId2"/>
    <sheet name="Auxiliar" sheetId="3" state="hidden" r:id="rId3"/>
    <sheet name="Dashboard" sheetId="4" r:id="rId4"/>
  </sheets>
  <definedNames>
    <definedName name="Ano">Auxiliar!$C$5</definedName>
    <definedName name="DadosExternos_1" localSheetId="0" hidden="1">Reservas!$A$1:$J$476</definedName>
    <definedName name="indiceAno">Auxiliar!$B$5</definedName>
    <definedName name="indiceMes">Auxiliar!$D$5</definedName>
    <definedName name="listaAnos">Auxiliar!$A$10:$A$21</definedName>
    <definedName name="listaMeses">Auxiliar!$C$10:$C$21</definedName>
    <definedName name="Mes">Auxiliar!$E$5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projeto_final_funcionarios_3c29a71b-81f8-4021-bb97-2d687f47ebdb" name="projeto_final_funcionarios" connection="Consulta - projeto_final_funcionarios"/>
          <x15:modelTable id="projeto_final_clientes_4fc2f5d5-34e9-4ecf-84c2-fc54fc86621d" name="projeto_final_clientes" connection="Consulta - projeto_final_clientes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2" i="5" l="1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K192" i="5"/>
  <c r="K193" i="5"/>
  <c r="K194" i="5"/>
  <c r="K195" i="5"/>
  <c r="K196" i="5"/>
  <c r="K197" i="5"/>
  <c r="K198" i="5"/>
  <c r="K199" i="5"/>
  <c r="K200" i="5"/>
  <c r="K201" i="5"/>
  <c r="K202" i="5"/>
  <c r="K203" i="5"/>
  <c r="K204" i="5"/>
  <c r="K205" i="5"/>
  <c r="K206" i="5"/>
  <c r="K207" i="5"/>
  <c r="K208" i="5"/>
  <c r="K209" i="5"/>
  <c r="K210" i="5"/>
  <c r="K211" i="5"/>
  <c r="K212" i="5"/>
  <c r="K213" i="5"/>
  <c r="K214" i="5"/>
  <c r="K215" i="5"/>
  <c r="K216" i="5"/>
  <c r="K217" i="5"/>
  <c r="K218" i="5"/>
  <c r="K219" i="5"/>
  <c r="K220" i="5"/>
  <c r="K221" i="5"/>
  <c r="K222" i="5"/>
  <c r="K223" i="5"/>
  <c r="K224" i="5"/>
  <c r="K225" i="5"/>
  <c r="K226" i="5"/>
  <c r="K227" i="5"/>
  <c r="K228" i="5"/>
  <c r="K229" i="5"/>
  <c r="K230" i="5"/>
  <c r="K231" i="5"/>
  <c r="K232" i="5"/>
  <c r="K233" i="5"/>
  <c r="K234" i="5"/>
  <c r="K235" i="5"/>
  <c r="K236" i="5"/>
  <c r="K237" i="5"/>
  <c r="K238" i="5"/>
  <c r="K239" i="5"/>
  <c r="K240" i="5"/>
  <c r="K241" i="5"/>
  <c r="K242" i="5"/>
  <c r="K243" i="5"/>
  <c r="K244" i="5"/>
  <c r="K245" i="5"/>
  <c r="K246" i="5"/>
  <c r="K247" i="5"/>
  <c r="K248" i="5"/>
  <c r="K249" i="5"/>
  <c r="K250" i="5"/>
  <c r="K251" i="5"/>
  <c r="K252" i="5"/>
  <c r="K253" i="5"/>
  <c r="K254" i="5"/>
  <c r="K255" i="5"/>
  <c r="K256" i="5"/>
  <c r="K257" i="5"/>
  <c r="K258" i="5"/>
  <c r="K259" i="5"/>
  <c r="K260" i="5"/>
  <c r="K261" i="5"/>
  <c r="K262" i="5"/>
  <c r="K263" i="5"/>
  <c r="K264" i="5"/>
  <c r="K265" i="5"/>
  <c r="K266" i="5"/>
  <c r="K267" i="5"/>
  <c r="K268" i="5"/>
  <c r="K269" i="5"/>
  <c r="K270" i="5"/>
  <c r="K271" i="5"/>
  <c r="K272" i="5"/>
  <c r="K273" i="5"/>
  <c r="K274" i="5"/>
  <c r="K275" i="5"/>
  <c r="K276" i="5"/>
  <c r="K277" i="5"/>
  <c r="K278" i="5"/>
  <c r="K279" i="5"/>
  <c r="K280" i="5"/>
  <c r="K281" i="5"/>
  <c r="K282" i="5"/>
  <c r="K283" i="5"/>
  <c r="K284" i="5"/>
  <c r="K285" i="5"/>
  <c r="K286" i="5"/>
  <c r="K287" i="5"/>
  <c r="K288" i="5"/>
  <c r="K289" i="5"/>
  <c r="K290" i="5"/>
  <c r="K291" i="5"/>
  <c r="K292" i="5"/>
  <c r="K293" i="5"/>
  <c r="K294" i="5"/>
  <c r="K295" i="5"/>
  <c r="K296" i="5"/>
  <c r="K297" i="5"/>
  <c r="K298" i="5"/>
  <c r="K299" i="5"/>
  <c r="K300" i="5"/>
  <c r="K301" i="5"/>
  <c r="K302" i="5"/>
  <c r="K303" i="5"/>
  <c r="K304" i="5"/>
  <c r="K305" i="5"/>
  <c r="K306" i="5"/>
  <c r="K307" i="5"/>
  <c r="K308" i="5"/>
  <c r="K309" i="5"/>
  <c r="K310" i="5"/>
  <c r="K311" i="5"/>
  <c r="K312" i="5"/>
  <c r="K313" i="5"/>
  <c r="K314" i="5"/>
  <c r="K315" i="5"/>
  <c r="K316" i="5"/>
  <c r="K317" i="5"/>
  <c r="K318" i="5"/>
  <c r="K319" i="5"/>
  <c r="K320" i="5"/>
  <c r="K321" i="5"/>
  <c r="K322" i="5"/>
  <c r="K323" i="5"/>
  <c r="K324" i="5"/>
  <c r="K325" i="5"/>
  <c r="K326" i="5"/>
  <c r="K327" i="5"/>
  <c r="K328" i="5"/>
  <c r="K329" i="5"/>
  <c r="K330" i="5"/>
  <c r="K331" i="5"/>
  <c r="K332" i="5"/>
  <c r="K333" i="5"/>
  <c r="K334" i="5"/>
  <c r="K335" i="5"/>
  <c r="K336" i="5"/>
  <c r="K337" i="5"/>
  <c r="K338" i="5"/>
  <c r="K339" i="5"/>
  <c r="K340" i="5"/>
  <c r="K341" i="5"/>
  <c r="K342" i="5"/>
  <c r="K343" i="5"/>
  <c r="K344" i="5"/>
  <c r="K345" i="5"/>
  <c r="K346" i="5"/>
  <c r="K347" i="5"/>
  <c r="K348" i="5"/>
  <c r="K349" i="5"/>
  <c r="K350" i="5"/>
  <c r="K351" i="5"/>
  <c r="K352" i="5"/>
  <c r="K353" i="5"/>
  <c r="K354" i="5"/>
  <c r="K355" i="5"/>
  <c r="K356" i="5"/>
  <c r="K357" i="5"/>
  <c r="K358" i="5"/>
  <c r="K359" i="5"/>
  <c r="K360" i="5"/>
  <c r="K361" i="5"/>
  <c r="K362" i="5"/>
  <c r="K363" i="5"/>
  <c r="K364" i="5"/>
  <c r="K365" i="5"/>
  <c r="K366" i="5"/>
  <c r="K367" i="5"/>
  <c r="K368" i="5"/>
  <c r="K369" i="5"/>
  <c r="K370" i="5"/>
  <c r="K371" i="5"/>
  <c r="K372" i="5"/>
  <c r="K373" i="5"/>
  <c r="K374" i="5"/>
  <c r="K375" i="5"/>
  <c r="K376" i="5"/>
  <c r="K377" i="5"/>
  <c r="K378" i="5"/>
  <c r="K379" i="5"/>
  <c r="K380" i="5"/>
  <c r="K381" i="5"/>
  <c r="K382" i="5"/>
  <c r="K383" i="5"/>
  <c r="K384" i="5"/>
  <c r="K385" i="5"/>
  <c r="K386" i="5"/>
  <c r="K387" i="5"/>
  <c r="K388" i="5"/>
  <c r="K389" i="5"/>
  <c r="K390" i="5"/>
  <c r="K391" i="5"/>
  <c r="K392" i="5"/>
  <c r="K393" i="5"/>
  <c r="K394" i="5"/>
  <c r="K395" i="5"/>
  <c r="K396" i="5"/>
  <c r="K397" i="5"/>
  <c r="K398" i="5"/>
  <c r="K399" i="5"/>
  <c r="K400" i="5"/>
  <c r="K401" i="5"/>
  <c r="K402" i="5"/>
  <c r="K403" i="5"/>
  <c r="K404" i="5"/>
  <c r="K405" i="5"/>
  <c r="K406" i="5"/>
  <c r="K407" i="5"/>
  <c r="K408" i="5"/>
  <c r="K409" i="5"/>
  <c r="K410" i="5"/>
  <c r="K411" i="5"/>
  <c r="K412" i="5"/>
  <c r="K413" i="5"/>
  <c r="K414" i="5"/>
  <c r="K415" i="5"/>
  <c r="K416" i="5"/>
  <c r="K417" i="5"/>
  <c r="K418" i="5"/>
  <c r="K419" i="5"/>
  <c r="K420" i="5"/>
  <c r="K421" i="5"/>
  <c r="K422" i="5"/>
  <c r="K423" i="5"/>
  <c r="K424" i="5"/>
  <c r="K425" i="5"/>
  <c r="K426" i="5"/>
  <c r="K427" i="5"/>
  <c r="K428" i="5"/>
  <c r="K429" i="5"/>
  <c r="K430" i="5"/>
  <c r="K431" i="5"/>
  <c r="K432" i="5"/>
  <c r="K433" i="5"/>
  <c r="K434" i="5"/>
  <c r="K435" i="5"/>
  <c r="K436" i="5"/>
  <c r="K437" i="5"/>
  <c r="K438" i="5"/>
  <c r="K439" i="5"/>
  <c r="K440" i="5"/>
  <c r="K441" i="5"/>
  <c r="K442" i="5"/>
  <c r="K443" i="5"/>
  <c r="K444" i="5"/>
  <c r="K445" i="5"/>
  <c r="K446" i="5"/>
  <c r="K447" i="5"/>
  <c r="K448" i="5"/>
  <c r="K449" i="5"/>
  <c r="K450" i="5"/>
  <c r="K451" i="5"/>
  <c r="K452" i="5"/>
  <c r="K453" i="5"/>
  <c r="K454" i="5"/>
  <c r="K455" i="5"/>
  <c r="K456" i="5"/>
  <c r="K457" i="5"/>
  <c r="K458" i="5"/>
  <c r="K459" i="5"/>
  <c r="K460" i="5"/>
  <c r="K461" i="5"/>
  <c r="K462" i="5"/>
  <c r="K463" i="5"/>
  <c r="K464" i="5"/>
  <c r="K465" i="5"/>
  <c r="K466" i="5"/>
  <c r="K467" i="5"/>
  <c r="K468" i="5"/>
  <c r="K469" i="5"/>
  <c r="K470" i="5"/>
  <c r="K471" i="5"/>
  <c r="K472" i="5"/>
  <c r="K473" i="5"/>
  <c r="K474" i="5"/>
  <c r="K475" i="5"/>
  <c r="K476" i="5"/>
  <c r="L2" i="5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104" i="5"/>
  <c r="L105" i="5"/>
  <c r="L106" i="5"/>
  <c r="L107" i="5"/>
  <c r="L108" i="5"/>
  <c r="L109" i="5"/>
  <c r="L110" i="5"/>
  <c r="L111" i="5"/>
  <c r="L112" i="5"/>
  <c r="L113" i="5"/>
  <c r="L114" i="5"/>
  <c r="L115" i="5"/>
  <c r="L116" i="5"/>
  <c r="L117" i="5"/>
  <c r="L118" i="5"/>
  <c r="L119" i="5"/>
  <c r="L120" i="5"/>
  <c r="L121" i="5"/>
  <c r="L122" i="5"/>
  <c r="L123" i="5"/>
  <c r="L124" i="5"/>
  <c r="L125" i="5"/>
  <c r="L126" i="5"/>
  <c r="L127" i="5"/>
  <c r="L128" i="5"/>
  <c r="L129" i="5"/>
  <c r="L130" i="5"/>
  <c r="L131" i="5"/>
  <c r="L132" i="5"/>
  <c r="L133" i="5"/>
  <c r="L134" i="5"/>
  <c r="L135" i="5"/>
  <c r="L136" i="5"/>
  <c r="L137" i="5"/>
  <c r="L138" i="5"/>
  <c r="L139" i="5"/>
  <c r="L140" i="5"/>
  <c r="L141" i="5"/>
  <c r="L142" i="5"/>
  <c r="L143" i="5"/>
  <c r="L144" i="5"/>
  <c r="L145" i="5"/>
  <c r="L146" i="5"/>
  <c r="L147" i="5"/>
  <c r="L148" i="5"/>
  <c r="L149" i="5"/>
  <c r="L150" i="5"/>
  <c r="L151" i="5"/>
  <c r="L152" i="5"/>
  <c r="L153" i="5"/>
  <c r="L154" i="5"/>
  <c r="L155" i="5"/>
  <c r="L156" i="5"/>
  <c r="L157" i="5"/>
  <c r="L158" i="5"/>
  <c r="L159" i="5"/>
  <c r="L160" i="5"/>
  <c r="L161" i="5"/>
  <c r="L162" i="5"/>
  <c r="L163" i="5"/>
  <c r="L164" i="5"/>
  <c r="L165" i="5"/>
  <c r="L166" i="5"/>
  <c r="L167" i="5"/>
  <c r="L168" i="5"/>
  <c r="L169" i="5"/>
  <c r="L170" i="5"/>
  <c r="L171" i="5"/>
  <c r="L172" i="5"/>
  <c r="L173" i="5"/>
  <c r="L174" i="5"/>
  <c r="L175" i="5"/>
  <c r="L176" i="5"/>
  <c r="L177" i="5"/>
  <c r="L178" i="5"/>
  <c r="L179" i="5"/>
  <c r="L180" i="5"/>
  <c r="L181" i="5"/>
  <c r="L182" i="5"/>
  <c r="L183" i="5"/>
  <c r="L184" i="5"/>
  <c r="L185" i="5"/>
  <c r="L186" i="5"/>
  <c r="L187" i="5"/>
  <c r="L188" i="5"/>
  <c r="L189" i="5"/>
  <c r="L190" i="5"/>
  <c r="L191" i="5"/>
  <c r="L192" i="5"/>
  <c r="L193" i="5"/>
  <c r="L194" i="5"/>
  <c r="L195" i="5"/>
  <c r="L196" i="5"/>
  <c r="L197" i="5"/>
  <c r="L198" i="5"/>
  <c r="L199" i="5"/>
  <c r="L200" i="5"/>
  <c r="L201" i="5"/>
  <c r="L202" i="5"/>
  <c r="L203" i="5"/>
  <c r="L204" i="5"/>
  <c r="L205" i="5"/>
  <c r="L206" i="5"/>
  <c r="L207" i="5"/>
  <c r="L208" i="5"/>
  <c r="L209" i="5"/>
  <c r="L210" i="5"/>
  <c r="L211" i="5"/>
  <c r="L212" i="5"/>
  <c r="L213" i="5"/>
  <c r="L214" i="5"/>
  <c r="L215" i="5"/>
  <c r="L216" i="5"/>
  <c r="L217" i="5"/>
  <c r="L218" i="5"/>
  <c r="L219" i="5"/>
  <c r="L220" i="5"/>
  <c r="L221" i="5"/>
  <c r="L222" i="5"/>
  <c r="L223" i="5"/>
  <c r="L224" i="5"/>
  <c r="L225" i="5"/>
  <c r="L226" i="5"/>
  <c r="L227" i="5"/>
  <c r="L228" i="5"/>
  <c r="L229" i="5"/>
  <c r="L230" i="5"/>
  <c r="L231" i="5"/>
  <c r="L232" i="5"/>
  <c r="L233" i="5"/>
  <c r="L234" i="5"/>
  <c r="L235" i="5"/>
  <c r="L236" i="5"/>
  <c r="L237" i="5"/>
  <c r="L238" i="5"/>
  <c r="L239" i="5"/>
  <c r="L240" i="5"/>
  <c r="L241" i="5"/>
  <c r="L242" i="5"/>
  <c r="L243" i="5"/>
  <c r="L244" i="5"/>
  <c r="L245" i="5"/>
  <c r="L246" i="5"/>
  <c r="L247" i="5"/>
  <c r="L248" i="5"/>
  <c r="L249" i="5"/>
  <c r="L250" i="5"/>
  <c r="L251" i="5"/>
  <c r="L252" i="5"/>
  <c r="L253" i="5"/>
  <c r="L254" i="5"/>
  <c r="L255" i="5"/>
  <c r="L256" i="5"/>
  <c r="L257" i="5"/>
  <c r="L258" i="5"/>
  <c r="L259" i="5"/>
  <c r="L260" i="5"/>
  <c r="L261" i="5"/>
  <c r="L262" i="5"/>
  <c r="L263" i="5"/>
  <c r="L264" i="5"/>
  <c r="L265" i="5"/>
  <c r="L266" i="5"/>
  <c r="L267" i="5"/>
  <c r="L268" i="5"/>
  <c r="L269" i="5"/>
  <c r="L270" i="5"/>
  <c r="L271" i="5"/>
  <c r="L272" i="5"/>
  <c r="L273" i="5"/>
  <c r="L274" i="5"/>
  <c r="L275" i="5"/>
  <c r="L276" i="5"/>
  <c r="L277" i="5"/>
  <c r="L278" i="5"/>
  <c r="L279" i="5"/>
  <c r="L280" i="5"/>
  <c r="L281" i="5"/>
  <c r="L282" i="5"/>
  <c r="L283" i="5"/>
  <c r="L284" i="5"/>
  <c r="L285" i="5"/>
  <c r="L286" i="5"/>
  <c r="L287" i="5"/>
  <c r="L288" i="5"/>
  <c r="L289" i="5"/>
  <c r="L290" i="5"/>
  <c r="L291" i="5"/>
  <c r="L292" i="5"/>
  <c r="L293" i="5"/>
  <c r="L294" i="5"/>
  <c r="L295" i="5"/>
  <c r="L296" i="5"/>
  <c r="L297" i="5"/>
  <c r="L298" i="5"/>
  <c r="L299" i="5"/>
  <c r="L300" i="5"/>
  <c r="L301" i="5"/>
  <c r="L302" i="5"/>
  <c r="L303" i="5"/>
  <c r="L304" i="5"/>
  <c r="L305" i="5"/>
  <c r="L306" i="5"/>
  <c r="L307" i="5"/>
  <c r="L308" i="5"/>
  <c r="L309" i="5"/>
  <c r="L310" i="5"/>
  <c r="L311" i="5"/>
  <c r="L312" i="5"/>
  <c r="L313" i="5"/>
  <c r="L314" i="5"/>
  <c r="L315" i="5"/>
  <c r="L316" i="5"/>
  <c r="L317" i="5"/>
  <c r="L318" i="5"/>
  <c r="L319" i="5"/>
  <c r="L320" i="5"/>
  <c r="L321" i="5"/>
  <c r="L322" i="5"/>
  <c r="L323" i="5"/>
  <c r="L324" i="5"/>
  <c r="L325" i="5"/>
  <c r="L326" i="5"/>
  <c r="L327" i="5"/>
  <c r="L328" i="5"/>
  <c r="L329" i="5"/>
  <c r="L330" i="5"/>
  <c r="L331" i="5"/>
  <c r="L332" i="5"/>
  <c r="L333" i="5"/>
  <c r="L334" i="5"/>
  <c r="L335" i="5"/>
  <c r="L336" i="5"/>
  <c r="L337" i="5"/>
  <c r="L338" i="5"/>
  <c r="L339" i="5"/>
  <c r="L340" i="5"/>
  <c r="L341" i="5"/>
  <c r="L342" i="5"/>
  <c r="L343" i="5"/>
  <c r="L344" i="5"/>
  <c r="L345" i="5"/>
  <c r="L346" i="5"/>
  <c r="L347" i="5"/>
  <c r="L348" i="5"/>
  <c r="L349" i="5"/>
  <c r="L350" i="5"/>
  <c r="L351" i="5"/>
  <c r="L352" i="5"/>
  <c r="L353" i="5"/>
  <c r="L354" i="5"/>
  <c r="L355" i="5"/>
  <c r="L356" i="5"/>
  <c r="L357" i="5"/>
  <c r="L358" i="5"/>
  <c r="L359" i="5"/>
  <c r="L360" i="5"/>
  <c r="L361" i="5"/>
  <c r="L362" i="5"/>
  <c r="L363" i="5"/>
  <c r="L364" i="5"/>
  <c r="L365" i="5"/>
  <c r="L366" i="5"/>
  <c r="L367" i="5"/>
  <c r="L368" i="5"/>
  <c r="L369" i="5"/>
  <c r="L370" i="5"/>
  <c r="L371" i="5"/>
  <c r="L372" i="5"/>
  <c r="L373" i="5"/>
  <c r="L374" i="5"/>
  <c r="L375" i="5"/>
  <c r="L376" i="5"/>
  <c r="L377" i="5"/>
  <c r="L378" i="5"/>
  <c r="L379" i="5"/>
  <c r="L380" i="5"/>
  <c r="L381" i="5"/>
  <c r="L382" i="5"/>
  <c r="L383" i="5"/>
  <c r="L384" i="5"/>
  <c r="L385" i="5"/>
  <c r="L386" i="5"/>
  <c r="L387" i="5"/>
  <c r="L388" i="5"/>
  <c r="L389" i="5"/>
  <c r="L390" i="5"/>
  <c r="L391" i="5"/>
  <c r="L392" i="5"/>
  <c r="L393" i="5"/>
  <c r="L394" i="5"/>
  <c r="L395" i="5"/>
  <c r="L396" i="5"/>
  <c r="L397" i="5"/>
  <c r="L398" i="5"/>
  <c r="L399" i="5"/>
  <c r="L400" i="5"/>
  <c r="L401" i="5"/>
  <c r="L402" i="5"/>
  <c r="L403" i="5"/>
  <c r="L404" i="5"/>
  <c r="L405" i="5"/>
  <c r="L406" i="5"/>
  <c r="L407" i="5"/>
  <c r="L408" i="5"/>
  <c r="L409" i="5"/>
  <c r="L410" i="5"/>
  <c r="L411" i="5"/>
  <c r="L412" i="5"/>
  <c r="L413" i="5"/>
  <c r="L414" i="5"/>
  <c r="L415" i="5"/>
  <c r="L416" i="5"/>
  <c r="L417" i="5"/>
  <c r="L418" i="5"/>
  <c r="L419" i="5"/>
  <c r="L420" i="5"/>
  <c r="L421" i="5"/>
  <c r="L422" i="5"/>
  <c r="L423" i="5"/>
  <c r="L424" i="5"/>
  <c r="L425" i="5"/>
  <c r="L426" i="5"/>
  <c r="L427" i="5"/>
  <c r="L428" i="5"/>
  <c r="L429" i="5"/>
  <c r="L430" i="5"/>
  <c r="L431" i="5"/>
  <c r="L432" i="5"/>
  <c r="L433" i="5"/>
  <c r="L434" i="5"/>
  <c r="L435" i="5"/>
  <c r="L436" i="5"/>
  <c r="L437" i="5"/>
  <c r="L438" i="5"/>
  <c r="L439" i="5"/>
  <c r="L440" i="5"/>
  <c r="L441" i="5"/>
  <c r="L442" i="5"/>
  <c r="L443" i="5"/>
  <c r="L444" i="5"/>
  <c r="L445" i="5"/>
  <c r="L446" i="5"/>
  <c r="L447" i="5"/>
  <c r="L448" i="5"/>
  <c r="L449" i="5"/>
  <c r="L450" i="5"/>
  <c r="L451" i="5"/>
  <c r="L452" i="5"/>
  <c r="L453" i="5"/>
  <c r="L454" i="5"/>
  <c r="L455" i="5"/>
  <c r="L456" i="5"/>
  <c r="L457" i="5"/>
  <c r="L458" i="5"/>
  <c r="L459" i="5"/>
  <c r="L460" i="5"/>
  <c r="L461" i="5"/>
  <c r="L462" i="5"/>
  <c r="L463" i="5"/>
  <c r="L464" i="5"/>
  <c r="L465" i="5"/>
  <c r="L466" i="5"/>
  <c r="L467" i="5"/>
  <c r="L468" i="5"/>
  <c r="L469" i="5"/>
  <c r="L470" i="5"/>
  <c r="L471" i="5"/>
  <c r="L472" i="5"/>
  <c r="L473" i="5"/>
  <c r="L474" i="5"/>
  <c r="L475" i="5"/>
  <c r="L476" i="5"/>
  <c r="E5" i="3" l="1"/>
  <c r="C5" i="3"/>
  <c r="E11" i="3" l="1"/>
  <c r="E13" i="3"/>
  <c r="E15" i="3"/>
  <c r="E17" i="3"/>
  <c r="E19" i="3"/>
  <c r="E21" i="3"/>
  <c r="E12" i="3"/>
  <c r="E14" i="3"/>
  <c r="E16" i="3"/>
  <c r="E18" i="3"/>
  <c r="E20" i="3"/>
  <c r="E10" i="3"/>
  <c r="D12" i="3"/>
  <c r="D14" i="3"/>
  <c r="D16" i="3"/>
  <c r="D18" i="3"/>
  <c r="D20" i="3"/>
  <c r="D11" i="3"/>
  <c r="D13" i="3"/>
  <c r="D15" i="3"/>
  <c r="D17" i="3"/>
  <c r="D19" i="3"/>
  <c r="K13" i="3" s="1"/>
  <c r="K15" i="3" s="1"/>
  <c r="D21" i="3"/>
  <c r="D10" i="3"/>
  <c r="K31" i="3" l="1"/>
  <c r="K33" i="3" s="1"/>
  <c r="H6" i="3"/>
  <c r="H5" i="3" l="1"/>
  <c r="H22" i="3"/>
  <c r="H24" i="3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9C9ED0D-79B7-4FA8-8915-77C06956348B}" name="Consulta - projeto_final_clientes" description="Conexão com a consulta 'projeto_final_clientes' na pasta de trabalho." type="100" refreshedVersion="6" minRefreshableVersion="5">
    <extLst>
      <ext xmlns:x15="http://schemas.microsoft.com/office/spreadsheetml/2010/11/main" uri="{DE250136-89BD-433C-8126-D09CA5730AF9}">
        <x15:connection id="eb3b3478-f5f8-463b-8c5d-50cc3594fd38">
          <x15:oledbPr connection="Provider=Microsoft.Mashup.OleDb.1;Data Source=$Workbook$;Location=projeto_final_clientes;Extended Properties=&quot;&quot;">
            <x15:dbTables>
              <x15:dbTable name="projeto_final_clientes"/>
            </x15:dbTables>
          </x15:oledbPr>
        </x15:connection>
      </ext>
    </extLst>
  </connection>
  <connection id="2" xr16:uid="{E77E25EC-FC70-4957-AF25-1B1D38CD1B32}" name="Consulta - projeto_final_funcionarios" description="Conexão com a consulta 'projeto_final_funcionarios' na pasta de trabalho." type="100" refreshedVersion="6" minRefreshableVersion="5">
    <extLst>
      <ext xmlns:x15="http://schemas.microsoft.com/office/spreadsheetml/2010/11/main" uri="{DE250136-89BD-433C-8126-D09CA5730AF9}">
        <x15:connection id="1073d54b-d16a-4432-b56f-97db804b3b02"/>
      </ext>
    </extLst>
  </connection>
  <connection id="3" xr16:uid="{75F41110-3187-4355-815E-178000BFC636}" keepAlive="1" name="Consulta - projeto_final_reservas" description="Conexão com a consulta 'projeto_final_reservas' na pasta de trabalho." type="5" refreshedVersion="6" background="1" saveData="1">
    <dbPr connection="Provider=Microsoft.Mashup.OleDb.1;Data Source=$Workbook$;Location=projeto_final_reservas;Extended Properties=&quot;&quot;" command="SELECT * FROM [projeto_final_reservas]"/>
  </connection>
  <connection id="4" xr16:uid="{E0FA7E95-A28A-4991-99BD-49C19EEA2D60}" keepAlive="1" name="ThisWorkbookDataModel" description="Modelo de Dados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<sst xmlns="http://schemas.openxmlformats.org/spreadsheetml/2006/main" count="2442" uniqueCount="82">
  <si>
    <t>Hotel Smart Salvador Dashboard</t>
  </si>
  <si>
    <t>Hotel Smart Salvador</t>
  </si>
  <si>
    <t>Itens selecionados</t>
  </si>
  <si>
    <t>Gráfico Termômetro</t>
  </si>
  <si>
    <t>Gráfico Velocímetro 240</t>
  </si>
  <si>
    <t>Índice</t>
  </si>
  <si>
    <t>Ano</t>
  </si>
  <si>
    <t>Mês</t>
  </si>
  <si>
    <t>Meta Anual</t>
  </si>
  <si>
    <t>Rótulos</t>
  </si>
  <si>
    <t>Valores</t>
  </si>
  <si>
    <t>Diferença</t>
  </si>
  <si>
    <t>Vendas</t>
  </si>
  <si>
    <t>Vendas Mensais</t>
  </si>
  <si>
    <t>Gráfico Velocímetro 360</t>
  </si>
  <si>
    <t>Anos</t>
  </si>
  <si>
    <t>Meses</t>
  </si>
  <si>
    <t>Vendas (R$)</t>
  </si>
  <si>
    <t>Avaliação</t>
  </si>
  <si>
    <t>Janeiro</t>
  </si>
  <si>
    <t>Fevereiro</t>
  </si>
  <si>
    <t>Março</t>
  </si>
  <si>
    <t>Meta</t>
  </si>
  <si>
    <t>Abril</t>
  </si>
  <si>
    <t>Valor</t>
  </si>
  <si>
    <t>Maio</t>
  </si>
  <si>
    <t>Ponteiro</t>
  </si>
  <si>
    <t>Junho</t>
  </si>
  <si>
    <t>Julho</t>
  </si>
  <si>
    <t>Agosto</t>
  </si>
  <si>
    <t>Gráfico Velocímetro 180</t>
  </si>
  <si>
    <t>Setembro</t>
  </si>
  <si>
    <t>Outubro</t>
  </si>
  <si>
    <t>Novembro</t>
  </si>
  <si>
    <t>Dezembro</t>
  </si>
  <si>
    <t>ReservaID</t>
  </si>
  <si>
    <t>Data</t>
  </si>
  <si>
    <t>Cliente</t>
  </si>
  <si>
    <t>Tipo Reserva</t>
  </si>
  <si>
    <t>Funcionário</t>
  </si>
  <si>
    <t>Forma Pagamento</t>
  </si>
  <si>
    <t>Valor Total</t>
  </si>
  <si>
    <t>Comissão</t>
  </si>
  <si>
    <t>Status</t>
  </si>
  <si>
    <t>Alpha Tours</t>
  </si>
  <si>
    <t>Hospedagem</t>
  </si>
  <si>
    <t>Priscila</t>
  </si>
  <si>
    <t>Cartão de Crédito</t>
  </si>
  <si>
    <t>Finalizada</t>
  </si>
  <si>
    <t>GST Brasil</t>
  </si>
  <si>
    <t>Patrícia</t>
  </si>
  <si>
    <t>Make Travel</t>
  </si>
  <si>
    <t>Carlos</t>
  </si>
  <si>
    <t>Cancelada</t>
  </si>
  <si>
    <t>Bussola Viagens</t>
  </si>
  <si>
    <t>Boleto Bancário</t>
  </si>
  <si>
    <t>Serviço</t>
  </si>
  <si>
    <t>Letícia</t>
  </si>
  <si>
    <t>Carmel Express</t>
  </si>
  <si>
    <t xml:space="preserve">Farol Turismo </t>
  </si>
  <si>
    <t>Martinez Turismo</t>
  </si>
  <si>
    <t>OLA viajes</t>
  </si>
  <si>
    <t>Depósito Bancário</t>
  </si>
  <si>
    <t>Jetmar Viajes</t>
  </si>
  <si>
    <t>Pentágono Operadora</t>
  </si>
  <si>
    <t>Omega Tour Operator</t>
  </si>
  <si>
    <t>Aborigens Tours</t>
  </si>
  <si>
    <t xml:space="preserve">Barny Viajes </t>
  </si>
  <si>
    <t xml:space="preserve">Busco destinos </t>
  </si>
  <si>
    <t>Xigno Travel</t>
  </si>
  <si>
    <t>BonBini SRL</t>
  </si>
  <si>
    <t>Otsi Tour</t>
  </si>
  <si>
    <t>Charming Travel</t>
  </si>
  <si>
    <t>Club-Tour</t>
  </si>
  <si>
    <t>Congressos Viagens</t>
  </si>
  <si>
    <t>Entremares</t>
  </si>
  <si>
    <t>Ez Plaza</t>
  </si>
  <si>
    <t>Hansaperú Consulting</t>
  </si>
  <si>
    <t>Ruim</t>
  </si>
  <si>
    <t>Regular</t>
  </si>
  <si>
    <t>Bom</t>
  </si>
  <si>
    <t>Ótimo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</si>
</sst>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164" formatCode="_-&quot;R$&quot;\ * #,##0_-;\-&quot;R$&quot;\ * #,##0_-;_-&quot;R$&quot;\ * &quot;-&quot;??_-;_-@_-"/>
    <numFmt numFmtId="165" formatCode="0.0"/>
    <numFmt numFmtId="166" formatCode="&quot;R$&quot;\ #,##0.00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9" tint="0.79998168889431442"/>
      <name val="Exotc350 Bd BT"/>
      <family val="5"/>
    </font>
    <font>
      <sz val="26"/>
      <color theme="9" tint="0.79998168889431442"/>
      <name val="Exotc350 Bd BT"/>
      <family val="5"/>
    </font>
    <font>
      <sz val="11"/>
      <color theme="9" tint="0.79998168889431442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1F7ED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D9EACE"/>
        <bgColor indexed="64"/>
      </patternFill>
    </fill>
  </fills>
  <borders count="2">
    <border>
      <left/>
      <right/>
      <top/>
      <bottom/>
      <diagonal/>
    </border>
    <border>
      <left style="thin">
        <color theme="9" tint="0.39994506668294322"/>
      </left>
      <right style="thin">
        <color theme="9" tint="0.39994506668294322"/>
      </right>
      <top style="thin">
        <color theme="9" tint="0.39994506668294322"/>
      </top>
      <bottom style="thin">
        <color theme="9" tint="0.39994506668294322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0">
    <xf numFmtId="0" fontId="0" fillId="0" borderId="0" xfId="0"/>
    <xf numFmtId="0" fontId="2" fillId="2" borderId="0" xfId="0" applyFont="1" applyFill="1" applyAlignment="1">
      <alignment vertical="center"/>
    </xf>
    <xf numFmtId="0" fontId="4" fillId="3" borderId="0" xfId="0" applyFont="1" applyFill="1" applyAlignment="1">
      <alignment horizontal="left"/>
    </xf>
    <xf numFmtId="0" fontId="4" fillId="3" borderId="0" xfId="0" applyFont="1" applyFill="1" applyAlignment="1">
      <alignment horizontal="right" indent="1"/>
    </xf>
    <xf numFmtId="164" fontId="5" fillId="4" borderId="1" xfId="0" applyNumberFormat="1" applyFont="1" applyFill="1" applyBorder="1" applyAlignment="1">
      <alignment horizontal="left"/>
    </xf>
    <xf numFmtId="0" fontId="4" fillId="3" borderId="0" xfId="0" applyFont="1" applyFill="1" applyBorder="1" applyAlignment="1">
      <alignment horizontal="left" indent="1"/>
    </xf>
    <xf numFmtId="0" fontId="5" fillId="5" borderId="0" xfId="0" applyFont="1" applyFill="1" applyAlignment="1">
      <alignment horizontal="center"/>
    </xf>
    <xf numFmtId="0" fontId="5" fillId="4" borderId="1" xfId="0" applyFont="1" applyFill="1" applyBorder="1" applyAlignment="1">
      <alignment horizontal="left"/>
    </xf>
    <xf numFmtId="0" fontId="5" fillId="4" borderId="1" xfId="0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0" fillId="6" borderId="1" xfId="0" applyFill="1" applyBorder="1" applyAlignment="1">
      <alignment horizontal="center"/>
    </xf>
    <xf numFmtId="1" fontId="6" fillId="4" borderId="1" xfId="0" applyNumberFormat="1" applyFont="1" applyFill="1" applyBorder="1" applyAlignment="1">
      <alignment horizontal="center"/>
    </xf>
    <xf numFmtId="165" fontId="5" fillId="4" borderId="0" xfId="0" applyNumberFormat="1" applyFont="1" applyFill="1" applyBorder="1" applyAlignment="1">
      <alignment horizontal="center"/>
    </xf>
    <xf numFmtId="9" fontId="5" fillId="4" borderId="1" xfId="0" applyNumberFormat="1" applyFont="1" applyFill="1" applyBorder="1" applyAlignment="1">
      <alignment horizontal="center"/>
    </xf>
    <xf numFmtId="44" fontId="0" fillId="6" borderId="1" xfId="1" applyNumberFormat="1" applyFont="1" applyFill="1" applyBorder="1" applyAlignment="1">
      <alignment horizontal="center"/>
    </xf>
    <xf numFmtId="44" fontId="5" fillId="4" borderId="1" xfId="0" applyNumberFormat="1" applyFont="1" applyFill="1" applyBorder="1" applyAlignment="1">
      <alignment horizontal="center"/>
    </xf>
    <xf numFmtId="9" fontId="0" fillId="6" borderId="1" xfId="1" applyFont="1" applyFill="1" applyBorder="1" applyAlignment="1">
      <alignment horizontal="center"/>
    </xf>
    <xf numFmtId="1" fontId="0" fillId="6" borderId="1" xfId="1" applyNumberFormat="1" applyFont="1" applyFill="1" applyBorder="1" applyAlignment="1">
      <alignment horizontal="center"/>
    </xf>
    <xf numFmtId="165" fontId="5" fillId="4" borderId="1" xfId="0" applyNumberFormat="1" applyFont="1" applyFill="1" applyBorder="1" applyAlignment="1">
      <alignment horizontal="center"/>
    </xf>
    <xf numFmtId="0" fontId="2" fillId="2" borderId="0" xfId="0" applyFont="1" applyFill="1"/>
    <xf numFmtId="0" fontId="7" fillId="0" borderId="0" xfId="0" applyFont="1"/>
    <xf numFmtId="0" fontId="0" fillId="0" borderId="0" xfId="0" applyFont="1"/>
    <xf numFmtId="0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66" fontId="0" fillId="0" borderId="0" xfId="0" applyNumberFormat="1"/>
    <xf numFmtId="0" fontId="2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 vertical="center"/>
    </xf>
  </cellXfs>
  <cellStyles count="2">
    <cellStyle name="Normal" xfId="0" builtinId="0"/>
    <cellStyle name="Porcentagem" xfId="1" builtinId="5"/>
  </cellStyles>
  <dxfs count="12"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</dxf>
    <dxf>
      <numFmt numFmtId="166" formatCode="&quot;R$&quot;\ #,##0.00"/>
    </dxf>
    <dxf>
      <numFmt numFmtId="166" formatCode="&quot;R$&quot;\ #,##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A54C0F"/>
      <color rgb="FFFDF709"/>
      <color rgb="FFFCF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1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powerPivotData" Target="model/item.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Auxiliar!$G$6</c:f>
              <c:strCache>
                <c:ptCount val="1"/>
                <c:pt idx="0">
                  <c:v>Vendas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Auxiliar!$H$6</c:f>
              <c:numCache>
                <c:formatCode>_-"R$"\ * #,##0_-;\-"R$"\ * #,##0_-;_-"R$"\ * "-"??_-;_-@_-</c:formatCode>
                <c:ptCount val="1"/>
                <c:pt idx="0">
                  <c:v>1203682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45-43A0-B08B-E19E1F1D4A4D}"/>
            </c:ext>
          </c:extLst>
        </c:ser>
        <c:ser>
          <c:idx val="1"/>
          <c:order val="1"/>
          <c:tx>
            <c:strRef>
              <c:f>Auxiliar!$G$5</c:f>
              <c:strCache>
                <c:ptCount val="1"/>
                <c:pt idx="0">
                  <c:v>Diferença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  <a:alpha val="5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Auxiliar!$H$5</c:f>
              <c:numCache>
                <c:formatCode>_-"R$"\ * #,##0_-;\-"R$"\ * #,##0_-;_-"R$"\ * "-"??_-;_-@_-</c:formatCode>
                <c:ptCount val="1"/>
                <c:pt idx="0">
                  <c:v>296318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45-43A0-B08B-E19E1F1D4A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gapDepth val="0"/>
        <c:shape val="cylinder"/>
        <c:axId val="1022213648"/>
        <c:axId val="1022219224"/>
        <c:axId val="0"/>
      </c:bar3DChart>
      <c:catAx>
        <c:axId val="1022213648"/>
        <c:scaling>
          <c:orientation val="minMax"/>
        </c:scaling>
        <c:delete val="1"/>
        <c:axPos val="b"/>
        <c:majorTickMark val="none"/>
        <c:minorTickMark val="none"/>
        <c:tickLblPos val="nextTo"/>
        <c:crossAx val="1022219224"/>
        <c:crosses val="autoZero"/>
        <c:auto val="1"/>
        <c:lblAlgn val="ctr"/>
        <c:lblOffset val="100"/>
        <c:noMultiLvlLbl val="0"/>
      </c:catAx>
      <c:valAx>
        <c:axId val="1022219224"/>
        <c:scaling>
          <c:orientation val="minMax"/>
          <c:min val="200000"/>
        </c:scaling>
        <c:delete val="0"/>
        <c:axPos val="l"/>
        <c:numFmt formatCode="_-&quot;R$&quot;\ * #,##0_-;\-&quot;R$&quot;\ * #,##0_-;_-&quot;R$&quot;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22213648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plotArea>
      <c:layout/>
      <c:doughnutChart>
        <c:varyColors val="1"/>
        <c:ser>
          <c:idx val="0"/>
          <c:order val="0"/>
          <c:tx>
            <c:strRef>
              <c:f>Auxiliar!$H$9</c:f>
              <c:strCache>
                <c:ptCount val="1"/>
                <c:pt idx="0">
                  <c:v>Valores</c:v>
                </c:pt>
              </c:strCache>
            </c:strRef>
          </c:tx>
          <c:dPt>
            <c:idx val="0"/>
            <c:bubble3D val="0"/>
            <c:spPr>
              <a:solidFill>
                <a:schemeClr val="accent4">
                  <a:tint val="4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C84-44D3-A3A9-B87B59897429}"/>
              </c:ext>
            </c:extLst>
          </c:dPt>
          <c:dPt>
            <c:idx val="1"/>
            <c:bubble3D val="0"/>
            <c:spPr>
              <a:solidFill>
                <a:schemeClr val="accent4">
                  <a:tint val="5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C84-44D3-A3A9-B87B59897429}"/>
              </c:ext>
            </c:extLst>
          </c:dPt>
          <c:dPt>
            <c:idx val="2"/>
            <c:bubble3D val="0"/>
            <c:spPr>
              <a:solidFill>
                <a:schemeClr val="accent4">
                  <a:tint val="69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C84-44D3-A3A9-B87B59897429}"/>
              </c:ext>
            </c:extLst>
          </c:dPt>
          <c:dPt>
            <c:idx val="3"/>
            <c:bubble3D val="0"/>
            <c:spPr>
              <a:solidFill>
                <a:schemeClr val="accent4">
                  <a:tint val="81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C84-44D3-A3A9-B87B59897429}"/>
              </c:ext>
            </c:extLst>
          </c:dPt>
          <c:dPt>
            <c:idx val="4"/>
            <c:bubble3D val="0"/>
            <c:spPr>
              <a:solidFill>
                <a:schemeClr val="accent4">
                  <a:tint val="9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C84-44D3-A3A9-B87B59897429}"/>
              </c:ext>
            </c:extLst>
          </c:dPt>
          <c:dPt>
            <c:idx val="5"/>
            <c:bubble3D val="0"/>
            <c:spPr>
              <a:solidFill>
                <a:schemeClr val="accent4">
                  <a:shade val="9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AC84-44D3-A3A9-B87B59897429}"/>
              </c:ext>
            </c:extLst>
          </c:dPt>
          <c:dPt>
            <c:idx val="6"/>
            <c:bubble3D val="0"/>
            <c:spPr>
              <a:solidFill>
                <a:schemeClr val="accent4">
                  <a:shade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AC84-44D3-A3A9-B87B59897429}"/>
              </c:ext>
            </c:extLst>
          </c:dPt>
          <c:dPt>
            <c:idx val="7"/>
            <c:bubble3D val="0"/>
            <c:spPr>
              <a:solidFill>
                <a:schemeClr val="accent4">
                  <a:shade val="6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AC84-44D3-A3A9-B87B59897429}"/>
              </c:ext>
            </c:extLst>
          </c:dPt>
          <c:dPt>
            <c:idx val="8"/>
            <c:bubble3D val="0"/>
            <c:spPr>
              <a:solidFill>
                <a:schemeClr val="accent4">
                  <a:shade val="5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AC84-44D3-A3A9-B87B59897429}"/>
              </c:ext>
            </c:extLst>
          </c:dPt>
          <c:dPt>
            <c:idx val="9"/>
            <c:bubble3D val="0"/>
            <c:spPr>
              <a:solidFill>
                <a:schemeClr val="accent4">
                  <a:shade val="4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AC84-44D3-A3A9-B87B5989742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accent2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Auxiliar!$G$10:$G$19</c:f>
              <c:numCache>
                <c:formatCode>0%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Auxiliar!$H$10:$H$19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AC84-44D3-A3A9-B87B5989742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180"/>
        <c:holeSize val="50"/>
      </c:doughnutChart>
      <c:spPr>
        <a:noFill/>
        <a:ln>
          <a:noFill/>
        </a:ln>
        <a:effectLst/>
      </c:spPr>
    </c:plotArea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E80-4297-A15F-0D3DA7FE1659}"/>
              </c:ext>
            </c:extLst>
          </c:dPt>
          <c:dPt>
            <c:idx val="1"/>
            <c:bubble3D val="0"/>
            <c:spPr>
              <a:solidFill>
                <a:schemeClr val="accent2">
                  <a:lumMod val="50000"/>
                </a:schemeClr>
              </a:solidFill>
              <a:ln w="76200">
                <a:solidFill>
                  <a:schemeClr val="accent2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E80-4297-A15F-0D3DA7FE1659}"/>
              </c:ext>
            </c:extLst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0E80-4297-A15F-0D3DA7FE1659}"/>
              </c:ext>
            </c:extLst>
          </c:dPt>
          <c:cat>
            <c:strRef>
              <c:f>Auxiliar!$G$22:$G$24</c:f>
              <c:strCache>
                <c:ptCount val="3"/>
                <c:pt idx="0">
                  <c:v>Valor</c:v>
                </c:pt>
                <c:pt idx="1">
                  <c:v>Ponteiro</c:v>
                </c:pt>
                <c:pt idx="2">
                  <c:v>Diferença</c:v>
                </c:pt>
              </c:strCache>
            </c:strRef>
          </c:cat>
          <c:val>
            <c:numRef>
              <c:f>Auxiliar!$H$22:$H$24</c:f>
              <c:numCache>
                <c:formatCode>0%</c:formatCode>
                <c:ptCount val="3"/>
                <c:pt idx="0">
                  <c:v>0.80245466666666665</c:v>
                </c:pt>
                <c:pt idx="1">
                  <c:v>0</c:v>
                </c:pt>
                <c:pt idx="2">
                  <c:v>0.19754533333333335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E80-4297-A15F-0D3DA7FE16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180"/>
      </c:pieChart>
      <c:spPr>
        <a:noFill/>
        <a:ln>
          <a:noFill/>
        </a:ln>
        <a:effectLst/>
      </c:spPr>
    </c:plotArea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656-4E0D-9A4C-0AF44762200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656-4E0D-9A4C-0AF447622007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656-4E0D-9A4C-0AF447622007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656-4E0D-9A4C-0AF447622007}"/>
              </c:ext>
            </c:extLst>
          </c:dPt>
          <c:dPt>
            <c:idx val="4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6656-4E0D-9A4C-0AF447622007}"/>
              </c:ext>
            </c:extLst>
          </c:dPt>
          <c:dPt>
            <c:idx val="5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6656-4E0D-9A4C-0AF447622007}"/>
              </c:ext>
            </c:extLst>
          </c:dPt>
          <c:dLbls>
            <c:spPr>
              <a:noFill/>
              <a:ln>
                <a:noFill/>
              </a:ln>
              <a:effectLst>
                <a:glow rad="63500">
                  <a:schemeClr val="accent1">
                    <a:satMod val="175000"/>
                    <a:alpha val="40000"/>
                  </a:schemeClr>
                </a:glo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Auxiliar!$J$5:$J$8</c:f>
              <c:strCache>
                <c:ptCount val="4"/>
                <c:pt idx="0">
                  <c:v> Ruim </c:v>
                </c:pt>
                <c:pt idx="1">
                  <c:v> Regular </c:v>
                </c:pt>
                <c:pt idx="2">
                  <c:v> Bom </c:v>
                </c:pt>
                <c:pt idx="3">
                  <c:v> Ótimo </c:v>
                </c:pt>
              </c:strCache>
            </c:strRef>
          </c:cat>
          <c:val>
            <c:numRef>
              <c:f>Auxiliar!$K$5:$K$10</c:f>
              <c:numCache>
                <c:formatCode>General</c:formatCode>
                <c:ptCount val="6"/>
                <c:pt idx="0">
                  <c:v>1.5</c:v>
                </c:pt>
                <c:pt idx="1">
                  <c:v>1</c:v>
                </c:pt>
                <c:pt idx="2">
                  <c:v>1</c:v>
                </c:pt>
                <c:pt idx="3">
                  <c:v>0.5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656-4E0D-9A4C-0AF44762200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240"/>
        <c:holeSize val="50"/>
      </c:doughnutChart>
      <c:spPr>
        <a:noFill/>
        <a:ln>
          <a:noFill/>
        </a:ln>
        <a:effectLst/>
      </c:spPr>
    </c:plotArea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32E-49A6-9C20-9C3EBA65146A}"/>
              </c:ext>
            </c:extLst>
          </c:dPt>
          <c:dPt>
            <c:idx val="1"/>
            <c:bubble3D val="0"/>
            <c:spPr>
              <a:solidFill>
                <a:schemeClr val="accent2">
                  <a:lumMod val="50000"/>
                </a:schemeClr>
              </a:solidFill>
              <a:ln w="76200">
                <a:solidFill>
                  <a:schemeClr val="accent2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32E-49A6-9C20-9C3EBA65146A}"/>
              </c:ext>
            </c:extLst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32E-49A6-9C20-9C3EBA65146A}"/>
              </c:ext>
            </c:extLst>
          </c:dPt>
          <c:val>
            <c:numRef>
              <c:f>Auxiliar!$K$13:$K$15</c:f>
              <c:numCache>
                <c:formatCode>_("R$"* #,##0.00_);_("R$"* \(#,##0.00\);_("R$"* "-"??_);_(@_)</c:formatCode>
                <c:ptCount val="3"/>
                <c:pt idx="0">
                  <c:v>124404</c:v>
                </c:pt>
                <c:pt idx="1">
                  <c:v>0</c:v>
                </c:pt>
                <c:pt idx="2">
                  <c:v>100596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32E-49A6-9C20-9C3EBA6514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40"/>
      </c:pieChart>
      <c:spPr>
        <a:noFill/>
        <a:ln>
          <a:noFill/>
        </a:ln>
        <a:effectLst/>
      </c:spPr>
    </c:plotArea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A54C0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B42-4BAA-8539-86CC0149ECE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B42-4BAA-8539-86CC0149ECEB}"/>
              </c:ext>
            </c:extLst>
          </c:dPt>
          <c:dPt>
            <c:idx val="2"/>
            <c:bubble3D val="0"/>
            <c:spPr>
              <a:solidFill>
                <a:srgbClr val="FDF709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B42-4BAA-8539-86CC0149ECEB}"/>
              </c:ext>
            </c:extLst>
          </c:dPt>
          <c:dPt>
            <c:idx val="3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B42-4BAA-8539-86CC0149ECE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B42-4BAA-8539-86CC0149ECEB}"/>
              </c:ext>
            </c:extLst>
          </c:dPt>
          <c:dPt>
            <c:idx val="5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DB42-4BAA-8539-86CC0149ECEB}"/>
              </c:ext>
            </c:extLst>
          </c:dPt>
          <c:dPt>
            <c:idx val="6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DB42-4BAA-8539-86CC0149ECEB}"/>
              </c:ext>
            </c:extLst>
          </c:dPt>
          <c:dPt>
            <c:idx val="7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DB42-4BAA-8539-86CC0149ECEB}"/>
              </c:ext>
            </c:extLst>
          </c:dPt>
          <c:dPt>
            <c:idx val="8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DB42-4BAA-8539-86CC0149ECEB}"/>
              </c:ext>
            </c:extLst>
          </c:dPt>
          <c:dPt>
            <c:idx val="9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DB42-4BAA-8539-86CC0149ECE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Auxiliar!$J$19:$J$23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Auxiliar!$K$19:$K$28</c:f>
              <c:numCache>
                <c:formatCode>General</c:formatCode>
                <c:ptCount val="10"/>
                <c:pt idx="0">
                  <c:v>1.5</c:v>
                </c:pt>
                <c:pt idx="1">
                  <c:v>1</c:v>
                </c:pt>
                <c:pt idx="2">
                  <c:v>0.5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DB42-4BAA-8539-86CC0149EC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50"/>
      </c:doughnutChart>
      <c:spPr>
        <a:noFill/>
        <a:ln>
          <a:noFill/>
        </a:ln>
        <a:effectLst/>
      </c:spPr>
    </c:plotArea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438-4593-80F0-25A0E9A491CA}"/>
              </c:ext>
            </c:extLst>
          </c:dPt>
          <c:dPt>
            <c:idx val="1"/>
            <c:bubble3D val="0"/>
            <c:spPr>
              <a:solidFill>
                <a:schemeClr val="accent2">
                  <a:lumMod val="50000"/>
                </a:schemeClr>
              </a:solidFill>
              <a:ln w="76200">
                <a:solidFill>
                  <a:schemeClr val="accent2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438-4593-80F0-25A0E9A491CA}"/>
              </c:ext>
            </c:extLst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438-4593-80F0-25A0E9A491CA}"/>
              </c:ext>
            </c:extLst>
          </c:dPt>
          <c:val>
            <c:numRef>
              <c:f>Auxiliar!$K$31:$K$33</c:f>
              <c:numCache>
                <c:formatCode>0.0</c:formatCode>
                <c:ptCount val="3"/>
                <c:pt idx="0">
                  <c:v>4.55</c:v>
                </c:pt>
                <c:pt idx="1">
                  <c:v>0</c:v>
                </c:pt>
                <c:pt idx="2">
                  <c:v>5.45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438-4593-80F0-25A0E9A491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>
          <a:noFill/>
        </a:ln>
        <a:effectLst/>
      </c:spPr>
    </c:plotArea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List" dx="22" fmlaLink="Auxiliar!$B$5" fmlaRange="listaAnos" noThreeD="1" sel="1" val="0"/>
</file>

<file path=xl/ctrlProps/ctrlProp2.xml><?xml version="1.0" encoding="utf-8"?>
<formControlPr xmlns="http://schemas.microsoft.com/office/spreadsheetml/2009/9/main" objectType="List" dx="22" fmlaLink="Auxiliar!$D$5" fmlaRange="Auxiliar!$C$10:$C$21" noThreeD="1" sel="3" val="0"/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608134</xdr:colOff>
      <xdr:row>1</xdr:row>
      <xdr:rowOff>19047</xdr:rowOff>
    </xdr:from>
    <xdr:to>
      <xdr:col>14</xdr:col>
      <xdr:colOff>373671</xdr:colOff>
      <xdr:row>6</xdr:row>
      <xdr:rowOff>14653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7923334" y="342897"/>
          <a:ext cx="984737" cy="948106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Lista de Anos</a:t>
          </a:r>
        </a:p>
      </xdr:txBody>
    </xdr:sp>
    <xdr:clientData/>
  </xdr:twoCellAnchor>
  <xdr:twoCellAnchor>
    <xdr:from>
      <xdr:col>13</xdr:col>
      <xdr:colOff>7326</xdr:colOff>
      <xdr:row>6</xdr:row>
      <xdr:rowOff>142139</xdr:rowOff>
    </xdr:from>
    <xdr:to>
      <xdr:col>14</xdr:col>
      <xdr:colOff>373672</xdr:colOff>
      <xdr:row>14</xdr:row>
      <xdr:rowOff>183173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7932126" y="1418489"/>
          <a:ext cx="975946" cy="1565034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Lista de Meses</a:t>
          </a:r>
        </a:p>
      </xdr:txBody>
    </xdr:sp>
    <xdr:clientData/>
  </xdr:twoCellAnchor>
  <xdr:twoCellAnchor>
    <xdr:from>
      <xdr:col>10</xdr:col>
      <xdr:colOff>527539</xdr:colOff>
      <xdr:row>4</xdr:row>
      <xdr:rowOff>7326</xdr:rowOff>
    </xdr:from>
    <xdr:to>
      <xdr:col>12</xdr:col>
      <xdr:colOff>488241</xdr:colOff>
      <xdr:row>14</xdr:row>
      <xdr:rowOff>190499</xdr:rowOff>
    </xdr:to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6623539" y="902676"/>
          <a:ext cx="1179902" cy="2088173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Gráfico de Termômetro</a:t>
          </a:r>
          <a:endParaRPr lang="pt-BR">
            <a:effectLst/>
          </a:endParaRPr>
        </a:p>
      </xdr:txBody>
    </xdr:sp>
    <xdr:clientData/>
  </xdr:twoCellAnchor>
  <xdr:twoCellAnchor>
    <xdr:from>
      <xdr:col>0</xdr:col>
      <xdr:colOff>71804</xdr:colOff>
      <xdr:row>2</xdr:row>
      <xdr:rowOff>13190</xdr:rowOff>
    </xdr:from>
    <xdr:to>
      <xdr:col>3</xdr:col>
      <xdr:colOff>211016</xdr:colOff>
      <xdr:row>15</xdr:row>
      <xdr:rowOff>5862</xdr:rowOff>
    </xdr:to>
    <xdr:sp macro="" textlink="">
      <xdr:nvSpPr>
        <xdr:cNvPr id="5" name="Retângulo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71804" y="527540"/>
          <a:ext cx="1968012" cy="2469172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Gráfico de Velocímetro 360</a:t>
          </a:r>
          <a:endParaRPr lang="pt-BR">
            <a:effectLst/>
          </a:endParaRPr>
        </a:p>
      </xdr:txBody>
    </xdr:sp>
    <xdr:clientData/>
  </xdr:twoCellAnchor>
  <xdr:twoCellAnchor>
    <xdr:from>
      <xdr:col>3</xdr:col>
      <xdr:colOff>460864</xdr:colOff>
      <xdr:row>5</xdr:row>
      <xdr:rowOff>7326</xdr:rowOff>
    </xdr:from>
    <xdr:to>
      <xdr:col>6</xdr:col>
      <xdr:colOff>600076</xdr:colOff>
      <xdr:row>15</xdr:row>
      <xdr:rowOff>4395</xdr:rowOff>
    </xdr:to>
    <xdr:sp macro="" textlink="">
      <xdr:nvSpPr>
        <xdr:cNvPr id="6" name="Retângulo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/>
      </xdr:nvSpPr>
      <xdr:spPr>
        <a:xfrm>
          <a:off x="2289664" y="1093176"/>
          <a:ext cx="1968012" cy="1902069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Gráfico de Velocímetro 240</a:t>
          </a:r>
          <a:endParaRPr lang="pt-BR">
            <a:effectLst/>
          </a:endParaRPr>
        </a:p>
      </xdr:txBody>
    </xdr:sp>
    <xdr:clientData/>
  </xdr:twoCellAnchor>
  <xdr:twoCellAnchor>
    <xdr:from>
      <xdr:col>7</xdr:col>
      <xdr:colOff>241789</xdr:colOff>
      <xdr:row>6</xdr:row>
      <xdr:rowOff>190499</xdr:rowOff>
    </xdr:from>
    <xdr:to>
      <xdr:col>10</xdr:col>
      <xdr:colOff>381001</xdr:colOff>
      <xdr:row>14</xdr:row>
      <xdr:rowOff>190498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/>
      </xdr:nvSpPr>
      <xdr:spPr>
        <a:xfrm>
          <a:off x="4508989" y="1466849"/>
          <a:ext cx="1968012" cy="1523999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Gráfico de Velocímetro 180</a:t>
          </a:r>
        </a:p>
        <a:p>
          <a:endParaRPr lang="pt-BR">
            <a:effectLst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257175</xdr:colOff>
          <xdr:row>7</xdr:row>
          <xdr:rowOff>38100</xdr:rowOff>
        </xdr:from>
        <xdr:to>
          <xdr:col>17</xdr:col>
          <xdr:colOff>542925</xdr:colOff>
          <xdr:row>15</xdr:row>
          <xdr:rowOff>133350</xdr:rowOff>
        </xdr:to>
        <xdr:sp macro="" textlink="">
          <xdr:nvSpPr>
            <xdr:cNvPr id="2050" name="Lista de Meses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3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257175</xdr:colOff>
          <xdr:row>1</xdr:row>
          <xdr:rowOff>38100</xdr:rowOff>
        </xdr:from>
        <xdr:to>
          <xdr:col>17</xdr:col>
          <xdr:colOff>542925</xdr:colOff>
          <xdr:row>6</xdr:row>
          <xdr:rowOff>161925</xdr:rowOff>
        </xdr:to>
        <xdr:sp macro="" textlink="">
          <xdr:nvSpPr>
            <xdr:cNvPr id="2049" name="Lista de Anos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3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15</xdr:col>
      <xdr:colOff>65089</xdr:colOff>
      <xdr:row>1</xdr:row>
      <xdr:rowOff>3174</xdr:rowOff>
    </xdr:from>
    <xdr:to>
      <xdr:col>16</xdr:col>
      <xdr:colOff>206989</xdr:colOff>
      <xdr:row>18</xdr:row>
      <xdr:rowOff>155874</xdr:rowOff>
    </xdr:to>
    <xdr:graphicFrame macro="">
      <xdr:nvGraphicFramePr>
        <xdr:cNvPr id="8" name="Gráfico de Termômetro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58738</xdr:colOff>
      <xdr:row>1</xdr:row>
      <xdr:rowOff>793</xdr:rowOff>
    </xdr:from>
    <xdr:to>
      <xdr:col>4</xdr:col>
      <xdr:colOff>500338</xdr:colOff>
      <xdr:row>16</xdr:row>
      <xdr:rowOff>23293</xdr:rowOff>
    </xdr:to>
    <xdr:graphicFrame macro="">
      <xdr:nvGraphicFramePr>
        <xdr:cNvPr id="9" name="Fundo do Velocímetro 360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598738</xdr:colOff>
      <xdr:row>3</xdr:row>
      <xdr:rowOff>159793</xdr:rowOff>
    </xdr:from>
    <xdr:to>
      <xdr:col>3</xdr:col>
      <xdr:colOff>569938</xdr:colOff>
      <xdr:row>13</xdr:row>
      <xdr:rowOff>54793</xdr:rowOff>
    </xdr:to>
    <xdr:graphicFrame macro="">
      <xdr:nvGraphicFramePr>
        <xdr:cNvPr id="10" name="Ponteiro 360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153538</xdr:colOff>
      <xdr:row>7</xdr:row>
      <xdr:rowOff>171793</xdr:rowOff>
    </xdr:from>
    <xdr:to>
      <xdr:col>2</xdr:col>
      <xdr:colOff>405538</xdr:colOff>
      <xdr:row>9</xdr:row>
      <xdr:rowOff>42793</xdr:rowOff>
    </xdr:to>
    <xdr:sp macro="" textlink="">
      <xdr:nvSpPr>
        <xdr:cNvPr id="11" name="Eixo 36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/>
      </xdr:nvSpPr>
      <xdr:spPr>
        <a:xfrm>
          <a:off x="1372738" y="1638643"/>
          <a:ext cx="252000" cy="252000"/>
        </a:xfrm>
        <a:prstGeom prst="ellipse">
          <a:avLst/>
        </a:prstGeom>
        <a:solidFill>
          <a:schemeClr val="accent2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</xdr:col>
      <xdr:colOff>50938</xdr:colOff>
      <xdr:row>9</xdr:row>
      <xdr:rowOff>161925</xdr:rowOff>
    </xdr:from>
    <xdr:to>
      <xdr:col>2</xdr:col>
      <xdr:colOff>508138</xdr:colOff>
      <xdr:row>11</xdr:row>
      <xdr:rowOff>11325</xdr:rowOff>
    </xdr:to>
    <xdr:sp macro="" textlink="Auxiliar!H22">
      <xdr:nvSpPr>
        <xdr:cNvPr id="12" name="Odômetro 360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 txBox="1"/>
      </xdr:nvSpPr>
      <xdr:spPr>
        <a:xfrm>
          <a:off x="1270138" y="2009775"/>
          <a:ext cx="457200" cy="230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B085016-39F1-437F-AEE4-793470DAC66C}" type="TxLink">
            <a:rPr lang="en-US" sz="1200" b="1" i="0" u="none" strike="noStrike">
              <a:solidFill>
                <a:schemeClr val="accent2">
                  <a:lumMod val="50000"/>
                </a:schemeClr>
              </a:solidFill>
              <a:latin typeface="Calibri"/>
              <a:cs typeface="Calibri"/>
            </a:rPr>
            <a:pPr/>
            <a:t>80%</a:t>
          </a:fld>
          <a:endParaRPr lang="pt-BR" sz="1200" b="1">
            <a:solidFill>
              <a:schemeClr val="accent2">
                <a:lumMod val="50000"/>
              </a:schemeClr>
            </a:solidFill>
          </a:endParaRPr>
        </a:p>
      </xdr:txBody>
    </xdr:sp>
    <xdr:clientData/>
  </xdr:twoCellAnchor>
  <xdr:twoCellAnchor>
    <xdr:from>
      <xdr:col>1</xdr:col>
      <xdr:colOff>422938</xdr:colOff>
      <xdr:row>15</xdr:row>
      <xdr:rowOff>0</xdr:rowOff>
    </xdr:from>
    <xdr:to>
      <xdr:col>3</xdr:col>
      <xdr:colOff>136138</xdr:colOff>
      <xdr:row>16</xdr:row>
      <xdr:rowOff>90300</xdr:rowOff>
    </xdr:to>
    <xdr:sp macro="" textlink="">
      <xdr:nvSpPr>
        <xdr:cNvPr id="13" name="Meta Gráfico 360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SpPr txBox="1"/>
      </xdr:nvSpPr>
      <xdr:spPr>
        <a:xfrm>
          <a:off x="1032538" y="2990850"/>
          <a:ext cx="932400" cy="280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 b="1"/>
            <a:t>Meta Anual</a:t>
          </a:r>
        </a:p>
      </xdr:txBody>
    </xdr:sp>
    <xdr:clientData/>
  </xdr:twoCellAnchor>
  <xdr:twoCellAnchor>
    <xdr:from>
      <xdr:col>4</xdr:col>
      <xdr:colOff>606425</xdr:colOff>
      <xdr:row>3</xdr:row>
      <xdr:rowOff>3968</xdr:rowOff>
    </xdr:from>
    <xdr:to>
      <xdr:col>9</xdr:col>
      <xdr:colOff>438425</xdr:colOff>
      <xdr:row>18</xdr:row>
      <xdr:rowOff>26468</xdr:rowOff>
    </xdr:to>
    <xdr:graphicFrame macro="">
      <xdr:nvGraphicFramePr>
        <xdr:cNvPr id="14" name="Fundo do Velocímetro 240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536825</xdr:colOff>
      <xdr:row>5</xdr:row>
      <xdr:rowOff>162968</xdr:rowOff>
    </xdr:from>
    <xdr:to>
      <xdr:col>8</xdr:col>
      <xdr:colOff>508025</xdr:colOff>
      <xdr:row>15</xdr:row>
      <xdr:rowOff>57968</xdr:rowOff>
    </xdr:to>
    <xdr:graphicFrame macro="">
      <xdr:nvGraphicFramePr>
        <xdr:cNvPr id="15" name="Ponteiro 240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91625</xdr:colOff>
      <xdr:row>9</xdr:row>
      <xdr:rowOff>174968</xdr:rowOff>
    </xdr:from>
    <xdr:to>
      <xdr:col>7</xdr:col>
      <xdr:colOff>343625</xdr:colOff>
      <xdr:row>11</xdr:row>
      <xdr:rowOff>45968</xdr:rowOff>
    </xdr:to>
    <xdr:sp macro="" textlink="">
      <xdr:nvSpPr>
        <xdr:cNvPr id="16" name="Eixo 240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SpPr/>
      </xdr:nvSpPr>
      <xdr:spPr>
        <a:xfrm>
          <a:off x="4358825" y="2022818"/>
          <a:ext cx="252000" cy="252000"/>
        </a:xfrm>
        <a:prstGeom prst="ellipse">
          <a:avLst/>
        </a:prstGeom>
        <a:solidFill>
          <a:schemeClr val="accent2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6</xdr:col>
      <xdr:colOff>265625</xdr:colOff>
      <xdr:row>13</xdr:row>
      <xdr:rowOff>0</xdr:rowOff>
    </xdr:from>
    <xdr:to>
      <xdr:col>8</xdr:col>
      <xdr:colOff>169625</xdr:colOff>
      <xdr:row>14</xdr:row>
      <xdr:rowOff>39900</xdr:rowOff>
    </xdr:to>
    <xdr:sp macro="" textlink="Auxiliar!K13">
      <xdr:nvSpPr>
        <xdr:cNvPr id="18" name="Odômetro 240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SpPr txBox="1"/>
      </xdr:nvSpPr>
      <xdr:spPr>
        <a:xfrm>
          <a:off x="3923225" y="2609850"/>
          <a:ext cx="1123200" cy="230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B4C04C0-315A-408D-BC55-40340FA6CFF8}" type="TxLink">
            <a:rPr lang="en-US" sz="1100" b="1" i="0" u="none" strike="noStrike">
              <a:solidFill>
                <a:srgbClr val="375623"/>
              </a:solidFill>
              <a:latin typeface="Calibri"/>
              <a:cs typeface="Calibri"/>
            </a:rPr>
            <a:pPr/>
            <a:t> R$ 124.404,00 </a:t>
          </a:fld>
          <a:endParaRPr lang="pt-BR" sz="1100" b="1"/>
        </a:p>
      </xdr:txBody>
    </xdr:sp>
    <xdr:clientData/>
  </xdr:twoCellAnchor>
  <xdr:twoCellAnchor>
    <xdr:from>
      <xdr:col>6</xdr:col>
      <xdr:colOff>267169</xdr:colOff>
      <xdr:row>15</xdr:row>
      <xdr:rowOff>0</xdr:rowOff>
    </xdr:from>
    <xdr:to>
      <xdr:col>8</xdr:col>
      <xdr:colOff>168081</xdr:colOff>
      <xdr:row>16</xdr:row>
      <xdr:rowOff>90300</xdr:rowOff>
    </xdr:to>
    <xdr:sp macro="" textlink="">
      <xdr:nvSpPr>
        <xdr:cNvPr id="21" name="Vendas do Mês 24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SpPr txBox="1"/>
      </xdr:nvSpPr>
      <xdr:spPr>
        <a:xfrm>
          <a:off x="3924769" y="2990850"/>
          <a:ext cx="1120112" cy="280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 b="1"/>
            <a:t>Vendas do Mês</a:t>
          </a:r>
        </a:p>
      </xdr:txBody>
    </xdr:sp>
    <xdr:clientData/>
  </xdr:twoCellAnchor>
  <xdr:twoCellAnchor>
    <xdr:from>
      <xdr:col>10</xdr:col>
      <xdr:colOff>163512</xdr:colOff>
      <xdr:row>4</xdr:row>
      <xdr:rowOff>150811</xdr:rowOff>
    </xdr:from>
    <xdr:to>
      <xdr:col>14</xdr:col>
      <xdr:colOff>605112</xdr:colOff>
      <xdr:row>19</xdr:row>
      <xdr:rowOff>173311</xdr:rowOff>
    </xdr:to>
    <xdr:graphicFrame macro="">
      <xdr:nvGraphicFramePr>
        <xdr:cNvPr id="19" name="Fundo Gráfico 180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93912</xdr:colOff>
      <xdr:row>7</xdr:row>
      <xdr:rowOff>119311</xdr:rowOff>
    </xdr:from>
    <xdr:to>
      <xdr:col>14</xdr:col>
      <xdr:colOff>65112</xdr:colOff>
      <xdr:row>17</xdr:row>
      <xdr:rowOff>14311</xdr:rowOff>
    </xdr:to>
    <xdr:graphicFrame macro="">
      <xdr:nvGraphicFramePr>
        <xdr:cNvPr id="20" name="Ponteiro 180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258312</xdr:colOff>
      <xdr:row>11</xdr:row>
      <xdr:rowOff>131311</xdr:rowOff>
    </xdr:from>
    <xdr:to>
      <xdr:col>12</xdr:col>
      <xdr:colOff>510312</xdr:colOff>
      <xdr:row>13</xdr:row>
      <xdr:rowOff>2311</xdr:rowOff>
    </xdr:to>
    <xdr:sp macro="" textlink="">
      <xdr:nvSpPr>
        <xdr:cNvPr id="22" name="Eixo 180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SpPr/>
      </xdr:nvSpPr>
      <xdr:spPr>
        <a:xfrm>
          <a:off x="7573512" y="2360161"/>
          <a:ext cx="252000" cy="252000"/>
        </a:xfrm>
        <a:prstGeom prst="ellipse">
          <a:avLst/>
        </a:prstGeom>
        <a:solidFill>
          <a:schemeClr val="accent2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12</xdr:col>
      <xdr:colOff>165237</xdr:colOff>
      <xdr:row>10</xdr:row>
      <xdr:rowOff>0</xdr:rowOff>
    </xdr:from>
    <xdr:to>
      <xdr:col>12</xdr:col>
      <xdr:colOff>603387</xdr:colOff>
      <xdr:row>11</xdr:row>
      <xdr:rowOff>39900</xdr:rowOff>
    </xdr:to>
    <xdr:sp macro="" textlink="Auxiliar!K31">
      <xdr:nvSpPr>
        <xdr:cNvPr id="23" name="Odômetro 180">
          <a:extLst>
            <a:ext uri="{FF2B5EF4-FFF2-40B4-BE49-F238E27FC236}">
              <a16:creationId xmlns:a16="http://schemas.microsoft.com/office/drawing/2014/main" id="{00000000-0008-0000-0300-000017000000}"/>
            </a:ext>
          </a:extLst>
        </xdr:cNvPr>
        <xdr:cNvSpPr txBox="1"/>
      </xdr:nvSpPr>
      <xdr:spPr>
        <a:xfrm>
          <a:off x="7480437" y="2038350"/>
          <a:ext cx="438150" cy="230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63015533-77AF-42A1-8983-E495E8652083}" type="TxLink">
            <a:rPr lang="en-US" sz="1100" b="1" i="0" u="none" strike="noStrike">
              <a:solidFill>
                <a:srgbClr val="375623"/>
              </a:solidFill>
              <a:latin typeface="Calibri"/>
              <a:cs typeface="Calibri"/>
            </a:rPr>
            <a:pPr algn="ctr"/>
            <a:t>4,6</a:t>
          </a:fld>
          <a:endParaRPr lang="pt-BR" sz="1100" b="1"/>
        </a:p>
      </xdr:txBody>
    </xdr:sp>
    <xdr:clientData/>
  </xdr:twoCellAnchor>
  <xdr:twoCellAnchor>
    <xdr:from>
      <xdr:col>11</xdr:col>
      <xdr:colOff>381234</xdr:colOff>
      <xdr:row>15</xdr:row>
      <xdr:rowOff>9525</xdr:rowOff>
    </xdr:from>
    <xdr:to>
      <xdr:col>13</xdr:col>
      <xdr:colOff>387390</xdr:colOff>
      <xdr:row>16</xdr:row>
      <xdr:rowOff>99825</xdr:rowOff>
    </xdr:to>
    <xdr:sp macro="" textlink="">
      <xdr:nvSpPr>
        <xdr:cNvPr id="26" name="Vendas do Mês 240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SpPr txBox="1"/>
      </xdr:nvSpPr>
      <xdr:spPr>
        <a:xfrm>
          <a:off x="7086834" y="3000375"/>
          <a:ext cx="1225356" cy="280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 b="1"/>
            <a:t>Avaliação do Mês</a:t>
          </a:r>
        </a:p>
      </xdr:txBody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3" xr16:uid="{A433B85E-B4A9-4533-864D-51AC51B34938}" autoFormatId="16" applyNumberFormats="0" applyBorderFormats="0" applyFontFormats="0" applyPatternFormats="0" applyAlignmentFormats="0" applyWidthHeightFormats="0">
  <queryTableRefresh nextId="13" unboundColumnsRight="2">
    <queryTableFields count="12">
      <queryTableField id="1" name="ReservaID" tableColumnId="1"/>
      <queryTableField id="2" name="Data" tableColumnId="2"/>
      <queryTableField id="3" name="Cliente" tableColumnId="3"/>
      <queryTableField id="4" name="Tipo Reserva" tableColumnId="4"/>
      <queryTableField id="5" name="Funcionário" tableColumnId="5"/>
      <queryTableField id="6" name="Forma Pagamento" tableColumnId="6"/>
      <queryTableField id="7" name="Valor Total" tableColumnId="7"/>
      <queryTableField id="8" name="Comissão" tableColumnId="8"/>
      <queryTableField id="9" name="Status" tableColumnId="9"/>
      <queryTableField id="10" name="Avaliação" tableColumnId="10"/>
      <queryTableField id="11" dataBound="0" tableColumnId="11"/>
      <queryTableField id="12" dataBound="0" tableColumnId="1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0DE6D13-40C3-4DD7-B94D-708AFE21EC7E}" name="projeto_final_reservas" displayName="projeto_final_reservas" ref="A1:L476" tableType="queryTable" totalsRowShown="0">
  <autoFilter ref="A1:L476" xr:uid="{10CF80C7-DB04-4D24-9B4C-2D29A3207BBD}"/>
  <tableColumns count="12">
    <tableColumn id="1" xr3:uid="{ACF744B0-1353-4690-A12A-E7B1D8200553}" uniqueName="1" name="ReservaID" queryTableFieldId="1" dataDxfId="11"/>
    <tableColumn id="2" xr3:uid="{0F32C39B-ABA1-4F1C-A1E4-021B48B71C50}" uniqueName="2" name="Data" queryTableFieldId="2" dataDxfId="10"/>
    <tableColumn id="3" xr3:uid="{4955C0B0-4C22-4F71-B8BC-9C7E793114C8}" uniqueName="3" name="Cliente" queryTableFieldId="3" dataDxfId="9"/>
    <tableColumn id="4" xr3:uid="{87D0A2B5-626C-4579-88DE-FA8A3FF0EFCB}" uniqueName="4" name="Tipo Reserva" queryTableFieldId="4" dataDxfId="8"/>
    <tableColumn id="5" xr3:uid="{BEDEE952-AE0D-4C29-8C3D-2E8C46EA2DC0}" uniqueName="5" name="Funcionário" queryTableFieldId="5" dataDxfId="7"/>
    <tableColumn id="6" xr3:uid="{81BB5FB3-4AC2-4D31-8CB4-E2324345946B}" uniqueName="6" name="Forma Pagamento" queryTableFieldId="6" dataDxfId="6"/>
    <tableColumn id="7" xr3:uid="{6013EAEE-4BF9-4D03-A542-9DAB6669566F}" uniqueName="7" name="Valor Total" queryTableFieldId="7" dataDxfId="5"/>
    <tableColumn id="8" xr3:uid="{178D8CF1-F30D-4297-977A-6F8EA69FF009}" uniqueName="8" name="Comissão" queryTableFieldId="8" dataDxfId="4"/>
    <tableColumn id="9" xr3:uid="{0AD73998-6265-41FD-AC98-1D83B0837868}" uniqueName="9" name="Status" queryTableFieldId="9" dataDxfId="3"/>
    <tableColumn id="10" xr3:uid="{B8BFCA2B-E451-449B-80D6-7842A7BC4DA0}" uniqueName="10" name="Avaliação" queryTableFieldId="10" dataDxfId="2"/>
    <tableColumn id="11" xr3:uid="{390FE7D3-44E1-44CB-9760-511B26D039E5}" uniqueName="11" name="Ano" queryTableFieldId="11" dataDxfId="1">
      <calculatedColumnFormula>YEAR(projeto_final_reservas[[#This Row],[Data]])</calculatedColumnFormula>
    </tableColumn>
    <tableColumn id="12" xr3:uid="{28B83E35-C634-4EF2-82C8-216614902666}" uniqueName="12" name="Mês" queryTableFieldId="12" dataDxfId="0">
      <calculatedColumnFormula>MONTH(projeto_final_reservas[[#This Row],[Data]])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0E288-9FDC-4D79-9885-6866BD41351F}">
  <sheetPr codeName="Planilha1">
    <tabColor theme="9" tint="0.79998168889431442"/>
  </sheetPr>
  <dimension ref="A1:L476"/>
  <sheetViews>
    <sheetView tabSelected="1" zoomScale="120" zoomScaleNormal="120" workbookViewId="0">
      <selection activeCell="I10" sqref="I10"/>
    </sheetView>
  </sheetViews>
  <sheetFormatPr defaultRowHeight="15"/>
  <cols>
    <col min="1" max="1" width="12.140625" bestFit="1" customWidth="1"/>
    <col min="2" max="2" width="11.28515625" bestFit="1" customWidth="1"/>
    <col min="3" max="3" width="20.7109375" bestFit="1" customWidth="1"/>
    <col min="4" max="4" width="14.5703125" bestFit="1" customWidth="1"/>
    <col min="5" max="5" width="13.7109375" bestFit="1" customWidth="1"/>
    <col min="6" max="6" width="19.7109375" bestFit="1" customWidth="1"/>
    <col min="7" max="7" width="12.85546875" bestFit="1" customWidth="1"/>
    <col min="8" max="8" width="11.7109375" bestFit="1" customWidth="1"/>
    <col min="9" max="9" width="10.140625" bestFit="1" customWidth="1"/>
    <col min="10" max="10" width="11.7109375" bestFit="1" customWidth="1"/>
    <col min="11" max="11" width="6.85546875" bestFit="1" customWidth="1"/>
    <col min="12" max="12" width="7.140625" bestFit="1" customWidth="1"/>
  </cols>
  <sheetData>
    <row r="1" spans="1:12">
      <c r="A1" t="s">
        <v>35</v>
      </c>
      <c r="B1" t="s">
        <v>36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  <c r="H1" t="s">
        <v>42</v>
      </c>
      <c r="I1" t="s">
        <v>43</v>
      </c>
      <c r="J1" t="s">
        <v>18</v>
      </c>
      <c r="K1" t="s">
        <v>6</v>
      </c>
      <c r="L1" t="s">
        <v>7</v>
      </c>
    </row>
    <row r="2" spans="1:12">
      <c r="A2" s="24">
        <v>2003</v>
      </c>
      <c r="B2" s="25">
        <v>43101</v>
      </c>
      <c r="C2" s="23" t="s">
        <v>44</v>
      </c>
      <c r="D2" s="23" t="s">
        <v>45</v>
      </c>
      <c r="E2" s="23" t="s">
        <v>46</v>
      </c>
      <c r="F2" s="23" t="s">
        <v>47</v>
      </c>
      <c r="G2" s="26">
        <v>1345</v>
      </c>
      <c r="H2" s="26">
        <v>67.25</v>
      </c>
      <c r="I2" s="23" t="s">
        <v>48</v>
      </c>
      <c r="J2" s="24">
        <v>5</v>
      </c>
      <c r="K2" s="24">
        <f>YEAR(projeto_final_reservas[[#This Row],[Data]])</f>
        <v>2018</v>
      </c>
      <c r="L2" s="24">
        <f>MONTH(projeto_final_reservas[[#This Row],[Data]])</f>
        <v>1</v>
      </c>
    </row>
    <row r="3" spans="1:12">
      <c r="A3" s="24">
        <v>2004</v>
      </c>
      <c r="B3" s="25">
        <v>43102</v>
      </c>
      <c r="C3" s="23" t="s">
        <v>49</v>
      </c>
      <c r="D3" s="23" t="s">
        <v>45</v>
      </c>
      <c r="E3" s="23" t="s">
        <v>46</v>
      </c>
      <c r="F3" s="23" t="s">
        <v>47</v>
      </c>
      <c r="G3" s="26">
        <v>1380</v>
      </c>
      <c r="H3" s="26">
        <v>69</v>
      </c>
      <c r="I3" s="23" t="s">
        <v>48</v>
      </c>
      <c r="J3" s="24">
        <v>5</v>
      </c>
      <c r="K3" s="24">
        <f>YEAR(projeto_final_reservas[[#This Row],[Data]])</f>
        <v>2018</v>
      </c>
      <c r="L3" s="24">
        <f>MONTH(projeto_final_reservas[[#This Row],[Data]])</f>
        <v>1</v>
      </c>
    </row>
    <row r="4" spans="1:12">
      <c r="A4" s="24">
        <v>2033</v>
      </c>
      <c r="B4" s="25">
        <v>43127</v>
      </c>
      <c r="C4" s="23" t="s">
        <v>44</v>
      </c>
      <c r="D4" s="23" t="s">
        <v>45</v>
      </c>
      <c r="E4" s="23" t="s">
        <v>50</v>
      </c>
      <c r="F4" s="23" t="s">
        <v>47</v>
      </c>
      <c r="G4" s="26">
        <v>2255</v>
      </c>
      <c r="H4" s="26">
        <v>112.75</v>
      </c>
      <c r="I4" s="23" t="s">
        <v>48</v>
      </c>
      <c r="J4" s="24">
        <v>5</v>
      </c>
      <c r="K4" s="24">
        <f>YEAR(projeto_final_reservas[[#This Row],[Data]])</f>
        <v>2018</v>
      </c>
      <c r="L4" s="24">
        <f>MONTH(projeto_final_reservas[[#This Row],[Data]])</f>
        <v>1</v>
      </c>
    </row>
    <row r="5" spans="1:12">
      <c r="A5" s="24">
        <v>2005</v>
      </c>
      <c r="B5" s="25">
        <v>43103</v>
      </c>
      <c r="C5" s="23" t="s">
        <v>51</v>
      </c>
      <c r="D5" s="23" t="s">
        <v>45</v>
      </c>
      <c r="E5" s="23" t="s">
        <v>52</v>
      </c>
      <c r="F5" s="23" t="s">
        <v>47</v>
      </c>
      <c r="G5" s="26">
        <v>1415</v>
      </c>
      <c r="H5" s="26">
        <v>70.75</v>
      </c>
      <c r="I5" s="23" t="s">
        <v>53</v>
      </c>
      <c r="J5" s="24">
        <v>5</v>
      </c>
      <c r="K5" s="24">
        <f>YEAR(projeto_final_reservas[[#This Row],[Data]])</f>
        <v>2018</v>
      </c>
      <c r="L5" s="24">
        <f>MONTH(projeto_final_reservas[[#This Row],[Data]])</f>
        <v>1</v>
      </c>
    </row>
    <row r="6" spans="1:12">
      <c r="A6" s="24">
        <v>2006</v>
      </c>
      <c r="B6" s="25">
        <v>43103</v>
      </c>
      <c r="C6" s="23" t="s">
        <v>54</v>
      </c>
      <c r="D6" s="23" t="s">
        <v>45</v>
      </c>
      <c r="E6" s="23" t="s">
        <v>52</v>
      </c>
      <c r="F6" s="23" t="s">
        <v>55</v>
      </c>
      <c r="G6" s="26">
        <v>3475</v>
      </c>
      <c r="H6" s="26">
        <v>173.75</v>
      </c>
      <c r="I6" s="23" t="s">
        <v>48</v>
      </c>
      <c r="J6" s="24">
        <v>5</v>
      </c>
      <c r="K6" s="24">
        <f>YEAR(projeto_final_reservas[[#This Row],[Data]])</f>
        <v>2018</v>
      </c>
      <c r="L6" s="24">
        <f>MONTH(projeto_final_reservas[[#This Row],[Data]])</f>
        <v>1</v>
      </c>
    </row>
    <row r="7" spans="1:12">
      <c r="A7" s="24">
        <v>2026</v>
      </c>
      <c r="B7" s="25">
        <v>43120</v>
      </c>
      <c r="C7" s="23" t="s">
        <v>54</v>
      </c>
      <c r="D7" s="23" t="s">
        <v>56</v>
      </c>
      <c r="E7" s="23" t="s">
        <v>57</v>
      </c>
      <c r="F7" s="23" t="s">
        <v>55</v>
      </c>
      <c r="G7" s="26">
        <v>2010</v>
      </c>
      <c r="H7" s="26">
        <v>100.5</v>
      </c>
      <c r="I7" s="23" t="s">
        <v>53</v>
      </c>
      <c r="J7" s="24">
        <v>5</v>
      </c>
      <c r="K7" s="24">
        <f>YEAR(projeto_final_reservas[[#This Row],[Data]])</f>
        <v>2018</v>
      </c>
      <c r="L7" s="24">
        <f>MONTH(projeto_final_reservas[[#This Row],[Data]])</f>
        <v>1</v>
      </c>
    </row>
    <row r="8" spans="1:12">
      <c r="A8" s="24">
        <v>2007</v>
      </c>
      <c r="B8" s="25">
        <v>43104</v>
      </c>
      <c r="C8" s="23" t="s">
        <v>58</v>
      </c>
      <c r="D8" s="23" t="s">
        <v>56</v>
      </c>
      <c r="E8" s="23" t="s">
        <v>57</v>
      </c>
      <c r="F8" s="23" t="s">
        <v>47</v>
      </c>
      <c r="G8" s="26">
        <v>1450</v>
      </c>
      <c r="H8" s="26">
        <v>72.5</v>
      </c>
      <c r="I8" s="23" t="s">
        <v>48</v>
      </c>
      <c r="J8" s="24">
        <v>5</v>
      </c>
      <c r="K8" s="24">
        <f>YEAR(projeto_final_reservas[[#This Row],[Data]])</f>
        <v>2018</v>
      </c>
      <c r="L8" s="24">
        <f>MONTH(projeto_final_reservas[[#This Row],[Data]])</f>
        <v>1</v>
      </c>
    </row>
    <row r="9" spans="1:12">
      <c r="A9" s="24">
        <v>2008</v>
      </c>
      <c r="B9" s="25">
        <v>43105</v>
      </c>
      <c r="C9" s="23" t="s">
        <v>59</v>
      </c>
      <c r="D9" s="23" t="s">
        <v>56</v>
      </c>
      <c r="E9" s="23" t="s">
        <v>50</v>
      </c>
      <c r="F9" s="23" t="s">
        <v>47</v>
      </c>
      <c r="G9" s="26">
        <v>1485</v>
      </c>
      <c r="H9" s="26">
        <v>74.25</v>
      </c>
      <c r="I9" s="23" t="s">
        <v>53</v>
      </c>
      <c r="J9" s="24">
        <v>4</v>
      </c>
      <c r="K9" s="24">
        <f>YEAR(projeto_final_reservas[[#This Row],[Data]])</f>
        <v>2018</v>
      </c>
      <c r="L9" s="24">
        <f>MONTH(projeto_final_reservas[[#This Row],[Data]])</f>
        <v>1</v>
      </c>
    </row>
    <row r="10" spans="1:12">
      <c r="A10" s="24">
        <v>2009</v>
      </c>
      <c r="B10" s="25">
        <v>43105</v>
      </c>
      <c r="C10" s="23" t="s">
        <v>60</v>
      </c>
      <c r="D10" s="23" t="s">
        <v>56</v>
      </c>
      <c r="E10" s="23" t="s">
        <v>57</v>
      </c>
      <c r="F10" s="23" t="s">
        <v>47</v>
      </c>
      <c r="G10" s="26">
        <v>2400</v>
      </c>
      <c r="H10" s="26">
        <v>120</v>
      </c>
      <c r="I10" s="23" t="s">
        <v>48</v>
      </c>
      <c r="J10" s="24">
        <v>4</v>
      </c>
      <c r="K10" s="24">
        <f>YEAR(projeto_final_reservas[[#This Row],[Data]])</f>
        <v>2018</v>
      </c>
      <c r="L10" s="24">
        <f>MONTH(projeto_final_reservas[[#This Row],[Data]])</f>
        <v>1</v>
      </c>
    </row>
    <row r="11" spans="1:12">
      <c r="A11" s="24">
        <v>2010</v>
      </c>
      <c r="B11" s="25">
        <v>43106</v>
      </c>
      <c r="C11" s="23" t="s">
        <v>61</v>
      </c>
      <c r="D11" s="23" t="s">
        <v>45</v>
      </c>
      <c r="E11" s="23" t="s">
        <v>57</v>
      </c>
      <c r="F11" s="23" t="s">
        <v>62</v>
      </c>
      <c r="G11" s="26">
        <v>1520</v>
      </c>
      <c r="H11" s="26">
        <v>76</v>
      </c>
      <c r="I11" s="23" t="s">
        <v>48</v>
      </c>
      <c r="J11" s="24">
        <v>4</v>
      </c>
      <c r="K11" s="24">
        <f>YEAR(projeto_final_reservas[[#This Row],[Data]])</f>
        <v>2018</v>
      </c>
      <c r="L11" s="24">
        <f>MONTH(projeto_final_reservas[[#This Row],[Data]])</f>
        <v>1</v>
      </c>
    </row>
    <row r="12" spans="1:12">
      <c r="A12" s="24">
        <v>2011</v>
      </c>
      <c r="B12" s="25">
        <v>43107</v>
      </c>
      <c r="C12" s="23" t="s">
        <v>63</v>
      </c>
      <c r="D12" s="23" t="s">
        <v>45</v>
      </c>
      <c r="E12" s="23" t="s">
        <v>52</v>
      </c>
      <c r="F12" s="23" t="s">
        <v>47</v>
      </c>
      <c r="G12" s="26">
        <v>1555</v>
      </c>
      <c r="H12" s="26">
        <v>77.75</v>
      </c>
      <c r="I12" s="23" t="s">
        <v>48</v>
      </c>
      <c r="J12" s="24">
        <v>3</v>
      </c>
      <c r="K12" s="24">
        <f>YEAR(projeto_final_reservas[[#This Row],[Data]])</f>
        <v>2018</v>
      </c>
      <c r="L12" s="24">
        <f>MONTH(projeto_final_reservas[[#This Row],[Data]])</f>
        <v>1</v>
      </c>
    </row>
    <row r="13" spans="1:12">
      <c r="A13" s="24">
        <v>2027</v>
      </c>
      <c r="B13" s="25">
        <v>43121</v>
      </c>
      <c r="C13" s="23" t="s">
        <v>63</v>
      </c>
      <c r="D13" s="23" t="s">
        <v>45</v>
      </c>
      <c r="E13" s="23" t="s">
        <v>52</v>
      </c>
      <c r="F13" s="23" t="s">
        <v>47</v>
      </c>
      <c r="G13" s="26">
        <v>2045</v>
      </c>
      <c r="H13" s="26">
        <v>102.25</v>
      </c>
      <c r="I13" s="23" t="s">
        <v>48</v>
      </c>
      <c r="J13" s="24">
        <v>3</v>
      </c>
      <c r="K13" s="24">
        <f>YEAR(projeto_final_reservas[[#This Row],[Data]])</f>
        <v>2018</v>
      </c>
      <c r="L13" s="24">
        <f>MONTH(projeto_final_reservas[[#This Row],[Data]])</f>
        <v>1</v>
      </c>
    </row>
    <row r="14" spans="1:12">
      <c r="A14" s="24">
        <v>2012</v>
      </c>
      <c r="B14" s="25">
        <v>43108</v>
      </c>
      <c r="C14" s="23" t="s">
        <v>64</v>
      </c>
      <c r="D14" s="23" t="s">
        <v>45</v>
      </c>
      <c r="E14" s="23" t="s">
        <v>46</v>
      </c>
      <c r="F14" s="23" t="s">
        <v>47</v>
      </c>
      <c r="G14" s="26">
        <v>1590</v>
      </c>
      <c r="H14" s="26">
        <v>79.5</v>
      </c>
      <c r="I14" s="23" t="s">
        <v>53</v>
      </c>
      <c r="J14" s="24">
        <v>3</v>
      </c>
      <c r="K14" s="24">
        <f>YEAR(projeto_final_reservas[[#This Row],[Data]])</f>
        <v>2018</v>
      </c>
      <c r="L14" s="24">
        <f>MONTH(projeto_final_reservas[[#This Row],[Data]])</f>
        <v>1</v>
      </c>
    </row>
    <row r="15" spans="1:12">
      <c r="A15" s="24">
        <v>2013</v>
      </c>
      <c r="B15" s="25">
        <v>43109</v>
      </c>
      <c r="C15" s="23" t="s">
        <v>65</v>
      </c>
      <c r="D15" s="23" t="s">
        <v>56</v>
      </c>
      <c r="E15" s="23" t="s">
        <v>46</v>
      </c>
      <c r="F15" s="23" t="s">
        <v>47</v>
      </c>
      <c r="G15" s="26">
        <v>1625</v>
      </c>
      <c r="H15" s="26">
        <v>81.25</v>
      </c>
      <c r="I15" s="23" t="s">
        <v>48</v>
      </c>
      <c r="J15" s="24">
        <v>5</v>
      </c>
      <c r="K15" s="24">
        <f>YEAR(projeto_final_reservas[[#This Row],[Data]])</f>
        <v>2018</v>
      </c>
      <c r="L15" s="24">
        <f>MONTH(projeto_final_reservas[[#This Row],[Data]])</f>
        <v>1</v>
      </c>
    </row>
    <row r="16" spans="1:12">
      <c r="A16" s="24">
        <v>2014</v>
      </c>
      <c r="B16" s="25">
        <v>43110</v>
      </c>
      <c r="C16" s="23" t="s">
        <v>66</v>
      </c>
      <c r="D16" s="23" t="s">
        <v>56</v>
      </c>
      <c r="E16" s="23" t="s">
        <v>52</v>
      </c>
      <c r="F16" s="23" t="s">
        <v>55</v>
      </c>
      <c r="G16" s="26">
        <v>1660</v>
      </c>
      <c r="H16" s="26">
        <v>83</v>
      </c>
      <c r="I16" s="23" t="s">
        <v>53</v>
      </c>
      <c r="J16" s="24">
        <v>5</v>
      </c>
      <c r="K16" s="24">
        <f>YEAR(projeto_final_reservas[[#This Row],[Data]])</f>
        <v>2018</v>
      </c>
      <c r="L16" s="24">
        <f>MONTH(projeto_final_reservas[[#This Row],[Data]])</f>
        <v>1</v>
      </c>
    </row>
    <row r="17" spans="1:12">
      <c r="A17" s="24">
        <v>2015</v>
      </c>
      <c r="B17" s="25">
        <v>43111</v>
      </c>
      <c r="C17" s="23" t="s">
        <v>67</v>
      </c>
      <c r="D17" s="23" t="s">
        <v>45</v>
      </c>
      <c r="E17" s="23" t="s">
        <v>57</v>
      </c>
      <c r="F17" s="23" t="s">
        <v>47</v>
      </c>
      <c r="G17" s="26">
        <v>1695</v>
      </c>
      <c r="H17" s="26">
        <v>84.75</v>
      </c>
      <c r="I17" s="23" t="s">
        <v>48</v>
      </c>
      <c r="J17" s="24">
        <v>5</v>
      </c>
      <c r="K17" s="24">
        <f>YEAR(projeto_final_reservas[[#This Row],[Data]])</f>
        <v>2018</v>
      </c>
      <c r="L17" s="24">
        <f>MONTH(projeto_final_reservas[[#This Row],[Data]])</f>
        <v>1</v>
      </c>
    </row>
    <row r="18" spans="1:12">
      <c r="A18" s="24">
        <v>2016</v>
      </c>
      <c r="B18" s="25">
        <v>43112</v>
      </c>
      <c r="C18" s="23" t="s">
        <v>68</v>
      </c>
      <c r="D18" s="23" t="s">
        <v>45</v>
      </c>
      <c r="E18" s="23" t="s">
        <v>50</v>
      </c>
      <c r="F18" s="23" t="s">
        <v>47</v>
      </c>
      <c r="G18" s="26">
        <v>1730</v>
      </c>
      <c r="H18" s="26">
        <v>86.5</v>
      </c>
      <c r="I18" s="23" t="s">
        <v>48</v>
      </c>
      <c r="J18" s="24">
        <v>4</v>
      </c>
      <c r="K18" s="24">
        <f>YEAR(projeto_final_reservas[[#This Row],[Data]])</f>
        <v>2018</v>
      </c>
      <c r="L18" s="24">
        <f>MONTH(projeto_final_reservas[[#This Row],[Data]])</f>
        <v>1</v>
      </c>
    </row>
    <row r="19" spans="1:12">
      <c r="A19" s="24">
        <v>2017</v>
      </c>
      <c r="B19" s="25">
        <v>43113</v>
      </c>
      <c r="C19" s="23" t="s">
        <v>69</v>
      </c>
      <c r="D19" s="23" t="s">
        <v>45</v>
      </c>
      <c r="E19" s="23" t="s">
        <v>50</v>
      </c>
      <c r="F19" s="23" t="s">
        <v>47</v>
      </c>
      <c r="G19" s="26">
        <v>1765</v>
      </c>
      <c r="H19" s="26">
        <v>88.25</v>
      </c>
      <c r="I19" s="23" t="s">
        <v>53</v>
      </c>
      <c r="J19" s="24">
        <v>3</v>
      </c>
      <c r="K19" s="24">
        <f>YEAR(projeto_final_reservas[[#This Row],[Data]])</f>
        <v>2018</v>
      </c>
      <c r="L19" s="24">
        <f>MONTH(projeto_final_reservas[[#This Row],[Data]])</f>
        <v>1</v>
      </c>
    </row>
    <row r="20" spans="1:12">
      <c r="A20" s="24">
        <v>2030</v>
      </c>
      <c r="B20" s="25">
        <v>43124</v>
      </c>
      <c r="C20" s="23" t="s">
        <v>69</v>
      </c>
      <c r="D20" s="23" t="s">
        <v>56</v>
      </c>
      <c r="E20" s="23" t="s">
        <v>52</v>
      </c>
      <c r="F20" s="23" t="s">
        <v>47</v>
      </c>
      <c r="G20" s="26">
        <v>2150</v>
      </c>
      <c r="H20" s="26">
        <v>107.5</v>
      </c>
      <c r="I20" s="23" t="s">
        <v>48</v>
      </c>
      <c r="J20" s="24">
        <v>5</v>
      </c>
      <c r="K20" s="24">
        <f>YEAR(projeto_final_reservas[[#This Row],[Data]])</f>
        <v>2018</v>
      </c>
      <c r="L20" s="24">
        <f>MONTH(projeto_final_reservas[[#This Row],[Data]])</f>
        <v>1</v>
      </c>
    </row>
    <row r="21" spans="1:12">
      <c r="A21" s="24">
        <v>2018</v>
      </c>
      <c r="B21" s="25">
        <v>43114</v>
      </c>
      <c r="C21" s="23" t="s">
        <v>70</v>
      </c>
      <c r="D21" s="23" t="s">
        <v>56</v>
      </c>
      <c r="E21" s="23" t="s">
        <v>52</v>
      </c>
      <c r="F21" s="23" t="s">
        <v>47</v>
      </c>
      <c r="G21" s="26">
        <v>1800</v>
      </c>
      <c r="H21" s="26">
        <v>90</v>
      </c>
      <c r="I21" s="23" t="s">
        <v>48</v>
      </c>
      <c r="J21" s="24">
        <v>5</v>
      </c>
      <c r="K21" s="24">
        <f>YEAR(projeto_final_reservas[[#This Row],[Data]])</f>
        <v>2018</v>
      </c>
      <c r="L21" s="24">
        <f>MONTH(projeto_final_reservas[[#This Row],[Data]])</f>
        <v>1</v>
      </c>
    </row>
    <row r="22" spans="1:12">
      <c r="A22" s="24">
        <v>2019</v>
      </c>
      <c r="B22" s="25">
        <v>43115</v>
      </c>
      <c r="C22" s="23" t="s">
        <v>71</v>
      </c>
      <c r="D22" s="23" t="s">
        <v>56</v>
      </c>
      <c r="E22" s="23" t="s">
        <v>46</v>
      </c>
      <c r="F22" s="23" t="s">
        <v>55</v>
      </c>
      <c r="G22" s="26">
        <v>1835</v>
      </c>
      <c r="H22" s="26">
        <v>91.75</v>
      </c>
      <c r="I22" s="23" t="s">
        <v>48</v>
      </c>
      <c r="J22" s="24">
        <v>5</v>
      </c>
      <c r="K22" s="24">
        <f>YEAR(projeto_final_reservas[[#This Row],[Data]])</f>
        <v>2018</v>
      </c>
      <c r="L22" s="24">
        <f>MONTH(projeto_final_reservas[[#This Row],[Data]])</f>
        <v>1</v>
      </c>
    </row>
    <row r="23" spans="1:12">
      <c r="A23" s="24">
        <v>2031</v>
      </c>
      <c r="B23" s="25">
        <v>43125</v>
      </c>
      <c r="C23" s="23" t="s">
        <v>71</v>
      </c>
      <c r="D23" s="23" t="s">
        <v>56</v>
      </c>
      <c r="E23" s="23" t="s">
        <v>57</v>
      </c>
      <c r="F23" s="23" t="s">
        <v>62</v>
      </c>
      <c r="G23" s="26">
        <v>2185</v>
      </c>
      <c r="H23" s="26">
        <v>109.25</v>
      </c>
      <c r="I23" s="23" t="s">
        <v>53</v>
      </c>
      <c r="J23" s="24">
        <v>4</v>
      </c>
      <c r="K23" s="24">
        <f>YEAR(projeto_final_reservas[[#This Row],[Data]])</f>
        <v>2018</v>
      </c>
      <c r="L23" s="24">
        <f>MONTH(projeto_final_reservas[[#This Row],[Data]])</f>
        <v>1</v>
      </c>
    </row>
    <row r="24" spans="1:12">
      <c r="A24" s="24">
        <v>2020</v>
      </c>
      <c r="B24" s="25">
        <v>43115</v>
      </c>
      <c r="C24" s="23" t="s">
        <v>72</v>
      </c>
      <c r="D24" s="23" t="s">
        <v>45</v>
      </c>
      <c r="E24" s="23" t="s">
        <v>50</v>
      </c>
      <c r="F24" s="23" t="s">
        <v>47</v>
      </c>
      <c r="G24" s="26">
        <v>5798</v>
      </c>
      <c r="H24" s="26">
        <v>289.89999999999998</v>
      </c>
      <c r="I24" s="23" t="s">
        <v>48</v>
      </c>
      <c r="J24" s="24">
        <v>5</v>
      </c>
      <c r="K24" s="24">
        <f>YEAR(projeto_final_reservas[[#This Row],[Data]])</f>
        <v>2018</v>
      </c>
      <c r="L24" s="24">
        <f>MONTH(projeto_final_reservas[[#This Row],[Data]])</f>
        <v>1</v>
      </c>
    </row>
    <row r="25" spans="1:12">
      <c r="A25" s="24">
        <v>2021</v>
      </c>
      <c r="B25" s="25">
        <v>43116</v>
      </c>
      <c r="C25" s="23" t="s">
        <v>73</v>
      </c>
      <c r="D25" s="23" t="s">
        <v>45</v>
      </c>
      <c r="E25" s="23" t="s">
        <v>46</v>
      </c>
      <c r="F25" s="23" t="s">
        <v>47</v>
      </c>
      <c r="G25" s="26">
        <v>1870</v>
      </c>
      <c r="H25" s="26">
        <v>93.5</v>
      </c>
      <c r="I25" s="23" t="s">
        <v>48</v>
      </c>
      <c r="J25" s="24">
        <v>5</v>
      </c>
      <c r="K25" s="24">
        <f>YEAR(projeto_final_reservas[[#This Row],[Data]])</f>
        <v>2018</v>
      </c>
      <c r="L25" s="24">
        <f>MONTH(projeto_final_reservas[[#This Row],[Data]])</f>
        <v>1</v>
      </c>
    </row>
    <row r="26" spans="1:12">
      <c r="A26" s="24">
        <v>2022</v>
      </c>
      <c r="B26" s="25">
        <v>43117</v>
      </c>
      <c r="C26" s="23" t="s">
        <v>74</v>
      </c>
      <c r="D26" s="23" t="s">
        <v>45</v>
      </c>
      <c r="E26" s="23" t="s">
        <v>52</v>
      </c>
      <c r="F26" s="23" t="s">
        <v>62</v>
      </c>
      <c r="G26" s="26">
        <v>1905</v>
      </c>
      <c r="H26" s="26">
        <v>95.25</v>
      </c>
      <c r="I26" s="23" t="s">
        <v>48</v>
      </c>
      <c r="J26" s="24">
        <v>4</v>
      </c>
      <c r="K26" s="24">
        <f>YEAR(projeto_final_reservas[[#This Row],[Data]])</f>
        <v>2018</v>
      </c>
      <c r="L26" s="24">
        <f>MONTH(projeto_final_reservas[[#This Row],[Data]])</f>
        <v>1</v>
      </c>
    </row>
    <row r="27" spans="1:12">
      <c r="A27" s="24">
        <v>2032</v>
      </c>
      <c r="B27" s="25">
        <v>43126</v>
      </c>
      <c r="C27" s="23" t="s">
        <v>74</v>
      </c>
      <c r="D27" s="23" t="s">
        <v>45</v>
      </c>
      <c r="E27" s="23" t="s">
        <v>50</v>
      </c>
      <c r="F27" s="23" t="s">
        <v>47</v>
      </c>
      <c r="G27" s="26">
        <v>2220</v>
      </c>
      <c r="H27" s="26">
        <v>111</v>
      </c>
      <c r="I27" s="23" t="s">
        <v>48</v>
      </c>
      <c r="J27" s="24">
        <v>4</v>
      </c>
      <c r="K27" s="24">
        <f>YEAR(projeto_final_reservas[[#This Row],[Data]])</f>
        <v>2018</v>
      </c>
      <c r="L27" s="24">
        <f>MONTH(projeto_final_reservas[[#This Row],[Data]])</f>
        <v>1</v>
      </c>
    </row>
    <row r="28" spans="1:12">
      <c r="A28" s="24">
        <v>2023</v>
      </c>
      <c r="B28" s="25">
        <v>43117</v>
      </c>
      <c r="C28" s="23" t="s">
        <v>75</v>
      </c>
      <c r="D28" s="23" t="s">
        <v>56</v>
      </c>
      <c r="E28" s="23" t="s">
        <v>52</v>
      </c>
      <c r="F28" s="23" t="s">
        <v>47</v>
      </c>
      <c r="G28" s="26">
        <v>2345</v>
      </c>
      <c r="H28" s="26">
        <v>117.25</v>
      </c>
      <c r="I28" s="23" t="s">
        <v>48</v>
      </c>
      <c r="J28" s="24">
        <v>4</v>
      </c>
      <c r="K28" s="24">
        <f>YEAR(projeto_final_reservas[[#This Row],[Data]])</f>
        <v>2018</v>
      </c>
      <c r="L28" s="24">
        <f>MONTH(projeto_final_reservas[[#This Row],[Data]])</f>
        <v>1</v>
      </c>
    </row>
    <row r="29" spans="1:12">
      <c r="A29" s="24">
        <v>2028</v>
      </c>
      <c r="B29" s="25">
        <v>43122</v>
      </c>
      <c r="C29" s="23" t="s">
        <v>75</v>
      </c>
      <c r="D29" s="23" t="s">
        <v>45</v>
      </c>
      <c r="E29" s="23" t="s">
        <v>46</v>
      </c>
      <c r="F29" s="23" t="s">
        <v>47</v>
      </c>
      <c r="G29" s="26">
        <v>2080</v>
      </c>
      <c r="H29" s="26">
        <v>104</v>
      </c>
      <c r="I29" s="23" t="s">
        <v>48</v>
      </c>
      <c r="J29" s="24">
        <v>5</v>
      </c>
      <c r="K29" s="24">
        <f>YEAR(projeto_final_reservas[[#This Row],[Data]])</f>
        <v>2018</v>
      </c>
      <c r="L29" s="24">
        <f>MONTH(projeto_final_reservas[[#This Row],[Data]])</f>
        <v>1</v>
      </c>
    </row>
    <row r="30" spans="1:12">
      <c r="A30" s="24">
        <v>2029</v>
      </c>
      <c r="B30" s="25">
        <v>43123</v>
      </c>
      <c r="C30" s="23" t="s">
        <v>75</v>
      </c>
      <c r="D30" s="23" t="s">
        <v>45</v>
      </c>
      <c r="E30" s="23" t="s">
        <v>46</v>
      </c>
      <c r="F30" s="23" t="s">
        <v>47</v>
      </c>
      <c r="G30" s="26">
        <v>2115</v>
      </c>
      <c r="H30" s="26">
        <v>105.75</v>
      </c>
      <c r="I30" s="23" t="s">
        <v>53</v>
      </c>
      <c r="J30" s="24">
        <v>5</v>
      </c>
      <c r="K30" s="24">
        <f>YEAR(projeto_final_reservas[[#This Row],[Data]])</f>
        <v>2018</v>
      </c>
      <c r="L30" s="24">
        <f>MONTH(projeto_final_reservas[[#This Row],[Data]])</f>
        <v>1</v>
      </c>
    </row>
    <row r="31" spans="1:12">
      <c r="A31" s="24">
        <v>2024</v>
      </c>
      <c r="B31" s="25">
        <v>43118</v>
      </c>
      <c r="C31" s="23" t="s">
        <v>76</v>
      </c>
      <c r="D31" s="23" t="s">
        <v>45</v>
      </c>
      <c r="E31" s="23" t="s">
        <v>57</v>
      </c>
      <c r="F31" s="23" t="s">
        <v>47</v>
      </c>
      <c r="G31" s="26">
        <v>1940</v>
      </c>
      <c r="H31" s="26">
        <v>97</v>
      </c>
      <c r="I31" s="23" t="s">
        <v>53</v>
      </c>
      <c r="J31" s="24">
        <v>5</v>
      </c>
      <c r="K31" s="24">
        <f>YEAR(projeto_final_reservas[[#This Row],[Data]])</f>
        <v>2018</v>
      </c>
      <c r="L31" s="24">
        <f>MONTH(projeto_final_reservas[[#This Row],[Data]])</f>
        <v>1</v>
      </c>
    </row>
    <row r="32" spans="1:12">
      <c r="A32" s="24">
        <v>2025</v>
      </c>
      <c r="B32" s="25">
        <v>43119</v>
      </c>
      <c r="C32" s="23" t="s">
        <v>77</v>
      </c>
      <c r="D32" s="23" t="s">
        <v>56</v>
      </c>
      <c r="E32" s="23" t="s">
        <v>57</v>
      </c>
      <c r="F32" s="23" t="s">
        <v>47</v>
      </c>
      <c r="G32" s="26">
        <v>1975</v>
      </c>
      <c r="H32" s="26">
        <v>98.75</v>
      </c>
      <c r="I32" s="23" t="s">
        <v>48</v>
      </c>
      <c r="J32" s="24">
        <v>5</v>
      </c>
      <c r="K32" s="24">
        <f>YEAR(projeto_final_reservas[[#This Row],[Data]])</f>
        <v>2018</v>
      </c>
      <c r="L32" s="24">
        <f>MONTH(projeto_final_reservas[[#This Row],[Data]])</f>
        <v>1</v>
      </c>
    </row>
    <row r="33" spans="1:12">
      <c r="A33" s="24">
        <v>2034</v>
      </c>
      <c r="B33" s="25">
        <v>43128</v>
      </c>
      <c r="C33" s="23" t="s">
        <v>71</v>
      </c>
      <c r="D33" s="23" t="s">
        <v>45</v>
      </c>
      <c r="E33" s="23" t="s">
        <v>52</v>
      </c>
      <c r="F33" s="23" t="s">
        <v>47</v>
      </c>
      <c r="G33" s="26">
        <v>2290</v>
      </c>
      <c r="H33" s="26">
        <v>114.5</v>
      </c>
      <c r="I33" s="23" t="s">
        <v>53</v>
      </c>
      <c r="J33" s="24">
        <v>5</v>
      </c>
      <c r="K33" s="24">
        <f>YEAR(projeto_final_reservas[[#This Row],[Data]])</f>
        <v>2018</v>
      </c>
      <c r="L33" s="24">
        <f>MONTH(projeto_final_reservas[[#This Row],[Data]])</f>
        <v>1</v>
      </c>
    </row>
    <row r="34" spans="1:12">
      <c r="A34" s="24">
        <v>2035</v>
      </c>
      <c r="B34" s="25">
        <v>43129</v>
      </c>
      <c r="C34" s="23" t="s">
        <v>54</v>
      </c>
      <c r="D34" s="23" t="s">
        <v>56</v>
      </c>
      <c r="E34" s="23" t="s">
        <v>46</v>
      </c>
      <c r="F34" s="23" t="s">
        <v>62</v>
      </c>
      <c r="G34" s="26">
        <v>2325</v>
      </c>
      <c r="H34" s="26">
        <v>116.25</v>
      </c>
      <c r="I34" s="23" t="s">
        <v>48</v>
      </c>
      <c r="J34" s="24">
        <v>5</v>
      </c>
      <c r="K34" s="24">
        <f>YEAR(projeto_final_reservas[[#This Row],[Data]])</f>
        <v>2018</v>
      </c>
      <c r="L34" s="24">
        <f>MONTH(projeto_final_reservas[[#This Row],[Data]])</f>
        <v>1</v>
      </c>
    </row>
    <row r="35" spans="1:12">
      <c r="A35" s="24">
        <v>2036</v>
      </c>
      <c r="B35" s="25">
        <v>43130</v>
      </c>
      <c r="C35" s="23" t="s">
        <v>63</v>
      </c>
      <c r="D35" s="23" t="s">
        <v>56</v>
      </c>
      <c r="E35" s="23" t="s">
        <v>46</v>
      </c>
      <c r="F35" s="23" t="s">
        <v>62</v>
      </c>
      <c r="G35" s="26">
        <v>2360</v>
      </c>
      <c r="H35" s="26">
        <v>118</v>
      </c>
      <c r="I35" s="23" t="s">
        <v>53</v>
      </c>
      <c r="J35" s="24">
        <v>5</v>
      </c>
      <c r="K35" s="24">
        <f>YEAR(projeto_final_reservas[[#This Row],[Data]])</f>
        <v>2018</v>
      </c>
      <c r="L35" s="24">
        <f>MONTH(projeto_final_reservas[[#This Row],[Data]])</f>
        <v>1</v>
      </c>
    </row>
    <row r="36" spans="1:12">
      <c r="A36" s="24">
        <v>2037</v>
      </c>
      <c r="B36" s="25">
        <v>43131</v>
      </c>
      <c r="C36" s="23" t="s">
        <v>75</v>
      </c>
      <c r="D36" s="23" t="s">
        <v>45</v>
      </c>
      <c r="E36" s="23" t="s">
        <v>52</v>
      </c>
      <c r="F36" s="23" t="s">
        <v>55</v>
      </c>
      <c r="G36" s="26">
        <v>2395</v>
      </c>
      <c r="H36" s="26">
        <v>119.75</v>
      </c>
      <c r="I36" s="23" t="s">
        <v>48</v>
      </c>
      <c r="J36" s="24">
        <v>5</v>
      </c>
      <c r="K36" s="24">
        <f>YEAR(projeto_final_reservas[[#This Row],[Data]])</f>
        <v>2018</v>
      </c>
      <c r="L36" s="24">
        <f>MONTH(projeto_final_reservas[[#This Row],[Data]])</f>
        <v>1</v>
      </c>
    </row>
    <row r="37" spans="1:12">
      <c r="A37" s="24">
        <v>2038</v>
      </c>
      <c r="B37" s="25">
        <v>43132</v>
      </c>
      <c r="C37" s="23" t="s">
        <v>75</v>
      </c>
      <c r="D37" s="23" t="s">
        <v>45</v>
      </c>
      <c r="E37" s="23" t="s">
        <v>57</v>
      </c>
      <c r="F37" s="23" t="s">
        <v>47</v>
      </c>
      <c r="G37" s="26">
        <v>2430</v>
      </c>
      <c r="H37" s="26">
        <v>121.5</v>
      </c>
      <c r="I37" s="23" t="s">
        <v>48</v>
      </c>
      <c r="J37" s="24">
        <v>5</v>
      </c>
      <c r="K37" s="24">
        <f>YEAR(projeto_final_reservas[[#This Row],[Data]])</f>
        <v>2018</v>
      </c>
      <c r="L37" s="24">
        <f>MONTH(projeto_final_reservas[[#This Row],[Data]])</f>
        <v>2</v>
      </c>
    </row>
    <row r="38" spans="1:12">
      <c r="A38" s="24">
        <v>2039</v>
      </c>
      <c r="B38" s="25">
        <v>43133</v>
      </c>
      <c r="C38" s="23" t="s">
        <v>75</v>
      </c>
      <c r="D38" s="23" t="s">
        <v>45</v>
      </c>
      <c r="E38" s="23" t="s">
        <v>57</v>
      </c>
      <c r="F38" s="23" t="s">
        <v>47</v>
      </c>
      <c r="G38" s="26">
        <v>2465</v>
      </c>
      <c r="H38" s="26">
        <v>123.25</v>
      </c>
      <c r="I38" s="23" t="s">
        <v>53</v>
      </c>
      <c r="J38" s="24">
        <v>4</v>
      </c>
      <c r="K38" s="24">
        <f>YEAR(projeto_final_reservas[[#This Row],[Data]])</f>
        <v>2018</v>
      </c>
      <c r="L38" s="24">
        <f>MONTH(projeto_final_reservas[[#This Row],[Data]])</f>
        <v>2</v>
      </c>
    </row>
    <row r="39" spans="1:12">
      <c r="A39" s="24">
        <v>2040</v>
      </c>
      <c r="B39" s="25">
        <v>43134</v>
      </c>
      <c r="C39" s="23" t="s">
        <v>75</v>
      </c>
      <c r="D39" s="23" t="s">
        <v>56</v>
      </c>
      <c r="E39" s="23" t="s">
        <v>57</v>
      </c>
      <c r="F39" s="23" t="s">
        <v>55</v>
      </c>
      <c r="G39" s="26">
        <v>2500</v>
      </c>
      <c r="H39" s="26">
        <v>125</v>
      </c>
      <c r="I39" s="23" t="s">
        <v>48</v>
      </c>
      <c r="J39" s="24">
        <v>4</v>
      </c>
      <c r="K39" s="24">
        <f>YEAR(projeto_final_reservas[[#This Row],[Data]])</f>
        <v>2018</v>
      </c>
      <c r="L39" s="24">
        <f>MONTH(projeto_final_reservas[[#This Row],[Data]])</f>
        <v>2</v>
      </c>
    </row>
    <row r="40" spans="1:12">
      <c r="A40" s="24">
        <v>2041</v>
      </c>
      <c r="B40" s="25">
        <v>43135</v>
      </c>
      <c r="C40" s="23" t="s">
        <v>69</v>
      </c>
      <c r="D40" s="23" t="s">
        <v>56</v>
      </c>
      <c r="E40" s="23" t="s">
        <v>52</v>
      </c>
      <c r="F40" s="23" t="s">
        <v>47</v>
      </c>
      <c r="G40" s="26">
        <v>2535</v>
      </c>
      <c r="H40" s="26">
        <v>126.75</v>
      </c>
      <c r="I40" s="23" t="s">
        <v>53</v>
      </c>
      <c r="J40" s="24">
        <v>5</v>
      </c>
      <c r="K40" s="24">
        <f>YEAR(projeto_final_reservas[[#This Row],[Data]])</f>
        <v>2018</v>
      </c>
      <c r="L40" s="24">
        <f>MONTH(projeto_final_reservas[[#This Row],[Data]])</f>
        <v>2</v>
      </c>
    </row>
    <row r="41" spans="1:12">
      <c r="A41" s="24">
        <v>2042</v>
      </c>
      <c r="B41" s="25">
        <v>43136</v>
      </c>
      <c r="C41" s="23" t="s">
        <v>69</v>
      </c>
      <c r="D41" s="23" t="s">
        <v>45</v>
      </c>
      <c r="E41" s="23" t="s">
        <v>46</v>
      </c>
      <c r="F41" s="23" t="s">
        <v>47</v>
      </c>
      <c r="G41" s="26">
        <v>2570</v>
      </c>
      <c r="H41" s="26">
        <v>128.5</v>
      </c>
      <c r="I41" s="23" t="s">
        <v>48</v>
      </c>
      <c r="J41" s="24">
        <v>5</v>
      </c>
      <c r="K41" s="24">
        <f>YEAR(projeto_final_reservas[[#This Row],[Data]])</f>
        <v>2018</v>
      </c>
      <c r="L41" s="24">
        <f>MONTH(projeto_final_reservas[[#This Row],[Data]])</f>
        <v>2</v>
      </c>
    </row>
    <row r="42" spans="1:12">
      <c r="A42" s="24">
        <v>2043</v>
      </c>
      <c r="B42" s="25">
        <v>43137</v>
      </c>
      <c r="C42" s="23" t="s">
        <v>69</v>
      </c>
      <c r="D42" s="23" t="s">
        <v>45</v>
      </c>
      <c r="E42" s="23" t="s">
        <v>46</v>
      </c>
      <c r="F42" s="23" t="s">
        <v>47</v>
      </c>
      <c r="G42" s="26">
        <v>2605</v>
      </c>
      <c r="H42" s="26">
        <v>130.25</v>
      </c>
      <c r="I42" s="23" t="s">
        <v>48</v>
      </c>
      <c r="J42" s="24">
        <v>5</v>
      </c>
      <c r="K42" s="24">
        <f>YEAR(projeto_final_reservas[[#This Row],[Data]])</f>
        <v>2018</v>
      </c>
      <c r="L42" s="24">
        <f>MONTH(projeto_final_reservas[[#This Row],[Data]])</f>
        <v>2</v>
      </c>
    </row>
    <row r="43" spans="1:12">
      <c r="A43" s="24">
        <v>2044</v>
      </c>
      <c r="B43" s="25">
        <v>43138</v>
      </c>
      <c r="C43" s="23" t="s">
        <v>75</v>
      </c>
      <c r="D43" s="23" t="s">
        <v>45</v>
      </c>
      <c r="E43" s="23" t="s">
        <v>52</v>
      </c>
      <c r="F43" s="23" t="s">
        <v>47</v>
      </c>
      <c r="G43" s="26">
        <v>2640</v>
      </c>
      <c r="H43" s="26">
        <v>132</v>
      </c>
      <c r="I43" s="23" t="s">
        <v>53</v>
      </c>
      <c r="J43" s="24">
        <v>5</v>
      </c>
      <c r="K43" s="24">
        <f>YEAR(projeto_final_reservas[[#This Row],[Data]])</f>
        <v>2018</v>
      </c>
      <c r="L43" s="24">
        <f>MONTH(projeto_final_reservas[[#This Row],[Data]])</f>
        <v>2</v>
      </c>
    </row>
    <row r="44" spans="1:12">
      <c r="A44" s="24">
        <v>2045</v>
      </c>
      <c r="B44" s="25">
        <v>43138</v>
      </c>
      <c r="C44" s="23" t="s">
        <v>69</v>
      </c>
      <c r="D44" s="23" t="s">
        <v>45</v>
      </c>
      <c r="E44" s="23" t="s">
        <v>57</v>
      </c>
      <c r="F44" s="23" t="s">
        <v>47</v>
      </c>
      <c r="G44" s="26">
        <v>5678</v>
      </c>
      <c r="H44" s="26">
        <v>283.89999999999998</v>
      </c>
      <c r="I44" s="23" t="s">
        <v>48</v>
      </c>
      <c r="J44" s="24">
        <v>5</v>
      </c>
      <c r="K44" s="24">
        <f>YEAR(projeto_final_reservas[[#This Row],[Data]])</f>
        <v>2018</v>
      </c>
      <c r="L44" s="24">
        <f>MONTH(projeto_final_reservas[[#This Row],[Data]])</f>
        <v>2</v>
      </c>
    </row>
    <row r="45" spans="1:12">
      <c r="A45" s="24">
        <v>2046</v>
      </c>
      <c r="B45" s="25">
        <v>43139</v>
      </c>
      <c r="C45" s="23" t="s">
        <v>69</v>
      </c>
      <c r="D45" s="23" t="s">
        <v>56</v>
      </c>
      <c r="E45" s="23" t="s">
        <v>57</v>
      </c>
      <c r="F45" s="23" t="s">
        <v>55</v>
      </c>
      <c r="G45" s="26">
        <v>2675</v>
      </c>
      <c r="H45" s="26">
        <v>133.75</v>
      </c>
      <c r="I45" s="23" t="s">
        <v>48</v>
      </c>
      <c r="J45" s="24">
        <v>5</v>
      </c>
      <c r="K45" s="24">
        <f>YEAR(projeto_final_reservas[[#This Row],[Data]])</f>
        <v>2018</v>
      </c>
      <c r="L45" s="24">
        <f>MONTH(projeto_final_reservas[[#This Row],[Data]])</f>
        <v>2</v>
      </c>
    </row>
    <row r="46" spans="1:12">
      <c r="A46" s="24">
        <v>2047</v>
      </c>
      <c r="B46" s="25">
        <v>43140</v>
      </c>
      <c r="C46" s="23" t="s">
        <v>69</v>
      </c>
      <c r="D46" s="23" t="s">
        <v>56</v>
      </c>
      <c r="E46" s="23" t="s">
        <v>50</v>
      </c>
      <c r="F46" s="23" t="s">
        <v>62</v>
      </c>
      <c r="G46" s="26">
        <v>2710</v>
      </c>
      <c r="H46" s="26">
        <v>135.5</v>
      </c>
      <c r="I46" s="23" t="s">
        <v>53</v>
      </c>
      <c r="J46" s="24">
        <v>5</v>
      </c>
      <c r="K46" s="24">
        <f>YEAR(projeto_final_reservas[[#This Row],[Data]])</f>
        <v>2018</v>
      </c>
      <c r="L46" s="24">
        <f>MONTH(projeto_final_reservas[[#This Row],[Data]])</f>
        <v>2</v>
      </c>
    </row>
    <row r="47" spans="1:12">
      <c r="A47" s="24">
        <v>2048</v>
      </c>
      <c r="B47" s="25">
        <v>43141</v>
      </c>
      <c r="C47" s="23" t="s">
        <v>75</v>
      </c>
      <c r="D47" s="23" t="s">
        <v>45</v>
      </c>
      <c r="E47" s="23" t="s">
        <v>50</v>
      </c>
      <c r="F47" s="23" t="s">
        <v>47</v>
      </c>
      <c r="G47" s="26">
        <v>2745</v>
      </c>
      <c r="H47" s="26">
        <v>137.25</v>
      </c>
      <c r="I47" s="23" t="s">
        <v>48</v>
      </c>
      <c r="J47" s="24">
        <v>3</v>
      </c>
      <c r="K47" s="24">
        <f>YEAR(projeto_final_reservas[[#This Row],[Data]])</f>
        <v>2018</v>
      </c>
      <c r="L47" s="24">
        <f>MONTH(projeto_final_reservas[[#This Row],[Data]])</f>
        <v>2</v>
      </c>
    </row>
    <row r="48" spans="1:12">
      <c r="A48" s="24">
        <v>2049</v>
      </c>
      <c r="B48" s="25">
        <v>43142</v>
      </c>
      <c r="C48" s="23" t="s">
        <v>69</v>
      </c>
      <c r="D48" s="23" t="s">
        <v>45</v>
      </c>
      <c r="E48" s="23" t="s">
        <v>52</v>
      </c>
      <c r="F48" s="23" t="s">
        <v>47</v>
      </c>
      <c r="G48" s="26">
        <v>2780</v>
      </c>
      <c r="H48" s="26">
        <v>139</v>
      </c>
      <c r="I48" s="23" t="s">
        <v>48</v>
      </c>
      <c r="J48" s="24">
        <v>5</v>
      </c>
      <c r="K48" s="24">
        <f>YEAR(projeto_final_reservas[[#This Row],[Data]])</f>
        <v>2018</v>
      </c>
      <c r="L48" s="24">
        <f>MONTH(projeto_final_reservas[[#This Row],[Data]])</f>
        <v>2</v>
      </c>
    </row>
    <row r="49" spans="1:12">
      <c r="A49" s="24">
        <v>2050</v>
      </c>
      <c r="B49" s="25">
        <v>43143</v>
      </c>
      <c r="C49" s="23" t="s">
        <v>69</v>
      </c>
      <c r="D49" s="23" t="s">
        <v>45</v>
      </c>
      <c r="E49" s="23" t="s">
        <v>46</v>
      </c>
      <c r="F49" s="23" t="s">
        <v>47</v>
      </c>
      <c r="G49" s="26">
        <v>2815</v>
      </c>
      <c r="H49" s="26">
        <v>140.75</v>
      </c>
      <c r="I49" s="23" t="s">
        <v>53</v>
      </c>
      <c r="J49" s="24">
        <v>5</v>
      </c>
      <c r="K49" s="24">
        <f>YEAR(projeto_final_reservas[[#This Row],[Data]])</f>
        <v>2018</v>
      </c>
      <c r="L49" s="24">
        <f>MONTH(projeto_final_reservas[[#This Row],[Data]])</f>
        <v>2</v>
      </c>
    </row>
    <row r="50" spans="1:12">
      <c r="A50" s="24">
        <v>2051</v>
      </c>
      <c r="B50" s="25">
        <v>43144</v>
      </c>
      <c r="C50" s="23" t="s">
        <v>75</v>
      </c>
      <c r="D50" s="23" t="s">
        <v>56</v>
      </c>
      <c r="E50" s="23" t="s">
        <v>46</v>
      </c>
      <c r="F50" s="23" t="s">
        <v>47</v>
      </c>
      <c r="G50" s="26">
        <v>2850</v>
      </c>
      <c r="H50" s="26">
        <v>142.5</v>
      </c>
      <c r="I50" s="23" t="s">
        <v>48</v>
      </c>
      <c r="J50" s="24">
        <v>5</v>
      </c>
      <c r="K50" s="24">
        <f>YEAR(projeto_final_reservas[[#This Row],[Data]])</f>
        <v>2018</v>
      </c>
      <c r="L50" s="24">
        <f>MONTH(projeto_final_reservas[[#This Row],[Data]])</f>
        <v>2</v>
      </c>
    </row>
    <row r="51" spans="1:12">
      <c r="A51" s="24">
        <v>2052</v>
      </c>
      <c r="B51" s="25">
        <v>43145</v>
      </c>
      <c r="C51" s="23" t="s">
        <v>75</v>
      </c>
      <c r="D51" s="23" t="s">
        <v>56</v>
      </c>
      <c r="E51" s="23" t="s">
        <v>52</v>
      </c>
      <c r="F51" s="23" t="s">
        <v>55</v>
      </c>
      <c r="G51" s="26">
        <v>2885</v>
      </c>
      <c r="H51" s="26">
        <v>144.25</v>
      </c>
      <c r="I51" s="23" t="s">
        <v>53</v>
      </c>
      <c r="J51" s="24">
        <v>3</v>
      </c>
      <c r="K51" s="24">
        <f>YEAR(projeto_final_reservas[[#This Row],[Data]])</f>
        <v>2018</v>
      </c>
      <c r="L51" s="24">
        <f>MONTH(projeto_final_reservas[[#This Row],[Data]])</f>
        <v>2</v>
      </c>
    </row>
    <row r="52" spans="1:12">
      <c r="A52" s="24">
        <v>2053</v>
      </c>
      <c r="B52" s="25">
        <v>43146</v>
      </c>
      <c r="C52" s="23" t="s">
        <v>75</v>
      </c>
      <c r="D52" s="23" t="s">
        <v>45</v>
      </c>
      <c r="E52" s="23" t="s">
        <v>57</v>
      </c>
      <c r="F52" s="23" t="s">
        <v>47</v>
      </c>
      <c r="G52" s="26">
        <v>2920</v>
      </c>
      <c r="H52" s="26">
        <v>146</v>
      </c>
      <c r="I52" s="23" t="s">
        <v>48</v>
      </c>
      <c r="J52" s="24">
        <v>5</v>
      </c>
      <c r="K52" s="24">
        <f>YEAR(projeto_final_reservas[[#This Row],[Data]])</f>
        <v>2018</v>
      </c>
      <c r="L52" s="24">
        <f>MONTH(projeto_final_reservas[[#This Row],[Data]])</f>
        <v>2</v>
      </c>
    </row>
    <row r="53" spans="1:12">
      <c r="A53" s="24">
        <v>2054</v>
      </c>
      <c r="B53" s="25">
        <v>43147</v>
      </c>
      <c r="C53" s="23" t="s">
        <v>75</v>
      </c>
      <c r="D53" s="23" t="s">
        <v>45</v>
      </c>
      <c r="E53" s="23" t="s">
        <v>50</v>
      </c>
      <c r="F53" s="23" t="s">
        <v>47</v>
      </c>
      <c r="G53" s="26">
        <v>2955</v>
      </c>
      <c r="H53" s="26">
        <v>147.75</v>
      </c>
      <c r="I53" s="23" t="s">
        <v>48</v>
      </c>
      <c r="J53" s="24">
        <v>5</v>
      </c>
      <c r="K53" s="24">
        <f>YEAR(projeto_final_reservas[[#This Row],[Data]])</f>
        <v>2018</v>
      </c>
      <c r="L53" s="24">
        <f>MONTH(projeto_final_reservas[[#This Row],[Data]])</f>
        <v>2</v>
      </c>
    </row>
    <row r="54" spans="1:12">
      <c r="A54" s="24">
        <v>2055</v>
      </c>
      <c r="B54" s="25">
        <v>43148</v>
      </c>
      <c r="C54" s="23" t="s">
        <v>69</v>
      </c>
      <c r="D54" s="23" t="s">
        <v>45</v>
      </c>
      <c r="E54" s="23" t="s">
        <v>50</v>
      </c>
      <c r="F54" s="23" t="s">
        <v>62</v>
      </c>
      <c r="G54" s="26">
        <v>2990</v>
      </c>
      <c r="H54" s="26">
        <v>149.5</v>
      </c>
      <c r="I54" s="23" t="s">
        <v>53</v>
      </c>
      <c r="J54" s="24">
        <v>5</v>
      </c>
      <c r="K54" s="24">
        <f>YEAR(projeto_final_reservas[[#This Row],[Data]])</f>
        <v>2018</v>
      </c>
      <c r="L54" s="24">
        <f>MONTH(projeto_final_reservas[[#This Row],[Data]])</f>
        <v>2</v>
      </c>
    </row>
    <row r="55" spans="1:12">
      <c r="A55" s="24">
        <v>2056</v>
      </c>
      <c r="B55" s="25">
        <v>43149</v>
      </c>
      <c r="C55" s="23" t="s">
        <v>75</v>
      </c>
      <c r="D55" s="23" t="s">
        <v>56</v>
      </c>
      <c r="E55" s="23" t="s">
        <v>52</v>
      </c>
      <c r="F55" s="23" t="s">
        <v>47</v>
      </c>
      <c r="G55" s="26">
        <v>3025</v>
      </c>
      <c r="H55" s="26">
        <v>151.25</v>
      </c>
      <c r="I55" s="23" t="s">
        <v>48</v>
      </c>
      <c r="J55" s="24">
        <v>5</v>
      </c>
      <c r="K55" s="24">
        <f>YEAR(projeto_final_reservas[[#This Row],[Data]])</f>
        <v>2018</v>
      </c>
      <c r="L55" s="24">
        <f>MONTH(projeto_final_reservas[[#This Row],[Data]])</f>
        <v>2</v>
      </c>
    </row>
    <row r="56" spans="1:12">
      <c r="A56" s="24">
        <v>2057</v>
      </c>
      <c r="B56" s="25">
        <v>43150</v>
      </c>
      <c r="C56" s="23" t="s">
        <v>69</v>
      </c>
      <c r="D56" s="23" t="s">
        <v>56</v>
      </c>
      <c r="E56" s="23" t="s">
        <v>46</v>
      </c>
      <c r="F56" s="23" t="s">
        <v>47</v>
      </c>
      <c r="G56" s="26">
        <v>3060</v>
      </c>
      <c r="H56" s="26">
        <v>153</v>
      </c>
      <c r="I56" s="23" t="s">
        <v>53</v>
      </c>
      <c r="J56" s="24">
        <v>4</v>
      </c>
      <c r="K56" s="24">
        <f>YEAR(projeto_final_reservas[[#This Row],[Data]])</f>
        <v>2018</v>
      </c>
      <c r="L56" s="24">
        <f>MONTH(projeto_final_reservas[[#This Row],[Data]])</f>
        <v>2</v>
      </c>
    </row>
    <row r="57" spans="1:12">
      <c r="A57" s="24">
        <v>2058</v>
      </c>
      <c r="B57" s="25">
        <v>43151</v>
      </c>
      <c r="C57" s="23" t="s">
        <v>69</v>
      </c>
      <c r="D57" s="23" t="s">
        <v>45</v>
      </c>
      <c r="E57" s="23" t="s">
        <v>46</v>
      </c>
      <c r="F57" s="23" t="s">
        <v>47</v>
      </c>
      <c r="G57" s="26">
        <v>3095</v>
      </c>
      <c r="H57" s="26">
        <v>154.75</v>
      </c>
      <c r="I57" s="23" t="s">
        <v>48</v>
      </c>
      <c r="J57" s="24">
        <v>5</v>
      </c>
      <c r="K57" s="24">
        <f>YEAR(projeto_final_reservas[[#This Row],[Data]])</f>
        <v>2018</v>
      </c>
      <c r="L57" s="24">
        <f>MONTH(projeto_final_reservas[[#This Row],[Data]])</f>
        <v>2</v>
      </c>
    </row>
    <row r="58" spans="1:12">
      <c r="A58" s="24">
        <v>2059</v>
      </c>
      <c r="B58" s="25">
        <v>43152</v>
      </c>
      <c r="C58" s="23" t="s">
        <v>75</v>
      </c>
      <c r="D58" s="23" t="s">
        <v>45</v>
      </c>
      <c r="E58" s="23" t="s">
        <v>52</v>
      </c>
      <c r="F58" s="23" t="s">
        <v>47</v>
      </c>
      <c r="G58" s="26">
        <v>3130</v>
      </c>
      <c r="H58" s="26">
        <v>156.5</v>
      </c>
      <c r="I58" s="23" t="s">
        <v>48</v>
      </c>
      <c r="J58" s="24">
        <v>5</v>
      </c>
      <c r="K58" s="24">
        <f>YEAR(projeto_final_reservas[[#This Row],[Data]])</f>
        <v>2018</v>
      </c>
      <c r="L58" s="24">
        <f>MONTH(projeto_final_reservas[[#This Row],[Data]])</f>
        <v>2</v>
      </c>
    </row>
    <row r="59" spans="1:12">
      <c r="A59" s="24">
        <v>2060</v>
      </c>
      <c r="B59" s="25">
        <v>43153</v>
      </c>
      <c r="C59" s="23" t="s">
        <v>44</v>
      </c>
      <c r="D59" s="23" t="s">
        <v>45</v>
      </c>
      <c r="E59" s="23" t="s">
        <v>57</v>
      </c>
      <c r="F59" s="23" t="s">
        <v>55</v>
      </c>
      <c r="G59" s="26">
        <v>3165</v>
      </c>
      <c r="H59" s="26">
        <v>158.25</v>
      </c>
      <c r="I59" s="23" t="s">
        <v>53</v>
      </c>
      <c r="J59" s="24">
        <v>5</v>
      </c>
      <c r="K59" s="24">
        <f>YEAR(projeto_final_reservas[[#This Row],[Data]])</f>
        <v>2018</v>
      </c>
      <c r="L59" s="24">
        <f>MONTH(projeto_final_reservas[[#This Row],[Data]])</f>
        <v>2</v>
      </c>
    </row>
    <row r="60" spans="1:12">
      <c r="A60" s="24">
        <v>2061</v>
      </c>
      <c r="B60" s="25">
        <v>43154</v>
      </c>
      <c r="C60" s="23" t="s">
        <v>49</v>
      </c>
      <c r="D60" s="23" t="s">
        <v>56</v>
      </c>
      <c r="E60" s="23" t="s">
        <v>57</v>
      </c>
      <c r="F60" s="23" t="s">
        <v>47</v>
      </c>
      <c r="G60" s="26">
        <v>3200</v>
      </c>
      <c r="H60" s="26">
        <v>160</v>
      </c>
      <c r="I60" s="23" t="s">
        <v>48</v>
      </c>
      <c r="J60" s="24">
        <v>5</v>
      </c>
      <c r="K60" s="24">
        <f>YEAR(projeto_final_reservas[[#This Row],[Data]])</f>
        <v>2018</v>
      </c>
      <c r="L60" s="24">
        <f>MONTH(projeto_final_reservas[[#This Row],[Data]])</f>
        <v>2</v>
      </c>
    </row>
    <row r="61" spans="1:12">
      <c r="A61" s="24">
        <v>2062</v>
      </c>
      <c r="B61" s="25">
        <v>43155</v>
      </c>
      <c r="C61" s="23" t="s">
        <v>51</v>
      </c>
      <c r="D61" s="23" t="s">
        <v>56</v>
      </c>
      <c r="E61" s="23" t="s">
        <v>57</v>
      </c>
      <c r="F61" s="23" t="s">
        <v>62</v>
      </c>
      <c r="G61" s="26">
        <v>3235</v>
      </c>
      <c r="H61" s="26">
        <v>161.75</v>
      </c>
      <c r="I61" s="23" t="s">
        <v>48</v>
      </c>
      <c r="J61" s="24">
        <v>4</v>
      </c>
      <c r="K61" s="24">
        <f>YEAR(projeto_final_reservas[[#This Row],[Data]])</f>
        <v>2018</v>
      </c>
      <c r="L61" s="24">
        <f>MONTH(projeto_final_reservas[[#This Row],[Data]])</f>
        <v>2</v>
      </c>
    </row>
    <row r="62" spans="1:12">
      <c r="A62" s="24">
        <v>2063</v>
      </c>
      <c r="B62" s="25">
        <v>43155</v>
      </c>
      <c r="C62" s="23" t="s">
        <v>54</v>
      </c>
      <c r="D62" s="23" t="s">
        <v>56</v>
      </c>
      <c r="E62" s="23" t="s">
        <v>57</v>
      </c>
      <c r="F62" s="23" t="s">
        <v>47</v>
      </c>
      <c r="G62" s="26">
        <v>2345</v>
      </c>
      <c r="H62" s="26">
        <v>117.25</v>
      </c>
      <c r="I62" s="23" t="s">
        <v>48</v>
      </c>
      <c r="J62" s="24">
        <v>4</v>
      </c>
      <c r="K62" s="24">
        <f>YEAR(projeto_final_reservas[[#This Row],[Data]])</f>
        <v>2018</v>
      </c>
      <c r="L62" s="24">
        <f>MONTH(projeto_final_reservas[[#This Row],[Data]])</f>
        <v>2</v>
      </c>
    </row>
    <row r="63" spans="1:12">
      <c r="A63" s="24">
        <v>2064</v>
      </c>
      <c r="B63" s="25">
        <v>43156</v>
      </c>
      <c r="C63" s="23" t="s">
        <v>58</v>
      </c>
      <c r="D63" s="23" t="s">
        <v>45</v>
      </c>
      <c r="E63" s="23" t="s">
        <v>52</v>
      </c>
      <c r="F63" s="23" t="s">
        <v>47</v>
      </c>
      <c r="G63" s="26">
        <v>3270</v>
      </c>
      <c r="H63" s="26">
        <v>163.5</v>
      </c>
      <c r="I63" s="23" t="s">
        <v>48</v>
      </c>
      <c r="J63" s="24">
        <v>5</v>
      </c>
      <c r="K63" s="24">
        <f>YEAR(projeto_final_reservas[[#This Row],[Data]])</f>
        <v>2018</v>
      </c>
      <c r="L63" s="24">
        <f>MONTH(projeto_final_reservas[[#This Row],[Data]])</f>
        <v>2</v>
      </c>
    </row>
    <row r="64" spans="1:12">
      <c r="A64" s="24">
        <v>2065</v>
      </c>
      <c r="B64" s="25">
        <v>43157</v>
      </c>
      <c r="C64" s="23" t="s">
        <v>58</v>
      </c>
      <c r="D64" s="23" t="s">
        <v>45</v>
      </c>
      <c r="E64" s="23" t="s">
        <v>46</v>
      </c>
      <c r="F64" s="23" t="s">
        <v>47</v>
      </c>
      <c r="G64" s="26">
        <v>3305</v>
      </c>
      <c r="H64" s="26">
        <v>165.25</v>
      </c>
      <c r="I64" s="23" t="s">
        <v>48</v>
      </c>
      <c r="J64" s="24">
        <v>5</v>
      </c>
      <c r="K64" s="24">
        <f>YEAR(projeto_final_reservas[[#This Row],[Data]])</f>
        <v>2018</v>
      </c>
      <c r="L64" s="24">
        <f>MONTH(projeto_final_reservas[[#This Row],[Data]])</f>
        <v>2</v>
      </c>
    </row>
    <row r="65" spans="1:12">
      <c r="A65" s="24">
        <v>2066</v>
      </c>
      <c r="B65" s="25">
        <v>43158</v>
      </c>
      <c r="C65" s="23" t="s">
        <v>58</v>
      </c>
      <c r="D65" s="23" t="s">
        <v>45</v>
      </c>
      <c r="E65" s="23" t="s">
        <v>46</v>
      </c>
      <c r="F65" s="23" t="s">
        <v>47</v>
      </c>
      <c r="G65" s="26">
        <v>3340</v>
      </c>
      <c r="H65" s="26">
        <v>167</v>
      </c>
      <c r="I65" s="23" t="s">
        <v>53</v>
      </c>
      <c r="J65" s="24">
        <v>5</v>
      </c>
      <c r="K65" s="24">
        <f>YEAR(projeto_final_reservas[[#This Row],[Data]])</f>
        <v>2018</v>
      </c>
      <c r="L65" s="24">
        <f>MONTH(projeto_final_reservas[[#This Row],[Data]])</f>
        <v>2</v>
      </c>
    </row>
    <row r="66" spans="1:12">
      <c r="A66" s="24">
        <v>2067</v>
      </c>
      <c r="B66" s="25">
        <v>43159</v>
      </c>
      <c r="C66" s="23" t="s">
        <v>59</v>
      </c>
      <c r="D66" s="23" t="s">
        <v>56</v>
      </c>
      <c r="E66" s="23" t="s">
        <v>52</v>
      </c>
      <c r="F66" s="23" t="s">
        <v>47</v>
      </c>
      <c r="G66" s="26">
        <v>3375</v>
      </c>
      <c r="H66" s="26">
        <v>168.75</v>
      </c>
      <c r="I66" s="23" t="s">
        <v>48</v>
      </c>
      <c r="J66" s="24">
        <v>5</v>
      </c>
      <c r="K66" s="24">
        <f>YEAR(projeto_final_reservas[[#This Row],[Data]])</f>
        <v>2018</v>
      </c>
      <c r="L66" s="24">
        <f>MONTH(projeto_final_reservas[[#This Row],[Data]])</f>
        <v>2</v>
      </c>
    </row>
    <row r="67" spans="1:12">
      <c r="A67" s="24">
        <v>2068</v>
      </c>
      <c r="B67" s="25">
        <v>43160</v>
      </c>
      <c r="C67" s="23" t="s">
        <v>60</v>
      </c>
      <c r="D67" s="23" t="s">
        <v>56</v>
      </c>
      <c r="E67" s="23" t="s">
        <v>57</v>
      </c>
      <c r="F67" s="23" t="s">
        <v>47</v>
      </c>
      <c r="G67" s="26">
        <v>1345</v>
      </c>
      <c r="H67" s="26">
        <v>67.25</v>
      </c>
      <c r="I67" s="23" t="s">
        <v>53</v>
      </c>
      <c r="J67" s="24">
        <v>5</v>
      </c>
      <c r="K67" s="24">
        <f>YEAR(projeto_final_reservas[[#This Row],[Data]])</f>
        <v>2018</v>
      </c>
      <c r="L67" s="24">
        <f>MONTH(projeto_final_reservas[[#This Row],[Data]])</f>
        <v>3</v>
      </c>
    </row>
    <row r="68" spans="1:12">
      <c r="A68" s="24">
        <v>2069</v>
      </c>
      <c r="B68" s="25">
        <v>43161</v>
      </c>
      <c r="C68" s="23" t="s">
        <v>61</v>
      </c>
      <c r="D68" s="23" t="s">
        <v>45</v>
      </c>
      <c r="E68" s="23" t="s">
        <v>50</v>
      </c>
      <c r="F68" s="23" t="s">
        <v>47</v>
      </c>
      <c r="G68" s="26">
        <v>1380</v>
      </c>
      <c r="H68" s="26">
        <v>69</v>
      </c>
      <c r="I68" s="23" t="s">
        <v>48</v>
      </c>
      <c r="J68" s="24">
        <v>5</v>
      </c>
      <c r="K68" s="24">
        <f>YEAR(projeto_final_reservas[[#This Row],[Data]])</f>
        <v>2018</v>
      </c>
      <c r="L68" s="24">
        <f>MONTH(projeto_final_reservas[[#This Row],[Data]])</f>
        <v>3</v>
      </c>
    </row>
    <row r="69" spans="1:12">
      <c r="A69" s="24">
        <v>2070</v>
      </c>
      <c r="B69" s="25">
        <v>43162</v>
      </c>
      <c r="C69" s="23" t="s">
        <v>63</v>
      </c>
      <c r="D69" s="23" t="s">
        <v>45</v>
      </c>
      <c r="E69" s="23" t="s">
        <v>50</v>
      </c>
      <c r="F69" s="23" t="s">
        <v>47</v>
      </c>
      <c r="G69" s="26">
        <v>1415</v>
      </c>
      <c r="H69" s="26">
        <v>70.75</v>
      </c>
      <c r="I69" s="23" t="s">
        <v>48</v>
      </c>
      <c r="J69" s="24">
        <v>5</v>
      </c>
      <c r="K69" s="24">
        <f>YEAR(projeto_final_reservas[[#This Row],[Data]])</f>
        <v>2018</v>
      </c>
      <c r="L69" s="24">
        <f>MONTH(projeto_final_reservas[[#This Row],[Data]])</f>
        <v>3</v>
      </c>
    </row>
    <row r="70" spans="1:12">
      <c r="A70" s="24">
        <v>2071</v>
      </c>
      <c r="B70" s="25">
        <v>43163</v>
      </c>
      <c r="C70" s="23" t="s">
        <v>64</v>
      </c>
      <c r="D70" s="23" t="s">
        <v>45</v>
      </c>
      <c r="E70" s="23" t="s">
        <v>52</v>
      </c>
      <c r="F70" s="23" t="s">
        <v>55</v>
      </c>
      <c r="G70" s="26">
        <v>1450</v>
      </c>
      <c r="H70" s="26">
        <v>72.5</v>
      </c>
      <c r="I70" s="23" t="s">
        <v>53</v>
      </c>
      <c r="J70" s="24">
        <v>5</v>
      </c>
      <c r="K70" s="24">
        <f>YEAR(projeto_final_reservas[[#This Row],[Data]])</f>
        <v>2018</v>
      </c>
      <c r="L70" s="24">
        <f>MONTH(projeto_final_reservas[[#This Row],[Data]])</f>
        <v>3</v>
      </c>
    </row>
    <row r="71" spans="1:12">
      <c r="A71" s="24">
        <v>2072</v>
      </c>
      <c r="B71" s="25">
        <v>43163</v>
      </c>
      <c r="C71" s="23" t="s">
        <v>65</v>
      </c>
      <c r="D71" s="23" t="s">
        <v>45</v>
      </c>
      <c r="E71" s="23" t="s">
        <v>46</v>
      </c>
      <c r="F71" s="23" t="s">
        <v>47</v>
      </c>
      <c r="G71" s="26">
        <v>5678</v>
      </c>
      <c r="H71" s="26">
        <v>283.89999999999998</v>
      </c>
      <c r="I71" s="23" t="s">
        <v>48</v>
      </c>
      <c r="J71" s="24">
        <v>5</v>
      </c>
      <c r="K71" s="24">
        <f>YEAR(projeto_final_reservas[[#This Row],[Data]])</f>
        <v>2018</v>
      </c>
      <c r="L71" s="24">
        <f>MONTH(projeto_final_reservas[[#This Row],[Data]])</f>
        <v>3</v>
      </c>
    </row>
    <row r="72" spans="1:12">
      <c r="A72" s="24">
        <v>2073</v>
      </c>
      <c r="B72" s="25">
        <v>43163</v>
      </c>
      <c r="C72" s="23" t="s">
        <v>66</v>
      </c>
      <c r="D72" s="23" t="s">
        <v>45</v>
      </c>
      <c r="E72" s="23" t="s">
        <v>52</v>
      </c>
      <c r="F72" s="23" t="s">
        <v>47</v>
      </c>
      <c r="G72" s="26">
        <v>4983</v>
      </c>
      <c r="H72" s="26">
        <v>249.15</v>
      </c>
      <c r="I72" s="23" t="s">
        <v>48</v>
      </c>
      <c r="J72" s="24">
        <v>4</v>
      </c>
      <c r="K72" s="24">
        <f>YEAR(projeto_final_reservas[[#This Row],[Data]])</f>
        <v>2018</v>
      </c>
      <c r="L72" s="24">
        <f>MONTH(projeto_final_reservas[[#This Row],[Data]])</f>
        <v>3</v>
      </c>
    </row>
    <row r="73" spans="1:12">
      <c r="A73" s="24">
        <v>2074</v>
      </c>
      <c r="B73" s="25">
        <v>43163</v>
      </c>
      <c r="C73" s="23" t="s">
        <v>67</v>
      </c>
      <c r="D73" s="23" t="s">
        <v>45</v>
      </c>
      <c r="E73" s="23" t="s">
        <v>57</v>
      </c>
      <c r="F73" s="23" t="s">
        <v>47</v>
      </c>
      <c r="G73" s="26">
        <v>9845</v>
      </c>
      <c r="H73" s="26">
        <v>492.25</v>
      </c>
      <c r="I73" s="23" t="s">
        <v>48</v>
      </c>
      <c r="J73" s="24">
        <v>4</v>
      </c>
      <c r="K73" s="24">
        <f>YEAR(projeto_final_reservas[[#This Row],[Data]])</f>
        <v>2018</v>
      </c>
      <c r="L73" s="24">
        <f>MONTH(projeto_final_reservas[[#This Row],[Data]])</f>
        <v>3</v>
      </c>
    </row>
    <row r="74" spans="1:12">
      <c r="A74" s="24">
        <v>2075</v>
      </c>
      <c r="B74" s="25">
        <v>43163</v>
      </c>
      <c r="C74" s="23" t="s">
        <v>67</v>
      </c>
      <c r="D74" s="23" t="s">
        <v>45</v>
      </c>
      <c r="E74" s="23" t="s">
        <v>50</v>
      </c>
      <c r="F74" s="23" t="s">
        <v>62</v>
      </c>
      <c r="G74" s="26">
        <v>7895</v>
      </c>
      <c r="H74" s="26">
        <v>394.75</v>
      </c>
      <c r="I74" s="23" t="s">
        <v>48</v>
      </c>
      <c r="J74" s="24">
        <v>4</v>
      </c>
      <c r="K74" s="24">
        <f>YEAR(projeto_final_reservas[[#This Row],[Data]])</f>
        <v>2018</v>
      </c>
      <c r="L74" s="24">
        <f>MONTH(projeto_final_reservas[[#This Row],[Data]])</f>
        <v>3</v>
      </c>
    </row>
    <row r="75" spans="1:12">
      <c r="A75" s="24">
        <v>2076</v>
      </c>
      <c r="B75" s="25">
        <v>43164</v>
      </c>
      <c r="C75" s="23" t="s">
        <v>63</v>
      </c>
      <c r="D75" s="23" t="s">
        <v>56</v>
      </c>
      <c r="E75" s="23" t="s">
        <v>46</v>
      </c>
      <c r="F75" s="23" t="s">
        <v>47</v>
      </c>
      <c r="G75" s="26">
        <v>1485</v>
      </c>
      <c r="H75" s="26">
        <v>74.25</v>
      </c>
      <c r="I75" s="23" t="s">
        <v>48</v>
      </c>
      <c r="J75" s="24">
        <v>3</v>
      </c>
      <c r="K75" s="24">
        <f>YEAR(projeto_final_reservas[[#This Row],[Data]])</f>
        <v>2018</v>
      </c>
      <c r="L75" s="24">
        <f>MONTH(projeto_final_reservas[[#This Row],[Data]])</f>
        <v>3</v>
      </c>
    </row>
    <row r="76" spans="1:12">
      <c r="A76" s="24">
        <v>2077</v>
      </c>
      <c r="B76" s="25">
        <v>43165</v>
      </c>
      <c r="C76" s="23" t="s">
        <v>75</v>
      </c>
      <c r="D76" s="23" t="s">
        <v>56</v>
      </c>
      <c r="E76" s="23" t="s">
        <v>46</v>
      </c>
      <c r="F76" s="23" t="s">
        <v>47</v>
      </c>
      <c r="G76" s="26">
        <v>1520</v>
      </c>
      <c r="H76" s="26">
        <v>76</v>
      </c>
      <c r="I76" s="23" t="s">
        <v>53</v>
      </c>
      <c r="J76" s="24">
        <v>3</v>
      </c>
      <c r="K76" s="24">
        <f>YEAR(projeto_final_reservas[[#This Row],[Data]])</f>
        <v>2018</v>
      </c>
      <c r="L76" s="24">
        <f>MONTH(projeto_final_reservas[[#This Row],[Data]])</f>
        <v>3</v>
      </c>
    </row>
    <row r="77" spans="1:12">
      <c r="A77" s="24">
        <v>2078</v>
      </c>
      <c r="B77" s="25">
        <v>43166</v>
      </c>
      <c r="C77" s="23" t="s">
        <v>75</v>
      </c>
      <c r="D77" s="23" t="s">
        <v>45</v>
      </c>
      <c r="E77" s="23" t="s">
        <v>52</v>
      </c>
      <c r="F77" s="23" t="s">
        <v>47</v>
      </c>
      <c r="G77" s="26">
        <v>1555</v>
      </c>
      <c r="H77" s="26">
        <v>77.75</v>
      </c>
      <c r="I77" s="23" t="s">
        <v>48</v>
      </c>
      <c r="J77" s="24">
        <v>5</v>
      </c>
      <c r="K77" s="24">
        <f>YEAR(projeto_final_reservas[[#This Row],[Data]])</f>
        <v>2018</v>
      </c>
      <c r="L77" s="24">
        <f>MONTH(projeto_final_reservas[[#This Row],[Data]])</f>
        <v>3</v>
      </c>
    </row>
    <row r="78" spans="1:12">
      <c r="A78" s="24">
        <v>2079</v>
      </c>
      <c r="B78" s="25">
        <v>43167</v>
      </c>
      <c r="C78" s="23" t="s">
        <v>68</v>
      </c>
      <c r="D78" s="23" t="s">
        <v>45</v>
      </c>
      <c r="E78" s="23" t="s">
        <v>57</v>
      </c>
      <c r="F78" s="23" t="s">
        <v>55</v>
      </c>
      <c r="G78" s="26">
        <v>1590</v>
      </c>
      <c r="H78" s="26">
        <v>79.5</v>
      </c>
      <c r="I78" s="23" t="s">
        <v>48</v>
      </c>
      <c r="J78" s="24">
        <v>5</v>
      </c>
      <c r="K78" s="24">
        <f>YEAR(projeto_final_reservas[[#This Row],[Data]])</f>
        <v>2018</v>
      </c>
      <c r="L78" s="24">
        <f>MONTH(projeto_final_reservas[[#This Row],[Data]])</f>
        <v>3</v>
      </c>
    </row>
    <row r="79" spans="1:12">
      <c r="A79" s="24">
        <v>2080</v>
      </c>
      <c r="B79" s="25">
        <v>43168</v>
      </c>
      <c r="C79" s="23" t="s">
        <v>69</v>
      </c>
      <c r="D79" s="23" t="s">
        <v>45</v>
      </c>
      <c r="E79" s="23" t="s">
        <v>50</v>
      </c>
      <c r="F79" s="23" t="s">
        <v>47</v>
      </c>
      <c r="G79" s="26">
        <v>1625</v>
      </c>
      <c r="H79" s="26">
        <v>81.25</v>
      </c>
      <c r="I79" s="23" t="s">
        <v>53</v>
      </c>
      <c r="J79" s="24">
        <v>5</v>
      </c>
      <c r="K79" s="24">
        <f>YEAR(projeto_final_reservas[[#This Row],[Data]])</f>
        <v>2018</v>
      </c>
      <c r="L79" s="24">
        <f>MONTH(projeto_final_reservas[[#This Row],[Data]])</f>
        <v>3</v>
      </c>
    </row>
    <row r="80" spans="1:12">
      <c r="A80" s="24">
        <v>2081</v>
      </c>
      <c r="B80" s="25">
        <v>43169</v>
      </c>
      <c r="C80" s="23" t="s">
        <v>70</v>
      </c>
      <c r="D80" s="23" t="s">
        <v>56</v>
      </c>
      <c r="E80" s="23" t="s">
        <v>50</v>
      </c>
      <c r="F80" s="23" t="s">
        <v>47</v>
      </c>
      <c r="G80" s="26">
        <v>1660</v>
      </c>
      <c r="H80" s="26">
        <v>83</v>
      </c>
      <c r="I80" s="23" t="s">
        <v>48</v>
      </c>
      <c r="J80" s="24">
        <v>4</v>
      </c>
      <c r="K80" s="24">
        <f>YEAR(projeto_final_reservas[[#This Row],[Data]])</f>
        <v>2018</v>
      </c>
      <c r="L80" s="24">
        <f>MONTH(projeto_final_reservas[[#This Row],[Data]])</f>
        <v>3</v>
      </c>
    </row>
    <row r="81" spans="1:12">
      <c r="A81" s="24">
        <v>2082</v>
      </c>
      <c r="B81" s="25">
        <v>43170</v>
      </c>
      <c r="C81" s="23" t="s">
        <v>71</v>
      </c>
      <c r="D81" s="23" t="s">
        <v>56</v>
      </c>
      <c r="E81" s="23" t="s">
        <v>52</v>
      </c>
      <c r="F81" s="23" t="s">
        <v>47</v>
      </c>
      <c r="G81" s="26">
        <v>1695</v>
      </c>
      <c r="H81" s="26">
        <v>84.75</v>
      </c>
      <c r="I81" s="23" t="s">
        <v>53</v>
      </c>
      <c r="J81" s="24">
        <v>3</v>
      </c>
      <c r="K81" s="24">
        <f>YEAR(projeto_final_reservas[[#This Row],[Data]])</f>
        <v>2018</v>
      </c>
      <c r="L81" s="24">
        <f>MONTH(projeto_final_reservas[[#This Row],[Data]])</f>
        <v>3</v>
      </c>
    </row>
    <row r="82" spans="1:12">
      <c r="A82" s="24">
        <v>2083</v>
      </c>
      <c r="B82" s="25">
        <v>43170</v>
      </c>
      <c r="C82" s="23" t="s">
        <v>44</v>
      </c>
      <c r="D82" s="23" t="s">
        <v>45</v>
      </c>
      <c r="E82" s="23" t="s">
        <v>46</v>
      </c>
      <c r="F82" s="23" t="s">
        <v>47</v>
      </c>
      <c r="G82" s="26">
        <v>9567</v>
      </c>
      <c r="H82" s="26">
        <v>478.35</v>
      </c>
      <c r="I82" s="23" t="s">
        <v>48</v>
      </c>
      <c r="J82" s="24">
        <v>5</v>
      </c>
      <c r="K82" s="24">
        <f>YEAR(projeto_final_reservas[[#This Row],[Data]])</f>
        <v>2018</v>
      </c>
      <c r="L82" s="24">
        <f>MONTH(projeto_final_reservas[[#This Row],[Data]])</f>
        <v>3</v>
      </c>
    </row>
    <row r="83" spans="1:12">
      <c r="A83" s="24">
        <v>2084</v>
      </c>
      <c r="B83" s="25">
        <v>43170</v>
      </c>
      <c r="C83" s="23" t="s">
        <v>72</v>
      </c>
      <c r="D83" s="23" t="s">
        <v>45</v>
      </c>
      <c r="E83" s="23" t="s">
        <v>52</v>
      </c>
      <c r="F83" s="23" t="s">
        <v>55</v>
      </c>
      <c r="G83" s="26">
        <v>5678</v>
      </c>
      <c r="H83" s="26">
        <v>283.89999999999998</v>
      </c>
      <c r="I83" s="23" t="s">
        <v>48</v>
      </c>
      <c r="J83" s="24">
        <v>5</v>
      </c>
      <c r="K83" s="24">
        <f>YEAR(projeto_final_reservas[[#This Row],[Data]])</f>
        <v>2018</v>
      </c>
      <c r="L83" s="24">
        <f>MONTH(projeto_final_reservas[[#This Row],[Data]])</f>
        <v>3</v>
      </c>
    </row>
    <row r="84" spans="1:12">
      <c r="A84" s="24">
        <v>2085</v>
      </c>
      <c r="B84" s="25">
        <v>43170</v>
      </c>
      <c r="C84" s="23" t="s">
        <v>73</v>
      </c>
      <c r="D84" s="23" t="s">
        <v>45</v>
      </c>
      <c r="E84" s="23" t="s">
        <v>57</v>
      </c>
      <c r="F84" s="23" t="s">
        <v>47</v>
      </c>
      <c r="G84" s="26">
        <v>8765</v>
      </c>
      <c r="H84" s="26">
        <v>438.25</v>
      </c>
      <c r="I84" s="23" t="s">
        <v>48</v>
      </c>
      <c r="J84" s="24">
        <v>5</v>
      </c>
      <c r="K84" s="24">
        <f>YEAR(projeto_final_reservas[[#This Row],[Data]])</f>
        <v>2018</v>
      </c>
      <c r="L84" s="24">
        <f>MONTH(projeto_final_reservas[[#This Row],[Data]])</f>
        <v>3</v>
      </c>
    </row>
    <row r="85" spans="1:12">
      <c r="A85" s="24">
        <v>2086</v>
      </c>
      <c r="B85" s="25">
        <v>43170</v>
      </c>
      <c r="C85" s="23" t="s">
        <v>74</v>
      </c>
      <c r="D85" s="23" t="s">
        <v>45</v>
      </c>
      <c r="E85" s="23" t="s">
        <v>50</v>
      </c>
      <c r="F85" s="23" t="s">
        <v>47</v>
      </c>
      <c r="G85" s="26">
        <v>9456</v>
      </c>
      <c r="H85" s="26">
        <v>472.8</v>
      </c>
      <c r="I85" s="23" t="s">
        <v>48</v>
      </c>
      <c r="J85" s="24">
        <v>5</v>
      </c>
      <c r="K85" s="24">
        <f>YEAR(projeto_final_reservas[[#This Row],[Data]])</f>
        <v>2018</v>
      </c>
      <c r="L85" s="24">
        <f>MONTH(projeto_final_reservas[[#This Row],[Data]])</f>
        <v>3</v>
      </c>
    </row>
    <row r="86" spans="1:12">
      <c r="A86" s="24">
        <v>2087</v>
      </c>
      <c r="B86" s="25">
        <v>43170</v>
      </c>
      <c r="C86" s="23" t="s">
        <v>75</v>
      </c>
      <c r="D86" s="23" t="s">
        <v>45</v>
      </c>
      <c r="E86" s="23" t="s">
        <v>46</v>
      </c>
      <c r="F86" s="23" t="s">
        <v>62</v>
      </c>
      <c r="G86" s="26">
        <v>4567</v>
      </c>
      <c r="H86" s="26">
        <v>228.35</v>
      </c>
      <c r="I86" s="23" t="s">
        <v>48</v>
      </c>
      <c r="J86" s="24">
        <v>4</v>
      </c>
      <c r="K86" s="24">
        <f>YEAR(projeto_final_reservas[[#This Row],[Data]])</f>
        <v>2018</v>
      </c>
      <c r="L86" s="24">
        <f>MONTH(projeto_final_reservas[[#This Row],[Data]])</f>
        <v>3</v>
      </c>
    </row>
    <row r="87" spans="1:12">
      <c r="A87" s="24">
        <v>2088</v>
      </c>
      <c r="B87" s="25">
        <v>43171</v>
      </c>
      <c r="C87" s="23" t="s">
        <v>76</v>
      </c>
      <c r="D87" s="23" t="s">
        <v>45</v>
      </c>
      <c r="E87" s="23" t="s">
        <v>46</v>
      </c>
      <c r="F87" s="23" t="s">
        <v>47</v>
      </c>
      <c r="G87" s="26">
        <v>1730</v>
      </c>
      <c r="H87" s="26">
        <v>86.5</v>
      </c>
      <c r="I87" s="23" t="s">
        <v>48</v>
      </c>
      <c r="J87" s="24">
        <v>4</v>
      </c>
      <c r="K87" s="24">
        <f>YEAR(projeto_final_reservas[[#This Row],[Data]])</f>
        <v>2018</v>
      </c>
      <c r="L87" s="24">
        <f>MONTH(projeto_final_reservas[[#This Row],[Data]])</f>
        <v>3</v>
      </c>
    </row>
    <row r="88" spans="1:12">
      <c r="A88" s="24">
        <v>2089</v>
      </c>
      <c r="B88" s="25">
        <v>43172</v>
      </c>
      <c r="C88" s="23" t="s">
        <v>67</v>
      </c>
      <c r="D88" s="23" t="s">
        <v>45</v>
      </c>
      <c r="E88" s="23" t="s">
        <v>46</v>
      </c>
      <c r="F88" s="23" t="s">
        <v>47</v>
      </c>
      <c r="G88" s="26">
        <v>1765</v>
      </c>
      <c r="H88" s="26">
        <v>88.25</v>
      </c>
      <c r="I88" s="23" t="s">
        <v>48</v>
      </c>
      <c r="J88" s="24">
        <v>5</v>
      </c>
      <c r="K88" s="24">
        <f>YEAR(projeto_final_reservas[[#This Row],[Data]])</f>
        <v>2018</v>
      </c>
      <c r="L88" s="24">
        <f>MONTH(projeto_final_reservas[[#This Row],[Data]])</f>
        <v>3</v>
      </c>
    </row>
    <row r="89" spans="1:12">
      <c r="A89" s="24">
        <v>2090</v>
      </c>
      <c r="B89" s="25">
        <v>43173</v>
      </c>
      <c r="C89" s="23" t="s">
        <v>77</v>
      </c>
      <c r="D89" s="23" t="s">
        <v>45</v>
      </c>
      <c r="E89" s="23" t="s">
        <v>52</v>
      </c>
      <c r="F89" s="23" t="s">
        <v>47</v>
      </c>
      <c r="G89" s="26">
        <v>1800</v>
      </c>
      <c r="H89" s="26">
        <v>90</v>
      </c>
      <c r="I89" s="23" t="s">
        <v>53</v>
      </c>
      <c r="J89" s="24">
        <v>5</v>
      </c>
      <c r="K89" s="24">
        <f>YEAR(projeto_final_reservas[[#This Row],[Data]])</f>
        <v>2018</v>
      </c>
      <c r="L89" s="24">
        <f>MONTH(projeto_final_reservas[[#This Row],[Data]])</f>
        <v>3</v>
      </c>
    </row>
    <row r="90" spans="1:12">
      <c r="A90" s="24">
        <v>2091</v>
      </c>
      <c r="B90" s="25">
        <v>43174</v>
      </c>
      <c r="C90" s="23" t="s">
        <v>67</v>
      </c>
      <c r="D90" s="23" t="s">
        <v>56</v>
      </c>
      <c r="E90" s="23" t="s">
        <v>57</v>
      </c>
      <c r="F90" s="23" t="s">
        <v>55</v>
      </c>
      <c r="G90" s="26">
        <v>1835</v>
      </c>
      <c r="H90" s="26">
        <v>91.75</v>
      </c>
      <c r="I90" s="23" t="s">
        <v>48</v>
      </c>
      <c r="J90" s="24">
        <v>5</v>
      </c>
      <c r="K90" s="24">
        <f>YEAR(projeto_final_reservas[[#This Row],[Data]])</f>
        <v>2018</v>
      </c>
      <c r="L90" s="24">
        <f>MONTH(projeto_final_reservas[[#This Row],[Data]])</f>
        <v>3</v>
      </c>
    </row>
    <row r="91" spans="1:12">
      <c r="A91" s="24">
        <v>2092</v>
      </c>
      <c r="B91" s="25">
        <v>43175</v>
      </c>
      <c r="C91" s="23" t="s">
        <v>54</v>
      </c>
      <c r="D91" s="23" t="s">
        <v>56</v>
      </c>
      <c r="E91" s="23" t="s">
        <v>50</v>
      </c>
      <c r="F91" s="23" t="s">
        <v>47</v>
      </c>
      <c r="G91" s="26">
        <v>1870</v>
      </c>
      <c r="H91" s="26">
        <v>93.5</v>
      </c>
      <c r="I91" s="23" t="s">
        <v>53</v>
      </c>
      <c r="J91" s="24">
        <v>3</v>
      </c>
      <c r="K91" s="24">
        <f>YEAR(projeto_final_reservas[[#This Row],[Data]])</f>
        <v>2018</v>
      </c>
      <c r="L91" s="24">
        <f>MONTH(projeto_final_reservas[[#This Row],[Data]])</f>
        <v>3</v>
      </c>
    </row>
    <row r="92" spans="1:12">
      <c r="A92" s="24">
        <v>2093</v>
      </c>
      <c r="B92" s="25">
        <v>43176</v>
      </c>
      <c r="C92" s="23" t="s">
        <v>63</v>
      </c>
      <c r="D92" s="23" t="s">
        <v>45</v>
      </c>
      <c r="E92" s="23" t="s">
        <v>50</v>
      </c>
      <c r="F92" s="23" t="s">
        <v>47</v>
      </c>
      <c r="G92" s="26">
        <v>1905</v>
      </c>
      <c r="H92" s="26">
        <v>95.25</v>
      </c>
      <c r="I92" s="23" t="s">
        <v>48</v>
      </c>
      <c r="J92" s="24">
        <v>5</v>
      </c>
      <c r="K92" s="24">
        <f>YEAR(projeto_final_reservas[[#This Row],[Data]])</f>
        <v>2018</v>
      </c>
      <c r="L92" s="24">
        <f>MONTH(projeto_final_reservas[[#This Row],[Data]])</f>
        <v>3</v>
      </c>
    </row>
    <row r="93" spans="1:12">
      <c r="A93" s="24">
        <v>2094</v>
      </c>
      <c r="B93" s="25">
        <v>43177</v>
      </c>
      <c r="C93" s="23" t="s">
        <v>75</v>
      </c>
      <c r="D93" s="23" t="s">
        <v>45</v>
      </c>
      <c r="E93" s="23" t="s">
        <v>52</v>
      </c>
      <c r="F93" s="23" t="s">
        <v>47</v>
      </c>
      <c r="G93" s="26">
        <v>1940</v>
      </c>
      <c r="H93" s="26">
        <v>97</v>
      </c>
      <c r="I93" s="23" t="s">
        <v>48</v>
      </c>
      <c r="J93" s="24">
        <v>5</v>
      </c>
      <c r="K93" s="24">
        <f>YEAR(projeto_final_reservas[[#This Row],[Data]])</f>
        <v>2018</v>
      </c>
      <c r="L93" s="24">
        <f>MONTH(projeto_final_reservas[[#This Row],[Data]])</f>
        <v>3</v>
      </c>
    </row>
    <row r="94" spans="1:12">
      <c r="A94" s="24">
        <v>2095</v>
      </c>
      <c r="B94" s="25">
        <v>43178</v>
      </c>
      <c r="C94" s="23" t="s">
        <v>75</v>
      </c>
      <c r="D94" s="23" t="s">
        <v>45</v>
      </c>
      <c r="E94" s="23" t="s">
        <v>46</v>
      </c>
      <c r="F94" s="23" t="s">
        <v>47</v>
      </c>
      <c r="G94" s="26">
        <v>1975</v>
      </c>
      <c r="H94" s="26">
        <v>98.75</v>
      </c>
      <c r="I94" s="23" t="s">
        <v>53</v>
      </c>
      <c r="J94" s="24">
        <v>5</v>
      </c>
      <c r="K94" s="24">
        <f>YEAR(projeto_final_reservas[[#This Row],[Data]])</f>
        <v>2018</v>
      </c>
      <c r="L94" s="24">
        <f>MONTH(projeto_final_reservas[[#This Row],[Data]])</f>
        <v>3</v>
      </c>
    </row>
    <row r="95" spans="1:12">
      <c r="A95" s="24">
        <v>2096</v>
      </c>
      <c r="B95" s="25">
        <v>43179</v>
      </c>
      <c r="C95" s="23" t="s">
        <v>69</v>
      </c>
      <c r="D95" s="23" t="s">
        <v>56</v>
      </c>
      <c r="E95" s="23" t="s">
        <v>46</v>
      </c>
      <c r="F95" s="23" t="s">
        <v>62</v>
      </c>
      <c r="G95" s="26">
        <v>2010</v>
      </c>
      <c r="H95" s="26">
        <v>100.5</v>
      </c>
      <c r="I95" s="23" t="s">
        <v>48</v>
      </c>
      <c r="J95" s="24">
        <v>4</v>
      </c>
      <c r="K95" s="24">
        <f>YEAR(projeto_final_reservas[[#This Row],[Data]])</f>
        <v>2018</v>
      </c>
      <c r="L95" s="24">
        <f>MONTH(projeto_final_reservas[[#This Row],[Data]])</f>
        <v>3</v>
      </c>
    </row>
    <row r="96" spans="1:12">
      <c r="A96" s="24">
        <v>2097</v>
      </c>
      <c r="B96" s="25">
        <v>43180</v>
      </c>
      <c r="C96" s="23" t="s">
        <v>71</v>
      </c>
      <c r="D96" s="23" t="s">
        <v>56</v>
      </c>
      <c r="E96" s="23" t="s">
        <v>52</v>
      </c>
      <c r="F96" s="23" t="s">
        <v>47</v>
      </c>
      <c r="G96" s="26">
        <v>2045</v>
      </c>
      <c r="H96" s="26">
        <v>102.25</v>
      </c>
      <c r="I96" s="23" t="s">
        <v>53</v>
      </c>
      <c r="J96" s="24">
        <v>4</v>
      </c>
      <c r="K96" s="24">
        <f>YEAR(projeto_final_reservas[[#This Row],[Data]])</f>
        <v>2018</v>
      </c>
      <c r="L96" s="24">
        <f>MONTH(projeto_final_reservas[[#This Row],[Data]])</f>
        <v>3</v>
      </c>
    </row>
    <row r="97" spans="1:12">
      <c r="A97" s="24">
        <v>2098</v>
      </c>
      <c r="B97" s="25">
        <v>43181</v>
      </c>
      <c r="C97" s="23" t="s">
        <v>74</v>
      </c>
      <c r="D97" s="23" t="s">
        <v>45</v>
      </c>
      <c r="E97" s="23" t="s">
        <v>57</v>
      </c>
      <c r="F97" s="23" t="s">
        <v>47</v>
      </c>
      <c r="G97" s="26">
        <v>2080</v>
      </c>
      <c r="H97" s="26">
        <v>104</v>
      </c>
      <c r="I97" s="23" t="s">
        <v>48</v>
      </c>
      <c r="J97" s="24">
        <v>5</v>
      </c>
      <c r="K97" s="24">
        <f>YEAR(projeto_final_reservas[[#This Row],[Data]])</f>
        <v>2018</v>
      </c>
      <c r="L97" s="24">
        <f>MONTH(projeto_final_reservas[[#This Row],[Data]])</f>
        <v>3</v>
      </c>
    </row>
    <row r="98" spans="1:12">
      <c r="A98" s="24">
        <v>2099</v>
      </c>
      <c r="B98" s="25">
        <v>43182</v>
      </c>
      <c r="C98" s="23" t="s">
        <v>44</v>
      </c>
      <c r="D98" s="23" t="s">
        <v>45</v>
      </c>
      <c r="E98" s="23" t="s">
        <v>50</v>
      </c>
      <c r="F98" s="23" t="s">
        <v>47</v>
      </c>
      <c r="G98" s="26">
        <v>2115</v>
      </c>
      <c r="H98" s="26">
        <v>105.75</v>
      </c>
      <c r="I98" s="23" t="s">
        <v>48</v>
      </c>
      <c r="J98" s="24">
        <v>5</v>
      </c>
      <c r="K98" s="24">
        <f>YEAR(projeto_final_reservas[[#This Row],[Data]])</f>
        <v>2018</v>
      </c>
      <c r="L98" s="24">
        <f>MONTH(projeto_final_reservas[[#This Row],[Data]])</f>
        <v>3</v>
      </c>
    </row>
    <row r="99" spans="1:12">
      <c r="A99" s="24">
        <v>2100</v>
      </c>
      <c r="B99" s="25">
        <v>43183</v>
      </c>
      <c r="C99" s="23" t="s">
        <v>71</v>
      </c>
      <c r="D99" s="23" t="s">
        <v>45</v>
      </c>
      <c r="E99" s="23" t="s">
        <v>50</v>
      </c>
      <c r="F99" s="23" t="s">
        <v>62</v>
      </c>
      <c r="G99" s="26">
        <v>2150</v>
      </c>
      <c r="H99" s="26">
        <v>107.5</v>
      </c>
      <c r="I99" s="23" t="s">
        <v>53</v>
      </c>
      <c r="J99" s="24">
        <v>5</v>
      </c>
      <c r="K99" s="24">
        <f>YEAR(projeto_final_reservas[[#This Row],[Data]])</f>
        <v>2018</v>
      </c>
      <c r="L99" s="24">
        <f>MONTH(projeto_final_reservas[[#This Row],[Data]])</f>
        <v>3</v>
      </c>
    </row>
    <row r="100" spans="1:12">
      <c r="A100" s="24">
        <v>2101</v>
      </c>
      <c r="B100" s="25">
        <v>43184</v>
      </c>
      <c r="C100" s="23" t="s">
        <v>54</v>
      </c>
      <c r="D100" s="23" t="s">
        <v>56</v>
      </c>
      <c r="E100" s="23" t="s">
        <v>52</v>
      </c>
      <c r="F100" s="23" t="s">
        <v>62</v>
      </c>
      <c r="G100" s="26">
        <v>2185</v>
      </c>
      <c r="H100" s="26">
        <v>109.25</v>
      </c>
      <c r="I100" s="23" t="s">
        <v>48</v>
      </c>
      <c r="J100" s="24">
        <v>5</v>
      </c>
      <c r="K100" s="24">
        <f>YEAR(projeto_final_reservas[[#This Row],[Data]])</f>
        <v>2018</v>
      </c>
      <c r="L100" s="24">
        <f>MONTH(projeto_final_reservas[[#This Row],[Data]])</f>
        <v>3</v>
      </c>
    </row>
    <row r="101" spans="1:12">
      <c r="A101" s="24">
        <v>2102</v>
      </c>
      <c r="B101" s="25">
        <v>43185</v>
      </c>
      <c r="C101" s="23" t="s">
        <v>63</v>
      </c>
      <c r="D101" s="23" t="s">
        <v>56</v>
      </c>
      <c r="E101" s="23" t="s">
        <v>46</v>
      </c>
      <c r="F101" s="23" t="s">
        <v>55</v>
      </c>
      <c r="G101" s="26">
        <v>2220</v>
      </c>
      <c r="H101" s="26">
        <v>111</v>
      </c>
      <c r="I101" s="23" t="s">
        <v>53</v>
      </c>
      <c r="J101" s="24">
        <v>5</v>
      </c>
      <c r="K101" s="24">
        <f>YEAR(projeto_final_reservas[[#This Row],[Data]])</f>
        <v>2018</v>
      </c>
      <c r="L101" s="24">
        <f>MONTH(projeto_final_reservas[[#This Row],[Data]])</f>
        <v>3</v>
      </c>
    </row>
    <row r="102" spans="1:12">
      <c r="A102" s="24">
        <v>2103</v>
      </c>
      <c r="B102" s="25">
        <v>43186</v>
      </c>
      <c r="C102" s="23" t="s">
        <v>75</v>
      </c>
      <c r="D102" s="23" t="s">
        <v>45</v>
      </c>
      <c r="E102" s="23" t="s">
        <v>46</v>
      </c>
      <c r="F102" s="23" t="s">
        <v>47</v>
      </c>
      <c r="G102" s="26">
        <v>2255</v>
      </c>
      <c r="H102" s="26">
        <v>112.75</v>
      </c>
      <c r="I102" s="23" t="s">
        <v>48</v>
      </c>
      <c r="J102" s="24">
        <v>5</v>
      </c>
      <c r="K102" s="24">
        <f>YEAR(projeto_final_reservas[[#This Row],[Data]])</f>
        <v>2018</v>
      </c>
      <c r="L102" s="24">
        <f>MONTH(projeto_final_reservas[[#This Row],[Data]])</f>
        <v>3</v>
      </c>
    </row>
    <row r="103" spans="1:12">
      <c r="A103" s="24">
        <v>2104</v>
      </c>
      <c r="B103" s="25">
        <v>43187</v>
      </c>
      <c r="C103" s="23" t="s">
        <v>75</v>
      </c>
      <c r="D103" s="23" t="s">
        <v>45</v>
      </c>
      <c r="E103" s="23" t="s">
        <v>52</v>
      </c>
      <c r="F103" s="23" t="s">
        <v>47</v>
      </c>
      <c r="G103" s="26">
        <v>2290</v>
      </c>
      <c r="H103" s="26">
        <v>114.5</v>
      </c>
      <c r="I103" s="23" t="s">
        <v>48</v>
      </c>
      <c r="J103" s="24">
        <v>4</v>
      </c>
      <c r="K103" s="24">
        <f>YEAR(projeto_final_reservas[[#This Row],[Data]])</f>
        <v>2018</v>
      </c>
      <c r="L103" s="24">
        <f>MONTH(projeto_final_reservas[[#This Row],[Data]])</f>
        <v>3</v>
      </c>
    </row>
    <row r="104" spans="1:12">
      <c r="A104" s="24">
        <v>2105</v>
      </c>
      <c r="B104" s="25">
        <v>43188</v>
      </c>
      <c r="C104" s="23" t="s">
        <v>63</v>
      </c>
      <c r="D104" s="23" t="s">
        <v>45</v>
      </c>
      <c r="E104" s="23" t="s">
        <v>57</v>
      </c>
      <c r="F104" s="23" t="s">
        <v>55</v>
      </c>
      <c r="G104" s="26">
        <v>2325</v>
      </c>
      <c r="H104" s="26">
        <v>116.25</v>
      </c>
      <c r="I104" s="23" t="s">
        <v>53</v>
      </c>
      <c r="J104" s="24">
        <v>4</v>
      </c>
      <c r="K104" s="24">
        <f>YEAR(projeto_final_reservas[[#This Row],[Data]])</f>
        <v>2018</v>
      </c>
      <c r="L104" s="24">
        <f>MONTH(projeto_final_reservas[[#This Row],[Data]])</f>
        <v>3</v>
      </c>
    </row>
    <row r="105" spans="1:12">
      <c r="A105" s="24">
        <v>2106</v>
      </c>
      <c r="B105" s="25">
        <v>43189</v>
      </c>
      <c r="C105" s="23" t="s">
        <v>75</v>
      </c>
      <c r="D105" s="23" t="s">
        <v>56</v>
      </c>
      <c r="E105" s="23" t="s">
        <v>50</v>
      </c>
      <c r="F105" s="23" t="s">
        <v>47</v>
      </c>
      <c r="G105" s="26">
        <v>2360</v>
      </c>
      <c r="H105" s="26">
        <v>118</v>
      </c>
      <c r="I105" s="23" t="s">
        <v>48</v>
      </c>
      <c r="J105" s="24">
        <v>5</v>
      </c>
      <c r="K105" s="24">
        <f>YEAR(projeto_final_reservas[[#This Row],[Data]])</f>
        <v>2018</v>
      </c>
      <c r="L105" s="24">
        <f>MONTH(projeto_final_reservas[[#This Row],[Data]])</f>
        <v>3</v>
      </c>
    </row>
    <row r="106" spans="1:12">
      <c r="A106" s="24">
        <v>2107</v>
      </c>
      <c r="B106" s="25">
        <v>43190</v>
      </c>
      <c r="C106" s="23" t="s">
        <v>75</v>
      </c>
      <c r="D106" s="23" t="s">
        <v>56</v>
      </c>
      <c r="E106" s="23" t="s">
        <v>50</v>
      </c>
      <c r="F106" s="23" t="s">
        <v>47</v>
      </c>
      <c r="G106" s="26">
        <v>2395</v>
      </c>
      <c r="H106" s="26">
        <v>119.75</v>
      </c>
      <c r="I106" s="23" t="s">
        <v>53</v>
      </c>
      <c r="J106" s="24">
        <v>5</v>
      </c>
      <c r="K106" s="24">
        <f>YEAR(projeto_final_reservas[[#This Row],[Data]])</f>
        <v>2018</v>
      </c>
      <c r="L106" s="24">
        <f>MONTH(projeto_final_reservas[[#This Row],[Data]])</f>
        <v>3</v>
      </c>
    </row>
    <row r="107" spans="1:12">
      <c r="A107" s="24">
        <v>2108</v>
      </c>
      <c r="B107" s="25">
        <v>43191</v>
      </c>
      <c r="C107" s="23" t="s">
        <v>69</v>
      </c>
      <c r="D107" s="23" t="s">
        <v>45</v>
      </c>
      <c r="E107" s="23" t="s">
        <v>52</v>
      </c>
      <c r="F107" s="23" t="s">
        <v>47</v>
      </c>
      <c r="G107" s="26">
        <v>2430</v>
      </c>
      <c r="H107" s="26">
        <v>121.5</v>
      </c>
      <c r="I107" s="23" t="s">
        <v>48</v>
      </c>
      <c r="J107" s="24">
        <v>5</v>
      </c>
      <c r="K107" s="24">
        <f>YEAR(projeto_final_reservas[[#This Row],[Data]])</f>
        <v>2018</v>
      </c>
      <c r="L107" s="24">
        <f>MONTH(projeto_final_reservas[[#This Row],[Data]])</f>
        <v>4</v>
      </c>
    </row>
    <row r="108" spans="1:12">
      <c r="A108" s="24">
        <v>2109</v>
      </c>
      <c r="B108" s="25">
        <v>43192</v>
      </c>
      <c r="C108" s="23" t="s">
        <v>69</v>
      </c>
      <c r="D108" s="23" t="s">
        <v>45</v>
      </c>
      <c r="E108" s="23" t="s">
        <v>46</v>
      </c>
      <c r="F108" s="23" t="s">
        <v>47</v>
      </c>
      <c r="G108" s="26">
        <v>2465</v>
      </c>
      <c r="H108" s="26">
        <v>123.25</v>
      </c>
      <c r="I108" s="23" t="s">
        <v>48</v>
      </c>
      <c r="J108" s="24">
        <v>5</v>
      </c>
      <c r="K108" s="24">
        <f>YEAR(projeto_final_reservas[[#This Row],[Data]])</f>
        <v>2018</v>
      </c>
      <c r="L108" s="24">
        <f>MONTH(projeto_final_reservas[[#This Row],[Data]])</f>
        <v>4</v>
      </c>
    </row>
    <row r="109" spans="1:12">
      <c r="A109" s="24">
        <v>2110</v>
      </c>
      <c r="B109" s="25">
        <v>43193</v>
      </c>
      <c r="C109" s="23" t="s">
        <v>44</v>
      </c>
      <c r="D109" s="23" t="s">
        <v>45</v>
      </c>
      <c r="E109" s="23" t="s">
        <v>46</v>
      </c>
      <c r="F109" s="23" t="s">
        <v>47</v>
      </c>
      <c r="G109" s="26">
        <v>2500</v>
      </c>
      <c r="H109" s="26">
        <v>125</v>
      </c>
      <c r="I109" s="23" t="s">
        <v>53</v>
      </c>
      <c r="J109" s="24">
        <v>5</v>
      </c>
      <c r="K109" s="24">
        <f>YEAR(projeto_final_reservas[[#This Row],[Data]])</f>
        <v>2018</v>
      </c>
      <c r="L109" s="24">
        <f>MONTH(projeto_final_reservas[[#This Row],[Data]])</f>
        <v>4</v>
      </c>
    </row>
    <row r="110" spans="1:12">
      <c r="A110" s="24">
        <v>2111</v>
      </c>
      <c r="B110" s="25">
        <v>43194</v>
      </c>
      <c r="C110" s="23" t="s">
        <v>63</v>
      </c>
      <c r="D110" s="23" t="s">
        <v>56</v>
      </c>
      <c r="E110" s="23" t="s">
        <v>52</v>
      </c>
      <c r="F110" s="23" t="s">
        <v>55</v>
      </c>
      <c r="G110" s="26">
        <v>2535</v>
      </c>
      <c r="H110" s="26">
        <v>126.75</v>
      </c>
      <c r="I110" s="23" t="s">
        <v>48</v>
      </c>
      <c r="J110" s="24">
        <v>5</v>
      </c>
      <c r="K110" s="24">
        <f>YEAR(projeto_final_reservas[[#This Row],[Data]])</f>
        <v>2018</v>
      </c>
      <c r="L110" s="24">
        <f>MONTH(projeto_final_reservas[[#This Row],[Data]])</f>
        <v>4</v>
      </c>
    </row>
    <row r="111" spans="1:12">
      <c r="A111" s="24">
        <v>2112</v>
      </c>
      <c r="B111" s="25">
        <v>43195</v>
      </c>
      <c r="C111" s="23" t="s">
        <v>69</v>
      </c>
      <c r="D111" s="23" t="s">
        <v>56</v>
      </c>
      <c r="E111" s="23" t="s">
        <v>57</v>
      </c>
      <c r="F111" s="23" t="s">
        <v>62</v>
      </c>
      <c r="G111" s="26">
        <v>2570</v>
      </c>
      <c r="H111" s="26">
        <v>128.5</v>
      </c>
      <c r="I111" s="23" t="s">
        <v>53</v>
      </c>
      <c r="J111" s="24">
        <v>5</v>
      </c>
      <c r="K111" s="24">
        <f>YEAR(projeto_final_reservas[[#This Row],[Data]])</f>
        <v>2018</v>
      </c>
      <c r="L111" s="24">
        <f>MONTH(projeto_final_reservas[[#This Row],[Data]])</f>
        <v>4</v>
      </c>
    </row>
    <row r="112" spans="1:12">
      <c r="A112" s="24">
        <v>2113</v>
      </c>
      <c r="B112" s="25">
        <v>43196</v>
      </c>
      <c r="C112" s="23" t="s">
        <v>75</v>
      </c>
      <c r="D112" s="23" t="s">
        <v>45</v>
      </c>
      <c r="E112" s="23" t="s">
        <v>50</v>
      </c>
      <c r="F112" s="23" t="s">
        <v>47</v>
      </c>
      <c r="G112" s="26">
        <v>2605</v>
      </c>
      <c r="H112" s="26">
        <v>130.25</v>
      </c>
      <c r="I112" s="23" t="s">
        <v>48</v>
      </c>
      <c r="J112" s="24">
        <v>3</v>
      </c>
      <c r="K112" s="24">
        <f>YEAR(projeto_final_reservas[[#This Row],[Data]])</f>
        <v>2018</v>
      </c>
      <c r="L112" s="24">
        <f>MONTH(projeto_final_reservas[[#This Row],[Data]])</f>
        <v>4</v>
      </c>
    </row>
    <row r="113" spans="1:12">
      <c r="A113" s="24">
        <v>2114</v>
      </c>
      <c r="B113" s="25">
        <v>43196</v>
      </c>
      <c r="C113" s="23" t="s">
        <v>69</v>
      </c>
      <c r="D113" s="23" t="s">
        <v>45</v>
      </c>
      <c r="E113" s="23" t="s">
        <v>46</v>
      </c>
      <c r="F113" s="23" t="s">
        <v>47</v>
      </c>
      <c r="G113" s="26">
        <v>8967</v>
      </c>
      <c r="H113" s="26">
        <v>448.35</v>
      </c>
      <c r="I113" s="23" t="s">
        <v>48</v>
      </c>
      <c r="J113" s="24">
        <v>5</v>
      </c>
      <c r="K113" s="24">
        <f>YEAR(projeto_final_reservas[[#This Row],[Data]])</f>
        <v>2018</v>
      </c>
      <c r="L113" s="24">
        <f>MONTH(projeto_final_reservas[[#This Row],[Data]])</f>
        <v>4</v>
      </c>
    </row>
    <row r="114" spans="1:12">
      <c r="A114" s="24">
        <v>2115</v>
      </c>
      <c r="B114" s="25">
        <v>43196</v>
      </c>
      <c r="C114" s="23" t="s">
        <v>69</v>
      </c>
      <c r="D114" s="23" t="s">
        <v>45</v>
      </c>
      <c r="E114" s="23" t="s">
        <v>52</v>
      </c>
      <c r="F114" s="23" t="s">
        <v>47</v>
      </c>
      <c r="G114" s="26">
        <v>7896</v>
      </c>
      <c r="H114" s="26">
        <v>394.8</v>
      </c>
      <c r="I114" s="23" t="s">
        <v>48</v>
      </c>
      <c r="J114" s="24">
        <v>5</v>
      </c>
      <c r="K114" s="24">
        <f>YEAR(projeto_final_reservas[[#This Row],[Data]])</f>
        <v>2018</v>
      </c>
      <c r="L114" s="24">
        <f>MONTH(projeto_final_reservas[[#This Row],[Data]])</f>
        <v>4</v>
      </c>
    </row>
    <row r="115" spans="1:12">
      <c r="A115" s="24">
        <v>2116</v>
      </c>
      <c r="B115" s="25">
        <v>43196</v>
      </c>
      <c r="C115" s="23" t="s">
        <v>44</v>
      </c>
      <c r="D115" s="23" t="s">
        <v>45</v>
      </c>
      <c r="E115" s="23" t="s">
        <v>57</v>
      </c>
      <c r="F115" s="23" t="s">
        <v>47</v>
      </c>
      <c r="G115" s="26">
        <v>6543</v>
      </c>
      <c r="H115" s="26">
        <v>327.14999999999998</v>
      </c>
      <c r="I115" s="23" t="s">
        <v>48</v>
      </c>
      <c r="J115" s="24">
        <v>5</v>
      </c>
      <c r="K115" s="24">
        <f>YEAR(projeto_final_reservas[[#This Row],[Data]])</f>
        <v>2018</v>
      </c>
      <c r="L115" s="24">
        <f>MONTH(projeto_final_reservas[[#This Row],[Data]])</f>
        <v>4</v>
      </c>
    </row>
    <row r="116" spans="1:12">
      <c r="A116" s="24">
        <v>2117</v>
      </c>
      <c r="B116" s="25">
        <v>43196</v>
      </c>
      <c r="C116" s="23" t="s">
        <v>63</v>
      </c>
      <c r="D116" s="23" t="s">
        <v>45</v>
      </c>
      <c r="E116" s="23" t="s">
        <v>50</v>
      </c>
      <c r="F116" s="23" t="s">
        <v>55</v>
      </c>
      <c r="G116" s="26">
        <v>8765</v>
      </c>
      <c r="H116" s="26">
        <v>438.25</v>
      </c>
      <c r="I116" s="23" t="s">
        <v>48</v>
      </c>
      <c r="J116" s="24">
        <v>3</v>
      </c>
      <c r="K116" s="24">
        <f>YEAR(projeto_final_reservas[[#This Row],[Data]])</f>
        <v>2018</v>
      </c>
      <c r="L116" s="24">
        <f>MONTH(projeto_final_reservas[[#This Row],[Data]])</f>
        <v>4</v>
      </c>
    </row>
    <row r="117" spans="1:12">
      <c r="A117" s="24">
        <v>2118</v>
      </c>
      <c r="B117" s="25">
        <v>43196</v>
      </c>
      <c r="C117" s="23" t="s">
        <v>69</v>
      </c>
      <c r="D117" s="23" t="s">
        <v>45</v>
      </c>
      <c r="E117" s="23" t="s">
        <v>57</v>
      </c>
      <c r="F117" s="23" t="s">
        <v>47</v>
      </c>
      <c r="G117" s="26">
        <v>9456</v>
      </c>
      <c r="H117" s="26">
        <v>472.8</v>
      </c>
      <c r="I117" s="23" t="s">
        <v>48</v>
      </c>
      <c r="J117" s="24">
        <v>5</v>
      </c>
      <c r="K117" s="24">
        <f>YEAR(projeto_final_reservas[[#This Row],[Data]])</f>
        <v>2018</v>
      </c>
      <c r="L117" s="24">
        <f>MONTH(projeto_final_reservas[[#This Row],[Data]])</f>
        <v>4</v>
      </c>
    </row>
    <row r="118" spans="1:12">
      <c r="A118" s="24">
        <v>2119</v>
      </c>
      <c r="B118" s="25">
        <v>43197</v>
      </c>
      <c r="C118" s="23" t="s">
        <v>75</v>
      </c>
      <c r="D118" s="23" t="s">
        <v>45</v>
      </c>
      <c r="E118" s="23" t="s">
        <v>50</v>
      </c>
      <c r="F118" s="23" t="s">
        <v>47</v>
      </c>
      <c r="G118" s="26">
        <v>2640</v>
      </c>
      <c r="H118" s="26">
        <v>132</v>
      </c>
      <c r="I118" s="23" t="s">
        <v>48</v>
      </c>
      <c r="J118" s="24">
        <v>5</v>
      </c>
      <c r="K118" s="24">
        <f>YEAR(projeto_final_reservas[[#This Row],[Data]])</f>
        <v>2018</v>
      </c>
      <c r="L118" s="24">
        <f>MONTH(projeto_final_reservas[[#This Row],[Data]])</f>
        <v>4</v>
      </c>
    </row>
    <row r="119" spans="1:12">
      <c r="A119" s="24">
        <v>2120</v>
      </c>
      <c r="B119" s="25">
        <v>43198</v>
      </c>
      <c r="C119" s="23" t="s">
        <v>69</v>
      </c>
      <c r="D119" s="23" t="s">
        <v>45</v>
      </c>
      <c r="E119" s="23" t="s">
        <v>52</v>
      </c>
      <c r="F119" s="23" t="s">
        <v>62</v>
      </c>
      <c r="G119" s="26">
        <v>2675</v>
      </c>
      <c r="H119" s="26">
        <v>133.75</v>
      </c>
      <c r="I119" s="23" t="s">
        <v>53</v>
      </c>
      <c r="J119" s="24">
        <v>5</v>
      </c>
      <c r="K119" s="24">
        <f>YEAR(projeto_final_reservas[[#This Row],[Data]])</f>
        <v>2018</v>
      </c>
      <c r="L119" s="24">
        <f>MONTH(projeto_final_reservas[[#This Row],[Data]])</f>
        <v>4</v>
      </c>
    </row>
    <row r="120" spans="1:12">
      <c r="A120" s="24">
        <v>2121</v>
      </c>
      <c r="B120" s="25">
        <v>43199</v>
      </c>
      <c r="C120" s="23" t="s">
        <v>69</v>
      </c>
      <c r="D120" s="23" t="s">
        <v>56</v>
      </c>
      <c r="E120" s="23" t="s">
        <v>46</v>
      </c>
      <c r="F120" s="23" t="s">
        <v>47</v>
      </c>
      <c r="G120" s="26">
        <v>2710</v>
      </c>
      <c r="H120" s="26">
        <v>135.5</v>
      </c>
      <c r="I120" s="23" t="s">
        <v>48</v>
      </c>
      <c r="J120" s="24">
        <v>5</v>
      </c>
      <c r="K120" s="24">
        <f>YEAR(projeto_final_reservas[[#This Row],[Data]])</f>
        <v>2018</v>
      </c>
      <c r="L120" s="24">
        <f>MONTH(projeto_final_reservas[[#This Row],[Data]])</f>
        <v>4</v>
      </c>
    </row>
    <row r="121" spans="1:12">
      <c r="A121" s="24">
        <v>2122</v>
      </c>
      <c r="B121" s="25">
        <v>43200</v>
      </c>
      <c r="C121" s="23" t="s">
        <v>75</v>
      </c>
      <c r="D121" s="23" t="s">
        <v>56</v>
      </c>
      <c r="E121" s="23" t="s">
        <v>46</v>
      </c>
      <c r="F121" s="23" t="s">
        <v>47</v>
      </c>
      <c r="G121" s="26">
        <v>2745</v>
      </c>
      <c r="H121" s="26">
        <v>137.25</v>
      </c>
      <c r="I121" s="23" t="s">
        <v>53</v>
      </c>
      <c r="J121" s="24">
        <v>4</v>
      </c>
      <c r="K121" s="24">
        <f>YEAR(projeto_final_reservas[[#This Row],[Data]])</f>
        <v>2018</v>
      </c>
      <c r="L121" s="24">
        <f>MONTH(projeto_final_reservas[[#This Row],[Data]])</f>
        <v>4</v>
      </c>
    </row>
    <row r="122" spans="1:12">
      <c r="A122" s="24">
        <v>2123</v>
      </c>
      <c r="B122" s="25">
        <v>43201</v>
      </c>
      <c r="C122" s="23" t="s">
        <v>75</v>
      </c>
      <c r="D122" s="23" t="s">
        <v>45</v>
      </c>
      <c r="E122" s="23" t="s">
        <v>52</v>
      </c>
      <c r="F122" s="23" t="s">
        <v>47</v>
      </c>
      <c r="G122" s="26">
        <v>2780</v>
      </c>
      <c r="H122" s="26">
        <v>139</v>
      </c>
      <c r="I122" s="23" t="s">
        <v>48</v>
      </c>
      <c r="J122" s="24">
        <v>5</v>
      </c>
      <c r="K122" s="24">
        <f>YEAR(projeto_final_reservas[[#This Row],[Data]])</f>
        <v>2018</v>
      </c>
      <c r="L122" s="24">
        <f>MONTH(projeto_final_reservas[[#This Row],[Data]])</f>
        <v>4</v>
      </c>
    </row>
    <row r="123" spans="1:12">
      <c r="A123" s="24">
        <v>2124</v>
      </c>
      <c r="B123" s="25">
        <v>43202</v>
      </c>
      <c r="C123" s="23" t="s">
        <v>63</v>
      </c>
      <c r="D123" s="23" t="s">
        <v>45</v>
      </c>
      <c r="E123" s="23" t="s">
        <v>57</v>
      </c>
      <c r="F123" s="23" t="s">
        <v>47</v>
      </c>
      <c r="G123" s="26">
        <v>2815</v>
      </c>
      <c r="H123" s="26">
        <v>140.75</v>
      </c>
      <c r="I123" s="23" t="s">
        <v>48</v>
      </c>
      <c r="J123" s="24">
        <v>5</v>
      </c>
      <c r="K123" s="24">
        <f>YEAR(projeto_final_reservas[[#This Row],[Data]])</f>
        <v>2018</v>
      </c>
      <c r="L123" s="24">
        <f>MONTH(projeto_final_reservas[[#This Row],[Data]])</f>
        <v>4</v>
      </c>
    </row>
    <row r="124" spans="1:12">
      <c r="A124" s="24">
        <v>2125</v>
      </c>
      <c r="B124" s="25">
        <v>43203</v>
      </c>
      <c r="C124" s="23" t="s">
        <v>75</v>
      </c>
      <c r="D124" s="23" t="s">
        <v>45</v>
      </c>
      <c r="E124" s="23" t="s">
        <v>50</v>
      </c>
      <c r="F124" s="23" t="s">
        <v>55</v>
      </c>
      <c r="G124" s="26">
        <v>2850</v>
      </c>
      <c r="H124" s="26">
        <v>142.5</v>
      </c>
      <c r="I124" s="23" t="s">
        <v>53</v>
      </c>
      <c r="J124" s="24">
        <v>5</v>
      </c>
      <c r="K124" s="24">
        <f>YEAR(projeto_final_reservas[[#This Row],[Data]])</f>
        <v>2018</v>
      </c>
      <c r="L124" s="24">
        <f>MONTH(projeto_final_reservas[[#This Row],[Data]])</f>
        <v>4</v>
      </c>
    </row>
    <row r="125" spans="1:12">
      <c r="A125" s="24">
        <v>2126</v>
      </c>
      <c r="B125" s="25">
        <v>43204</v>
      </c>
      <c r="C125" s="23" t="s">
        <v>75</v>
      </c>
      <c r="D125" s="23" t="s">
        <v>56</v>
      </c>
      <c r="E125" s="23" t="s">
        <v>50</v>
      </c>
      <c r="F125" s="23" t="s">
        <v>47</v>
      </c>
      <c r="G125" s="26">
        <v>2885</v>
      </c>
      <c r="H125" s="26">
        <v>144.25</v>
      </c>
      <c r="I125" s="23" t="s">
        <v>48</v>
      </c>
      <c r="J125" s="24">
        <v>5</v>
      </c>
      <c r="K125" s="24">
        <f>YEAR(projeto_final_reservas[[#This Row],[Data]])</f>
        <v>2018</v>
      </c>
      <c r="L125" s="24">
        <f>MONTH(projeto_final_reservas[[#This Row],[Data]])</f>
        <v>4</v>
      </c>
    </row>
    <row r="126" spans="1:12">
      <c r="A126" s="24">
        <v>2127</v>
      </c>
      <c r="B126" s="25">
        <v>43205</v>
      </c>
      <c r="C126" s="23" t="s">
        <v>44</v>
      </c>
      <c r="D126" s="23" t="s">
        <v>56</v>
      </c>
      <c r="E126" s="23" t="s">
        <v>52</v>
      </c>
      <c r="F126" s="23" t="s">
        <v>62</v>
      </c>
      <c r="G126" s="26">
        <v>2920</v>
      </c>
      <c r="H126" s="26">
        <v>146</v>
      </c>
      <c r="I126" s="23" t="s">
        <v>53</v>
      </c>
      <c r="J126" s="24">
        <v>4</v>
      </c>
      <c r="K126" s="24">
        <f>YEAR(projeto_final_reservas[[#This Row],[Data]])</f>
        <v>2018</v>
      </c>
      <c r="L126" s="24">
        <f>MONTH(projeto_final_reservas[[#This Row],[Data]])</f>
        <v>4</v>
      </c>
    </row>
    <row r="127" spans="1:12">
      <c r="A127" s="24">
        <v>2128</v>
      </c>
      <c r="B127" s="25">
        <v>43206</v>
      </c>
      <c r="C127" s="23" t="s">
        <v>69</v>
      </c>
      <c r="D127" s="23" t="s">
        <v>45</v>
      </c>
      <c r="E127" s="23" t="s">
        <v>46</v>
      </c>
      <c r="F127" s="23" t="s">
        <v>47</v>
      </c>
      <c r="G127" s="26">
        <v>2955</v>
      </c>
      <c r="H127" s="26">
        <v>147.75</v>
      </c>
      <c r="I127" s="23" t="s">
        <v>48</v>
      </c>
      <c r="J127" s="24">
        <v>4</v>
      </c>
      <c r="K127" s="24">
        <f>YEAR(projeto_final_reservas[[#This Row],[Data]])</f>
        <v>2018</v>
      </c>
      <c r="L127" s="24">
        <f>MONTH(projeto_final_reservas[[#This Row],[Data]])</f>
        <v>4</v>
      </c>
    </row>
    <row r="128" spans="1:12">
      <c r="A128" s="24">
        <v>2129</v>
      </c>
      <c r="B128" s="25">
        <v>43207</v>
      </c>
      <c r="C128" s="23" t="s">
        <v>75</v>
      </c>
      <c r="D128" s="23" t="s">
        <v>45</v>
      </c>
      <c r="E128" s="23" t="s">
        <v>46</v>
      </c>
      <c r="F128" s="23" t="s">
        <v>47</v>
      </c>
      <c r="G128" s="26">
        <v>2990</v>
      </c>
      <c r="H128" s="26">
        <v>149.5</v>
      </c>
      <c r="I128" s="23" t="s">
        <v>48</v>
      </c>
      <c r="J128" s="24">
        <v>5</v>
      </c>
      <c r="K128" s="24">
        <f>YEAR(projeto_final_reservas[[#This Row],[Data]])</f>
        <v>2018</v>
      </c>
      <c r="L128" s="24">
        <f>MONTH(projeto_final_reservas[[#This Row],[Data]])</f>
        <v>4</v>
      </c>
    </row>
    <row r="129" spans="1:12">
      <c r="A129" s="24">
        <v>2130</v>
      </c>
      <c r="B129" s="25">
        <v>43208</v>
      </c>
      <c r="C129" s="23" t="s">
        <v>69</v>
      </c>
      <c r="D129" s="23" t="s">
        <v>45</v>
      </c>
      <c r="E129" s="23" t="s">
        <v>52</v>
      </c>
      <c r="F129" s="23" t="s">
        <v>47</v>
      </c>
      <c r="G129" s="26">
        <v>3025</v>
      </c>
      <c r="H129" s="26">
        <v>151.25</v>
      </c>
      <c r="I129" s="23" t="s">
        <v>53</v>
      </c>
      <c r="J129" s="24">
        <v>5</v>
      </c>
      <c r="K129" s="24">
        <f>YEAR(projeto_final_reservas[[#This Row],[Data]])</f>
        <v>2018</v>
      </c>
      <c r="L129" s="24">
        <f>MONTH(projeto_final_reservas[[#This Row],[Data]])</f>
        <v>4</v>
      </c>
    </row>
    <row r="130" spans="1:12">
      <c r="A130" s="24">
        <v>2131</v>
      </c>
      <c r="B130" s="25">
        <v>43209</v>
      </c>
      <c r="C130" s="23" t="s">
        <v>63</v>
      </c>
      <c r="D130" s="23" t="s">
        <v>56</v>
      </c>
      <c r="E130" s="23" t="s">
        <v>57</v>
      </c>
      <c r="F130" s="23" t="s">
        <v>47</v>
      </c>
      <c r="G130" s="26">
        <v>3060</v>
      </c>
      <c r="H130" s="26">
        <v>153</v>
      </c>
      <c r="I130" s="23" t="s">
        <v>48</v>
      </c>
      <c r="J130" s="24">
        <v>5</v>
      </c>
      <c r="K130" s="24">
        <f>YEAR(projeto_final_reservas[[#This Row],[Data]])</f>
        <v>2018</v>
      </c>
      <c r="L130" s="24">
        <f>MONTH(projeto_final_reservas[[#This Row],[Data]])</f>
        <v>4</v>
      </c>
    </row>
    <row r="131" spans="1:12">
      <c r="A131" s="24">
        <v>2132</v>
      </c>
      <c r="B131" s="25">
        <v>43210</v>
      </c>
      <c r="C131" s="23" t="s">
        <v>69</v>
      </c>
      <c r="D131" s="23" t="s">
        <v>56</v>
      </c>
      <c r="E131" s="23" t="s">
        <v>50</v>
      </c>
      <c r="F131" s="23" t="s">
        <v>47</v>
      </c>
      <c r="G131" s="26">
        <v>3095</v>
      </c>
      <c r="H131" s="26">
        <v>154.75</v>
      </c>
      <c r="I131" s="23" t="s">
        <v>53</v>
      </c>
      <c r="J131" s="24">
        <v>5</v>
      </c>
      <c r="K131" s="24">
        <f>YEAR(projeto_final_reservas[[#This Row],[Data]])</f>
        <v>2018</v>
      </c>
      <c r="L131" s="24">
        <f>MONTH(projeto_final_reservas[[#This Row],[Data]])</f>
        <v>4</v>
      </c>
    </row>
    <row r="132" spans="1:12">
      <c r="A132" s="24">
        <v>2133</v>
      </c>
      <c r="B132" s="25">
        <v>43210</v>
      </c>
      <c r="C132" s="23" t="s">
        <v>75</v>
      </c>
      <c r="D132" s="23" t="s">
        <v>56</v>
      </c>
      <c r="E132" s="23" t="s">
        <v>46</v>
      </c>
      <c r="F132" s="23" t="s">
        <v>47</v>
      </c>
      <c r="G132" s="26">
        <v>3456</v>
      </c>
      <c r="H132" s="26">
        <v>172.8</v>
      </c>
      <c r="I132" s="23" t="s">
        <v>48</v>
      </c>
      <c r="J132" s="24">
        <v>5</v>
      </c>
      <c r="K132" s="24">
        <f>YEAR(projeto_final_reservas[[#This Row],[Data]])</f>
        <v>2018</v>
      </c>
      <c r="L132" s="24">
        <f>MONTH(projeto_final_reservas[[#This Row],[Data]])</f>
        <v>4</v>
      </c>
    </row>
    <row r="133" spans="1:12">
      <c r="A133" s="24">
        <v>2134</v>
      </c>
      <c r="B133" s="25">
        <v>43210</v>
      </c>
      <c r="C133" s="23" t="s">
        <v>44</v>
      </c>
      <c r="D133" s="23" t="s">
        <v>56</v>
      </c>
      <c r="E133" s="23" t="s">
        <v>52</v>
      </c>
      <c r="F133" s="23" t="s">
        <v>47</v>
      </c>
      <c r="G133" s="26">
        <v>4567</v>
      </c>
      <c r="H133" s="26">
        <v>228.35</v>
      </c>
      <c r="I133" s="23" t="s">
        <v>48</v>
      </c>
      <c r="J133" s="24">
        <v>5</v>
      </c>
      <c r="K133" s="24">
        <f>YEAR(projeto_final_reservas[[#This Row],[Data]])</f>
        <v>2018</v>
      </c>
      <c r="L133" s="24">
        <f>MONTH(projeto_final_reservas[[#This Row],[Data]])</f>
        <v>4</v>
      </c>
    </row>
    <row r="134" spans="1:12">
      <c r="A134" s="24">
        <v>2135</v>
      </c>
      <c r="B134" s="25">
        <v>43210</v>
      </c>
      <c r="C134" s="23" t="s">
        <v>49</v>
      </c>
      <c r="D134" s="23" t="s">
        <v>56</v>
      </c>
      <c r="E134" s="23" t="s">
        <v>57</v>
      </c>
      <c r="F134" s="23" t="s">
        <v>47</v>
      </c>
      <c r="G134" s="26">
        <v>5345</v>
      </c>
      <c r="H134" s="26">
        <v>267.25</v>
      </c>
      <c r="I134" s="23" t="s">
        <v>48</v>
      </c>
      <c r="J134" s="24">
        <v>5</v>
      </c>
      <c r="K134" s="24">
        <f>YEAR(projeto_final_reservas[[#This Row],[Data]])</f>
        <v>2018</v>
      </c>
      <c r="L134" s="24">
        <f>MONTH(projeto_final_reservas[[#This Row],[Data]])</f>
        <v>4</v>
      </c>
    </row>
    <row r="135" spans="1:12">
      <c r="A135" s="24">
        <v>2136</v>
      </c>
      <c r="B135" s="25">
        <v>43210</v>
      </c>
      <c r="C135" s="23" t="s">
        <v>51</v>
      </c>
      <c r="D135" s="23" t="s">
        <v>56</v>
      </c>
      <c r="E135" s="23" t="s">
        <v>50</v>
      </c>
      <c r="F135" s="23" t="s">
        <v>55</v>
      </c>
      <c r="G135" s="26">
        <v>3456</v>
      </c>
      <c r="H135" s="26">
        <v>172.8</v>
      </c>
      <c r="I135" s="23" t="s">
        <v>48</v>
      </c>
      <c r="J135" s="24">
        <v>5</v>
      </c>
      <c r="K135" s="24">
        <f>YEAR(projeto_final_reservas[[#This Row],[Data]])</f>
        <v>2018</v>
      </c>
      <c r="L135" s="24">
        <f>MONTH(projeto_final_reservas[[#This Row],[Data]])</f>
        <v>4</v>
      </c>
    </row>
    <row r="136" spans="1:12">
      <c r="A136" s="24">
        <v>2137</v>
      </c>
      <c r="B136" s="25">
        <v>43211</v>
      </c>
      <c r="C136" s="23" t="s">
        <v>54</v>
      </c>
      <c r="D136" s="23" t="s">
        <v>45</v>
      </c>
      <c r="E136" s="23" t="s">
        <v>50</v>
      </c>
      <c r="F136" s="23" t="s">
        <v>47</v>
      </c>
      <c r="G136" s="26">
        <v>3130</v>
      </c>
      <c r="H136" s="26">
        <v>156.5</v>
      </c>
      <c r="I136" s="23" t="s">
        <v>48</v>
      </c>
      <c r="J136" s="24">
        <v>5</v>
      </c>
      <c r="K136" s="24">
        <f>YEAR(projeto_final_reservas[[#This Row],[Data]])</f>
        <v>2018</v>
      </c>
      <c r="L136" s="24">
        <f>MONTH(projeto_final_reservas[[#This Row],[Data]])</f>
        <v>4</v>
      </c>
    </row>
    <row r="137" spans="1:12">
      <c r="A137" s="24">
        <v>2138</v>
      </c>
      <c r="B137" s="25">
        <v>43212</v>
      </c>
      <c r="C137" s="23" t="s">
        <v>58</v>
      </c>
      <c r="D137" s="23" t="s">
        <v>45</v>
      </c>
      <c r="E137" s="23" t="s">
        <v>52</v>
      </c>
      <c r="F137" s="23" t="s">
        <v>47</v>
      </c>
      <c r="G137" s="26">
        <v>3165</v>
      </c>
      <c r="H137" s="26">
        <v>158.25</v>
      </c>
      <c r="I137" s="23" t="s">
        <v>48</v>
      </c>
      <c r="J137" s="24">
        <v>4</v>
      </c>
      <c r="K137" s="24">
        <f>YEAR(projeto_final_reservas[[#This Row],[Data]])</f>
        <v>2018</v>
      </c>
      <c r="L137" s="24">
        <f>MONTH(projeto_final_reservas[[#This Row],[Data]])</f>
        <v>4</v>
      </c>
    </row>
    <row r="138" spans="1:12">
      <c r="A138" s="24">
        <v>2139</v>
      </c>
      <c r="B138" s="25">
        <v>43213</v>
      </c>
      <c r="C138" s="23" t="s">
        <v>58</v>
      </c>
      <c r="D138" s="23" t="s">
        <v>45</v>
      </c>
      <c r="E138" s="23" t="s">
        <v>46</v>
      </c>
      <c r="F138" s="23" t="s">
        <v>47</v>
      </c>
      <c r="G138" s="26">
        <v>3200</v>
      </c>
      <c r="H138" s="26">
        <v>160</v>
      </c>
      <c r="I138" s="23" t="s">
        <v>53</v>
      </c>
      <c r="J138" s="24">
        <v>4</v>
      </c>
      <c r="K138" s="24">
        <f>YEAR(projeto_final_reservas[[#This Row],[Data]])</f>
        <v>2018</v>
      </c>
      <c r="L138" s="24">
        <f>MONTH(projeto_final_reservas[[#This Row],[Data]])</f>
        <v>4</v>
      </c>
    </row>
    <row r="139" spans="1:12">
      <c r="A139" s="24">
        <v>2140</v>
      </c>
      <c r="B139" s="25">
        <v>43214</v>
      </c>
      <c r="C139" s="23" t="s">
        <v>58</v>
      </c>
      <c r="D139" s="23" t="s">
        <v>56</v>
      </c>
      <c r="E139" s="23" t="s">
        <v>46</v>
      </c>
      <c r="F139" s="23" t="s">
        <v>62</v>
      </c>
      <c r="G139" s="26">
        <v>3235</v>
      </c>
      <c r="H139" s="26">
        <v>161.75</v>
      </c>
      <c r="I139" s="23" t="s">
        <v>48</v>
      </c>
      <c r="J139" s="24">
        <v>4</v>
      </c>
      <c r="K139" s="24">
        <f>YEAR(projeto_final_reservas[[#This Row],[Data]])</f>
        <v>2018</v>
      </c>
      <c r="L139" s="24">
        <f>MONTH(projeto_final_reservas[[#This Row],[Data]])</f>
        <v>4</v>
      </c>
    </row>
    <row r="140" spans="1:12">
      <c r="A140" s="24">
        <v>2141</v>
      </c>
      <c r="B140" s="25">
        <v>43215</v>
      </c>
      <c r="C140" s="23" t="s">
        <v>59</v>
      </c>
      <c r="D140" s="23" t="s">
        <v>56</v>
      </c>
      <c r="E140" s="23" t="s">
        <v>52</v>
      </c>
      <c r="F140" s="23" t="s">
        <v>47</v>
      </c>
      <c r="G140" s="26">
        <v>3270</v>
      </c>
      <c r="H140" s="26">
        <v>163.5</v>
      </c>
      <c r="I140" s="23" t="s">
        <v>53</v>
      </c>
      <c r="J140" s="24">
        <v>3</v>
      </c>
      <c r="K140" s="24">
        <f>YEAR(projeto_final_reservas[[#This Row],[Data]])</f>
        <v>2018</v>
      </c>
      <c r="L140" s="24">
        <f>MONTH(projeto_final_reservas[[#This Row],[Data]])</f>
        <v>4</v>
      </c>
    </row>
    <row r="141" spans="1:12">
      <c r="A141" s="24">
        <v>2142</v>
      </c>
      <c r="B141" s="25">
        <v>43216</v>
      </c>
      <c r="C141" s="23" t="s">
        <v>60</v>
      </c>
      <c r="D141" s="23" t="s">
        <v>45</v>
      </c>
      <c r="E141" s="23" t="s">
        <v>57</v>
      </c>
      <c r="F141" s="23" t="s">
        <v>47</v>
      </c>
      <c r="G141" s="26">
        <v>3305</v>
      </c>
      <c r="H141" s="26">
        <v>165.25</v>
      </c>
      <c r="I141" s="23" t="s">
        <v>48</v>
      </c>
      <c r="J141" s="24">
        <v>3</v>
      </c>
      <c r="K141" s="24">
        <f>YEAR(projeto_final_reservas[[#This Row],[Data]])</f>
        <v>2018</v>
      </c>
      <c r="L141" s="24">
        <f>MONTH(projeto_final_reservas[[#This Row],[Data]])</f>
        <v>4</v>
      </c>
    </row>
    <row r="142" spans="1:12">
      <c r="A142" s="24">
        <v>2143</v>
      </c>
      <c r="B142" s="25">
        <v>43217</v>
      </c>
      <c r="C142" s="23" t="s">
        <v>61</v>
      </c>
      <c r="D142" s="23" t="s">
        <v>45</v>
      </c>
      <c r="E142" s="23" t="s">
        <v>50</v>
      </c>
      <c r="F142" s="23" t="s">
        <v>47</v>
      </c>
      <c r="G142" s="26">
        <v>3340</v>
      </c>
      <c r="H142" s="26">
        <v>167</v>
      </c>
      <c r="I142" s="23" t="s">
        <v>48</v>
      </c>
      <c r="J142" s="24">
        <v>5</v>
      </c>
      <c r="K142" s="24">
        <f>YEAR(projeto_final_reservas[[#This Row],[Data]])</f>
        <v>2018</v>
      </c>
      <c r="L142" s="24">
        <f>MONTH(projeto_final_reservas[[#This Row],[Data]])</f>
        <v>4</v>
      </c>
    </row>
    <row r="143" spans="1:12">
      <c r="A143" s="24">
        <v>2144</v>
      </c>
      <c r="B143" s="25">
        <v>43218</v>
      </c>
      <c r="C143" s="23" t="s">
        <v>63</v>
      </c>
      <c r="D143" s="23" t="s">
        <v>45</v>
      </c>
      <c r="E143" s="23" t="s">
        <v>50</v>
      </c>
      <c r="F143" s="23" t="s">
        <v>55</v>
      </c>
      <c r="G143" s="26">
        <v>3375</v>
      </c>
      <c r="H143" s="26">
        <v>168.75</v>
      </c>
      <c r="I143" s="23" t="s">
        <v>53</v>
      </c>
      <c r="J143" s="24">
        <v>5</v>
      </c>
      <c r="K143" s="24">
        <f>YEAR(projeto_final_reservas[[#This Row],[Data]])</f>
        <v>2018</v>
      </c>
      <c r="L143" s="24">
        <f>MONTH(projeto_final_reservas[[#This Row],[Data]])</f>
        <v>4</v>
      </c>
    </row>
    <row r="144" spans="1:12">
      <c r="A144" s="24">
        <v>2145</v>
      </c>
      <c r="B144" s="25">
        <v>43219</v>
      </c>
      <c r="C144" s="23" t="s">
        <v>64</v>
      </c>
      <c r="D144" s="23" t="s">
        <v>56</v>
      </c>
      <c r="E144" s="23" t="s">
        <v>52</v>
      </c>
      <c r="F144" s="23" t="s">
        <v>47</v>
      </c>
      <c r="G144" s="26">
        <v>3410</v>
      </c>
      <c r="H144" s="26">
        <v>170.5</v>
      </c>
      <c r="I144" s="23" t="s">
        <v>48</v>
      </c>
      <c r="J144" s="24">
        <v>5</v>
      </c>
      <c r="K144" s="24">
        <f>YEAR(projeto_final_reservas[[#This Row],[Data]])</f>
        <v>2018</v>
      </c>
      <c r="L144" s="24">
        <f>MONTH(projeto_final_reservas[[#This Row],[Data]])</f>
        <v>4</v>
      </c>
    </row>
    <row r="145" spans="1:12">
      <c r="A145" s="24">
        <v>2146</v>
      </c>
      <c r="B145" s="25">
        <v>43220</v>
      </c>
      <c r="C145" s="23" t="s">
        <v>65</v>
      </c>
      <c r="D145" s="23" t="s">
        <v>56</v>
      </c>
      <c r="E145" s="23" t="s">
        <v>46</v>
      </c>
      <c r="F145" s="23" t="s">
        <v>47</v>
      </c>
      <c r="G145" s="26">
        <v>3445</v>
      </c>
      <c r="H145" s="26">
        <v>172.25</v>
      </c>
      <c r="I145" s="23" t="s">
        <v>53</v>
      </c>
      <c r="J145" s="24">
        <v>4</v>
      </c>
      <c r="K145" s="24">
        <f>YEAR(projeto_final_reservas[[#This Row],[Data]])</f>
        <v>2018</v>
      </c>
      <c r="L145" s="24">
        <f>MONTH(projeto_final_reservas[[#This Row],[Data]])</f>
        <v>4</v>
      </c>
    </row>
    <row r="146" spans="1:12">
      <c r="A146" s="24">
        <v>2147</v>
      </c>
      <c r="B146" s="25">
        <v>43221</v>
      </c>
      <c r="C146" s="23" t="s">
        <v>66</v>
      </c>
      <c r="D146" s="23" t="s">
        <v>45</v>
      </c>
      <c r="E146" s="23" t="s">
        <v>46</v>
      </c>
      <c r="F146" s="23" t="s">
        <v>47</v>
      </c>
      <c r="G146" s="26">
        <v>1730</v>
      </c>
      <c r="H146" s="26">
        <v>86.5</v>
      </c>
      <c r="I146" s="23" t="s">
        <v>48</v>
      </c>
      <c r="J146" s="24">
        <v>3</v>
      </c>
      <c r="K146" s="24">
        <f>YEAR(projeto_final_reservas[[#This Row],[Data]])</f>
        <v>2018</v>
      </c>
      <c r="L146" s="24">
        <f>MONTH(projeto_final_reservas[[#This Row],[Data]])</f>
        <v>5</v>
      </c>
    </row>
    <row r="147" spans="1:12">
      <c r="A147" s="24">
        <v>2148</v>
      </c>
      <c r="B147" s="25">
        <v>43222</v>
      </c>
      <c r="C147" s="23" t="s">
        <v>67</v>
      </c>
      <c r="D147" s="23" t="s">
        <v>45</v>
      </c>
      <c r="E147" s="23" t="s">
        <v>52</v>
      </c>
      <c r="F147" s="23" t="s">
        <v>47</v>
      </c>
      <c r="G147" s="26">
        <v>1765</v>
      </c>
      <c r="H147" s="26">
        <v>88.25</v>
      </c>
      <c r="I147" s="23" t="s">
        <v>48</v>
      </c>
      <c r="J147" s="24">
        <v>5</v>
      </c>
      <c r="K147" s="24">
        <f>YEAR(projeto_final_reservas[[#This Row],[Data]])</f>
        <v>2018</v>
      </c>
      <c r="L147" s="24">
        <f>MONTH(projeto_final_reservas[[#This Row],[Data]])</f>
        <v>5</v>
      </c>
    </row>
    <row r="148" spans="1:12">
      <c r="A148" s="24">
        <v>2149</v>
      </c>
      <c r="B148" s="25">
        <v>43223</v>
      </c>
      <c r="C148" s="23" t="s">
        <v>67</v>
      </c>
      <c r="D148" s="23" t="s">
        <v>45</v>
      </c>
      <c r="E148" s="23" t="s">
        <v>57</v>
      </c>
      <c r="F148" s="23" t="s">
        <v>55</v>
      </c>
      <c r="G148" s="26">
        <v>1800</v>
      </c>
      <c r="H148" s="26">
        <v>90</v>
      </c>
      <c r="I148" s="23" t="s">
        <v>53</v>
      </c>
      <c r="J148" s="24">
        <v>5</v>
      </c>
      <c r="K148" s="24">
        <f>YEAR(projeto_final_reservas[[#This Row],[Data]])</f>
        <v>2018</v>
      </c>
      <c r="L148" s="24">
        <f>MONTH(projeto_final_reservas[[#This Row],[Data]])</f>
        <v>5</v>
      </c>
    </row>
    <row r="149" spans="1:12">
      <c r="A149" s="24">
        <v>2150</v>
      </c>
      <c r="B149" s="25">
        <v>43224</v>
      </c>
      <c r="C149" s="23" t="s">
        <v>63</v>
      </c>
      <c r="D149" s="23" t="s">
        <v>56</v>
      </c>
      <c r="E149" s="23" t="s">
        <v>50</v>
      </c>
      <c r="F149" s="23" t="s">
        <v>47</v>
      </c>
      <c r="G149" s="26">
        <v>1835</v>
      </c>
      <c r="H149" s="26">
        <v>91.75</v>
      </c>
      <c r="I149" s="23" t="s">
        <v>48</v>
      </c>
      <c r="J149" s="24">
        <v>5</v>
      </c>
      <c r="K149" s="24">
        <f>YEAR(projeto_final_reservas[[#This Row],[Data]])</f>
        <v>2018</v>
      </c>
      <c r="L149" s="24">
        <f>MONTH(projeto_final_reservas[[#This Row],[Data]])</f>
        <v>5</v>
      </c>
    </row>
    <row r="150" spans="1:12">
      <c r="A150" s="24">
        <v>2151</v>
      </c>
      <c r="B150" s="25">
        <v>43225</v>
      </c>
      <c r="C150" s="23" t="s">
        <v>75</v>
      </c>
      <c r="D150" s="23" t="s">
        <v>56</v>
      </c>
      <c r="E150" s="23" t="s">
        <v>50</v>
      </c>
      <c r="F150" s="23" t="s">
        <v>47</v>
      </c>
      <c r="G150" s="26">
        <v>1870</v>
      </c>
      <c r="H150" s="26">
        <v>93.5</v>
      </c>
      <c r="I150" s="23" t="s">
        <v>53</v>
      </c>
      <c r="J150" s="24">
        <v>5</v>
      </c>
      <c r="K150" s="24">
        <f>YEAR(projeto_final_reservas[[#This Row],[Data]])</f>
        <v>2018</v>
      </c>
      <c r="L150" s="24">
        <f>MONTH(projeto_final_reservas[[#This Row],[Data]])</f>
        <v>5</v>
      </c>
    </row>
    <row r="151" spans="1:12">
      <c r="A151" s="24">
        <v>2152</v>
      </c>
      <c r="B151" s="25">
        <v>43226</v>
      </c>
      <c r="C151" s="23" t="s">
        <v>75</v>
      </c>
      <c r="D151" s="23" t="s">
        <v>45</v>
      </c>
      <c r="E151" s="23" t="s">
        <v>52</v>
      </c>
      <c r="F151" s="23" t="s">
        <v>62</v>
      </c>
      <c r="G151" s="26">
        <v>1905</v>
      </c>
      <c r="H151" s="26">
        <v>95.25</v>
      </c>
      <c r="I151" s="23" t="s">
        <v>48</v>
      </c>
      <c r="J151" s="24">
        <v>4</v>
      </c>
      <c r="K151" s="24">
        <f>YEAR(projeto_final_reservas[[#This Row],[Data]])</f>
        <v>2018</v>
      </c>
      <c r="L151" s="24">
        <f>MONTH(projeto_final_reservas[[#This Row],[Data]])</f>
        <v>5</v>
      </c>
    </row>
    <row r="152" spans="1:12">
      <c r="A152" s="24">
        <v>2153</v>
      </c>
      <c r="B152" s="25">
        <v>43227</v>
      </c>
      <c r="C152" s="23" t="s">
        <v>68</v>
      </c>
      <c r="D152" s="23" t="s">
        <v>45</v>
      </c>
      <c r="E152" s="23" t="s">
        <v>46</v>
      </c>
      <c r="F152" s="23" t="s">
        <v>47</v>
      </c>
      <c r="G152" s="26">
        <v>1940</v>
      </c>
      <c r="H152" s="26">
        <v>97</v>
      </c>
      <c r="I152" s="23" t="s">
        <v>48</v>
      </c>
      <c r="J152" s="24">
        <v>4</v>
      </c>
      <c r="K152" s="24">
        <f>YEAR(projeto_final_reservas[[#This Row],[Data]])</f>
        <v>2018</v>
      </c>
      <c r="L152" s="24">
        <f>MONTH(projeto_final_reservas[[#This Row],[Data]])</f>
        <v>5</v>
      </c>
    </row>
    <row r="153" spans="1:12">
      <c r="A153" s="24">
        <v>2154</v>
      </c>
      <c r="B153" s="25">
        <v>43228</v>
      </c>
      <c r="C153" s="23" t="s">
        <v>69</v>
      </c>
      <c r="D153" s="23" t="s">
        <v>45</v>
      </c>
      <c r="E153" s="23" t="s">
        <v>46</v>
      </c>
      <c r="F153" s="23" t="s">
        <v>47</v>
      </c>
      <c r="G153" s="26">
        <v>1975</v>
      </c>
      <c r="H153" s="26">
        <v>98.75</v>
      </c>
      <c r="I153" s="23" t="s">
        <v>53</v>
      </c>
      <c r="J153" s="24">
        <v>5</v>
      </c>
      <c r="K153" s="24">
        <f>YEAR(projeto_final_reservas[[#This Row],[Data]])</f>
        <v>2018</v>
      </c>
      <c r="L153" s="24">
        <f>MONTH(projeto_final_reservas[[#This Row],[Data]])</f>
        <v>5</v>
      </c>
    </row>
    <row r="154" spans="1:12">
      <c r="A154" s="24">
        <v>2155</v>
      </c>
      <c r="B154" s="25">
        <v>43229</v>
      </c>
      <c r="C154" s="23" t="s">
        <v>70</v>
      </c>
      <c r="D154" s="23" t="s">
        <v>56</v>
      </c>
      <c r="E154" s="23" t="s">
        <v>52</v>
      </c>
      <c r="F154" s="23" t="s">
        <v>47</v>
      </c>
      <c r="G154" s="26">
        <v>2010</v>
      </c>
      <c r="H154" s="26">
        <v>100.5</v>
      </c>
      <c r="I154" s="23" t="s">
        <v>48</v>
      </c>
      <c r="J154" s="24">
        <v>5</v>
      </c>
      <c r="K154" s="24">
        <f>YEAR(projeto_final_reservas[[#This Row],[Data]])</f>
        <v>2018</v>
      </c>
      <c r="L154" s="24">
        <f>MONTH(projeto_final_reservas[[#This Row],[Data]])</f>
        <v>5</v>
      </c>
    </row>
    <row r="155" spans="1:12">
      <c r="A155" s="24">
        <v>2156</v>
      </c>
      <c r="B155" s="25">
        <v>43230</v>
      </c>
      <c r="C155" s="23" t="s">
        <v>71</v>
      </c>
      <c r="D155" s="23" t="s">
        <v>56</v>
      </c>
      <c r="E155" s="23" t="s">
        <v>57</v>
      </c>
      <c r="F155" s="23" t="s">
        <v>55</v>
      </c>
      <c r="G155" s="26">
        <v>2045</v>
      </c>
      <c r="H155" s="26">
        <v>102.25</v>
      </c>
      <c r="I155" s="23" t="s">
        <v>48</v>
      </c>
      <c r="J155" s="24">
        <v>5</v>
      </c>
      <c r="K155" s="24">
        <f>YEAR(projeto_final_reservas[[#This Row],[Data]])</f>
        <v>2018</v>
      </c>
      <c r="L155" s="24">
        <f>MONTH(projeto_final_reservas[[#This Row],[Data]])</f>
        <v>5</v>
      </c>
    </row>
    <row r="156" spans="1:12">
      <c r="A156" s="24">
        <v>2157</v>
      </c>
      <c r="B156" s="25">
        <v>43231</v>
      </c>
      <c r="C156" s="23" t="s">
        <v>44</v>
      </c>
      <c r="D156" s="23" t="s">
        <v>45</v>
      </c>
      <c r="E156" s="23" t="s">
        <v>50</v>
      </c>
      <c r="F156" s="23" t="s">
        <v>47</v>
      </c>
      <c r="G156" s="26">
        <v>2080</v>
      </c>
      <c r="H156" s="26">
        <v>104</v>
      </c>
      <c r="I156" s="23" t="s">
        <v>48</v>
      </c>
      <c r="J156" s="24">
        <v>3</v>
      </c>
      <c r="K156" s="24">
        <f>YEAR(projeto_final_reservas[[#This Row],[Data]])</f>
        <v>2018</v>
      </c>
      <c r="L156" s="24">
        <f>MONTH(projeto_final_reservas[[#This Row],[Data]])</f>
        <v>5</v>
      </c>
    </row>
    <row r="157" spans="1:12">
      <c r="A157" s="24">
        <v>2158</v>
      </c>
      <c r="B157" s="25">
        <v>43232</v>
      </c>
      <c r="C157" s="23" t="s">
        <v>72</v>
      </c>
      <c r="D157" s="23" t="s">
        <v>45</v>
      </c>
      <c r="E157" s="23" t="s">
        <v>50</v>
      </c>
      <c r="F157" s="23" t="s">
        <v>47</v>
      </c>
      <c r="G157" s="26">
        <v>2115</v>
      </c>
      <c r="H157" s="26">
        <v>105.75</v>
      </c>
      <c r="I157" s="23" t="s">
        <v>48</v>
      </c>
      <c r="J157" s="24">
        <v>5</v>
      </c>
      <c r="K157" s="24">
        <f>YEAR(projeto_final_reservas[[#This Row],[Data]])</f>
        <v>2018</v>
      </c>
      <c r="L157" s="24">
        <f>MONTH(projeto_final_reservas[[#This Row],[Data]])</f>
        <v>5</v>
      </c>
    </row>
    <row r="158" spans="1:12">
      <c r="A158" s="24">
        <v>2159</v>
      </c>
      <c r="B158" s="25">
        <v>43233</v>
      </c>
      <c r="C158" s="23" t="s">
        <v>73</v>
      </c>
      <c r="D158" s="23" t="s">
        <v>45</v>
      </c>
      <c r="E158" s="23" t="s">
        <v>52</v>
      </c>
      <c r="F158" s="23" t="s">
        <v>47</v>
      </c>
      <c r="G158" s="26">
        <v>2150</v>
      </c>
      <c r="H158" s="26">
        <v>107.5</v>
      </c>
      <c r="I158" s="23" t="s">
        <v>53</v>
      </c>
      <c r="J158" s="24">
        <v>5</v>
      </c>
      <c r="K158" s="24">
        <f>YEAR(projeto_final_reservas[[#This Row],[Data]])</f>
        <v>2018</v>
      </c>
      <c r="L158" s="24">
        <f>MONTH(projeto_final_reservas[[#This Row],[Data]])</f>
        <v>5</v>
      </c>
    </row>
    <row r="159" spans="1:12">
      <c r="A159" s="24">
        <v>2160</v>
      </c>
      <c r="B159" s="25">
        <v>43234</v>
      </c>
      <c r="C159" s="23" t="s">
        <v>74</v>
      </c>
      <c r="D159" s="23" t="s">
        <v>56</v>
      </c>
      <c r="E159" s="23" t="s">
        <v>46</v>
      </c>
      <c r="F159" s="23" t="s">
        <v>47</v>
      </c>
      <c r="G159" s="26">
        <v>2185</v>
      </c>
      <c r="H159" s="26">
        <v>109.25</v>
      </c>
      <c r="I159" s="23" t="s">
        <v>48</v>
      </c>
      <c r="J159" s="24">
        <v>5</v>
      </c>
      <c r="K159" s="24">
        <f>YEAR(projeto_final_reservas[[#This Row],[Data]])</f>
        <v>2018</v>
      </c>
      <c r="L159" s="24">
        <f>MONTH(projeto_final_reservas[[#This Row],[Data]])</f>
        <v>5</v>
      </c>
    </row>
    <row r="160" spans="1:12">
      <c r="A160" s="24">
        <v>2161</v>
      </c>
      <c r="B160" s="25">
        <v>43235</v>
      </c>
      <c r="C160" s="23" t="s">
        <v>75</v>
      </c>
      <c r="D160" s="23" t="s">
        <v>56</v>
      </c>
      <c r="E160" s="23" t="s">
        <v>46</v>
      </c>
      <c r="F160" s="23" t="s">
        <v>62</v>
      </c>
      <c r="G160" s="26">
        <v>2220</v>
      </c>
      <c r="H160" s="26">
        <v>111</v>
      </c>
      <c r="I160" s="23" t="s">
        <v>53</v>
      </c>
      <c r="J160" s="24">
        <v>4</v>
      </c>
      <c r="K160" s="24">
        <f>YEAR(projeto_final_reservas[[#This Row],[Data]])</f>
        <v>2018</v>
      </c>
      <c r="L160" s="24">
        <f>MONTH(projeto_final_reservas[[#This Row],[Data]])</f>
        <v>5</v>
      </c>
    </row>
    <row r="161" spans="1:12">
      <c r="A161" s="24">
        <v>2162</v>
      </c>
      <c r="B161" s="25">
        <v>43236</v>
      </c>
      <c r="C161" s="23" t="s">
        <v>76</v>
      </c>
      <c r="D161" s="23" t="s">
        <v>45</v>
      </c>
      <c r="E161" s="23" t="s">
        <v>52</v>
      </c>
      <c r="F161" s="23" t="s">
        <v>47</v>
      </c>
      <c r="G161" s="26">
        <v>2255</v>
      </c>
      <c r="H161" s="26">
        <v>112.75</v>
      </c>
      <c r="I161" s="23" t="s">
        <v>48</v>
      </c>
      <c r="J161" s="24">
        <v>4</v>
      </c>
      <c r="K161" s="24">
        <f>YEAR(projeto_final_reservas[[#This Row],[Data]])</f>
        <v>2018</v>
      </c>
      <c r="L161" s="24">
        <f>MONTH(projeto_final_reservas[[#This Row],[Data]])</f>
        <v>5</v>
      </c>
    </row>
    <row r="162" spans="1:12">
      <c r="A162" s="24">
        <v>2163</v>
      </c>
      <c r="B162" s="25">
        <v>43237</v>
      </c>
      <c r="C162" s="23" t="s">
        <v>67</v>
      </c>
      <c r="D162" s="23" t="s">
        <v>45</v>
      </c>
      <c r="E162" s="23" t="s">
        <v>57</v>
      </c>
      <c r="F162" s="23" t="s">
        <v>47</v>
      </c>
      <c r="G162" s="26">
        <v>2290</v>
      </c>
      <c r="H162" s="26">
        <v>114.5</v>
      </c>
      <c r="I162" s="23" t="s">
        <v>48</v>
      </c>
      <c r="J162" s="24">
        <v>5</v>
      </c>
      <c r="K162" s="24">
        <f>YEAR(projeto_final_reservas[[#This Row],[Data]])</f>
        <v>2018</v>
      </c>
      <c r="L162" s="24">
        <f>MONTH(projeto_final_reservas[[#This Row],[Data]])</f>
        <v>5</v>
      </c>
    </row>
    <row r="163" spans="1:12">
      <c r="A163" s="24">
        <v>2164</v>
      </c>
      <c r="B163" s="25">
        <v>43238</v>
      </c>
      <c r="C163" s="23" t="s">
        <v>77</v>
      </c>
      <c r="D163" s="23" t="s">
        <v>45</v>
      </c>
      <c r="E163" s="23" t="s">
        <v>50</v>
      </c>
      <c r="F163" s="23" t="s">
        <v>47</v>
      </c>
      <c r="G163" s="26">
        <v>2325</v>
      </c>
      <c r="H163" s="26">
        <v>116.25</v>
      </c>
      <c r="I163" s="23" t="s">
        <v>53</v>
      </c>
      <c r="J163" s="24">
        <v>5</v>
      </c>
      <c r="K163" s="24">
        <f>YEAR(projeto_final_reservas[[#This Row],[Data]])</f>
        <v>2018</v>
      </c>
      <c r="L163" s="24">
        <f>MONTH(projeto_final_reservas[[#This Row],[Data]])</f>
        <v>5</v>
      </c>
    </row>
    <row r="164" spans="1:12">
      <c r="A164" s="24">
        <v>2165</v>
      </c>
      <c r="B164" s="25">
        <v>43239</v>
      </c>
      <c r="C164" s="23" t="s">
        <v>67</v>
      </c>
      <c r="D164" s="23" t="s">
        <v>56</v>
      </c>
      <c r="E164" s="23" t="s">
        <v>50</v>
      </c>
      <c r="F164" s="23" t="s">
        <v>62</v>
      </c>
      <c r="G164" s="26">
        <v>2360</v>
      </c>
      <c r="H164" s="26">
        <v>118</v>
      </c>
      <c r="I164" s="23" t="s">
        <v>48</v>
      </c>
      <c r="J164" s="24">
        <v>5</v>
      </c>
      <c r="K164" s="24">
        <f>YEAR(projeto_final_reservas[[#This Row],[Data]])</f>
        <v>2018</v>
      </c>
      <c r="L164" s="24">
        <f>MONTH(projeto_final_reservas[[#This Row],[Data]])</f>
        <v>5</v>
      </c>
    </row>
    <row r="165" spans="1:12">
      <c r="A165" s="24">
        <v>2166</v>
      </c>
      <c r="B165" s="25">
        <v>43240</v>
      </c>
      <c r="C165" s="23" t="s">
        <v>54</v>
      </c>
      <c r="D165" s="23" t="s">
        <v>56</v>
      </c>
      <c r="E165" s="23" t="s">
        <v>52</v>
      </c>
      <c r="F165" s="23" t="s">
        <v>62</v>
      </c>
      <c r="G165" s="26">
        <v>2395</v>
      </c>
      <c r="H165" s="26">
        <v>119.75</v>
      </c>
      <c r="I165" s="23" t="s">
        <v>53</v>
      </c>
      <c r="J165" s="24">
        <v>5</v>
      </c>
      <c r="K165" s="24">
        <f>YEAR(projeto_final_reservas[[#This Row],[Data]])</f>
        <v>2018</v>
      </c>
      <c r="L165" s="24">
        <f>MONTH(projeto_final_reservas[[#This Row],[Data]])</f>
        <v>5</v>
      </c>
    </row>
    <row r="166" spans="1:12">
      <c r="A166" s="24">
        <v>2167</v>
      </c>
      <c r="B166" s="25">
        <v>43241</v>
      </c>
      <c r="C166" s="23" t="s">
        <v>63</v>
      </c>
      <c r="D166" s="23" t="s">
        <v>45</v>
      </c>
      <c r="E166" s="23" t="s">
        <v>46</v>
      </c>
      <c r="F166" s="23" t="s">
        <v>55</v>
      </c>
      <c r="G166" s="26">
        <v>2430</v>
      </c>
      <c r="H166" s="26">
        <v>121.5</v>
      </c>
      <c r="I166" s="23" t="s">
        <v>48</v>
      </c>
      <c r="J166" s="24">
        <v>5</v>
      </c>
      <c r="K166" s="24">
        <f>YEAR(projeto_final_reservas[[#This Row],[Data]])</f>
        <v>2018</v>
      </c>
      <c r="L166" s="24">
        <f>MONTH(projeto_final_reservas[[#This Row],[Data]])</f>
        <v>5</v>
      </c>
    </row>
    <row r="167" spans="1:12">
      <c r="A167" s="24">
        <v>2168</v>
      </c>
      <c r="B167" s="25">
        <v>43242</v>
      </c>
      <c r="C167" s="23" t="s">
        <v>75</v>
      </c>
      <c r="D167" s="23" t="s">
        <v>45</v>
      </c>
      <c r="E167" s="23" t="s">
        <v>46</v>
      </c>
      <c r="F167" s="23" t="s">
        <v>47</v>
      </c>
      <c r="G167" s="26">
        <v>2465</v>
      </c>
      <c r="H167" s="26">
        <v>123.25</v>
      </c>
      <c r="I167" s="23" t="s">
        <v>48</v>
      </c>
      <c r="J167" s="24">
        <v>5</v>
      </c>
      <c r="K167" s="24">
        <f>YEAR(projeto_final_reservas[[#This Row],[Data]])</f>
        <v>2018</v>
      </c>
      <c r="L167" s="24">
        <f>MONTH(projeto_final_reservas[[#This Row],[Data]])</f>
        <v>5</v>
      </c>
    </row>
    <row r="168" spans="1:12">
      <c r="A168" s="24">
        <v>2169</v>
      </c>
      <c r="B168" s="25">
        <v>43243</v>
      </c>
      <c r="C168" s="23" t="s">
        <v>75</v>
      </c>
      <c r="D168" s="23" t="s">
        <v>45</v>
      </c>
      <c r="E168" s="23" t="s">
        <v>52</v>
      </c>
      <c r="F168" s="23" t="s">
        <v>47</v>
      </c>
      <c r="G168" s="26">
        <v>2500</v>
      </c>
      <c r="H168" s="26">
        <v>125</v>
      </c>
      <c r="I168" s="23" t="s">
        <v>53</v>
      </c>
      <c r="J168" s="24">
        <v>4</v>
      </c>
      <c r="K168" s="24">
        <f>YEAR(projeto_final_reservas[[#This Row],[Data]])</f>
        <v>2018</v>
      </c>
      <c r="L168" s="24">
        <f>MONTH(projeto_final_reservas[[#This Row],[Data]])</f>
        <v>5</v>
      </c>
    </row>
    <row r="169" spans="1:12">
      <c r="A169" s="24">
        <v>2170</v>
      </c>
      <c r="B169" s="25">
        <v>43244</v>
      </c>
      <c r="C169" s="23" t="s">
        <v>69</v>
      </c>
      <c r="D169" s="23" t="s">
        <v>56</v>
      </c>
      <c r="E169" s="23" t="s">
        <v>57</v>
      </c>
      <c r="F169" s="23" t="s">
        <v>55</v>
      </c>
      <c r="G169" s="26">
        <v>2535</v>
      </c>
      <c r="H169" s="26">
        <v>126.75</v>
      </c>
      <c r="I169" s="23" t="s">
        <v>48</v>
      </c>
      <c r="J169" s="24">
        <v>4</v>
      </c>
      <c r="K169" s="24">
        <f>YEAR(projeto_final_reservas[[#This Row],[Data]])</f>
        <v>2018</v>
      </c>
      <c r="L169" s="24">
        <f>MONTH(projeto_final_reservas[[#This Row],[Data]])</f>
        <v>5</v>
      </c>
    </row>
    <row r="170" spans="1:12">
      <c r="A170" s="24">
        <v>2171</v>
      </c>
      <c r="B170" s="25">
        <v>43245</v>
      </c>
      <c r="C170" s="23" t="s">
        <v>71</v>
      </c>
      <c r="D170" s="23" t="s">
        <v>56</v>
      </c>
      <c r="E170" s="23" t="s">
        <v>50</v>
      </c>
      <c r="F170" s="23" t="s">
        <v>47</v>
      </c>
      <c r="G170" s="26">
        <v>2570</v>
      </c>
      <c r="H170" s="26">
        <v>128.5</v>
      </c>
      <c r="I170" s="23" t="s">
        <v>53</v>
      </c>
      <c r="J170" s="24">
        <v>5</v>
      </c>
      <c r="K170" s="24">
        <f>YEAR(projeto_final_reservas[[#This Row],[Data]])</f>
        <v>2018</v>
      </c>
      <c r="L170" s="24">
        <f>MONTH(projeto_final_reservas[[#This Row],[Data]])</f>
        <v>5</v>
      </c>
    </row>
    <row r="171" spans="1:12">
      <c r="A171" s="24">
        <v>2172</v>
      </c>
      <c r="B171" s="25">
        <v>43246</v>
      </c>
      <c r="C171" s="23" t="s">
        <v>74</v>
      </c>
      <c r="D171" s="23" t="s">
        <v>45</v>
      </c>
      <c r="E171" s="23" t="s">
        <v>50</v>
      </c>
      <c r="F171" s="23" t="s">
        <v>47</v>
      </c>
      <c r="G171" s="26">
        <v>2605</v>
      </c>
      <c r="H171" s="26">
        <v>130.25</v>
      </c>
      <c r="I171" s="23" t="s">
        <v>48</v>
      </c>
      <c r="J171" s="24">
        <v>5</v>
      </c>
      <c r="K171" s="24">
        <f>YEAR(projeto_final_reservas[[#This Row],[Data]])</f>
        <v>2018</v>
      </c>
      <c r="L171" s="24">
        <f>MONTH(projeto_final_reservas[[#This Row],[Data]])</f>
        <v>5</v>
      </c>
    </row>
    <row r="172" spans="1:12">
      <c r="A172" s="24">
        <v>2173</v>
      </c>
      <c r="B172" s="25">
        <v>43247</v>
      </c>
      <c r="C172" s="23" t="s">
        <v>44</v>
      </c>
      <c r="D172" s="23" t="s">
        <v>45</v>
      </c>
      <c r="E172" s="23" t="s">
        <v>52</v>
      </c>
      <c r="F172" s="23" t="s">
        <v>47</v>
      </c>
      <c r="G172" s="26">
        <v>2640</v>
      </c>
      <c r="H172" s="26">
        <v>132</v>
      </c>
      <c r="I172" s="23" t="s">
        <v>48</v>
      </c>
      <c r="J172" s="24">
        <v>5</v>
      </c>
      <c r="K172" s="24">
        <f>YEAR(projeto_final_reservas[[#This Row],[Data]])</f>
        <v>2018</v>
      </c>
      <c r="L172" s="24">
        <f>MONTH(projeto_final_reservas[[#This Row],[Data]])</f>
        <v>5</v>
      </c>
    </row>
    <row r="173" spans="1:12">
      <c r="A173" s="24">
        <v>2174</v>
      </c>
      <c r="B173" s="25">
        <v>43248</v>
      </c>
      <c r="C173" s="23" t="s">
        <v>71</v>
      </c>
      <c r="D173" s="23" t="s">
        <v>45</v>
      </c>
      <c r="E173" s="23" t="s">
        <v>46</v>
      </c>
      <c r="F173" s="23" t="s">
        <v>47</v>
      </c>
      <c r="G173" s="26">
        <v>2675</v>
      </c>
      <c r="H173" s="26">
        <v>133.75</v>
      </c>
      <c r="I173" s="23" t="s">
        <v>53</v>
      </c>
      <c r="J173" s="24">
        <v>5</v>
      </c>
      <c r="K173" s="24">
        <f>YEAR(projeto_final_reservas[[#This Row],[Data]])</f>
        <v>2018</v>
      </c>
      <c r="L173" s="24">
        <f>MONTH(projeto_final_reservas[[#This Row],[Data]])</f>
        <v>5</v>
      </c>
    </row>
    <row r="174" spans="1:12">
      <c r="A174" s="24">
        <v>2175</v>
      </c>
      <c r="B174" s="25">
        <v>43249</v>
      </c>
      <c r="C174" s="23" t="s">
        <v>54</v>
      </c>
      <c r="D174" s="23" t="s">
        <v>56</v>
      </c>
      <c r="E174" s="23" t="s">
        <v>46</v>
      </c>
      <c r="F174" s="23" t="s">
        <v>47</v>
      </c>
      <c r="G174" s="26">
        <v>2710</v>
      </c>
      <c r="H174" s="26">
        <v>135.5</v>
      </c>
      <c r="I174" s="23" t="s">
        <v>48</v>
      </c>
      <c r="J174" s="24">
        <v>5</v>
      </c>
      <c r="K174" s="24">
        <f>YEAR(projeto_final_reservas[[#This Row],[Data]])</f>
        <v>2018</v>
      </c>
      <c r="L174" s="24">
        <f>MONTH(projeto_final_reservas[[#This Row],[Data]])</f>
        <v>5</v>
      </c>
    </row>
    <row r="175" spans="1:12">
      <c r="A175" s="24">
        <v>2176</v>
      </c>
      <c r="B175" s="25">
        <v>43250</v>
      </c>
      <c r="C175" s="23" t="s">
        <v>63</v>
      </c>
      <c r="D175" s="23" t="s">
        <v>56</v>
      </c>
      <c r="E175" s="23" t="s">
        <v>52</v>
      </c>
      <c r="F175" s="23" t="s">
        <v>55</v>
      </c>
      <c r="G175" s="26">
        <v>2745</v>
      </c>
      <c r="H175" s="26">
        <v>137.25</v>
      </c>
      <c r="I175" s="23" t="s">
        <v>53</v>
      </c>
      <c r="J175" s="24">
        <v>5</v>
      </c>
      <c r="K175" s="24">
        <f>YEAR(projeto_final_reservas[[#This Row],[Data]])</f>
        <v>2018</v>
      </c>
      <c r="L175" s="24">
        <f>MONTH(projeto_final_reservas[[#This Row],[Data]])</f>
        <v>5</v>
      </c>
    </row>
    <row r="176" spans="1:12">
      <c r="A176" s="24">
        <v>2177</v>
      </c>
      <c r="B176" s="25">
        <v>43251</v>
      </c>
      <c r="C176" s="23" t="s">
        <v>75</v>
      </c>
      <c r="D176" s="23" t="s">
        <v>45</v>
      </c>
      <c r="E176" s="23" t="s">
        <v>57</v>
      </c>
      <c r="F176" s="23" t="s">
        <v>62</v>
      </c>
      <c r="G176" s="26">
        <v>2780</v>
      </c>
      <c r="H176" s="26">
        <v>139</v>
      </c>
      <c r="I176" s="23" t="s">
        <v>48</v>
      </c>
      <c r="J176" s="24">
        <v>5</v>
      </c>
      <c r="K176" s="24">
        <f>YEAR(projeto_final_reservas[[#This Row],[Data]])</f>
        <v>2018</v>
      </c>
      <c r="L176" s="24">
        <f>MONTH(projeto_final_reservas[[#This Row],[Data]])</f>
        <v>5</v>
      </c>
    </row>
    <row r="177" spans="1:12">
      <c r="A177" s="24">
        <v>2178</v>
      </c>
      <c r="B177" s="25">
        <v>43252</v>
      </c>
      <c r="C177" s="23" t="s">
        <v>75</v>
      </c>
      <c r="D177" s="23" t="s">
        <v>45</v>
      </c>
      <c r="E177" s="23" t="s">
        <v>50</v>
      </c>
      <c r="F177" s="23" t="s">
        <v>47</v>
      </c>
      <c r="G177" s="26">
        <v>2815</v>
      </c>
      <c r="H177" s="26">
        <v>140.75</v>
      </c>
      <c r="I177" s="23" t="s">
        <v>48</v>
      </c>
      <c r="J177" s="24">
        <v>3</v>
      </c>
      <c r="K177" s="24">
        <f>YEAR(projeto_final_reservas[[#This Row],[Data]])</f>
        <v>2018</v>
      </c>
      <c r="L177" s="24">
        <f>MONTH(projeto_final_reservas[[#This Row],[Data]])</f>
        <v>6</v>
      </c>
    </row>
    <row r="178" spans="1:12">
      <c r="A178" s="24">
        <v>2179</v>
      </c>
      <c r="B178" s="25">
        <v>43253</v>
      </c>
      <c r="C178" s="23" t="s">
        <v>63</v>
      </c>
      <c r="D178" s="23" t="s">
        <v>45</v>
      </c>
      <c r="E178" s="23" t="s">
        <v>50</v>
      </c>
      <c r="F178" s="23" t="s">
        <v>47</v>
      </c>
      <c r="G178" s="26">
        <v>2850</v>
      </c>
      <c r="H178" s="26">
        <v>142.5</v>
      </c>
      <c r="I178" s="23" t="s">
        <v>53</v>
      </c>
      <c r="J178" s="24">
        <v>5</v>
      </c>
      <c r="K178" s="24">
        <f>YEAR(projeto_final_reservas[[#This Row],[Data]])</f>
        <v>2018</v>
      </c>
      <c r="L178" s="24">
        <f>MONTH(projeto_final_reservas[[#This Row],[Data]])</f>
        <v>6</v>
      </c>
    </row>
    <row r="179" spans="1:12">
      <c r="A179" s="24">
        <v>2180</v>
      </c>
      <c r="B179" s="25">
        <v>43254</v>
      </c>
      <c r="C179" s="23" t="s">
        <v>75</v>
      </c>
      <c r="D179" s="23" t="s">
        <v>56</v>
      </c>
      <c r="E179" s="23" t="s">
        <v>52</v>
      </c>
      <c r="F179" s="23" t="s">
        <v>47</v>
      </c>
      <c r="G179" s="26">
        <v>2885</v>
      </c>
      <c r="H179" s="26">
        <v>144.25</v>
      </c>
      <c r="I179" s="23" t="s">
        <v>48</v>
      </c>
      <c r="J179" s="24">
        <v>5</v>
      </c>
      <c r="K179" s="24">
        <f>YEAR(projeto_final_reservas[[#This Row],[Data]])</f>
        <v>2018</v>
      </c>
      <c r="L179" s="24">
        <f>MONTH(projeto_final_reservas[[#This Row],[Data]])</f>
        <v>6</v>
      </c>
    </row>
    <row r="180" spans="1:12">
      <c r="A180" s="24">
        <v>2181</v>
      </c>
      <c r="B180" s="25">
        <v>43255</v>
      </c>
      <c r="C180" s="23" t="s">
        <v>75</v>
      </c>
      <c r="D180" s="23" t="s">
        <v>56</v>
      </c>
      <c r="E180" s="23" t="s">
        <v>46</v>
      </c>
      <c r="F180" s="23" t="s">
        <v>47</v>
      </c>
      <c r="G180" s="26">
        <v>2920</v>
      </c>
      <c r="H180" s="26">
        <v>146</v>
      </c>
      <c r="I180" s="23" t="s">
        <v>53</v>
      </c>
      <c r="J180" s="24">
        <v>5</v>
      </c>
      <c r="K180" s="24">
        <f>YEAR(projeto_final_reservas[[#This Row],[Data]])</f>
        <v>2018</v>
      </c>
      <c r="L180" s="24">
        <f>MONTH(projeto_final_reservas[[#This Row],[Data]])</f>
        <v>6</v>
      </c>
    </row>
    <row r="181" spans="1:12">
      <c r="A181" s="24">
        <v>2182</v>
      </c>
      <c r="B181" s="25">
        <v>43256</v>
      </c>
      <c r="C181" s="23" t="s">
        <v>69</v>
      </c>
      <c r="D181" s="23" t="s">
        <v>45</v>
      </c>
      <c r="E181" s="23" t="s">
        <v>46</v>
      </c>
      <c r="F181" s="23" t="s">
        <v>55</v>
      </c>
      <c r="G181" s="26">
        <v>2955</v>
      </c>
      <c r="H181" s="26">
        <v>147.75</v>
      </c>
      <c r="I181" s="23" t="s">
        <v>48</v>
      </c>
      <c r="J181" s="24">
        <v>3</v>
      </c>
      <c r="K181" s="24">
        <f>YEAR(projeto_final_reservas[[#This Row],[Data]])</f>
        <v>2018</v>
      </c>
      <c r="L181" s="24">
        <f>MONTH(projeto_final_reservas[[#This Row],[Data]])</f>
        <v>6</v>
      </c>
    </row>
    <row r="182" spans="1:12">
      <c r="A182" s="24">
        <v>2183</v>
      </c>
      <c r="B182" s="25">
        <v>43257</v>
      </c>
      <c r="C182" s="23" t="s">
        <v>69</v>
      </c>
      <c r="D182" s="23" t="s">
        <v>45</v>
      </c>
      <c r="E182" s="23" t="s">
        <v>52</v>
      </c>
      <c r="F182" s="23" t="s">
        <v>47</v>
      </c>
      <c r="G182" s="26">
        <v>2990</v>
      </c>
      <c r="H182" s="26">
        <v>149.5</v>
      </c>
      <c r="I182" s="23" t="s">
        <v>48</v>
      </c>
      <c r="J182" s="24">
        <v>5</v>
      </c>
      <c r="K182" s="24">
        <f>YEAR(projeto_final_reservas[[#This Row],[Data]])</f>
        <v>2018</v>
      </c>
      <c r="L182" s="24">
        <f>MONTH(projeto_final_reservas[[#This Row],[Data]])</f>
        <v>6</v>
      </c>
    </row>
    <row r="183" spans="1:12">
      <c r="A183" s="24">
        <v>2184</v>
      </c>
      <c r="B183" s="25">
        <v>43258</v>
      </c>
      <c r="C183" s="23" t="s">
        <v>44</v>
      </c>
      <c r="D183" s="23" t="s">
        <v>45</v>
      </c>
      <c r="E183" s="23" t="s">
        <v>57</v>
      </c>
      <c r="F183" s="23" t="s">
        <v>47</v>
      </c>
      <c r="G183" s="26">
        <v>3025</v>
      </c>
      <c r="H183" s="26">
        <v>151.25</v>
      </c>
      <c r="I183" s="23" t="s">
        <v>53</v>
      </c>
      <c r="J183" s="24">
        <v>5</v>
      </c>
      <c r="K183" s="24">
        <f>YEAR(projeto_final_reservas[[#This Row],[Data]])</f>
        <v>2018</v>
      </c>
      <c r="L183" s="24">
        <f>MONTH(projeto_final_reservas[[#This Row],[Data]])</f>
        <v>6</v>
      </c>
    </row>
    <row r="184" spans="1:12">
      <c r="A184" s="24">
        <v>2185</v>
      </c>
      <c r="B184" s="25">
        <v>43259</v>
      </c>
      <c r="C184" s="23" t="s">
        <v>63</v>
      </c>
      <c r="D184" s="23" t="s">
        <v>56</v>
      </c>
      <c r="E184" s="23" t="s">
        <v>50</v>
      </c>
      <c r="F184" s="23" t="s">
        <v>62</v>
      </c>
      <c r="G184" s="26">
        <v>3060</v>
      </c>
      <c r="H184" s="26">
        <v>153</v>
      </c>
      <c r="I184" s="23" t="s">
        <v>48</v>
      </c>
      <c r="J184" s="24">
        <v>5</v>
      </c>
      <c r="K184" s="24">
        <f>YEAR(projeto_final_reservas[[#This Row],[Data]])</f>
        <v>2018</v>
      </c>
      <c r="L184" s="24">
        <f>MONTH(projeto_final_reservas[[#This Row],[Data]])</f>
        <v>6</v>
      </c>
    </row>
    <row r="185" spans="1:12">
      <c r="A185" s="24">
        <v>2186</v>
      </c>
      <c r="B185" s="25">
        <v>43260</v>
      </c>
      <c r="C185" s="23" t="s">
        <v>69</v>
      </c>
      <c r="D185" s="23" t="s">
        <v>56</v>
      </c>
      <c r="E185" s="23" t="s">
        <v>50</v>
      </c>
      <c r="F185" s="23" t="s">
        <v>47</v>
      </c>
      <c r="G185" s="26">
        <v>3095</v>
      </c>
      <c r="H185" s="26">
        <v>154.75</v>
      </c>
      <c r="I185" s="23" t="s">
        <v>53</v>
      </c>
      <c r="J185" s="24">
        <v>5</v>
      </c>
      <c r="K185" s="24">
        <f>YEAR(projeto_final_reservas[[#This Row],[Data]])</f>
        <v>2018</v>
      </c>
      <c r="L185" s="24">
        <f>MONTH(projeto_final_reservas[[#This Row],[Data]])</f>
        <v>6</v>
      </c>
    </row>
    <row r="186" spans="1:12">
      <c r="A186" s="24">
        <v>2187</v>
      </c>
      <c r="B186" s="25">
        <v>43261</v>
      </c>
      <c r="C186" s="23" t="s">
        <v>75</v>
      </c>
      <c r="D186" s="23" t="s">
        <v>45</v>
      </c>
      <c r="E186" s="23" t="s">
        <v>52</v>
      </c>
      <c r="F186" s="23" t="s">
        <v>47</v>
      </c>
      <c r="G186" s="26">
        <v>3130</v>
      </c>
      <c r="H186" s="26">
        <v>156.5</v>
      </c>
      <c r="I186" s="23" t="s">
        <v>48</v>
      </c>
      <c r="J186" s="24">
        <v>4</v>
      </c>
      <c r="K186" s="24">
        <f>YEAR(projeto_final_reservas[[#This Row],[Data]])</f>
        <v>2018</v>
      </c>
      <c r="L186" s="24">
        <f>MONTH(projeto_final_reservas[[#This Row],[Data]])</f>
        <v>6</v>
      </c>
    </row>
    <row r="187" spans="1:12">
      <c r="A187" s="24">
        <v>2188</v>
      </c>
      <c r="B187" s="25">
        <v>43262</v>
      </c>
      <c r="C187" s="23" t="s">
        <v>69</v>
      </c>
      <c r="D187" s="23" t="s">
        <v>45</v>
      </c>
      <c r="E187" s="23" t="s">
        <v>46</v>
      </c>
      <c r="F187" s="23" t="s">
        <v>47</v>
      </c>
      <c r="G187" s="26">
        <v>3165</v>
      </c>
      <c r="H187" s="26">
        <v>158.25</v>
      </c>
      <c r="I187" s="23" t="s">
        <v>48</v>
      </c>
      <c r="J187" s="24">
        <v>5</v>
      </c>
      <c r="K187" s="24">
        <f>YEAR(projeto_final_reservas[[#This Row],[Data]])</f>
        <v>2018</v>
      </c>
      <c r="L187" s="24">
        <f>MONTH(projeto_final_reservas[[#This Row],[Data]])</f>
        <v>6</v>
      </c>
    </row>
    <row r="188" spans="1:12">
      <c r="A188" s="24">
        <v>2189</v>
      </c>
      <c r="B188" s="25">
        <v>43263</v>
      </c>
      <c r="C188" s="23" t="s">
        <v>58</v>
      </c>
      <c r="D188" s="23" t="s">
        <v>45</v>
      </c>
      <c r="E188" s="23" t="s">
        <v>46</v>
      </c>
      <c r="F188" s="23" t="s">
        <v>47</v>
      </c>
      <c r="G188" s="26">
        <v>3200</v>
      </c>
      <c r="H188" s="26">
        <v>160</v>
      </c>
      <c r="I188" s="23" t="s">
        <v>48</v>
      </c>
      <c r="J188" s="24">
        <v>5</v>
      </c>
      <c r="K188" s="24">
        <f>YEAR(projeto_final_reservas[[#This Row],[Data]])</f>
        <v>2018</v>
      </c>
      <c r="L188" s="24">
        <f>MONTH(projeto_final_reservas[[#This Row],[Data]])</f>
        <v>6</v>
      </c>
    </row>
    <row r="189" spans="1:12">
      <c r="A189" s="24">
        <v>2190</v>
      </c>
      <c r="B189" s="25">
        <v>43264</v>
      </c>
      <c r="C189" s="23" t="s">
        <v>44</v>
      </c>
      <c r="D189" s="23" t="s">
        <v>56</v>
      </c>
      <c r="E189" s="23" t="s">
        <v>52</v>
      </c>
      <c r="F189" s="23" t="s">
        <v>55</v>
      </c>
      <c r="G189" s="26">
        <v>3235</v>
      </c>
      <c r="H189" s="26">
        <v>161.75</v>
      </c>
      <c r="I189" s="23" t="s">
        <v>48</v>
      </c>
      <c r="J189" s="24">
        <v>5</v>
      </c>
      <c r="K189" s="24">
        <f>YEAR(projeto_final_reservas[[#This Row],[Data]])</f>
        <v>2018</v>
      </c>
      <c r="L189" s="24">
        <f>MONTH(projeto_final_reservas[[#This Row],[Data]])</f>
        <v>6</v>
      </c>
    </row>
    <row r="190" spans="1:12">
      <c r="A190" s="24">
        <v>2191</v>
      </c>
      <c r="B190" s="25">
        <v>43265</v>
      </c>
      <c r="C190" s="23" t="s">
        <v>63</v>
      </c>
      <c r="D190" s="23" t="s">
        <v>56</v>
      </c>
      <c r="E190" s="23" t="s">
        <v>57</v>
      </c>
      <c r="F190" s="23" t="s">
        <v>47</v>
      </c>
      <c r="G190" s="26">
        <v>3270</v>
      </c>
      <c r="H190" s="26">
        <v>163.5</v>
      </c>
      <c r="I190" s="23" t="s">
        <v>53</v>
      </c>
      <c r="J190" s="24">
        <v>5</v>
      </c>
      <c r="K190" s="24">
        <f>YEAR(projeto_final_reservas[[#This Row],[Data]])</f>
        <v>2018</v>
      </c>
      <c r="L190" s="24">
        <f>MONTH(projeto_final_reservas[[#This Row],[Data]])</f>
        <v>6</v>
      </c>
    </row>
    <row r="191" spans="1:12">
      <c r="A191" s="24">
        <v>2192</v>
      </c>
      <c r="B191" s="25">
        <v>43266</v>
      </c>
      <c r="C191" s="23" t="s">
        <v>69</v>
      </c>
      <c r="D191" s="23" t="s">
        <v>45</v>
      </c>
      <c r="E191" s="23" t="s">
        <v>50</v>
      </c>
      <c r="F191" s="23" t="s">
        <v>62</v>
      </c>
      <c r="G191" s="26">
        <v>3305</v>
      </c>
      <c r="H191" s="26">
        <v>165.25</v>
      </c>
      <c r="I191" s="23" t="s">
        <v>48</v>
      </c>
      <c r="J191" s="24">
        <v>4</v>
      </c>
      <c r="K191" s="24">
        <f>YEAR(projeto_final_reservas[[#This Row],[Data]])</f>
        <v>2018</v>
      </c>
      <c r="L191" s="24">
        <f>MONTH(projeto_final_reservas[[#This Row],[Data]])</f>
        <v>6</v>
      </c>
    </row>
    <row r="192" spans="1:12">
      <c r="A192" s="24">
        <v>2193</v>
      </c>
      <c r="B192" s="25">
        <v>43267</v>
      </c>
      <c r="C192" s="23" t="s">
        <v>75</v>
      </c>
      <c r="D192" s="23" t="s">
        <v>45</v>
      </c>
      <c r="E192" s="23" t="s">
        <v>50</v>
      </c>
      <c r="F192" s="23" t="s">
        <v>47</v>
      </c>
      <c r="G192" s="26">
        <v>3340</v>
      </c>
      <c r="H192" s="26">
        <v>167</v>
      </c>
      <c r="I192" s="23" t="s">
        <v>48</v>
      </c>
      <c r="J192" s="24">
        <v>4</v>
      </c>
      <c r="K192" s="24">
        <f>YEAR(projeto_final_reservas[[#This Row],[Data]])</f>
        <v>2018</v>
      </c>
      <c r="L192" s="24">
        <f>MONTH(projeto_final_reservas[[#This Row],[Data]])</f>
        <v>6</v>
      </c>
    </row>
    <row r="193" spans="1:12">
      <c r="A193" s="24">
        <v>2194</v>
      </c>
      <c r="B193" s="25">
        <v>43268</v>
      </c>
      <c r="C193" s="23" t="s">
        <v>69</v>
      </c>
      <c r="D193" s="23" t="s">
        <v>45</v>
      </c>
      <c r="E193" s="23" t="s">
        <v>52</v>
      </c>
      <c r="F193" s="23" t="s">
        <v>47</v>
      </c>
      <c r="G193" s="26">
        <v>3375</v>
      </c>
      <c r="H193" s="26">
        <v>168.75</v>
      </c>
      <c r="I193" s="23" t="s">
        <v>53</v>
      </c>
      <c r="J193" s="24">
        <v>5</v>
      </c>
      <c r="K193" s="24">
        <f>YEAR(projeto_final_reservas[[#This Row],[Data]])</f>
        <v>2018</v>
      </c>
      <c r="L193" s="24">
        <f>MONTH(projeto_final_reservas[[#This Row],[Data]])</f>
        <v>6</v>
      </c>
    </row>
    <row r="194" spans="1:12">
      <c r="A194" s="24">
        <v>2195</v>
      </c>
      <c r="B194" s="25">
        <v>43269</v>
      </c>
      <c r="C194" s="23" t="s">
        <v>69</v>
      </c>
      <c r="D194" s="23" t="s">
        <v>56</v>
      </c>
      <c r="E194" s="23" t="s">
        <v>46</v>
      </c>
      <c r="F194" s="23" t="s">
        <v>47</v>
      </c>
      <c r="G194" s="26">
        <v>3410</v>
      </c>
      <c r="H194" s="26">
        <v>170.5</v>
      </c>
      <c r="I194" s="23" t="s">
        <v>48</v>
      </c>
      <c r="J194" s="24">
        <v>5</v>
      </c>
      <c r="K194" s="24">
        <f>YEAR(projeto_final_reservas[[#This Row],[Data]])</f>
        <v>2018</v>
      </c>
      <c r="L194" s="24">
        <f>MONTH(projeto_final_reservas[[#This Row],[Data]])</f>
        <v>6</v>
      </c>
    </row>
    <row r="195" spans="1:12">
      <c r="A195" s="24">
        <v>2196</v>
      </c>
      <c r="B195" s="25">
        <v>43270</v>
      </c>
      <c r="C195" s="23" t="s">
        <v>75</v>
      </c>
      <c r="D195" s="23" t="s">
        <v>56</v>
      </c>
      <c r="E195" s="23" t="s">
        <v>46</v>
      </c>
      <c r="F195" s="23" t="s">
        <v>47</v>
      </c>
      <c r="G195" s="26">
        <v>3445</v>
      </c>
      <c r="H195" s="26">
        <v>172.25</v>
      </c>
      <c r="I195" s="23" t="s">
        <v>53</v>
      </c>
      <c r="J195" s="24">
        <v>5</v>
      </c>
      <c r="K195" s="24">
        <f>YEAR(projeto_final_reservas[[#This Row],[Data]])</f>
        <v>2018</v>
      </c>
      <c r="L195" s="24">
        <f>MONTH(projeto_final_reservas[[#This Row],[Data]])</f>
        <v>6</v>
      </c>
    </row>
    <row r="196" spans="1:12">
      <c r="A196" s="24">
        <v>2197</v>
      </c>
      <c r="B196" s="25">
        <v>43271</v>
      </c>
      <c r="C196" s="23" t="s">
        <v>75</v>
      </c>
      <c r="D196" s="23" t="s">
        <v>45</v>
      </c>
      <c r="E196" s="23" t="s">
        <v>52</v>
      </c>
      <c r="F196" s="23" t="s">
        <v>47</v>
      </c>
      <c r="G196" s="26">
        <v>3480</v>
      </c>
      <c r="H196" s="26">
        <v>174</v>
      </c>
      <c r="I196" s="23" t="s">
        <v>48</v>
      </c>
      <c r="J196" s="24">
        <v>5</v>
      </c>
      <c r="K196" s="24">
        <f>YEAR(projeto_final_reservas[[#This Row],[Data]])</f>
        <v>2018</v>
      </c>
      <c r="L196" s="24">
        <f>MONTH(projeto_final_reservas[[#This Row],[Data]])</f>
        <v>6</v>
      </c>
    </row>
    <row r="197" spans="1:12">
      <c r="A197" s="24">
        <v>2198</v>
      </c>
      <c r="B197" s="25">
        <v>43272</v>
      </c>
      <c r="C197" s="23" t="s">
        <v>63</v>
      </c>
      <c r="D197" s="23" t="s">
        <v>45</v>
      </c>
      <c r="E197" s="23" t="s">
        <v>57</v>
      </c>
      <c r="F197" s="23" t="s">
        <v>47</v>
      </c>
      <c r="G197" s="26">
        <v>3515</v>
      </c>
      <c r="H197" s="26">
        <v>175.75</v>
      </c>
      <c r="I197" s="23" t="s">
        <v>48</v>
      </c>
      <c r="J197" s="24">
        <v>5</v>
      </c>
      <c r="K197" s="24">
        <f>YEAR(projeto_final_reservas[[#This Row],[Data]])</f>
        <v>2018</v>
      </c>
      <c r="L197" s="24">
        <f>MONTH(projeto_final_reservas[[#This Row],[Data]])</f>
        <v>6</v>
      </c>
    </row>
    <row r="198" spans="1:12">
      <c r="A198" s="24">
        <v>2199</v>
      </c>
      <c r="B198" s="25">
        <v>43273</v>
      </c>
      <c r="C198" s="23" t="s">
        <v>75</v>
      </c>
      <c r="D198" s="23" t="s">
        <v>45</v>
      </c>
      <c r="E198" s="23" t="s">
        <v>50</v>
      </c>
      <c r="F198" s="23" t="s">
        <v>47</v>
      </c>
      <c r="G198" s="26">
        <v>3550</v>
      </c>
      <c r="H198" s="26">
        <v>177.5</v>
      </c>
      <c r="I198" s="23" t="s">
        <v>53</v>
      </c>
      <c r="J198" s="24">
        <v>5</v>
      </c>
      <c r="K198" s="24">
        <f>YEAR(projeto_final_reservas[[#This Row],[Data]])</f>
        <v>2018</v>
      </c>
      <c r="L198" s="24">
        <f>MONTH(projeto_final_reservas[[#This Row],[Data]])</f>
        <v>6</v>
      </c>
    </row>
    <row r="199" spans="1:12">
      <c r="A199" s="24">
        <v>2200</v>
      </c>
      <c r="B199" s="25">
        <v>43274</v>
      </c>
      <c r="C199" s="23" t="s">
        <v>75</v>
      </c>
      <c r="D199" s="23" t="s">
        <v>56</v>
      </c>
      <c r="E199" s="23" t="s">
        <v>50</v>
      </c>
      <c r="F199" s="23" t="s">
        <v>47</v>
      </c>
      <c r="G199" s="26">
        <v>3585</v>
      </c>
      <c r="H199" s="26">
        <v>179.25</v>
      </c>
      <c r="I199" s="23" t="s">
        <v>48</v>
      </c>
      <c r="J199" s="24">
        <v>5</v>
      </c>
      <c r="K199" s="24">
        <f>YEAR(projeto_final_reservas[[#This Row],[Data]])</f>
        <v>2018</v>
      </c>
      <c r="L199" s="24">
        <f>MONTH(projeto_final_reservas[[#This Row],[Data]])</f>
        <v>6</v>
      </c>
    </row>
    <row r="200" spans="1:12">
      <c r="A200" s="24">
        <v>2201</v>
      </c>
      <c r="B200" s="25">
        <v>43275</v>
      </c>
      <c r="C200" s="23" t="s">
        <v>44</v>
      </c>
      <c r="D200" s="23" t="s">
        <v>56</v>
      </c>
      <c r="E200" s="23" t="s">
        <v>52</v>
      </c>
      <c r="F200" s="23" t="s">
        <v>55</v>
      </c>
      <c r="G200" s="26">
        <v>3620</v>
      </c>
      <c r="H200" s="26">
        <v>181</v>
      </c>
      <c r="I200" s="23" t="s">
        <v>53</v>
      </c>
      <c r="J200" s="24">
        <v>5</v>
      </c>
      <c r="K200" s="24">
        <f>YEAR(projeto_final_reservas[[#This Row],[Data]])</f>
        <v>2018</v>
      </c>
      <c r="L200" s="24">
        <f>MONTH(projeto_final_reservas[[#This Row],[Data]])</f>
        <v>6</v>
      </c>
    </row>
    <row r="201" spans="1:12">
      <c r="A201" s="24">
        <v>2202</v>
      </c>
      <c r="B201" s="25">
        <v>43276</v>
      </c>
      <c r="C201" s="23" t="s">
        <v>69</v>
      </c>
      <c r="D201" s="23" t="s">
        <v>45</v>
      </c>
      <c r="E201" s="23" t="s">
        <v>46</v>
      </c>
      <c r="F201" s="23" t="s">
        <v>47</v>
      </c>
      <c r="G201" s="26">
        <v>3655</v>
      </c>
      <c r="H201" s="26">
        <v>182.75</v>
      </c>
      <c r="I201" s="23" t="s">
        <v>48</v>
      </c>
      <c r="J201" s="24">
        <v>5</v>
      </c>
      <c r="K201" s="24">
        <f>YEAR(projeto_final_reservas[[#This Row],[Data]])</f>
        <v>2018</v>
      </c>
      <c r="L201" s="24">
        <f>MONTH(projeto_final_reservas[[#This Row],[Data]])</f>
        <v>6</v>
      </c>
    </row>
    <row r="202" spans="1:12">
      <c r="A202" s="24">
        <v>2203</v>
      </c>
      <c r="B202" s="25">
        <v>43277</v>
      </c>
      <c r="C202" s="23" t="s">
        <v>75</v>
      </c>
      <c r="D202" s="23" t="s">
        <v>45</v>
      </c>
      <c r="E202" s="23" t="s">
        <v>46</v>
      </c>
      <c r="F202" s="23" t="s">
        <v>47</v>
      </c>
      <c r="G202" s="26">
        <v>3690</v>
      </c>
      <c r="H202" s="26">
        <v>184.5</v>
      </c>
      <c r="I202" s="23" t="s">
        <v>48</v>
      </c>
      <c r="J202" s="24">
        <v>4</v>
      </c>
      <c r="K202" s="24">
        <f>YEAR(projeto_final_reservas[[#This Row],[Data]])</f>
        <v>2018</v>
      </c>
      <c r="L202" s="24">
        <f>MONTH(projeto_final_reservas[[#This Row],[Data]])</f>
        <v>6</v>
      </c>
    </row>
    <row r="203" spans="1:12">
      <c r="A203" s="24">
        <v>2204</v>
      </c>
      <c r="B203" s="25">
        <v>43278</v>
      </c>
      <c r="C203" s="23" t="s">
        <v>69</v>
      </c>
      <c r="D203" s="23" t="s">
        <v>45</v>
      </c>
      <c r="E203" s="23" t="s">
        <v>52</v>
      </c>
      <c r="F203" s="23" t="s">
        <v>47</v>
      </c>
      <c r="G203" s="26">
        <v>3725</v>
      </c>
      <c r="H203" s="26">
        <v>186.25</v>
      </c>
      <c r="I203" s="23" t="s">
        <v>53</v>
      </c>
      <c r="J203" s="24">
        <v>4</v>
      </c>
      <c r="K203" s="24">
        <f>YEAR(projeto_final_reservas[[#This Row],[Data]])</f>
        <v>2018</v>
      </c>
      <c r="L203" s="24">
        <f>MONTH(projeto_final_reservas[[#This Row],[Data]])</f>
        <v>6</v>
      </c>
    </row>
    <row r="204" spans="1:12">
      <c r="A204" s="24">
        <v>2205</v>
      </c>
      <c r="B204" s="25">
        <v>43279</v>
      </c>
      <c r="C204" s="23" t="s">
        <v>63</v>
      </c>
      <c r="D204" s="23" t="s">
        <v>56</v>
      </c>
      <c r="E204" s="23" t="s">
        <v>57</v>
      </c>
      <c r="F204" s="23" t="s">
        <v>62</v>
      </c>
      <c r="G204" s="26">
        <v>3760</v>
      </c>
      <c r="H204" s="26">
        <v>188</v>
      </c>
      <c r="I204" s="23" t="s">
        <v>48</v>
      </c>
      <c r="J204" s="24">
        <v>4</v>
      </c>
      <c r="K204" s="24">
        <f>YEAR(projeto_final_reservas[[#This Row],[Data]])</f>
        <v>2018</v>
      </c>
      <c r="L204" s="24">
        <f>MONTH(projeto_final_reservas[[#This Row],[Data]])</f>
        <v>6</v>
      </c>
    </row>
    <row r="205" spans="1:12">
      <c r="A205" s="24">
        <v>2206</v>
      </c>
      <c r="B205" s="25">
        <v>43280</v>
      </c>
      <c r="C205" s="23" t="s">
        <v>69</v>
      </c>
      <c r="D205" s="23" t="s">
        <v>56</v>
      </c>
      <c r="E205" s="23" t="s">
        <v>50</v>
      </c>
      <c r="F205" s="23" t="s">
        <v>47</v>
      </c>
      <c r="G205" s="26">
        <v>3795</v>
      </c>
      <c r="H205" s="26">
        <v>189.75</v>
      </c>
      <c r="I205" s="23" t="s">
        <v>53</v>
      </c>
      <c r="J205" s="24">
        <v>3</v>
      </c>
      <c r="K205" s="24">
        <f>YEAR(projeto_final_reservas[[#This Row],[Data]])</f>
        <v>2018</v>
      </c>
      <c r="L205" s="24">
        <f>MONTH(projeto_final_reservas[[#This Row],[Data]])</f>
        <v>6</v>
      </c>
    </row>
    <row r="206" spans="1:12">
      <c r="A206" s="24">
        <v>2207</v>
      </c>
      <c r="B206" s="25">
        <v>43281</v>
      </c>
      <c r="C206" s="23" t="s">
        <v>75</v>
      </c>
      <c r="D206" s="23" t="s">
        <v>45</v>
      </c>
      <c r="E206" s="23" t="s">
        <v>50</v>
      </c>
      <c r="F206" s="23" t="s">
        <v>47</v>
      </c>
      <c r="G206" s="26">
        <v>3830</v>
      </c>
      <c r="H206" s="26">
        <v>191.5</v>
      </c>
      <c r="I206" s="23" t="s">
        <v>48</v>
      </c>
      <c r="J206" s="24">
        <v>3</v>
      </c>
      <c r="K206" s="24">
        <f>YEAR(projeto_final_reservas[[#This Row],[Data]])</f>
        <v>2018</v>
      </c>
      <c r="L206" s="24">
        <f>MONTH(projeto_final_reservas[[#This Row],[Data]])</f>
        <v>6</v>
      </c>
    </row>
    <row r="207" spans="1:12">
      <c r="A207" s="24">
        <v>2208</v>
      </c>
      <c r="B207" s="25">
        <v>43282</v>
      </c>
      <c r="C207" s="23" t="s">
        <v>44</v>
      </c>
      <c r="D207" s="23" t="s">
        <v>45</v>
      </c>
      <c r="E207" s="23" t="s">
        <v>46</v>
      </c>
      <c r="F207" s="23" t="s">
        <v>47</v>
      </c>
      <c r="G207" s="26">
        <v>1345</v>
      </c>
      <c r="H207" s="26">
        <v>67.25</v>
      </c>
      <c r="I207" s="23" t="s">
        <v>48</v>
      </c>
      <c r="J207" s="24">
        <v>5</v>
      </c>
      <c r="K207" s="24">
        <f>YEAR(projeto_final_reservas[[#This Row],[Data]])</f>
        <v>2018</v>
      </c>
      <c r="L207" s="24">
        <f>MONTH(projeto_final_reservas[[#This Row],[Data]])</f>
        <v>7</v>
      </c>
    </row>
    <row r="208" spans="1:12">
      <c r="A208" s="24">
        <v>2209</v>
      </c>
      <c r="B208" s="25">
        <v>43283</v>
      </c>
      <c r="C208" s="23" t="s">
        <v>49</v>
      </c>
      <c r="D208" s="23" t="s">
        <v>45</v>
      </c>
      <c r="E208" s="23" t="s">
        <v>46</v>
      </c>
      <c r="F208" s="23" t="s">
        <v>55</v>
      </c>
      <c r="G208" s="26">
        <v>1380</v>
      </c>
      <c r="H208" s="26">
        <v>69</v>
      </c>
      <c r="I208" s="23" t="s">
        <v>48</v>
      </c>
      <c r="J208" s="24">
        <v>5</v>
      </c>
      <c r="K208" s="24">
        <f>YEAR(projeto_final_reservas[[#This Row],[Data]])</f>
        <v>2018</v>
      </c>
      <c r="L208" s="24">
        <f>MONTH(projeto_final_reservas[[#This Row],[Data]])</f>
        <v>7</v>
      </c>
    </row>
    <row r="209" spans="1:12">
      <c r="A209" s="24">
        <v>2210</v>
      </c>
      <c r="B209" s="25">
        <v>43284</v>
      </c>
      <c r="C209" s="23" t="s">
        <v>51</v>
      </c>
      <c r="D209" s="23" t="s">
        <v>45</v>
      </c>
      <c r="E209" s="23" t="s">
        <v>52</v>
      </c>
      <c r="F209" s="23" t="s">
        <v>47</v>
      </c>
      <c r="G209" s="26">
        <v>1415</v>
      </c>
      <c r="H209" s="26">
        <v>70.75</v>
      </c>
      <c r="I209" s="23" t="s">
        <v>53</v>
      </c>
      <c r="J209" s="24">
        <v>5</v>
      </c>
      <c r="K209" s="24">
        <f>YEAR(projeto_final_reservas[[#This Row],[Data]])</f>
        <v>2018</v>
      </c>
      <c r="L209" s="24">
        <f>MONTH(projeto_final_reservas[[#This Row],[Data]])</f>
        <v>7</v>
      </c>
    </row>
    <row r="210" spans="1:12">
      <c r="A210" s="24">
        <v>2211</v>
      </c>
      <c r="B210" s="25">
        <v>43284</v>
      </c>
      <c r="C210" s="23" t="s">
        <v>54</v>
      </c>
      <c r="D210" s="23" t="s">
        <v>45</v>
      </c>
      <c r="E210" s="23" t="s">
        <v>52</v>
      </c>
      <c r="F210" s="23" t="s">
        <v>47</v>
      </c>
      <c r="G210" s="26">
        <v>3475</v>
      </c>
      <c r="H210" s="26">
        <v>173.75</v>
      </c>
      <c r="I210" s="23" t="s">
        <v>48</v>
      </c>
      <c r="J210" s="24">
        <v>4</v>
      </c>
      <c r="K210" s="24">
        <f>YEAR(projeto_final_reservas[[#This Row],[Data]])</f>
        <v>2018</v>
      </c>
      <c r="L210" s="24">
        <f>MONTH(projeto_final_reservas[[#This Row],[Data]])</f>
        <v>7</v>
      </c>
    </row>
    <row r="211" spans="1:12">
      <c r="A211" s="24">
        <v>2212</v>
      </c>
      <c r="B211" s="25">
        <v>43285</v>
      </c>
      <c r="C211" s="23" t="s">
        <v>58</v>
      </c>
      <c r="D211" s="23" t="s">
        <v>56</v>
      </c>
      <c r="E211" s="23" t="s">
        <v>57</v>
      </c>
      <c r="F211" s="23" t="s">
        <v>47</v>
      </c>
      <c r="G211" s="26">
        <v>1450</v>
      </c>
      <c r="H211" s="26">
        <v>72.5</v>
      </c>
      <c r="I211" s="23" t="s">
        <v>48</v>
      </c>
      <c r="J211" s="24">
        <v>3</v>
      </c>
      <c r="K211" s="24">
        <f>YEAR(projeto_final_reservas[[#This Row],[Data]])</f>
        <v>2018</v>
      </c>
      <c r="L211" s="24">
        <f>MONTH(projeto_final_reservas[[#This Row],[Data]])</f>
        <v>7</v>
      </c>
    </row>
    <row r="212" spans="1:12">
      <c r="A212" s="24">
        <v>2213</v>
      </c>
      <c r="B212" s="25">
        <v>43286</v>
      </c>
      <c r="C212" s="23" t="s">
        <v>58</v>
      </c>
      <c r="D212" s="23" t="s">
        <v>56</v>
      </c>
      <c r="E212" s="23" t="s">
        <v>50</v>
      </c>
      <c r="F212" s="23" t="s">
        <v>47</v>
      </c>
      <c r="G212" s="26">
        <v>1485</v>
      </c>
      <c r="H212" s="26">
        <v>74.25</v>
      </c>
      <c r="I212" s="23" t="s">
        <v>53</v>
      </c>
      <c r="J212" s="24">
        <v>5</v>
      </c>
      <c r="K212" s="24">
        <f>YEAR(projeto_final_reservas[[#This Row],[Data]])</f>
        <v>2018</v>
      </c>
      <c r="L212" s="24">
        <f>MONTH(projeto_final_reservas[[#This Row],[Data]])</f>
        <v>7</v>
      </c>
    </row>
    <row r="213" spans="1:12">
      <c r="A213" s="24">
        <v>2214</v>
      </c>
      <c r="B213" s="25">
        <v>43286</v>
      </c>
      <c r="C213" s="23" t="s">
        <v>58</v>
      </c>
      <c r="D213" s="23" t="s">
        <v>56</v>
      </c>
      <c r="E213" s="23" t="s">
        <v>57</v>
      </c>
      <c r="F213" s="23" t="s">
        <v>55</v>
      </c>
      <c r="G213" s="26">
        <v>2400</v>
      </c>
      <c r="H213" s="26">
        <v>120</v>
      </c>
      <c r="I213" s="23" t="s">
        <v>48</v>
      </c>
      <c r="J213" s="24">
        <v>5</v>
      </c>
      <c r="K213" s="24">
        <f>YEAR(projeto_final_reservas[[#This Row],[Data]])</f>
        <v>2018</v>
      </c>
      <c r="L213" s="24">
        <f>MONTH(projeto_final_reservas[[#This Row],[Data]])</f>
        <v>7</v>
      </c>
    </row>
    <row r="214" spans="1:12">
      <c r="A214" s="24">
        <v>2215</v>
      </c>
      <c r="B214" s="25">
        <v>43287</v>
      </c>
      <c r="C214" s="23" t="s">
        <v>59</v>
      </c>
      <c r="D214" s="23" t="s">
        <v>45</v>
      </c>
      <c r="E214" s="23" t="s">
        <v>57</v>
      </c>
      <c r="F214" s="23" t="s">
        <v>47</v>
      </c>
      <c r="G214" s="26">
        <v>1520</v>
      </c>
      <c r="H214" s="26">
        <v>76</v>
      </c>
      <c r="I214" s="23" t="s">
        <v>48</v>
      </c>
      <c r="J214" s="24">
        <v>5</v>
      </c>
      <c r="K214" s="24">
        <f>YEAR(projeto_final_reservas[[#This Row],[Data]])</f>
        <v>2018</v>
      </c>
      <c r="L214" s="24">
        <f>MONTH(projeto_final_reservas[[#This Row],[Data]])</f>
        <v>7</v>
      </c>
    </row>
    <row r="215" spans="1:12">
      <c r="A215" s="24">
        <v>2216</v>
      </c>
      <c r="B215" s="25">
        <v>43288</v>
      </c>
      <c r="C215" s="23" t="s">
        <v>60</v>
      </c>
      <c r="D215" s="23" t="s">
        <v>45</v>
      </c>
      <c r="E215" s="23" t="s">
        <v>52</v>
      </c>
      <c r="F215" s="23" t="s">
        <v>47</v>
      </c>
      <c r="G215" s="26">
        <v>1555</v>
      </c>
      <c r="H215" s="26">
        <v>77.75</v>
      </c>
      <c r="I215" s="23" t="s">
        <v>48</v>
      </c>
      <c r="J215" s="24">
        <v>5</v>
      </c>
      <c r="K215" s="24">
        <f>YEAR(projeto_final_reservas[[#This Row],[Data]])</f>
        <v>2018</v>
      </c>
      <c r="L215" s="24">
        <f>MONTH(projeto_final_reservas[[#This Row],[Data]])</f>
        <v>7</v>
      </c>
    </row>
    <row r="216" spans="1:12">
      <c r="A216" s="24">
        <v>2217</v>
      </c>
      <c r="B216" s="25">
        <v>43289</v>
      </c>
      <c r="C216" s="23" t="s">
        <v>61</v>
      </c>
      <c r="D216" s="23" t="s">
        <v>45</v>
      </c>
      <c r="E216" s="23" t="s">
        <v>46</v>
      </c>
      <c r="F216" s="23" t="s">
        <v>62</v>
      </c>
      <c r="G216" s="26">
        <v>1590</v>
      </c>
      <c r="H216" s="26">
        <v>79.5</v>
      </c>
      <c r="I216" s="23" t="s">
        <v>53</v>
      </c>
      <c r="J216" s="24">
        <v>4</v>
      </c>
      <c r="K216" s="24">
        <f>YEAR(projeto_final_reservas[[#This Row],[Data]])</f>
        <v>2018</v>
      </c>
      <c r="L216" s="24">
        <f>MONTH(projeto_final_reservas[[#This Row],[Data]])</f>
        <v>7</v>
      </c>
    </row>
    <row r="217" spans="1:12">
      <c r="A217" s="24">
        <v>2218</v>
      </c>
      <c r="B217" s="25">
        <v>43290</v>
      </c>
      <c r="C217" s="23" t="s">
        <v>63</v>
      </c>
      <c r="D217" s="23" t="s">
        <v>56</v>
      </c>
      <c r="E217" s="23" t="s">
        <v>46</v>
      </c>
      <c r="F217" s="23" t="s">
        <v>47</v>
      </c>
      <c r="G217" s="26">
        <v>1625</v>
      </c>
      <c r="H217" s="26">
        <v>81.25</v>
      </c>
      <c r="I217" s="23" t="s">
        <v>48</v>
      </c>
      <c r="J217" s="24">
        <v>4</v>
      </c>
      <c r="K217" s="24">
        <f>YEAR(projeto_final_reservas[[#This Row],[Data]])</f>
        <v>2018</v>
      </c>
      <c r="L217" s="24">
        <f>MONTH(projeto_final_reservas[[#This Row],[Data]])</f>
        <v>7</v>
      </c>
    </row>
    <row r="218" spans="1:12">
      <c r="A218" s="24">
        <v>2219</v>
      </c>
      <c r="B218" s="25">
        <v>43291</v>
      </c>
      <c r="C218" s="23" t="s">
        <v>64</v>
      </c>
      <c r="D218" s="23" t="s">
        <v>56</v>
      </c>
      <c r="E218" s="23" t="s">
        <v>52</v>
      </c>
      <c r="F218" s="23" t="s">
        <v>47</v>
      </c>
      <c r="G218" s="26">
        <v>1660</v>
      </c>
      <c r="H218" s="26">
        <v>83</v>
      </c>
      <c r="I218" s="23" t="s">
        <v>53</v>
      </c>
      <c r="J218" s="24">
        <v>5</v>
      </c>
      <c r="K218" s="24">
        <f>YEAR(projeto_final_reservas[[#This Row],[Data]])</f>
        <v>2018</v>
      </c>
      <c r="L218" s="24">
        <f>MONTH(projeto_final_reservas[[#This Row],[Data]])</f>
        <v>7</v>
      </c>
    </row>
    <row r="219" spans="1:12">
      <c r="A219" s="24">
        <v>2220</v>
      </c>
      <c r="B219" s="25">
        <v>43292</v>
      </c>
      <c r="C219" s="23" t="s">
        <v>65</v>
      </c>
      <c r="D219" s="23" t="s">
        <v>45</v>
      </c>
      <c r="E219" s="23" t="s">
        <v>57</v>
      </c>
      <c r="F219" s="23" t="s">
        <v>47</v>
      </c>
      <c r="G219" s="26">
        <v>1695</v>
      </c>
      <c r="H219" s="26">
        <v>84.75</v>
      </c>
      <c r="I219" s="23" t="s">
        <v>48</v>
      </c>
      <c r="J219" s="24">
        <v>5</v>
      </c>
      <c r="K219" s="24">
        <f>YEAR(projeto_final_reservas[[#This Row],[Data]])</f>
        <v>2018</v>
      </c>
      <c r="L219" s="24">
        <f>MONTH(projeto_final_reservas[[#This Row],[Data]])</f>
        <v>7</v>
      </c>
    </row>
    <row r="220" spans="1:12">
      <c r="A220" s="24">
        <v>2221</v>
      </c>
      <c r="B220" s="25">
        <v>43293</v>
      </c>
      <c r="C220" s="23" t="s">
        <v>66</v>
      </c>
      <c r="D220" s="23" t="s">
        <v>45</v>
      </c>
      <c r="E220" s="23" t="s">
        <v>50</v>
      </c>
      <c r="F220" s="23" t="s">
        <v>55</v>
      </c>
      <c r="G220" s="26">
        <v>1730</v>
      </c>
      <c r="H220" s="26">
        <v>86.5</v>
      </c>
      <c r="I220" s="23" t="s">
        <v>48</v>
      </c>
      <c r="J220" s="24">
        <v>5</v>
      </c>
      <c r="K220" s="24">
        <f>YEAR(projeto_final_reservas[[#This Row],[Data]])</f>
        <v>2018</v>
      </c>
      <c r="L220" s="24">
        <f>MONTH(projeto_final_reservas[[#This Row],[Data]])</f>
        <v>7</v>
      </c>
    </row>
    <row r="221" spans="1:12">
      <c r="A221" s="24">
        <v>2222</v>
      </c>
      <c r="B221" s="25">
        <v>43294</v>
      </c>
      <c r="C221" s="23" t="s">
        <v>67</v>
      </c>
      <c r="D221" s="23" t="s">
        <v>45</v>
      </c>
      <c r="E221" s="23" t="s">
        <v>50</v>
      </c>
      <c r="F221" s="23" t="s">
        <v>47</v>
      </c>
      <c r="G221" s="26">
        <v>1765</v>
      </c>
      <c r="H221" s="26">
        <v>88.25</v>
      </c>
      <c r="I221" s="23" t="s">
        <v>53</v>
      </c>
      <c r="J221" s="24">
        <v>3</v>
      </c>
      <c r="K221" s="24">
        <f>YEAR(projeto_final_reservas[[#This Row],[Data]])</f>
        <v>2018</v>
      </c>
      <c r="L221" s="24">
        <f>MONTH(projeto_final_reservas[[#This Row],[Data]])</f>
        <v>7</v>
      </c>
    </row>
    <row r="222" spans="1:12">
      <c r="A222" s="24">
        <v>2223</v>
      </c>
      <c r="B222" s="25">
        <v>43295</v>
      </c>
      <c r="C222" s="23" t="s">
        <v>67</v>
      </c>
      <c r="D222" s="23" t="s">
        <v>56</v>
      </c>
      <c r="E222" s="23" t="s">
        <v>52</v>
      </c>
      <c r="F222" s="23" t="s">
        <v>47</v>
      </c>
      <c r="G222" s="26">
        <v>1800</v>
      </c>
      <c r="H222" s="26">
        <v>90</v>
      </c>
      <c r="I222" s="23" t="s">
        <v>48</v>
      </c>
      <c r="J222" s="24">
        <v>5</v>
      </c>
      <c r="K222" s="24">
        <f>YEAR(projeto_final_reservas[[#This Row],[Data]])</f>
        <v>2018</v>
      </c>
      <c r="L222" s="24">
        <f>MONTH(projeto_final_reservas[[#This Row],[Data]])</f>
        <v>7</v>
      </c>
    </row>
    <row r="223" spans="1:12">
      <c r="A223" s="24">
        <v>2224</v>
      </c>
      <c r="B223" s="25">
        <v>43296</v>
      </c>
      <c r="C223" s="23" t="s">
        <v>63</v>
      </c>
      <c r="D223" s="23" t="s">
        <v>56</v>
      </c>
      <c r="E223" s="23" t="s">
        <v>46</v>
      </c>
      <c r="F223" s="23" t="s">
        <v>47</v>
      </c>
      <c r="G223" s="26">
        <v>1835</v>
      </c>
      <c r="H223" s="26">
        <v>91.75</v>
      </c>
      <c r="I223" s="23" t="s">
        <v>53</v>
      </c>
      <c r="J223" s="24">
        <v>5</v>
      </c>
      <c r="K223" s="24">
        <f>YEAR(projeto_final_reservas[[#This Row],[Data]])</f>
        <v>2018</v>
      </c>
      <c r="L223" s="24">
        <f>MONTH(projeto_final_reservas[[#This Row],[Data]])</f>
        <v>7</v>
      </c>
    </row>
    <row r="224" spans="1:12">
      <c r="A224" s="24">
        <v>2225</v>
      </c>
      <c r="B224" s="25">
        <v>43296</v>
      </c>
      <c r="C224" s="23" t="s">
        <v>75</v>
      </c>
      <c r="D224" s="23" t="s">
        <v>45</v>
      </c>
      <c r="E224" s="23" t="s">
        <v>50</v>
      </c>
      <c r="F224" s="23" t="s">
        <v>47</v>
      </c>
      <c r="G224" s="26">
        <v>5798</v>
      </c>
      <c r="H224" s="26">
        <v>289.89999999999998</v>
      </c>
      <c r="I224" s="23" t="s">
        <v>48</v>
      </c>
      <c r="J224" s="24">
        <v>5</v>
      </c>
      <c r="K224" s="24">
        <f>YEAR(projeto_final_reservas[[#This Row],[Data]])</f>
        <v>2018</v>
      </c>
      <c r="L224" s="24">
        <f>MONTH(projeto_final_reservas[[#This Row],[Data]])</f>
        <v>7</v>
      </c>
    </row>
    <row r="225" spans="1:12">
      <c r="A225" s="24">
        <v>2226</v>
      </c>
      <c r="B225" s="25">
        <v>43297</v>
      </c>
      <c r="C225" s="23" t="s">
        <v>75</v>
      </c>
      <c r="D225" s="23" t="s">
        <v>45</v>
      </c>
      <c r="E225" s="23" t="s">
        <v>46</v>
      </c>
      <c r="F225" s="23" t="s">
        <v>62</v>
      </c>
      <c r="G225" s="26">
        <v>1870</v>
      </c>
      <c r="H225" s="26">
        <v>93.5</v>
      </c>
      <c r="I225" s="23" t="s">
        <v>48</v>
      </c>
      <c r="J225" s="24">
        <v>4</v>
      </c>
      <c r="K225" s="24">
        <f>YEAR(projeto_final_reservas[[#This Row],[Data]])</f>
        <v>2018</v>
      </c>
      <c r="L225" s="24">
        <f>MONTH(projeto_final_reservas[[#This Row],[Data]])</f>
        <v>7</v>
      </c>
    </row>
    <row r="226" spans="1:12">
      <c r="A226" s="24">
        <v>2227</v>
      </c>
      <c r="B226" s="25">
        <v>43298</v>
      </c>
      <c r="C226" s="23" t="s">
        <v>68</v>
      </c>
      <c r="D226" s="23" t="s">
        <v>45</v>
      </c>
      <c r="E226" s="23" t="s">
        <v>52</v>
      </c>
      <c r="F226" s="23" t="s">
        <v>47</v>
      </c>
      <c r="G226" s="26">
        <v>1905</v>
      </c>
      <c r="H226" s="26">
        <v>95.25</v>
      </c>
      <c r="I226" s="23" t="s">
        <v>48</v>
      </c>
      <c r="J226" s="24">
        <v>4</v>
      </c>
      <c r="K226" s="24">
        <f>YEAR(projeto_final_reservas[[#This Row],[Data]])</f>
        <v>2018</v>
      </c>
      <c r="L226" s="24">
        <f>MONTH(projeto_final_reservas[[#This Row],[Data]])</f>
        <v>7</v>
      </c>
    </row>
    <row r="227" spans="1:12">
      <c r="A227" s="24">
        <v>2228</v>
      </c>
      <c r="B227" s="25">
        <v>43298</v>
      </c>
      <c r="C227" s="23" t="s">
        <v>69</v>
      </c>
      <c r="D227" s="23" t="s">
        <v>56</v>
      </c>
      <c r="E227" s="23" t="s">
        <v>52</v>
      </c>
      <c r="F227" s="23" t="s">
        <v>47</v>
      </c>
      <c r="G227" s="26">
        <v>2345</v>
      </c>
      <c r="H227" s="26">
        <v>117.25</v>
      </c>
      <c r="I227" s="23" t="s">
        <v>48</v>
      </c>
      <c r="J227" s="24">
        <v>5</v>
      </c>
      <c r="K227" s="24">
        <f>YEAR(projeto_final_reservas[[#This Row],[Data]])</f>
        <v>2018</v>
      </c>
      <c r="L227" s="24">
        <f>MONTH(projeto_final_reservas[[#This Row],[Data]])</f>
        <v>7</v>
      </c>
    </row>
    <row r="228" spans="1:12">
      <c r="A228" s="24">
        <v>2229</v>
      </c>
      <c r="B228" s="25">
        <v>43299</v>
      </c>
      <c r="C228" s="23" t="s">
        <v>70</v>
      </c>
      <c r="D228" s="23" t="s">
        <v>45</v>
      </c>
      <c r="E228" s="23" t="s">
        <v>57</v>
      </c>
      <c r="F228" s="23" t="s">
        <v>47</v>
      </c>
      <c r="G228" s="26">
        <v>1940</v>
      </c>
      <c r="H228" s="26">
        <v>97</v>
      </c>
      <c r="I228" s="23" t="s">
        <v>53</v>
      </c>
      <c r="J228" s="24">
        <v>5</v>
      </c>
      <c r="K228" s="24">
        <f>YEAR(projeto_final_reservas[[#This Row],[Data]])</f>
        <v>2018</v>
      </c>
      <c r="L228" s="24">
        <f>MONTH(projeto_final_reservas[[#This Row],[Data]])</f>
        <v>7</v>
      </c>
    </row>
    <row r="229" spans="1:12">
      <c r="A229" s="24">
        <v>2230</v>
      </c>
      <c r="B229" s="25">
        <v>43300</v>
      </c>
      <c r="C229" s="23" t="s">
        <v>71</v>
      </c>
      <c r="D229" s="23" t="s">
        <v>56</v>
      </c>
      <c r="E229" s="23" t="s">
        <v>57</v>
      </c>
      <c r="F229" s="23" t="s">
        <v>62</v>
      </c>
      <c r="G229" s="26">
        <v>1975</v>
      </c>
      <c r="H229" s="26">
        <v>98.75</v>
      </c>
      <c r="I229" s="23" t="s">
        <v>48</v>
      </c>
      <c r="J229" s="24">
        <v>5</v>
      </c>
      <c r="K229" s="24">
        <f>YEAR(projeto_final_reservas[[#This Row],[Data]])</f>
        <v>2018</v>
      </c>
      <c r="L229" s="24">
        <f>MONTH(projeto_final_reservas[[#This Row],[Data]])</f>
        <v>7</v>
      </c>
    </row>
    <row r="230" spans="1:12">
      <c r="A230" s="24">
        <v>2231</v>
      </c>
      <c r="B230" s="25">
        <v>43301</v>
      </c>
      <c r="C230" s="23" t="s">
        <v>44</v>
      </c>
      <c r="D230" s="23" t="s">
        <v>56</v>
      </c>
      <c r="E230" s="23" t="s">
        <v>57</v>
      </c>
      <c r="F230" s="23" t="s">
        <v>62</v>
      </c>
      <c r="G230" s="26">
        <v>2010</v>
      </c>
      <c r="H230" s="26">
        <v>100.5</v>
      </c>
      <c r="I230" s="23" t="s">
        <v>53</v>
      </c>
      <c r="J230" s="24">
        <v>5</v>
      </c>
      <c r="K230" s="24">
        <f>YEAR(projeto_final_reservas[[#This Row],[Data]])</f>
        <v>2018</v>
      </c>
      <c r="L230" s="24">
        <f>MONTH(projeto_final_reservas[[#This Row],[Data]])</f>
        <v>7</v>
      </c>
    </row>
    <row r="231" spans="1:12">
      <c r="A231" s="24">
        <v>2232</v>
      </c>
      <c r="B231" s="25">
        <v>43302</v>
      </c>
      <c r="C231" s="23" t="s">
        <v>72</v>
      </c>
      <c r="D231" s="23" t="s">
        <v>45</v>
      </c>
      <c r="E231" s="23" t="s">
        <v>52</v>
      </c>
      <c r="F231" s="23" t="s">
        <v>55</v>
      </c>
      <c r="G231" s="26">
        <v>2045</v>
      </c>
      <c r="H231" s="26">
        <v>102.25</v>
      </c>
      <c r="I231" s="23" t="s">
        <v>48</v>
      </c>
      <c r="J231" s="24">
        <v>5</v>
      </c>
      <c r="K231" s="24">
        <f>YEAR(projeto_final_reservas[[#This Row],[Data]])</f>
        <v>2018</v>
      </c>
      <c r="L231" s="24">
        <f>MONTH(projeto_final_reservas[[#This Row],[Data]])</f>
        <v>7</v>
      </c>
    </row>
    <row r="232" spans="1:12">
      <c r="A232" s="24">
        <v>2233</v>
      </c>
      <c r="B232" s="25">
        <v>43303</v>
      </c>
      <c r="C232" s="23" t="s">
        <v>73</v>
      </c>
      <c r="D232" s="23" t="s">
        <v>45</v>
      </c>
      <c r="E232" s="23" t="s">
        <v>46</v>
      </c>
      <c r="F232" s="23" t="s">
        <v>47</v>
      </c>
      <c r="G232" s="26">
        <v>2080</v>
      </c>
      <c r="H232" s="26">
        <v>104</v>
      </c>
      <c r="I232" s="23" t="s">
        <v>48</v>
      </c>
      <c r="J232" s="24">
        <v>5</v>
      </c>
      <c r="K232" s="24">
        <f>YEAR(projeto_final_reservas[[#This Row],[Data]])</f>
        <v>2018</v>
      </c>
      <c r="L232" s="24">
        <f>MONTH(projeto_final_reservas[[#This Row],[Data]])</f>
        <v>7</v>
      </c>
    </row>
    <row r="233" spans="1:12">
      <c r="A233" s="24">
        <v>2234</v>
      </c>
      <c r="B233" s="25">
        <v>43304</v>
      </c>
      <c r="C233" s="23" t="s">
        <v>74</v>
      </c>
      <c r="D233" s="23" t="s">
        <v>45</v>
      </c>
      <c r="E233" s="23" t="s">
        <v>46</v>
      </c>
      <c r="F233" s="23" t="s">
        <v>47</v>
      </c>
      <c r="G233" s="26">
        <v>2115</v>
      </c>
      <c r="H233" s="26">
        <v>105.75</v>
      </c>
      <c r="I233" s="23" t="s">
        <v>53</v>
      </c>
      <c r="J233" s="24">
        <v>4</v>
      </c>
      <c r="K233" s="24">
        <f>YEAR(projeto_final_reservas[[#This Row],[Data]])</f>
        <v>2018</v>
      </c>
      <c r="L233" s="24">
        <f>MONTH(projeto_final_reservas[[#This Row],[Data]])</f>
        <v>7</v>
      </c>
    </row>
    <row r="234" spans="1:12">
      <c r="A234" s="24">
        <v>2235</v>
      </c>
      <c r="B234" s="25">
        <v>43305</v>
      </c>
      <c r="C234" s="23" t="s">
        <v>75</v>
      </c>
      <c r="D234" s="23" t="s">
        <v>56</v>
      </c>
      <c r="E234" s="23" t="s">
        <v>52</v>
      </c>
      <c r="F234" s="23" t="s">
        <v>55</v>
      </c>
      <c r="G234" s="26">
        <v>2150</v>
      </c>
      <c r="H234" s="26">
        <v>107.5</v>
      </c>
      <c r="I234" s="23" t="s">
        <v>48</v>
      </c>
      <c r="J234" s="24">
        <v>4</v>
      </c>
      <c r="K234" s="24">
        <f>YEAR(projeto_final_reservas[[#This Row],[Data]])</f>
        <v>2018</v>
      </c>
      <c r="L234" s="24">
        <f>MONTH(projeto_final_reservas[[#This Row],[Data]])</f>
        <v>7</v>
      </c>
    </row>
    <row r="235" spans="1:12">
      <c r="A235" s="24">
        <v>2236</v>
      </c>
      <c r="B235" s="25">
        <v>43306</v>
      </c>
      <c r="C235" s="23" t="s">
        <v>76</v>
      </c>
      <c r="D235" s="23" t="s">
        <v>56</v>
      </c>
      <c r="E235" s="23" t="s">
        <v>57</v>
      </c>
      <c r="F235" s="23" t="s">
        <v>47</v>
      </c>
      <c r="G235" s="26">
        <v>2185</v>
      </c>
      <c r="H235" s="26">
        <v>109.25</v>
      </c>
      <c r="I235" s="23" t="s">
        <v>53</v>
      </c>
      <c r="J235" s="24">
        <v>5</v>
      </c>
      <c r="K235" s="24">
        <f>YEAR(projeto_final_reservas[[#This Row],[Data]])</f>
        <v>2018</v>
      </c>
      <c r="L235" s="24">
        <f>MONTH(projeto_final_reservas[[#This Row],[Data]])</f>
        <v>7</v>
      </c>
    </row>
    <row r="236" spans="1:12">
      <c r="A236" s="24">
        <v>2237</v>
      </c>
      <c r="B236" s="25">
        <v>43307</v>
      </c>
      <c r="C236" s="23" t="s">
        <v>67</v>
      </c>
      <c r="D236" s="23" t="s">
        <v>45</v>
      </c>
      <c r="E236" s="23" t="s">
        <v>50</v>
      </c>
      <c r="F236" s="23" t="s">
        <v>47</v>
      </c>
      <c r="G236" s="26">
        <v>2220</v>
      </c>
      <c r="H236" s="26">
        <v>111</v>
      </c>
      <c r="I236" s="23" t="s">
        <v>48</v>
      </c>
      <c r="J236" s="24">
        <v>5</v>
      </c>
      <c r="K236" s="24">
        <f>YEAR(projeto_final_reservas[[#This Row],[Data]])</f>
        <v>2018</v>
      </c>
      <c r="L236" s="24">
        <f>MONTH(projeto_final_reservas[[#This Row],[Data]])</f>
        <v>7</v>
      </c>
    </row>
    <row r="237" spans="1:12">
      <c r="A237" s="24">
        <v>2238</v>
      </c>
      <c r="B237" s="25">
        <v>43308</v>
      </c>
      <c r="C237" s="23" t="s">
        <v>77</v>
      </c>
      <c r="D237" s="23" t="s">
        <v>45</v>
      </c>
      <c r="E237" s="23" t="s">
        <v>50</v>
      </c>
      <c r="F237" s="23" t="s">
        <v>47</v>
      </c>
      <c r="G237" s="26">
        <v>2255</v>
      </c>
      <c r="H237" s="26">
        <v>112.75</v>
      </c>
      <c r="I237" s="23" t="s">
        <v>48</v>
      </c>
      <c r="J237" s="24">
        <v>5</v>
      </c>
      <c r="K237" s="24">
        <f>YEAR(projeto_final_reservas[[#This Row],[Data]])</f>
        <v>2018</v>
      </c>
      <c r="L237" s="24">
        <f>MONTH(projeto_final_reservas[[#This Row],[Data]])</f>
        <v>7</v>
      </c>
    </row>
    <row r="238" spans="1:12">
      <c r="A238" s="24">
        <v>2239</v>
      </c>
      <c r="B238" s="25">
        <v>43309</v>
      </c>
      <c r="C238" s="23" t="s">
        <v>67</v>
      </c>
      <c r="D238" s="23" t="s">
        <v>45</v>
      </c>
      <c r="E238" s="23" t="s">
        <v>52</v>
      </c>
      <c r="F238" s="23" t="s">
        <v>47</v>
      </c>
      <c r="G238" s="26">
        <v>2290</v>
      </c>
      <c r="H238" s="26">
        <v>114.5</v>
      </c>
      <c r="I238" s="23" t="s">
        <v>53</v>
      </c>
      <c r="J238" s="24">
        <v>5</v>
      </c>
      <c r="K238" s="24">
        <f>YEAR(projeto_final_reservas[[#This Row],[Data]])</f>
        <v>2018</v>
      </c>
      <c r="L238" s="24">
        <f>MONTH(projeto_final_reservas[[#This Row],[Data]])</f>
        <v>7</v>
      </c>
    </row>
    <row r="239" spans="1:12">
      <c r="A239" s="24">
        <v>2240</v>
      </c>
      <c r="B239" s="25">
        <v>43310</v>
      </c>
      <c r="C239" s="23" t="s">
        <v>54</v>
      </c>
      <c r="D239" s="23" t="s">
        <v>56</v>
      </c>
      <c r="E239" s="23" t="s">
        <v>46</v>
      </c>
      <c r="F239" s="23" t="s">
        <v>47</v>
      </c>
      <c r="G239" s="26">
        <v>2325</v>
      </c>
      <c r="H239" s="26">
        <v>116.25</v>
      </c>
      <c r="I239" s="23" t="s">
        <v>48</v>
      </c>
      <c r="J239" s="24">
        <v>5</v>
      </c>
      <c r="K239" s="24">
        <f>YEAR(projeto_final_reservas[[#This Row],[Data]])</f>
        <v>2018</v>
      </c>
      <c r="L239" s="24">
        <f>MONTH(projeto_final_reservas[[#This Row],[Data]])</f>
        <v>7</v>
      </c>
    </row>
    <row r="240" spans="1:12">
      <c r="A240" s="24">
        <v>2241</v>
      </c>
      <c r="B240" s="25">
        <v>43311</v>
      </c>
      <c r="C240" s="23" t="s">
        <v>63</v>
      </c>
      <c r="D240" s="23" t="s">
        <v>56</v>
      </c>
      <c r="E240" s="23" t="s">
        <v>46</v>
      </c>
      <c r="F240" s="23" t="s">
        <v>55</v>
      </c>
      <c r="G240" s="26">
        <v>2360</v>
      </c>
      <c r="H240" s="26">
        <v>118</v>
      </c>
      <c r="I240" s="23" t="s">
        <v>53</v>
      </c>
      <c r="J240" s="24">
        <v>5</v>
      </c>
      <c r="K240" s="24">
        <f>YEAR(projeto_final_reservas[[#This Row],[Data]])</f>
        <v>2018</v>
      </c>
      <c r="L240" s="24">
        <f>MONTH(projeto_final_reservas[[#This Row],[Data]])</f>
        <v>7</v>
      </c>
    </row>
    <row r="241" spans="1:12">
      <c r="A241" s="24">
        <v>2242</v>
      </c>
      <c r="B241" s="25">
        <v>43312</v>
      </c>
      <c r="C241" s="23" t="s">
        <v>75</v>
      </c>
      <c r="D241" s="23" t="s">
        <v>45</v>
      </c>
      <c r="E241" s="23" t="s">
        <v>52</v>
      </c>
      <c r="F241" s="23" t="s">
        <v>62</v>
      </c>
      <c r="G241" s="26">
        <v>2395</v>
      </c>
      <c r="H241" s="26">
        <v>119.75</v>
      </c>
      <c r="I241" s="23" t="s">
        <v>48</v>
      </c>
      <c r="J241" s="24">
        <v>5</v>
      </c>
      <c r="K241" s="24">
        <f>YEAR(projeto_final_reservas[[#This Row],[Data]])</f>
        <v>2018</v>
      </c>
      <c r="L241" s="24">
        <f>MONTH(projeto_final_reservas[[#This Row],[Data]])</f>
        <v>7</v>
      </c>
    </row>
    <row r="242" spans="1:12">
      <c r="A242" s="24">
        <v>2243</v>
      </c>
      <c r="B242" s="25">
        <v>43313</v>
      </c>
      <c r="C242" s="23" t="s">
        <v>75</v>
      </c>
      <c r="D242" s="23" t="s">
        <v>45</v>
      </c>
      <c r="E242" s="23" t="s">
        <v>57</v>
      </c>
      <c r="F242" s="23" t="s">
        <v>47</v>
      </c>
      <c r="G242" s="26">
        <v>2430</v>
      </c>
      <c r="H242" s="26">
        <v>121.5</v>
      </c>
      <c r="I242" s="23" t="s">
        <v>48</v>
      </c>
      <c r="J242" s="24">
        <v>3</v>
      </c>
      <c r="K242" s="24">
        <f>YEAR(projeto_final_reservas[[#This Row],[Data]])</f>
        <v>2018</v>
      </c>
      <c r="L242" s="24">
        <f>MONTH(projeto_final_reservas[[#This Row],[Data]])</f>
        <v>8</v>
      </c>
    </row>
    <row r="243" spans="1:12">
      <c r="A243" s="24">
        <v>2244</v>
      </c>
      <c r="B243" s="25">
        <v>43314</v>
      </c>
      <c r="C243" s="23" t="s">
        <v>69</v>
      </c>
      <c r="D243" s="23" t="s">
        <v>45</v>
      </c>
      <c r="E243" s="23" t="s">
        <v>57</v>
      </c>
      <c r="F243" s="23" t="s">
        <v>47</v>
      </c>
      <c r="G243" s="26">
        <v>2465</v>
      </c>
      <c r="H243" s="26">
        <v>123.25</v>
      </c>
      <c r="I243" s="23" t="s">
        <v>53</v>
      </c>
      <c r="J243" s="24">
        <v>5</v>
      </c>
      <c r="K243" s="24">
        <f>YEAR(projeto_final_reservas[[#This Row],[Data]])</f>
        <v>2018</v>
      </c>
      <c r="L243" s="24">
        <f>MONTH(projeto_final_reservas[[#This Row],[Data]])</f>
        <v>8</v>
      </c>
    </row>
    <row r="244" spans="1:12">
      <c r="A244" s="24">
        <v>2245</v>
      </c>
      <c r="B244" s="25">
        <v>43315</v>
      </c>
      <c r="C244" s="23" t="s">
        <v>71</v>
      </c>
      <c r="D244" s="23" t="s">
        <v>56</v>
      </c>
      <c r="E244" s="23" t="s">
        <v>57</v>
      </c>
      <c r="F244" s="23" t="s">
        <v>47</v>
      </c>
      <c r="G244" s="26">
        <v>2500</v>
      </c>
      <c r="H244" s="26">
        <v>125</v>
      </c>
      <c r="I244" s="23" t="s">
        <v>48</v>
      </c>
      <c r="J244" s="24">
        <v>5</v>
      </c>
      <c r="K244" s="24">
        <f>YEAR(projeto_final_reservas[[#This Row],[Data]])</f>
        <v>2018</v>
      </c>
      <c r="L244" s="24">
        <f>MONTH(projeto_final_reservas[[#This Row],[Data]])</f>
        <v>8</v>
      </c>
    </row>
    <row r="245" spans="1:12">
      <c r="A245" s="24">
        <v>2246</v>
      </c>
      <c r="B245" s="25">
        <v>43316</v>
      </c>
      <c r="C245" s="23" t="s">
        <v>74</v>
      </c>
      <c r="D245" s="23" t="s">
        <v>56</v>
      </c>
      <c r="E245" s="23" t="s">
        <v>52</v>
      </c>
      <c r="F245" s="23" t="s">
        <v>47</v>
      </c>
      <c r="G245" s="26">
        <v>2535</v>
      </c>
      <c r="H245" s="26">
        <v>126.75</v>
      </c>
      <c r="I245" s="23" t="s">
        <v>53</v>
      </c>
      <c r="J245" s="24">
        <v>5</v>
      </c>
      <c r="K245" s="24">
        <f>YEAR(projeto_final_reservas[[#This Row],[Data]])</f>
        <v>2018</v>
      </c>
      <c r="L245" s="24">
        <f>MONTH(projeto_final_reservas[[#This Row],[Data]])</f>
        <v>8</v>
      </c>
    </row>
    <row r="246" spans="1:12">
      <c r="A246" s="24">
        <v>2247</v>
      </c>
      <c r="B246" s="25">
        <v>43317</v>
      </c>
      <c r="C246" s="23" t="s">
        <v>44</v>
      </c>
      <c r="D246" s="23" t="s">
        <v>45</v>
      </c>
      <c r="E246" s="23" t="s">
        <v>46</v>
      </c>
      <c r="F246" s="23" t="s">
        <v>55</v>
      </c>
      <c r="G246" s="26">
        <v>2570</v>
      </c>
      <c r="H246" s="26">
        <v>128.5</v>
      </c>
      <c r="I246" s="23" t="s">
        <v>48</v>
      </c>
      <c r="J246" s="24">
        <v>3</v>
      </c>
      <c r="K246" s="24">
        <f>YEAR(projeto_final_reservas[[#This Row],[Data]])</f>
        <v>2018</v>
      </c>
      <c r="L246" s="24">
        <f>MONTH(projeto_final_reservas[[#This Row],[Data]])</f>
        <v>8</v>
      </c>
    </row>
    <row r="247" spans="1:12">
      <c r="A247" s="24">
        <v>2248</v>
      </c>
      <c r="B247" s="25">
        <v>43318</v>
      </c>
      <c r="C247" s="23" t="s">
        <v>71</v>
      </c>
      <c r="D247" s="23" t="s">
        <v>45</v>
      </c>
      <c r="E247" s="23" t="s">
        <v>46</v>
      </c>
      <c r="F247" s="23" t="s">
        <v>47</v>
      </c>
      <c r="G247" s="26">
        <v>2605</v>
      </c>
      <c r="H247" s="26">
        <v>130.25</v>
      </c>
      <c r="I247" s="23" t="s">
        <v>48</v>
      </c>
      <c r="J247" s="24">
        <v>5</v>
      </c>
      <c r="K247" s="24">
        <f>YEAR(projeto_final_reservas[[#This Row],[Data]])</f>
        <v>2018</v>
      </c>
      <c r="L247" s="24">
        <f>MONTH(projeto_final_reservas[[#This Row],[Data]])</f>
        <v>8</v>
      </c>
    </row>
    <row r="248" spans="1:12">
      <c r="A248" s="24">
        <v>2249</v>
      </c>
      <c r="B248" s="25">
        <v>43319</v>
      </c>
      <c r="C248" s="23" t="s">
        <v>54</v>
      </c>
      <c r="D248" s="23" t="s">
        <v>45</v>
      </c>
      <c r="E248" s="23" t="s">
        <v>52</v>
      </c>
      <c r="F248" s="23" t="s">
        <v>47</v>
      </c>
      <c r="G248" s="26">
        <v>2640</v>
      </c>
      <c r="H248" s="26">
        <v>132</v>
      </c>
      <c r="I248" s="23" t="s">
        <v>53</v>
      </c>
      <c r="J248" s="24">
        <v>5</v>
      </c>
      <c r="K248" s="24">
        <f>YEAR(projeto_final_reservas[[#This Row],[Data]])</f>
        <v>2018</v>
      </c>
      <c r="L248" s="24">
        <f>MONTH(projeto_final_reservas[[#This Row],[Data]])</f>
        <v>8</v>
      </c>
    </row>
    <row r="249" spans="1:12">
      <c r="A249" s="24">
        <v>2250</v>
      </c>
      <c r="B249" s="25">
        <v>43319</v>
      </c>
      <c r="C249" s="23" t="s">
        <v>63</v>
      </c>
      <c r="D249" s="23" t="s">
        <v>45</v>
      </c>
      <c r="E249" s="23" t="s">
        <v>57</v>
      </c>
      <c r="F249" s="23" t="s">
        <v>62</v>
      </c>
      <c r="G249" s="26">
        <v>5678</v>
      </c>
      <c r="H249" s="26">
        <v>283.89999999999998</v>
      </c>
      <c r="I249" s="23" t="s">
        <v>48</v>
      </c>
      <c r="J249" s="24">
        <v>5</v>
      </c>
      <c r="K249" s="24">
        <f>YEAR(projeto_final_reservas[[#This Row],[Data]])</f>
        <v>2018</v>
      </c>
      <c r="L249" s="24">
        <f>MONTH(projeto_final_reservas[[#This Row],[Data]])</f>
        <v>8</v>
      </c>
    </row>
    <row r="250" spans="1:12">
      <c r="A250" s="24">
        <v>2251</v>
      </c>
      <c r="B250" s="25">
        <v>43320</v>
      </c>
      <c r="C250" s="23" t="s">
        <v>75</v>
      </c>
      <c r="D250" s="23" t="s">
        <v>56</v>
      </c>
      <c r="E250" s="23" t="s">
        <v>57</v>
      </c>
      <c r="F250" s="23" t="s">
        <v>47</v>
      </c>
      <c r="G250" s="26">
        <v>2675</v>
      </c>
      <c r="H250" s="26">
        <v>133.75</v>
      </c>
      <c r="I250" s="23" t="s">
        <v>48</v>
      </c>
      <c r="J250" s="24">
        <v>5</v>
      </c>
      <c r="K250" s="24">
        <f>YEAR(projeto_final_reservas[[#This Row],[Data]])</f>
        <v>2018</v>
      </c>
      <c r="L250" s="24">
        <f>MONTH(projeto_final_reservas[[#This Row],[Data]])</f>
        <v>8</v>
      </c>
    </row>
    <row r="251" spans="1:12">
      <c r="A251" s="24">
        <v>2252</v>
      </c>
      <c r="B251" s="25">
        <v>43321</v>
      </c>
      <c r="C251" s="23" t="s">
        <v>75</v>
      </c>
      <c r="D251" s="23" t="s">
        <v>56</v>
      </c>
      <c r="E251" s="23" t="s">
        <v>50</v>
      </c>
      <c r="F251" s="23" t="s">
        <v>47</v>
      </c>
      <c r="G251" s="26">
        <v>2710</v>
      </c>
      <c r="H251" s="26">
        <v>135.5</v>
      </c>
      <c r="I251" s="23" t="s">
        <v>53</v>
      </c>
      <c r="J251" s="24">
        <v>4</v>
      </c>
      <c r="K251" s="24">
        <f>YEAR(projeto_final_reservas[[#This Row],[Data]])</f>
        <v>2018</v>
      </c>
      <c r="L251" s="24">
        <f>MONTH(projeto_final_reservas[[#This Row],[Data]])</f>
        <v>8</v>
      </c>
    </row>
    <row r="252" spans="1:12">
      <c r="A252" s="24">
        <v>2253</v>
      </c>
      <c r="B252" s="25">
        <v>43322</v>
      </c>
      <c r="C252" s="23" t="s">
        <v>63</v>
      </c>
      <c r="D252" s="23" t="s">
        <v>45</v>
      </c>
      <c r="E252" s="23" t="s">
        <v>50</v>
      </c>
      <c r="F252" s="23" t="s">
        <v>47</v>
      </c>
      <c r="G252" s="26">
        <v>2745</v>
      </c>
      <c r="H252" s="26">
        <v>137.25</v>
      </c>
      <c r="I252" s="23" t="s">
        <v>48</v>
      </c>
      <c r="J252" s="24">
        <v>5</v>
      </c>
      <c r="K252" s="24">
        <f>YEAR(projeto_final_reservas[[#This Row],[Data]])</f>
        <v>2018</v>
      </c>
      <c r="L252" s="24">
        <f>MONTH(projeto_final_reservas[[#This Row],[Data]])</f>
        <v>8</v>
      </c>
    </row>
    <row r="253" spans="1:12">
      <c r="A253" s="24">
        <v>2254</v>
      </c>
      <c r="B253" s="25">
        <v>43323</v>
      </c>
      <c r="C253" s="23" t="s">
        <v>75</v>
      </c>
      <c r="D253" s="23" t="s">
        <v>45</v>
      </c>
      <c r="E253" s="23" t="s">
        <v>52</v>
      </c>
      <c r="F253" s="23" t="s">
        <v>47</v>
      </c>
      <c r="G253" s="26">
        <v>2780</v>
      </c>
      <c r="H253" s="26">
        <v>139</v>
      </c>
      <c r="I253" s="23" t="s">
        <v>48</v>
      </c>
      <c r="J253" s="24">
        <v>5</v>
      </c>
      <c r="K253" s="24">
        <f>YEAR(projeto_final_reservas[[#This Row],[Data]])</f>
        <v>2018</v>
      </c>
      <c r="L253" s="24">
        <f>MONTH(projeto_final_reservas[[#This Row],[Data]])</f>
        <v>8</v>
      </c>
    </row>
    <row r="254" spans="1:12">
      <c r="A254" s="24">
        <v>2255</v>
      </c>
      <c r="B254" s="25">
        <v>43324</v>
      </c>
      <c r="C254" s="23" t="s">
        <v>75</v>
      </c>
      <c r="D254" s="23" t="s">
        <v>45</v>
      </c>
      <c r="E254" s="23" t="s">
        <v>46</v>
      </c>
      <c r="F254" s="23" t="s">
        <v>55</v>
      </c>
      <c r="G254" s="26">
        <v>2815</v>
      </c>
      <c r="H254" s="26">
        <v>140.75</v>
      </c>
      <c r="I254" s="23" t="s">
        <v>53</v>
      </c>
      <c r="J254" s="24">
        <v>5</v>
      </c>
      <c r="K254" s="24">
        <f>YEAR(projeto_final_reservas[[#This Row],[Data]])</f>
        <v>2018</v>
      </c>
      <c r="L254" s="24">
        <f>MONTH(projeto_final_reservas[[#This Row],[Data]])</f>
        <v>8</v>
      </c>
    </row>
    <row r="255" spans="1:12">
      <c r="A255" s="24">
        <v>2256</v>
      </c>
      <c r="B255" s="25">
        <v>43325</v>
      </c>
      <c r="C255" s="23" t="s">
        <v>69</v>
      </c>
      <c r="D255" s="23" t="s">
        <v>56</v>
      </c>
      <c r="E255" s="23" t="s">
        <v>46</v>
      </c>
      <c r="F255" s="23" t="s">
        <v>47</v>
      </c>
      <c r="G255" s="26">
        <v>2850</v>
      </c>
      <c r="H255" s="26">
        <v>142.5</v>
      </c>
      <c r="I255" s="23" t="s">
        <v>48</v>
      </c>
      <c r="J255" s="24">
        <v>5</v>
      </c>
      <c r="K255" s="24">
        <f>YEAR(projeto_final_reservas[[#This Row],[Data]])</f>
        <v>2018</v>
      </c>
      <c r="L255" s="24">
        <f>MONTH(projeto_final_reservas[[#This Row],[Data]])</f>
        <v>8</v>
      </c>
    </row>
    <row r="256" spans="1:12">
      <c r="A256" s="24">
        <v>2257</v>
      </c>
      <c r="B256" s="25">
        <v>43326</v>
      </c>
      <c r="C256" s="23" t="s">
        <v>69</v>
      </c>
      <c r="D256" s="23" t="s">
        <v>56</v>
      </c>
      <c r="E256" s="23" t="s">
        <v>52</v>
      </c>
      <c r="F256" s="23" t="s">
        <v>62</v>
      </c>
      <c r="G256" s="26">
        <v>2885</v>
      </c>
      <c r="H256" s="26">
        <v>144.25</v>
      </c>
      <c r="I256" s="23" t="s">
        <v>53</v>
      </c>
      <c r="J256" s="24">
        <v>4</v>
      </c>
      <c r="K256" s="24">
        <f>YEAR(projeto_final_reservas[[#This Row],[Data]])</f>
        <v>2018</v>
      </c>
      <c r="L256" s="24">
        <f>MONTH(projeto_final_reservas[[#This Row],[Data]])</f>
        <v>8</v>
      </c>
    </row>
    <row r="257" spans="1:12">
      <c r="A257" s="24">
        <v>2258</v>
      </c>
      <c r="B257" s="25">
        <v>43327</v>
      </c>
      <c r="C257" s="23" t="s">
        <v>44</v>
      </c>
      <c r="D257" s="23" t="s">
        <v>45</v>
      </c>
      <c r="E257" s="23" t="s">
        <v>57</v>
      </c>
      <c r="F257" s="23" t="s">
        <v>47</v>
      </c>
      <c r="G257" s="26">
        <v>2920</v>
      </c>
      <c r="H257" s="26">
        <v>146</v>
      </c>
      <c r="I257" s="23" t="s">
        <v>48</v>
      </c>
      <c r="J257" s="24">
        <v>4</v>
      </c>
      <c r="K257" s="24">
        <f>YEAR(projeto_final_reservas[[#This Row],[Data]])</f>
        <v>2018</v>
      </c>
      <c r="L257" s="24">
        <f>MONTH(projeto_final_reservas[[#This Row],[Data]])</f>
        <v>8</v>
      </c>
    </row>
    <row r="258" spans="1:12">
      <c r="A258" s="24">
        <v>2259</v>
      </c>
      <c r="B258" s="25">
        <v>43328</v>
      </c>
      <c r="C258" s="23" t="s">
        <v>63</v>
      </c>
      <c r="D258" s="23" t="s">
        <v>45</v>
      </c>
      <c r="E258" s="23" t="s">
        <v>50</v>
      </c>
      <c r="F258" s="23" t="s">
        <v>47</v>
      </c>
      <c r="G258" s="26">
        <v>2955</v>
      </c>
      <c r="H258" s="26">
        <v>147.75</v>
      </c>
      <c r="I258" s="23" t="s">
        <v>48</v>
      </c>
      <c r="J258" s="24">
        <v>5</v>
      </c>
      <c r="K258" s="24">
        <f>YEAR(projeto_final_reservas[[#This Row],[Data]])</f>
        <v>2018</v>
      </c>
      <c r="L258" s="24">
        <f>MONTH(projeto_final_reservas[[#This Row],[Data]])</f>
        <v>8</v>
      </c>
    </row>
    <row r="259" spans="1:12">
      <c r="A259" s="24">
        <v>2260</v>
      </c>
      <c r="B259" s="25">
        <v>43329</v>
      </c>
      <c r="C259" s="23" t="s">
        <v>69</v>
      </c>
      <c r="D259" s="23" t="s">
        <v>45</v>
      </c>
      <c r="E259" s="23" t="s">
        <v>50</v>
      </c>
      <c r="F259" s="23" t="s">
        <v>47</v>
      </c>
      <c r="G259" s="26">
        <v>2990</v>
      </c>
      <c r="H259" s="26">
        <v>149.5</v>
      </c>
      <c r="I259" s="23" t="s">
        <v>53</v>
      </c>
      <c r="J259" s="24">
        <v>5</v>
      </c>
      <c r="K259" s="24">
        <f>YEAR(projeto_final_reservas[[#This Row],[Data]])</f>
        <v>2018</v>
      </c>
      <c r="L259" s="24">
        <f>MONTH(projeto_final_reservas[[#This Row],[Data]])</f>
        <v>8</v>
      </c>
    </row>
    <row r="260" spans="1:12">
      <c r="A260" s="24">
        <v>2261</v>
      </c>
      <c r="B260" s="25">
        <v>43330</v>
      </c>
      <c r="C260" s="23" t="s">
        <v>75</v>
      </c>
      <c r="D260" s="23" t="s">
        <v>56</v>
      </c>
      <c r="E260" s="23" t="s">
        <v>52</v>
      </c>
      <c r="F260" s="23" t="s">
        <v>47</v>
      </c>
      <c r="G260" s="26">
        <v>3025</v>
      </c>
      <c r="H260" s="26">
        <v>151.25</v>
      </c>
      <c r="I260" s="23" t="s">
        <v>48</v>
      </c>
      <c r="J260" s="24">
        <v>5</v>
      </c>
      <c r="K260" s="24">
        <f>YEAR(projeto_final_reservas[[#This Row],[Data]])</f>
        <v>2018</v>
      </c>
      <c r="L260" s="24">
        <f>MONTH(projeto_final_reservas[[#This Row],[Data]])</f>
        <v>8</v>
      </c>
    </row>
    <row r="261" spans="1:12">
      <c r="A261" s="24">
        <v>2262</v>
      </c>
      <c r="B261" s="25">
        <v>43331</v>
      </c>
      <c r="C261" s="23" t="s">
        <v>69</v>
      </c>
      <c r="D261" s="23" t="s">
        <v>56</v>
      </c>
      <c r="E261" s="23" t="s">
        <v>46</v>
      </c>
      <c r="F261" s="23" t="s">
        <v>47</v>
      </c>
      <c r="G261" s="26">
        <v>3060</v>
      </c>
      <c r="H261" s="26">
        <v>153</v>
      </c>
      <c r="I261" s="23" t="s">
        <v>53</v>
      </c>
      <c r="J261" s="24">
        <v>5</v>
      </c>
      <c r="K261" s="24">
        <f>YEAR(projeto_final_reservas[[#This Row],[Data]])</f>
        <v>2018</v>
      </c>
      <c r="L261" s="24">
        <f>MONTH(projeto_final_reservas[[#This Row],[Data]])</f>
        <v>8</v>
      </c>
    </row>
    <row r="262" spans="1:12">
      <c r="A262" s="24">
        <v>2263</v>
      </c>
      <c r="B262" s="25">
        <v>43332</v>
      </c>
      <c r="C262" s="23" t="s">
        <v>69</v>
      </c>
      <c r="D262" s="23" t="s">
        <v>45</v>
      </c>
      <c r="E262" s="23" t="s">
        <v>46</v>
      </c>
      <c r="F262" s="23" t="s">
        <v>47</v>
      </c>
      <c r="G262" s="26">
        <v>3095</v>
      </c>
      <c r="H262" s="26">
        <v>154.75</v>
      </c>
      <c r="I262" s="23" t="s">
        <v>48</v>
      </c>
      <c r="J262" s="24">
        <v>5</v>
      </c>
      <c r="K262" s="24">
        <f>YEAR(projeto_final_reservas[[#This Row],[Data]])</f>
        <v>2018</v>
      </c>
      <c r="L262" s="24">
        <f>MONTH(projeto_final_reservas[[#This Row],[Data]])</f>
        <v>8</v>
      </c>
    </row>
    <row r="263" spans="1:12">
      <c r="A263" s="24">
        <v>2264</v>
      </c>
      <c r="B263" s="25">
        <v>43333</v>
      </c>
      <c r="C263" s="23" t="s">
        <v>44</v>
      </c>
      <c r="D263" s="23" t="s">
        <v>45</v>
      </c>
      <c r="E263" s="23" t="s">
        <v>52</v>
      </c>
      <c r="F263" s="23" t="s">
        <v>47</v>
      </c>
      <c r="G263" s="26">
        <v>3130</v>
      </c>
      <c r="H263" s="26">
        <v>156.5</v>
      </c>
      <c r="I263" s="23" t="s">
        <v>48</v>
      </c>
      <c r="J263" s="24">
        <v>5</v>
      </c>
      <c r="K263" s="24">
        <f>YEAR(projeto_final_reservas[[#This Row],[Data]])</f>
        <v>2018</v>
      </c>
      <c r="L263" s="24">
        <f>MONTH(projeto_final_reservas[[#This Row],[Data]])</f>
        <v>8</v>
      </c>
    </row>
    <row r="264" spans="1:12">
      <c r="A264" s="24">
        <v>2265</v>
      </c>
      <c r="B264" s="25">
        <v>43334</v>
      </c>
      <c r="C264" s="23" t="s">
        <v>63</v>
      </c>
      <c r="D264" s="23" t="s">
        <v>45</v>
      </c>
      <c r="E264" s="23" t="s">
        <v>57</v>
      </c>
      <c r="F264" s="23" t="s">
        <v>47</v>
      </c>
      <c r="G264" s="26">
        <v>3165</v>
      </c>
      <c r="H264" s="26">
        <v>158.25</v>
      </c>
      <c r="I264" s="23" t="s">
        <v>53</v>
      </c>
      <c r="J264" s="24">
        <v>5</v>
      </c>
      <c r="K264" s="24">
        <f>YEAR(projeto_final_reservas[[#This Row],[Data]])</f>
        <v>2018</v>
      </c>
      <c r="L264" s="24">
        <f>MONTH(projeto_final_reservas[[#This Row],[Data]])</f>
        <v>8</v>
      </c>
    </row>
    <row r="265" spans="1:12">
      <c r="A265" s="24">
        <v>2266</v>
      </c>
      <c r="B265" s="25">
        <v>43335</v>
      </c>
      <c r="C265" s="23" t="s">
        <v>69</v>
      </c>
      <c r="D265" s="23" t="s">
        <v>56</v>
      </c>
      <c r="E265" s="23" t="s">
        <v>57</v>
      </c>
      <c r="F265" s="23" t="s">
        <v>55</v>
      </c>
      <c r="G265" s="26">
        <v>3200</v>
      </c>
      <c r="H265" s="26">
        <v>160</v>
      </c>
      <c r="I265" s="23" t="s">
        <v>48</v>
      </c>
      <c r="J265" s="24">
        <v>5</v>
      </c>
      <c r="K265" s="24">
        <f>YEAR(projeto_final_reservas[[#This Row],[Data]])</f>
        <v>2018</v>
      </c>
      <c r="L265" s="24">
        <f>MONTH(projeto_final_reservas[[#This Row],[Data]])</f>
        <v>8</v>
      </c>
    </row>
    <row r="266" spans="1:12">
      <c r="A266" s="24">
        <v>2267</v>
      </c>
      <c r="B266" s="25">
        <v>43336</v>
      </c>
      <c r="C266" s="23" t="s">
        <v>75</v>
      </c>
      <c r="D266" s="23" t="s">
        <v>56</v>
      </c>
      <c r="E266" s="23" t="s">
        <v>57</v>
      </c>
      <c r="F266" s="23" t="s">
        <v>47</v>
      </c>
      <c r="G266" s="26">
        <v>3235</v>
      </c>
      <c r="H266" s="26">
        <v>161.75</v>
      </c>
      <c r="I266" s="23" t="s">
        <v>53</v>
      </c>
      <c r="J266" s="24">
        <v>5</v>
      </c>
      <c r="K266" s="24">
        <f>YEAR(projeto_final_reservas[[#This Row],[Data]])</f>
        <v>2018</v>
      </c>
      <c r="L266" s="24">
        <f>MONTH(projeto_final_reservas[[#This Row],[Data]])</f>
        <v>8</v>
      </c>
    </row>
    <row r="267" spans="1:12">
      <c r="A267" s="24">
        <v>2268</v>
      </c>
      <c r="B267" s="25">
        <v>43336</v>
      </c>
      <c r="C267" s="23" t="s">
        <v>69</v>
      </c>
      <c r="D267" s="23" t="s">
        <v>56</v>
      </c>
      <c r="E267" s="23" t="s">
        <v>57</v>
      </c>
      <c r="F267" s="23" t="s">
        <v>47</v>
      </c>
      <c r="G267" s="26">
        <v>2345</v>
      </c>
      <c r="H267" s="26">
        <v>117.25</v>
      </c>
      <c r="I267" s="23" t="s">
        <v>48</v>
      </c>
      <c r="J267" s="24">
        <v>4</v>
      </c>
      <c r="K267" s="24">
        <f>YEAR(projeto_final_reservas[[#This Row],[Data]])</f>
        <v>2018</v>
      </c>
      <c r="L267" s="24">
        <f>MONTH(projeto_final_reservas[[#This Row],[Data]])</f>
        <v>8</v>
      </c>
    </row>
    <row r="268" spans="1:12">
      <c r="A268" s="24">
        <v>2269</v>
      </c>
      <c r="B268" s="25">
        <v>43337</v>
      </c>
      <c r="C268" s="23" t="s">
        <v>69</v>
      </c>
      <c r="D268" s="23" t="s">
        <v>45</v>
      </c>
      <c r="E268" s="23" t="s">
        <v>52</v>
      </c>
      <c r="F268" s="23" t="s">
        <v>47</v>
      </c>
      <c r="G268" s="26">
        <v>3270</v>
      </c>
      <c r="H268" s="26">
        <v>163.5</v>
      </c>
      <c r="I268" s="23" t="s">
        <v>48</v>
      </c>
      <c r="J268" s="24">
        <v>4</v>
      </c>
      <c r="K268" s="24">
        <f>YEAR(projeto_final_reservas[[#This Row],[Data]])</f>
        <v>2018</v>
      </c>
      <c r="L268" s="24">
        <f>MONTH(projeto_final_reservas[[#This Row],[Data]])</f>
        <v>8</v>
      </c>
    </row>
    <row r="269" spans="1:12">
      <c r="A269" s="24">
        <v>2270</v>
      </c>
      <c r="B269" s="25">
        <v>43338</v>
      </c>
      <c r="C269" s="23" t="s">
        <v>75</v>
      </c>
      <c r="D269" s="23" t="s">
        <v>45</v>
      </c>
      <c r="E269" s="23" t="s">
        <v>46</v>
      </c>
      <c r="F269" s="23" t="s">
        <v>62</v>
      </c>
      <c r="G269" s="26">
        <v>3305</v>
      </c>
      <c r="H269" s="26">
        <v>165.25</v>
      </c>
      <c r="I269" s="23" t="s">
        <v>48</v>
      </c>
      <c r="J269" s="24">
        <v>4</v>
      </c>
      <c r="K269" s="24">
        <f>YEAR(projeto_final_reservas[[#This Row],[Data]])</f>
        <v>2018</v>
      </c>
      <c r="L269" s="24">
        <f>MONTH(projeto_final_reservas[[#This Row],[Data]])</f>
        <v>8</v>
      </c>
    </row>
    <row r="270" spans="1:12">
      <c r="A270" s="24">
        <v>2271</v>
      </c>
      <c r="B270" s="25">
        <v>43339</v>
      </c>
      <c r="C270" s="23" t="s">
        <v>75</v>
      </c>
      <c r="D270" s="23" t="s">
        <v>45</v>
      </c>
      <c r="E270" s="23" t="s">
        <v>46</v>
      </c>
      <c r="F270" s="23" t="s">
        <v>47</v>
      </c>
      <c r="G270" s="26">
        <v>3340</v>
      </c>
      <c r="H270" s="26">
        <v>167</v>
      </c>
      <c r="I270" s="23" t="s">
        <v>53</v>
      </c>
      <c r="J270" s="24">
        <v>3</v>
      </c>
      <c r="K270" s="24">
        <f>YEAR(projeto_final_reservas[[#This Row],[Data]])</f>
        <v>2018</v>
      </c>
      <c r="L270" s="24">
        <f>MONTH(projeto_final_reservas[[#This Row],[Data]])</f>
        <v>8</v>
      </c>
    </row>
    <row r="271" spans="1:12">
      <c r="A271" s="24">
        <v>2272</v>
      </c>
      <c r="B271" s="25">
        <v>43340</v>
      </c>
      <c r="C271" s="23" t="s">
        <v>63</v>
      </c>
      <c r="D271" s="23" t="s">
        <v>56</v>
      </c>
      <c r="E271" s="23" t="s">
        <v>52</v>
      </c>
      <c r="F271" s="23" t="s">
        <v>47</v>
      </c>
      <c r="G271" s="26">
        <v>3375</v>
      </c>
      <c r="H271" s="26">
        <v>168.75</v>
      </c>
      <c r="I271" s="23" t="s">
        <v>48</v>
      </c>
      <c r="J271" s="24">
        <v>3</v>
      </c>
      <c r="K271" s="24">
        <f>YEAR(projeto_final_reservas[[#This Row],[Data]])</f>
        <v>2018</v>
      </c>
      <c r="L271" s="24">
        <f>MONTH(projeto_final_reservas[[#This Row],[Data]])</f>
        <v>8</v>
      </c>
    </row>
    <row r="272" spans="1:12">
      <c r="A272" s="24">
        <v>2273</v>
      </c>
      <c r="B272" s="25">
        <v>43344</v>
      </c>
      <c r="C272" s="23" t="s">
        <v>75</v>
      </c>
      <c r="D272" s="23" t="s">
        <v>56</v>
      </c>
      <c r="E272" s="23" t="s">
        <v>57</v>
      </c>
      <c r="F272" s="23" t="s">
        <v>47</v>
      </c>
      <c r="G272" s="26">
        <v>1345</v>
      </c>
      <c r="H272" s="26">
        <v>67.25</v>
      </c>
      <c r="I272" s="23" t="s">
        <v>53</v>
      </c>
      <c r="J272" s="24">
        <v>5</v>
      </c>
      <c r="K272" s="24">
        <f>YEAR(projeto_final_reservas[[#This Row],[Data]])</f>
        <v>2018</v>
      </c>
      <c r="L272" s="24">
        <f>MONTH(projeto_final_reservas[[#This Row],[Data]])</f>
        <v>9</v>
      </c>
    </row>
    <row r="273" spans="1:12">
      <c r="A273" s="24">
        <v>2274</v>
      </c>
      <c r="B273" s="25">
        <v>43345</v>
      </c>
      <c r="C273" s="23" t="s">
        <v>75</v>
      </c>
      <c r="D273" s="23" t="s">
        <v>45</v>
      </c>
      <c r="E273" s="23" t="s">
        <v>50</v>
      </c>
      <c r="F273" s="23" t="s">
        <v>55</v>
      </c>
      <c r="G273" s="26">
        <v>1380</v>
      </c>
      <c r="H273" s="26">
        <v>69</v>
      </c>
      <c r="I273" s="23" t="s">
        <v>48</v>
      </c>
      <c r="J273" s="24">
        <v>5</v>
      </c>
      <c r="K273" s="24">
        <f>YEAR(projeto_final_reservas[[#This Row],[Data]])</f>
        <v>2018</v>
      </c>
      <c r="L273" s="24">
        <f>MONTH(projeto_final_reservas[[#This Row],[Data]])</f>
        <v>9</v>
      </c>
    </row>
    <row r="274" spans="1:12">
      <c r="A274" s="24">
        <v>2275</v>
      </c>
      <c r="B274" s="25">
        <v>43346</v>
      </c>
      <c r="C274" s="23" t="s">
        <v>44</v>
      </c>
      <c r="D274" s="23" t="s">
        <v>45</v>
      </c>
      <c r="E274" s="23" t="s">
        <v>50</v>
      </c>
      <c r="F274" s="23" t="s">
        <v>47</v>
      </c>
      <c r="G274" s="26">
        <v>1415</v>
      </c>
      <c r="H274" s="26">
        <v>70.75</v>
      </c>
      <c r="I274" s="23" t="s">
        <v>48</v>
      </c>
      <c r="J274" s="24">
        <v>5</v>
      </c>
      <c r="K274" s="24">
        <f>YEAR(projeto_final_reservas[[#This Row],[Data]])</f>
        <v>2018</v>
      </c>
      <c r="L274" s="24">
        <f>MONTH(projeto_final_reservas[[#This Row],[Data]])</f>
        <v>9</v>
      </c>
    </row>
    <row r="275" spans="1:12">
      <c r="A275" s="24">
        <v>2276</v>
      </c>
      <c r="B275" s="25">
        <v>43347</v>
      </c>
      <c r="C275" s="23" t="s">
        <v>69</v>
      </c>
      <c r="D275" s="23" t="s">
        <v>45</v>
      </c>
      <c r="E275" s="23" t="s">
        <v>52</v>
      </c>
      <c r="F275" s="23" t="s">
        <v>47</v>
      </c>
      <c r="G275" s="26">
        <v>1450</v>
      </c>
      <c r="H275" s="26">
        <v>72.5</v>
      </c>
      <c r="I275" s="23" t="s">
        <v>53</v>
      </c>
      <c r="J275" s="24">
        <v>4</v>
      </c>
      <c r="K275" s="24">
        <f>YEAR(projeto_final_reservas[[#This Row],[Data]])</f>
        <v>2018</v>
      </c>
      <c r="L275" s="24">
        <f>MONTH(projeto_final_reservas[[#This Row],[Data]])</f>
        <v>9</v>
      </c>
    </row>
    <row r="276" spans="1:12">
      <c r="A276" s="24">
        <v>2277</v>
      </c>
      <c r="B276" s="25">
        <v>43347</v>
      </c>
      <c r="C276" s="23" t="s">
        <v>75</v>
      </c>
      <c r="D276" s="23" t="s">
        <v>45</v>
      </c>
      <c r="E276" s="23" t="s">
        <v>46</v>
      </c>
      <c r="F276" s="23" t="s">
        <v>47</v>
      </c>
      <c r="G276" s="26">
        <v>5678</v>
      </c>
      <c r="H276" s="26">
        <v>283.89999999999998</v>
      </c>
      <c r="I276" s="23" t="s">
        <v>48</v>
      </c>
      <c r="J276" s="24">
        <v>3</v>
      </c>
      <c r="K276" s="24">
        <f>YEAR(projeto_final_reservas[[#This Row],[Data]])</f>
        <v>2018</v>
      </c>
      <c r="L276" s="24">
        <f>MONTH(projeto_final_reservas[[#This Row],[Data]])</f>
        <v>9</v>
      </c>
    </row>
    <row r="277" spans="1:12">
      <c r="A277" s="24">
        <v>2278</v>
      </c>
      <c r="B277" s="25">
        <v>43347</v>
      </c>
      <c r="C277" s="23" t="s">
        <v>69</v>
      </c>
      <c r="D277" s="23" t="s">
        <v>45</v>
      </c>
      <c r="E277" s="23" t="s">
        <v>52</v>
      </c>
      <c r="F277" s="23" t="s">
        <v>47</v>
      </c>
      <c r="G277" s="26">
        <v>4983</v>
      </c>
      <c r="H277" s="26">
        <v>249.15</v>
      </c>
      <c r="I277" s="23" t="s">
        <v>48</v>
      </c>
      <c r="J277" s="24">
        <v>5</v>
      </c>
      <c r="K277" s="24">
        <f>YEAR(projeto_final_reservas[[#This Row],[Data]])</f>
        <v>2018</v>
      </c>
      <c r="L277" s="24">
        <f>MONTH(projeto_final_reservas[[#This Row],[Data]])</f>
        <v>9</v>
      </c>
    </row>
    <row r="278" spans="1:12">
      <c r="A278" s="24">
        <v>2279</v>
      </c>
      <c r="B278" s="25">
        <v>43347</v>
      </c>
      <c r="C278" s="23" t="s">
        <v>63</v>
      </c>
      <c r="D278" s="23" t="s">
        <v>45</v>
      </c>
      <c r="E278" s="23" t="s">
        <v>57</v>
      </c>
      <c r="F278" s="23" t="s">
        <v>55</v>
      </c>
      <c r="G278" s="26">
        <v>9845</v>
      </c>
      <c r="H278" s="26">
        <v>492.25</v>
      </c>
      <c r="I278" s="23" t="s">
        <v>48</v>
      </c>
      <c r="J278" s="24">
        <v>5</v>
      </c>
      <c r="K278" s="24">
        <f>YEAR(projeto_final_reservas[[#This Row],[Data]])</f>
        <v>2018</v>
      </c>
      <c r="L278" s="24">
        <f>MONTH(projeto_final_reservas[[#This Row],[Data]])</f>
        <v>9</v>
      </c>
    </row>
    <row r="279" spans="1:12">
      <c r="A279" s="24">
        <v>2280</v>
      </c>
      <c r="B279" s="25">
        <v>43347</v>
      </c>
      <c r="C279" s="23" t="s">
        <v>69</v>
      </c>
      <c r="D279" s="23" t="s">
        <v>45</v>
      </c>
      <c r="E279" s="23" t="s">
        <v>50</v>
      </c>
      <c r="F279" s="23" t="s">
        <v>47</v>
      </c>
      <c r="G279" s="26">
        <v>7895</v>
      </c>
      <c r="H279" s="26">
        <v>394.75</v>
      </c>
      <c r="I279" s="23" t="s">
        <v>48</v>
      </c>
      <c r="J279" s="24">
        <v>5</v>
      </c>
      <c r="K279" s="24">
        <f>YEAR(projeto_final_reservas[[#This Row],[Data]])</f>
        <v>2018</v>
      </c>
      <c r="L279" s="24">
        <f>MONTH(projeto_final_reservas[[#This Row],[Data]])</f>
        <v>9</v>
      </c>
    </row>
    <row r="280" spans="1:12">
      <c r="A280" s="24">
        <v>2281</v>
      </c>
      <c r="B280" s="25">
        <v>43348</v>
      </c>
      <c r="C280" s="23" t="s">
        <v>75</v>
      </c>
      <c r="D280" s="23" t="s">
        <v>56</v>
      </c>
      <c r="E280" s="23" t="s">
        <v>46</v>
      </c>
      <c r="F280" s="23" t="s">
        <v>47</v>
      </c>
      <c r="G280" s="26">
        <v>1485</v>
      </c>
      <c r="H280" s="26">
        <v>74.25</v>
      </c>
      <c r="I280" s="23" t="s">
        <v>48</v>
      </c>
      <c r="J280" s="24">
        <v>5</v>
      </c>
      <c r="K280" s="24">
        <f>YEAR(projeto_final_reservas[[#This Row],[Data]])</f>
        <v>2018</v>
      </c>
      <c r="L280" s="24">
        <f>MONTH(projeto_final_reservas[[#This Row],[Data]])</f>
        <v>9</v>
      </c>
    </row>
    <row r="281" spans="1:12">
      <c r="A281" s="24">
        <v>2282</v>
      </c>
      <c r="B281" s="25">
        <v>43349</v>
      </c>
      <c r="C281" s="23" t="s">
        <v>44</v>
      </c>
      <c r="D281" s="23" t="s">
        <v>56</v>
      </c>
      <c r="E281" s="23" t="s">
        <v>46</v>
      </c>
      <c r="F281" s="23" t="s">
        <v>62</v>
      </c>
      <c r="G281" s="26">
        <v>1520</v>
      </c>
      <c r="H281" s="26">
        <v>76</v>
      </c>
      <c r="I281" s="23" t="s">
        <v>53</v>
      </c>
      <c r="J281" s="24">
        <v>4</v>
      </c>
      <c r="K281" s="24">
        <f>YEAR(projeto_final_reservas[[#This Row],[Data]])</f>
        <v>2018</v>
      </c>
      <c r="L281" s="24">
        <f>MONTH(projeto_final_reservas[[#This Row],[Data]])</f>
        <v>9</v>
      </c>
    </row>
    <row r="282" spans="1:12">
      <c r="A282" s="24">
        <v>2283</v>
      </c>
      <c r="B282" s="25">
        <v>43350</v>
      </c>
      <c r="C282" s="23" t="s">
        <v>49</v>
      </c>
      <c r="D282" s="23" t="s">
        <v>45</v>
      </c>
      <c r="E282" s="23" t="s">
        <v>52</v>
      </c>
      <c r="F282" s="23" t="s">
        <v>47</v>
      </c>
      <c r="G282" s="26">
        <v>1555</v>
      </c>
      <c r="H282" s="26">
        <v>77.75</v>
      </c>
      <c r="I282" s="23" t="s">
        <v>48</v>
      </c>
      <c r="J282" s="24">
        <v>4</v>
      </c>
      <c r="K282" s="24">
        <f>YEAR(projeto_final_reservas[[#This Row],[Data]])</f>
        <v>2018</v>
      </c>
      <c r="L282" s="24">
        <f>MONTH(projeto_final_reservas[[#This Row],[Data]])</f>
        <v>9</v>
      </c>
    </row>
    <row r="283" spans="1:12">
      <c r="A283" s="24">
        <v>2284</v>
      </c>
      <c r="B283" s="25">
        <v>43351</v>
      </c>
      <c r="C283" s="23" t="s">
        <v>51</v>
      </c>
      <c r="D283" s="23" t="s">
        <v>45</v>
      </c>
      <c r="E283" s="23" t="s">
        <v>57</v>
      </c>
      <c r="F283" s="23" t="s">
        <v>47</v>
      </c>
      <c r="G283" s="26">
        <v>1590</v>
      </c>
      <c r="H283" s="26">
        <v>79.5</v>
      </c>
      <c r="I283" s="23" t="s">
        <v>48</v>
      </c>
      <c r="J283" s="24">
        <v>5</v>
      </c>
      <c r="K283" s="24">
        <f>YEAR(projeto_final_reservas[[#This Row],[Data]])</f>
        <v>2018</v>
      </c>
      <c r="L283" s="24">
        <f>MONTH(projeto_final_reservas[[#This Row],[Data]])</f>
        <v>9</v>
      </c>
    </row>
    <row r="284" spans="1:12">
      <c r="A284" s="24">
        <v>2285</v>
      </c>
      <c r="B284" s="25">
        <v>43352</v>
      </c>
      <c r="C284" s="23" t="s">
        <v>54</v>
      </c>
      <c r="D284" s="23" t="s">
        <v>45</v>
      </c>
      <c r="E284" s="23" t="s">
        <v>50</v>
      </c>
      <c r="F284" s="23" t="s">
        <v>47</v>
      </c>
      <c r="G284" s="26">
        <v>1625</v>
      </c>
      <c r="H284" s="26">
        <v>81.25</v>
      </c>
      <c r="I284" s="23" t="s">
        <v>53</v>
      </c>
      <c r="J284" s="24">
        <v>5</v>
      </c>
      <c r="K284" s="24">
        <f>YEAR(projeto_final_reservas[[#This Row],[Data]])</f>
        <v>2018</v>
      </c>
      <c r="L284" s="24">
        <f>MONTH(projeto_final_reservas[[#This Row],[Data]])</f>
        <v>9</v>
      </c>
    </row>
    <row r="285" spans="1:12">
      <c r="A285" s="24">
        <v>2286</v>
      </c>
      <c r="B285" s="25">
        <v>43353</v>
      </c>
      <c r="C285" s="23" t="s">
        <v>58</v>
      </c>
      <c r="D285" s="23" t="s">
        <v>56</v>
      </c>
      <c r="E285" s="23" t="s">
        <v>50</v>
      </c>
      <c r="F285" s="23" t="s">
        <v>55</v>
      </c>
      <c r="G285" s="26">
        <v>1660</v>
      </c>
      <c r="H285" s="26">
        <v>83</v>
      </c>
      <c r="I285" s="23" t="s">
        <v>48</v>
      </c>
      <c r="J285" s="24">
        <v>5</v>
      </c>
      <c r="K285" s="24">
        <f>YEAR(projeto_final_reservas[[#This Row],[Data]])</f>
        <v>2018</v>
      </c>
      <c r="L285" s="24">
        <f>MONTH(projeto_final_reservas[[#This Row],[Data]])</f>
        <v>9</v>
      </c>
    </row>
    <row r="286" spans="1:12">
      <c r="A286" s="24">
        <v>2287</v>
      </c>
      <c r="B286" s="25">
        <v>43354</v>
      </c>
      <c r="C286" s="23" t="s">
        <v>58</v>
      </c>
      <c r="D286" s="23" t="s">
        <v>56</v>
      </c>
      <c r="E286" s="23" t="s">
        <v>52</v>
      </c>
      <c r="F286" s="23" t="s">
        <v>47</v>
      </c>
      <c r="G286" s="26">
        <v>1695</v>
      </c>
      <c r="H286" s="26">
        <v>84.75</v>
      </c>
      <c r="I286" s="23" t="s">
        <v>53</v>
      </c>
      <c r="J286" s="24">
        <v>3</v>
      </c>
      <c r="K286" s="24">
        <f>YEAR(projeto_final_reservas[[#This Row],[Data]])</f>
        <v>2018</v>
      </c>
      <c r="L286" s="24">
        <f>MONTH(projeto_final_reservas[[#This Row],[Data]])</f>
        <v>9</v>
      </c>
    </row>
    <row r="287" spans="1:12">
      <c r="A287" s="24">
        <v>2288</v>
      </c>
      <c r="B287" s="25">
        <v>43354</v>
      </c>
      <c r="C287" s="23" t="s">
        <v>58</v>
      </c>
      <c r="D287" s="23" t="s">
        <v>45</v>
      </c>
      <c r="E287" s="23" t="s">
        <v>46</v>
      </c>
      <c r="F287" s="23" t="s">
        <v>47</v>
      </c>
      <c r="G287" s="26">
        <v>9567</v>
      </c>
      <c r="H287" s="26">
        <v>478.35</v>
      </c>
      <c r="I287" s="23" t="s">
        <v>48</v>
      </c>
      <c r="J287" s="24">
        <v>5</v>
      </c>
      <c r="K287" s="24">
        <f>YEAR(projeto_final_reservas[[#This Row],[Data]])</f>
        <v>2018</v>
      </c>
      <c r="L287" s="24">
        <f>MONTH(projeto_final_reservas[[#This Row],[Data]])</f>
        <v>9</v>
      </c>
    </row>
    <row r="288" spans="1:12">
      <c r="A288" s="24">
        <v>2289</v>
      </c>
      <c r="B288" s="25">
        <v>43354</v>
      </c>
      <c r="C288" s="23" t="s">
        <v>59</v>
      </c>
      <c r="D288" s="23" t="s">
        <v>45</v>
      </c>
      <c r="E288" s="23" t="s">
        <v>52</v>
      </c>
      <c r="F288" s="23" t="s">
        <v>47</v>
      </c>
      <c r="G288" s="26">
        <v>5678</v>
      </c>
      <c r="H288" s="26">
        <v>283.89999999999998</v>
      </c>
      <c r="I288" s="23" t="s">
        <v>48</v>
      </c>
      <c r="J288" s="24">
        <v>5</v>
      </c>
      <c r="K288" s="24">
        <f>YEAR(projeto_final_reservas[[#This Row],[Data]])</f>
        <v>2018</v>
      </c>
      <c r="L288" s="24">
        <f>MONTH(projeto_final_reservas[[#This Row],[Data]])</f>
        <v>9</v>
      </c>
    </row>
    <row r="289" spans="1:12">
      <c r="A289" s="24">
        <v>2290</v>
      </c>
      <c r="B289" s="25">
        <v>43354</v>
      </c>
      <c r="C289" s="23" t="s">
        <v>60</v>
      </c>
      <c r="D289" s="23" t="s">
        <v>45</v>
      </c>
      <c r="E289" s="23" t="s">
        <v>57</v>
      </c>
      <c r="F289" s="23" t="s">
        <v>47</v>
      </c>
      <c r="G289" s="26">
        <v>8765</v>
      </c>
      <c r="H289" s="26">
        <v>438.25</v>
      </c>
      <c r="I289" s="23" t="s">
        <v>48</v>
      </c>
      <c r="J289" s="24">
        <v>5</v>
      </c>
      <c r="K289" s="24">
        <f>YEAR(projeto_final_reservas[[#This Row],[Data]])</f>
        <v>2018</v>
      </c>
      <c r="L289" s="24">
        <f>MONTH(projeto_final_reservas[[#This Row],[Data]])</f>
        <v>9</v>
      </c>
    </row>
    <row r="290" spans="1:12">
      <c r="A290" s="24">
        <v>2291</v>
      </c>
      <c r="B290" s="25">
        <v>43354</v>
      </c>
      <c r="C290" s="23" t="s">
        <v>61</v>
      </c>
      <c r="D290" s="23" t="s">
        <v>45</v>
      </c>
      <c r="E290" s="23" t="s">
        <v>50</v>
      </c>
      <c r="F290" s="23" t="s">
        <v>62</v>
      </c>
      <c r="G290" s="26">
        <v>9456</v>
      </c>
      <c r="H290" s="26">
        <v>472.8</v>
      </c>
      <c r="I290" s="23" t="s">
        <v>48</v>
      </c>
      <c r="J290" s="24">
        <v>4</v>
      </c>
      <c r="K290" s="24">
        <f>YEAR(projeto_final_reservas[[#This Row],[Data]])</f>
        <v>2018</v>
      </c>
      <c r="L290" s="24">
        <f>MONTH(projeto_final_reservas[[#This Row],[Data]])</f>
        <v>9</v>
      </c>
    </row>
    <row r="291" spans="1:12">
      <c r="A291" s="24">
        <v>2292</v>
      </c>
      <c r="B291" s="25">
        <v>43354</v>
      </c>
      <c r="C291" s="23" t="s">
        <v>63</v>
      </c>
      <c r="D291" s="23" t="s">
        <v>45</v>
      </c>
      <c r="E291" s="23" t="s">
        <v>46</v>
      </c>
      <c r="F291" s="23" t="s">
        <v>47</v>
      </c>
      <c r="G291" s="26">
        <v>4567</v>
      </c>
      <c r="H291" s="26">
        <v>228.35</v>
      </c>
      <c r="I291" s="23" t="s">
        <v>48</v>
      </c>
      <c r="J291" s="24">
        <v>4</v>
      </c>
      <c r="K291" s="24">
        <f>YEAR(projeto_final_reservas[[#This Row],[Data]])</f>
        <v>2018</v>
      </c>
      <c r="L291" s="24">
        <f>MONTH(projeto_final_reservas[[#This Row],[Data]])</f>
        <v>9</v>
      </c>
    </row>
    <row r="292" spans="1:12">
      <c r="A292" s="24">
        <v>2293</v>
      </c>
      <c r="B292" s="25">
        <v>43355</v>
      </c>
      <c r="C292" s="23" t="s">
        <v>64</v>
      </c>
      <c r="D292" s="23" t="s">
        <v>45</v>
      </c>
      <c r="E292" s="23" t="s">
        <v>46</v>
      </c>
      <c r="F292" s="23" t="s">
        <v>47</v>
      </c>
      <c r="G292" s="26">
        <v>1730</v>
      </c>
      <c r="H292" s="26">
        <v>86.5</v>
      </c>
      <c r="I292" s="23" t="s">
        <v>48</v>
      </c>
      <c r="J292" s="24">
        <v>5</v>
      </c>
      <c r="K292" s="24">
        <f>YEAR(projeto_final_reservas[[#This Row],[Data]])</f>
        <v>2018</v>
      </c>
      <c r="L292" s="24">
        <f>MONTH(projeto_final_reservas[[#This Row],[Data]])</f>
        <v>9</v>
      </c>
    </row>
    <row r="293" spans="1:12">
      <c r="A293" s="24">
        <v>2294</v>
      </c>
      <c r="B293" s="25">
        <v>43356</v>
      </c>
      <c r="C293" s="23" t="s">
        <v>65</v>
      </c>
      <c r="D293" s="23" t="s">
        <v>45</v>
      </c>
      <c r="E293" s="23" t="s">
        <v>46</v>
      </c>
      <c r="F293" s="23" t="s">
        <v>47</v>
      </c>
      <c r="G293" s="26">
        <v>1765</v>
      </c>
      <c r="H293" s="26">
        <v>88.25</v>
      </c>
      <c r="I293" s="23" t="s">
        <v>48</v>
      </c>
      <c r="J293" s="24">
        <v>5</v>
      </c>
      <c r="K293" s="24">
        <f>YEAR(projeto_final_reservas[[#This Row],[Data]])</f>
        <v>2018</v>
      </c>
      <c r="L293" s="24">
        <f>MONTH(projeto_final_reservas[[#This Row],[Data]])</f>
        <v>9</v>
      </c>
    </row>
    <row r="294" spans="1:12">
      <c r="A294" s="24">
        <v>2295</v>
      </c>
      <c r="B294" s="25">
        <v>43357</v>
      </c>
      <c r="C294" s="23" t="s">
        <v>66</v>
      </c>
      <c r="D294" s="23" t="s">
        <v>45</v>
      </c>
      <c r="E294" s="23" t="s">
        <v>52</v>
      </c>
      <c r="F294" s="23" t="s">
        <v>62</v>
      </c>
      <c r="G294" s="26">
        <v>1800</v>
      </c>
      <c r="H294" s="26">
        <v>90</v>
      </c>
      <c r="I294" s="23" t="s">
        <v>53</v>
      </c>
      <c r="J294" s="24">
        <v>5</v>
      </c>
      <c r="K294" s="24">
        <f>YEAR(projeto_final_reservas[[#This Row],[Data]])</f>
        <v>2018</v>
      </c>
      <c r="L294" s="24">
        <f>MONTH(projeto_final_reservas[[#This Row],[Data]])</f>
        <v>9</v>
      </c>
    </row>
    <row r="295" spans="1:12">
      <c r="A295" s="24">
        <v>2296</v>
      </c>
      <c r="B295" s="25">
        <v>43358</v>
      </c>
      <c r="C295" s="23" t="s">
        <v>67</v>
      </c>
      <c r="D295" s="23" t="s">
        <v>56</v>
      </c>
      <c r="E295" s="23" t="s">
        <v>57</v>
      </c>
      <c r="F295" s="23" t="s">
        <v>62</v>
      </c>
      <c r="G295" s="26">
        <v>1835</v>
      </c>
      <c r="H295" s="26">
        <v>91.75</v>
      </c>
      <c r="I295" s="23" t="s">
        <v>48</v>
      </c>
      <c r="J295" s="24">
        <v>5</v>
      </c>
      <c r="K295" s="24">
        <f>YEAR(projeto_final_reservas[[#This Row],[Data]])</f>
        <v>2018</v>
      </c>
      <c r="L295" s="24">
        <f>MONTH(projeto_final_reservas[[#This Row],[Data]])</f>
        <v>9</v>
      </c>
    </row>
    <row r="296" spans="1:12">
      <c r="A296" s="24">
        <v>2297</v>
      </c>
      <c r="B296" s="25">
        <v>43359</v>
      </c>
      <c r="C296" s="23" t="s">
        <v>67</v>
      </c>
      <c r="D296" s="23" t="s">
        <v>56</v>
      </c>
      <c r="E296" s="23" t="s">
        <v>50</v>
      </c>
      <c r="F296" s="23" t="s">
        <v>55</v>
      </c>
      <c r="G296" s="26">
        <v>1870</v>
      </c>
      <c r="H296" s="26">
        <v>93.5</v>
      </c>
      <c r="I296" s="23" t="s">
        <v>53</v>
      </c>
      <c r="J296" s="24">
        <v>5</v>
      </c>
      <c r="K296" s="24">
        <f>YEAR(projeto_final_reservas[[#This Row],[Data]])</f>
        <v>2018</v>
      </c>
      <c r="L296" s="24">
        <f>MONTH(projeto_final_reservas[[#This Row],[Data]])</f>
        <v>9</v>
      </c>
    </row>
    <row r="297" spans="1:12">
      <c r="A297" s="24">
        <v>2298</v>
      </c>
      <c r="B297" s="25">
        <v>43360</v>
      </c>
      <c r="C297" s="23" t="s">
        <v>63</v>
      </c>
      <c r="D297" s="23" t="s">
        <v>45</v>
      </c>
      <c r="E297" s="23" t="s">
        <v>50</v>
      </c>
      <c r="F297" s="23" t="s">
        <v>47</v>
      </c>
      <c r="G297" s="26">
        <v>1905</v>
      </c>
      <c r="H297" s="26">
        <v>95.25</v>
      </c>
      <c r="I297" s="23" t="s">
        <v>48</v>
      </c>
      <c r="J297" s="24">
        <v>5</v>
      </c>
      <c r="K297" s="24">
        <f>YEAR(projeto_final_reservas[[#This Row],[Data]])</f>
        <v>2018</v>
      </c>
      <c r="L297" s="24">
        <f>MONTH(projeto_final_reservas[[#This Row],[Data]])</f>
        <v>9</v>
      </c>
    </row>
    <row r="298" spans="1:12">
      <c r="A298" s="24">
        <v>2299</v>
      </c>
      <c r="B298" s="25">
        <v>43361</v>
      </c>
      <c r="C298" s="23" t="s">
        <v>75</v>
      </c>
      <c r="D298" s="23" t="s">
        <v>45</v>
      </c>
      <c r="E298" s="23" t="s">
        <v>52</v>
      </c>
      <c r="F298" s="23" t="s">
        <v>47</v>
      </c>
      <c r="G298" s="26">
        <v>1940</v>
      </c>
      <c r="H298" s="26">
        <v>97</v>
      </c>
      <c r="I298" s="23" t="s">
        <v>48</v>
      </c>
      <c r="J298" s="24">
        <v>4</v>
      </c>
      <c r="K298" s="24">
        <f>YEAR(projeto_final_reservas[[#This Row],[Data]])</f>
        <v>2018</v>
      </c>
      <c r="L298" s="24">
        <f>MONTH(projeto_final_reservas[[#This Row],[Data]])</f>
        <v>9</v>
      </c>
    </row>
    <row r="299" spans="1:12">
      <c r="A299" s="24">
        <v>2300</v>
      </c>
      <c r="B299" s="25">
        <v>43362</v>
      </c>
      <c r="C299" s="23" t="s">
        <v>75</v>
      </c>
      <c r="D299" s="23" t="s">
        <v>45</v>
      </c>
      <c r="E299" s="23" t="s">
        <v>46</v>
      </c>
      <c r="F299" s="23" t="s">
        <v>55</v>
      </c>
      <c r="G299" s="26">
        <v>1975</v>
      </c>
      <c r="H299" s="26">
        <v>98.75</v>
      </c>
      <c r="I299" s="23" t="s">
        <v>53</v>
      </c>
      <c r="J299" s="24">
        <v>4</v>
      </c>
      <c r="K299" s="24">
        <f>YEAR(projeto_final_reservas[[#This Row],[Data]])</f>
        <v>2018</v>
      </c>
      <c r="L299" s="24">
        <f>MONTH(projeto_final_reservas[[#This Row],[Data]])</f>
        <v>9</v>
      </c>
    </row>
    <row r="300" spans="1:12">
      <c r="A300" s="24">
        <v>2301</v>
      </c>
      <c r="B300" s="25">
        <v>43363</v>
      </c>
      <c r="C300" s="23" t="s">
        <v>68</v>
      </c>
      <c r="D300" s="23" t="s">
        <v>56</v>
      </c>
      <c r="E300" s="23" t="s">
        <v>46</v>
      </c>
      <c r="F300" s="23" t="s">
        <v>47</v>
      </c>
      <c r="G300" s="26">
        <v>2010</v>
      </c>
      <c r="H300" s="26">
        <v>100.5</v>
      </c>
      <c r="I300" s="23" t="s">
        <v>48</v>
      </c>
      <c r="J300" s="24">
        <v>5</v>
      </c>
      <c r="K300" s="24">
        <f>YEAR(projeto_final_reservas[[#This Row],[Data]])</f>
        <v>2018</v>
      </c>
      <c r="L300" s="24">
        <f>MONTH(projeto_final_reservas[[#This Row],[Data]])</f>
        <v>9</v>
      </c>
    </row>
    <row r="301" spans="1:12">
      <c r="A301" s="24">
        <v>2302</v>
      </c>
      <c r="B301" s="25">
        <v>43364</v>
      </c>
      <c r="C301" s="23" t="s">
        <v>69</v>
      </c>
      <c r="D301" s="23" t="s">
        <v>56</v>
      </c>
      <c r="E301" s="23" t="s">
        <v>52</v>
      </c>
      <c r="F301" s="23" t="s">
        <v>47</v>
      </c>
      <c r="G301" s="26">
        <v>2045</v>
      </c>
      <c r="H301" s="26">
        <v>102.25</v>
      </c>
      <c r="I301" s="23" t="s">
        <v>53</v>
      </c>
      <c r="J301" s="24">
        <v>5</v>
      </c>
      <c r="K301" s="24">
        <f>YEAR(projeto_final_reservas[[#This Row],[Data]])</f>
        <v>2018</v>
      </c>
      <c r="L301" s="24">
        <f>MONTH(projeto_final_reservas[[#This Row],[Data]])</f>
        <v>9</v>
      </c>
    </row>
    <row r="302" spans="1:12">
      <c r="A302" s="24">
        <v>2303</v>
      </c>
      <c r="B302" s="25">
        <v>43365</v>
      </c>
      <c r="C302" s="23" t="s">
        <v>70</v>
      </c>
      <c r="D302" s="23" t="s">
        <v>45</v>
      </c>
      <c r="E302" s="23" t="s">
        <v>57</v>
      </c>
      <c r="F302" s="23" t="s">
        <v>47</v>
      </c>
      <c r="G302" s="26">
        <v>2080</v>
      </c>
      <c r="H302" s="26">
        <v>104</v>
      </c>
      <c r="I302" s="23" t="s">
        <v>48</v>
      </c>
      <c r="J302" s="24">
        <v>5</v>
      </c>
      <c r="K302" s="24">
        <f>YEAR(projeto_final_reservas[[#This Row],[Data]])</f>
        <v>2018</v>
      </c>
      <c r="L302" s="24">
        <f>MONTH(projeto_final_reservas[[#This Row],[Data]])</f>
        <v>9</v>
      </c>
    </row>
    <row r="303" spans="1:12">
      <c r="A303" s="24">
        <v>2304</v>
      </c>
      <c r="B303" s="25">
        <v>43366</v>
      </c>
      <c r="C303" s="23" t="s">
        <v>71</v>
      </c>
      <c r="D303" s="23" t="s">
        <v>45</v>
      </c>
      <c r="E303" s="23" t="s">
        <v>50</v>
      </c>
      <c r="F303" s="23" t="s">
        <v>47</v>
      </c>
      <c r="G303" s="26">
        <v>2115</v>
      </c>
      <c r="H303" s="26">
        <v>105.75</v>
      </c>
      <c r="I303" s="23" t="s">
        <v>48</v>
      </c>
      <c r="J303" s="24">
        <v>5</v>
      </c>
      <c r="K303" s="24">
        <f>YEAR(projeto_final_reservas[[#This Row],[Data]])</f>
        <v>2018</v>
      </c>
      <c r="L303" s="24">
        <f>MONTH(projeto_final_reservas[[#This Row],[Data]])</f>
        <v>9</v>
      </c>
    </row>
    <row r="304" spans="1:12">
      <c r="A304" s="24">
        <v>2305</v>
      </c>
      <c r="B304" s="25">
        <v>43367</v>
      </c>
      <c r="C304" s="23" t="s">
        <v>44</v>
      </c>
      <c r="D304" s="23" t="s">
        <v>45</v>
      </c>
      <c r="E304" s="23" t="s">
        <v>50</v>
      </c>
      <c r="F304" s="23" t="s">
        <v>47</v>
      </c>
      <c r="G304" s="26">
        <v>2150</v>
      </c>
      <c r="H304" s="26">
        <v>107.5</v>
      </c>
      <c r="I304" s="23" t="s">
        <v>53</v>
      </c>
      <c r="J304" s="24">
        <v>5</v>
      </c>
      <c r="K304" s="24">
        <f>YEAR(projeto_final_reservas[[#This Row],[Data]])</f>
        <v>2018</v>
      </c>
      <c r="L304" s="24">
        <f>MONTH(projeto_final_reservas[[#This Row],[Data]])</f>
        <v>9</v>
      </c>
    </row>
    <row r="305" spans="1:12">
      <c r="A305" s="24">
        <v>2306</v>
      </c>
      <c r="B305" s="25">
        <v>43368</v>
      </c>
      <c r="C305" s="23" t="s">
        <v>72</v>
      </c>
      <c r="D305" s="23" t="s">
        <v>56</v>
      </c>
      <c r="E305" s="23" t="s">
        <v>52</v>
      </c>
      <c r="F305" s="23" t="s">
        <v>55</v>
      </c>
      <c r="G305" s="26">
        <v>2185</v>
      </c>
      <c r="H305" s="26">
        <v>109.25</v>
      </c>
      <c r="I305" s="23" t="s">
        <v>48</v>
      </c>
      <c r="J305" s="24">
        <v>5</v>
      </c>
      <c r="K305" s="24">
        <f>YEAR(projeto_final_reservas[[#This Row],[Data]])</f>
        <v>2018</v>
      </c>
      <c r="L305" s="24">
        <f>MONTH(projeto_final_reservas[[#This Row],[Data]])</f>
        <v>9</v>
      </c>
    </row>
    <row r="306" spans="1:12">
      <c r="A306" s="24">
        <v>2307</v>
      </c>
      <c r="B306" s="25">
        <v>43369</v>
      </c>
      <c r="C306" s="23" t="s">
        <v>73</v>
      </c>
      <c r="D306" s="23" t="s">
        <v>56</v>
      </c>
      <c r="E306" s="23" t="s">
        <v>46</v>
      </c>
      <c r="F306" s="23" t="s">
        <v>62</v>
      </c>
      <c r="G306" s="26">
        <v>2220</v>
      </c>
      <c r="H306" s="26">
        <v>111</v>
      </c>
      <c r="I306" s="23" t="s">
        <v>53</v>
      </c>
      <c r="J306" s="24">
        <v>5</v>
      </c>
      <c r="K306" s="24">
        <f>YEAR(projeto_final_reservas[[#This Row],[Data]])</f>
        <v>2018</v>
      </c>
      <c r="L306" s="24">
        <f>MONTH(projeto_final_reservas[[#This Row],[Data]])</f>
        <v>9</v>
      </c>
    </row>
    <row r="307" spans="1:12">
      <c r="A307" s="24">
        <v>2308</v>
      </c>
      <c r="B307" s="25">
        <v>43370</v>
      </c>
      <c r="C307" s="23" t="s">
        <v>74</v>
      </c>
      <c r="D307" s="23" t="s">
        <v>45</v>
      </c>
      <c r="E307" s="23" t="s">
        <v>46</v>
      </c>
      <c r="F307" s="23" t="s">
        <v>47</v>
      </c>
      <c r="G307" s="26">
        <v>2255</v>
      </c>
      <c r="H307" s="26">
        <v>112.75</v>
      </c>
      <c r="I307" s="23" t="s">
        <v>48</v>
      </c>
      <c r="J307" s="24">
        <v>3</v>
      </c>
      <c r="K307" s="24">
        <f>YEAR(projeto_final_reservas[[#This Row],[Data]])</f>
        <v>2018</v>
      </c>
      <c r="L307" s="24">
        <f>MONTH(projeto_final_reservas[[#This Row],[Data]])</f>
        <v>9</v>
      </c>
    </row>
    <row r="308" spans="1:12">
      <c r="A308" s="24">
        <v>2309</v>
      </c>
      <c r="B308" s="25">
        <v>43371</v>
      </c>
      <c r="C308" s="23" t="s">
        <v>75</v>
      </c>
      <c r="D308" s="23" t="s">
        <v>45</v>
      </c>
      <c r="E308" s="23" t="s">
        <v>52</v>
      </c>
      <c r="F308" s="23" t="s">
        <v>47</v>
      </c>
      <c r="G308" s="26">
        <v>2290</v>
      </c>
      <c r="H308" s="26">
        <v>114.5</v>
      </c>
      <c r="I308" s="23" t="s">
        <v>48</v>
      </c>
      <c r="J308" s="24">
        <v>5</v>
      </c>
      <c r="K308" s="24">
        <f>YEAR(projeto_final_reservas[[#This Row],[Data]])</f>
        <v>2018</v>
      </c>
      <c r="L308" s="24">
        <f>MONTH(projeto_final_reservas[[#This Row],[Data]])</f>
        <v>9</v>
      </c>
    </row>
    <row r="309" spans="1:12">
      <c r="A309" s="24">
        <v>2310</v>
      </c>
      <c r="B309" s="25">
        <v>43372</v>
      </c>
      <c r="C309" s="23" t="s">
        <v>76</v>
      </c>
      <c r="D309" s="23" t="s">
        <v>45</v>
      </c>
      <c r="E309" s="23" t="s">
        <v>57</v>
      </c>
      <c r="F309" s="23" t="s">
        <v>47</v>
      </c>
      <c r="G309" s="26">
        <v>2325</v>
      </c>
      <c r="H309" s="26">
        <v>116.25</v>
      </c>
      <c r="I309" s="23" t="s">
        <v>53</v>
      </c>
      <c r="J309" s="24">
        <v>5</v>
      </c>
      <c r="K309" s="24">
        <f>YEAR(projeto_final_reservas[[#This Row],[Data]])</f>
        <v>2018</v>
      </c>
      <c r="L309" s="24">
        <f>MONTH(projeto_final_reservas[[#This Row],[Data]])</f>
        <v>9</v>
      </c>
    </row>
    <row r="310" spans="1:12">
      <c r="A310" s="24">
        <v>2311</v>
      </c>
      <c r="B310" s="25">
        <v>43373</v>
      </c>
      <c r="C310" s="23" t="s">
        <v>67</v>
      </c>
      <c r="D310" s="23" t="s">
        <v>56</v>
      </c>
      <c r="E310" s="23" t="s">
        <v>50</v>
      </c>
      <c r="F310" s="23" t="s">
        <v>47</v>
      </c>
      <c r="G310" s="26">
        <v>2360</v>
      </c>
      <c r="H310" s="26">
        <v>118</v>
      </c>
      <c r="I310" s="23" t="s">
        <v>48</v>
      </c>
      <c r="J310" s="24">
        <v>5</v>
      </c>
      <c r="K310" s="24">
        <f>YEAR(projeto_final_reservas[[#This Row],[Data]])</f>
        <v>2018</v>
      </c>
      <c r="L310" s="24">
        <f>MONTH(projeto_final_reservas[[#This Row],[Data]])</f>
        <v>9</v>
      </c>
    </row>
    <row r="311" spans="1:12">
      <c r="A311" s="24">
        <v>2312</v>
      </c>
      <c r="B311" s="25">
        <v>43373</v>
      </c>
      <c r="C311" s="23" t="s">
        <v>77</v>
      </c>
      <c r="D311" s="23" t="s">
        <v>56</v>
      </c>
      <c r="E311" s="23" t="s">
        <v>50</v>
      </c>
      <c r="F311" s="23" t="s">
        <v>55</v>
      </c>
      <c r="G311" s="26">
        <v>2395</v>
      </c>
      <c r="H311" s="26">
        <v>119.75</v>
      </c>
      <c r="I311" s="23" t="s">
        <v>53</v>
      </c>
      <c r="J311" s="24">
        <v>3</v>
      </c>
      <c r="K311" s="24">
        <f>YEAR(projeto_final_reservas[[#This Row],[Data]])</f>
        <v>2018</v>
      </c>
      <c r="L311" s="24">
        <f>MONTH(projeto_final_reservas[[#This Row],[Data]])</f>
        <v>9</v>
      </c>
    </row>
    <row r="312" spans="1:12">
      <c r="A312" s="24">
        <v>2313</v>
      </c>
      <c r="B312" s="25">
        <v>43374</v>
      </c>
      <c r="C312" s="23" t="s">
        <v>67</v>
      </c>
      <c r="D312" s="23" t="s">
        <v>45</v>
      </c>
      <c r="E312" s="23" t="s">
        <v>52</v>
      </c>
      <c r="F312" s="23" t="s">
        <v>47</v>
      </c>
      <c r="G312" s="26">
        <v>2430</v>
      </c>
      <c r="H312" s="26">
        <v>121.5</v>
      </c>
      <c r="I312" s="23" t="s">
        <v>48</v>
      </c>
      <c r="J312" s="24">
        <v>5</v>
      </c>
      <c r="K312" s="24">
        <f>YEAR(projeto_final_reservas[[#This Row],[Data]])</f>
        <v>2018</v>
      </c>
      <c r="L312" s="24">
        <f>MONTH(projeto_final_reservas[[#This Row],[Data]])</f>
        <v>10</v>
      </c>
    </row>
    <row r="313" spans="1:12">
      <c r="A313" s="24">
        <v>2314</v>
      </c>
      <c r="B313" s="25">
        <v>43375</v>
      </c>
      <c r="C313" s="23" t="s">
        <v>54</v>
      </c>
      <c r="D313" s="23" t="s">
        <v>45</v>
      </c>
      <c r="E313" s="23" t="s">
        <v>46</v>
      </c>
      <c r="F313" s="23" t="s">
        <v>47</v>
      </c>
      <c r="G313" s="26">
        <v>2465</v>
      </c>
      <c r="H313" s="26">
        <v>123.25</v>
      </c>
      <c r="I313" s="23" t="s">
        <v>48</v>
      </c>
      <c r="J313" s="24">
        <v>5</v>
      </c>
      <c r="K313" s="24">
        <f>YEAR(projeto_final_reservas[[#This Row],[Data]])</f>
        <v>2018</v>
      </c>
      <c r="L313" s="24">
        <f>MONTH(projeto_final_reservas[[#This Row],[Data]])</f>
        <v>10</v>
      </c>
    </row>
    <row r="314" spans="1:12">
      <c r="A314" s="24">
        <v>2315</v>
      </c>
      <c r="B314" s="25">
        <v>43376</v>
      </c>
      <c r="C314" s="23" t="s">
        <v>63</v>
      </c>
      <c r="D314" s="23" t="s">
        <v>45</v>
      </c>
      <c r="E314" s="23" t="s">
        <v>46</v>
      </c>
      <c r="F314" s="23" t="s">
        <v>62</v>
      </c>
      <c r="G314" s="26">
        <v>2500</v>
      </c>
      <c r="H314" s="26">
        <v>125</v>
      </c>
      <c r="I314" s="23" t="s">
        <v>53</v>
      </c>
      <c r="J314" s="24">
        <v>5</v>
      </c>
      <c r="K314" s="24">
        <f>YEAR(projeto_final_reservas[[#This Row],[Data]])</f>
        <v>2018</v>
      </c>
      <c r="L314" s="24">
        <f>MONTH(projeto_final_reservas[[#This Row],[Data]])</f>
        <v>10</v>
      </c>
    </row>
    <row r="315" spans="1:12">
      <c r="A315" s="24">
        <v>2316</v>
      </c>
      <c r="B315" s="25">
        <v>43377</v>
      </c>
      <c r="C315" s="23" t="s">
        <v>75</v>
      </c>
      <c r="D315" s="23" t="s">
        <v>56</v>
      </c>
      <c r="E315" s="23" t="s">
        <v>52</v>
      </c>
      <c r="F315" s="23" t="s">
        <v>47</v>
      </c>
      <c r="G315" s="26">
        <v>2535</v>
      </c>
      <c r="H315" s="26">
        <v>126.75</v>
      </c>
      <c r="I315" s="23" t="s">
        <v>48</v>
      </c>
      <c r="J315" s="24">
        <v>5</v>
      </c>
      <c r="K315" s="24">
        <f>YEAR(projeto_final_reservas[[#This Row],[Data]])</f>
        <v>2018</v>
      </c>
      <c r="L315" s="24">
        <f>MONTH(projeto_final_reservas[[#This Row],[Data]])</f>
        <v>10</v>
      </c>
    </row>
    <row r="316" spans="1:12">
      <c r="A316" s="24">
        <v>2317</v>
      </c>
      <c r="B316" s="25">
        <v>43378</v>
      </c>
      <c r="C316" s="23" t="s">
        <v>75</v>
      </c>
      <c r="D316" s="23" t="s">
        <v>56</v>
      </c>
      <c r="E316" s="23" t="s">
        <v>57</v>
      </c>
      <c r="F316" s="23" t="s">
        <v>47</v>
      </c>
      <c r="G316" s="26">
        <v>2570</v>
      </c>
      <c r="H316" s="26">
        <v>128.5</v>
      </c>
      <c r="I316" s="23" t="s">
        <v>53</v>
      </c>
      <c r="J316" s="24">
        <v>4</v>
      </c>
      <c r="K316" s="24">
        <f>YEAR(projeto_final_reservas[[#This Row],[Data]])</f>
        <v>2018</v>
      </c>
      <c r="L316" s="24">
        <f>MONTH(projeto_final_reservas[[#This Row],[Data]])</f>
        <v>10</v>
      </c>
    </row>
    <row r="317" spans="1:12">
      <c r="A317" s="24">
        <v>2318</v>
      </c>
      <c r="B317" s="25">
        <v>43379</v>
      </c>
      <c r="C317" s="23" t="s">
        <v>69</v>
      </c>
      <c r="D317" s="23" t="s">
        <v>45</v>
      </c>
      <c r="E317" s="23" t="s">
        <v>50</v>
      </c>
      <c r="F317" s="23" t="s">
        <v>47</v>
      </c>
      <c r="G317" s="26">
        <v>2605</v>
      </c>
      <c r="H317" s="26">
        <v>130.25</v>
      </c>
      <c r="I317" s="23" t="s">
        <v>48</v>
      </c>
      <c r="J317" s="24">
        <v>5</v>
      </c>
      <c r="K317" s="24">
        <f>YEAR(projeto_final_reservas[[#This Row],[Data]])</f>
        <v>2018</v>
      </c>
      <c r="L317" s="24">
        <f>MONTH(projeto_final_reservas[[#This Row],[Data]])</f>
        <v>10</v>
      </c>
    </row>
    <row r="318" spans="1:12">
      <c r="A318" s="24">
        <v>2319</v>
      </c>
      <c r="B318" s="25">
        <v>43379</v>
      </c>
      <c r="C318" s="23" t="s">
        <v>71</v>
      </c>
      <c r="D318" s="23" t="s">
        <v>45</v>
      </c>
      <c r="E318" s="23" t="s">
        <v>46</v>
      </c>
      <c r="F318" s="23" t="s">
        <v>47</v>
      </c>
      <c r="G318" s="26">
        <v>8967</v>
      </c>
      <c r="H318" s="26">
        <v>448.35</v>
      </c>
      <c r="I318" s="23" t="s">
        <v>48</v>
      </c>
      <c r="J318" s="24">
        <v>5</v>
      </c>
      <c r="K318" s="24">
        <f>YEAR(projeto_final_reservas[[#This Row],[Data]])</f>
        <v>2018</v>
      </c>
      <c r="L318" s="24">
        <f>MONTH(projeto_final_reservas[[#This Row],[Data]])</f>
        <v>10</v>
      </c>
    </row>
    <row r="319" spans="1:12">
      <c r="A319" s="24">
        <v>2320</v>
      </c>
      <c r="B319" s="25">
        <v>43379</v>
      </c>
      <c r="C319" s="23" t="s">
        <v>74</v>
      </c>
      <c r="D319" s="23" t="s">
        <v>45</v>
      </c>
      <c r="E319" s="23" t="s">
        <v>52</v>
      </c>
      <c r="F319" s="23" t="s">
        <v>55</v>
      </c>
      <c r="G319" s="26">
        <v>7896</v>
      </c>
      <c r="H319" s="26">
        <v>394.8</v>
      </c>
      <c r="I319" s="23" t="s">
        <v>48</v>
      </c>
      <c r="J319" s="24">
        <v>5</v>
      </c>
      <c r="K319" s="24">
        <f>YEAR(projeto_final_reservas[[#This Row],[Data]])</f>
        <v>2018</v>
      </c>
      <c r="L319" s="24">
        <f>MONTH(projeto_final_reservas[[#This Row],[Data]])</f>
        <v>10</v>
      </c>
    </row>
    <row r="320" spans="1:12">
      <c r="A320" s="24">
        <v>2321</v>
      </c>
      <c r="B320" s="25">
        <v>43379</v>
      </c>
      <c r="C320" s="23" t="s">
        <v>44</v>
      </c>
      <c r="D320" s="23" t="s">
        <v>45</v>
      </c>
      <c r="E320" s="23" t="s">
        <v>57</v>
      </c>
      <c r="F320" s="23" t="s">
        <v>47</v>
      </c>
      <c r="G320" s="26">
        <v>6543</v>
      </c>
      <c r="H320" s="26">
        <v>327.14999999999998</v>
      </c>
      <c r="I320" s="23" t="s">
        <v>48</v>
      </c>
      <c r="J320" s="24">
        <v>5</v>
      </c>
      <c r="K320" s="24">
        <f>YEAR(projeto_final_reservas[[#This Row],[Data]])</f>
        <v>2018</v>
      </c>
      <c r="L320" s="24">
        <f>MONTH(projeto_final_reservas[[#This Row],[Data]])</f>
        <v>10</v>
      </c>
    </row>
    <row r="321" spans="1:12">
      <c r="A321" s="24">
        <v>2322</v>
      </c>
      <c r="B321" s="25">
        <v>43379</v>
      </c>
      <c r="C321" s="23" t="s">
        <v>71</v>
      </c>
      <c r="D321" s="23" t="s">
        <v>45</v>
      </c>
      <c r="E321" s="23" t="s">
        <v>50</v>
      </c>
      <c r="F321" s="23" t="s">
        <v>62</v>
      </c>
      <c r="G321" s="26">
        <v>8765</v>
      </c>
      <c r="H321" s="26">
        <v>438.25</v>
      </c>
      <c r="I321" s="23" t="s">
        <v>48</v>
      </c>
      <c r="J321" s="24">
        <v>4</v>
      </c>
      <c r="K321" s="24">
        <f>YEAR(projeto_final_reservas[[#This Row],[Data]])</f>
        <v>2018</v>
      </c>
      <c r="L321" s="24">
        <f>MONTH(projeto_final_reservas[[#This Row],[Data]])</f>
        <v>10</v>
      </c>
    </row>
    <row r="322" spans="1:12">
      <c r="A322" s="24">
        <v>2323</v>
      </c>
      <c r="B322" s="25">
        <v>43379</v>
      </c>
      <c r="C322" s="23" t="s">
        <v>54</v>
      </c>
      <c r="D322" s="23" t="s">
        <v>45</v>
      </c>
      <c r="E322" s="23" t="s">
        <v>57</v>
      </c>
      <c r="F322" s="23" t="s">
        <v>47</v>
      </c>
      <c r="G322" s="26">
        <v>9456</v>
      </c>
      <c r="H322" s="26">
        <v>472.8</v>
      </c>
      <c r="I322" s="23" t="s">
        <v>48</v>
      </c>
      <c r="J322" s="24">
        <v>4</v>
      </c>
      <c r="K322" s="24">
        <f>YEAR(projeto_final_reservas[[#This Row],[Data]])</f>
        <v>2018</v>
      </c>
      <c r="L322" s="24">
        <f>MONTH(projeto_final_reservas[[#This Row],[Data]])</f>
        <v>10</v>
      </c>
    </row>
    <row r="323" spans="1:12">
      <c r="A323" s="24">
        <v>2324</v>
      </c>
      <c r="B323" s="25">
        <v>43380</v>
      </c>
      <c r="C323" s="23" t="s">
        <v>63</v>
      </c>
      <c r="D323" s="23" t="s">
        <v>45</v>
      </c>
      <c r="E323" s="23" t="s">
        <v>50</v>
      </c>
      <c r="F323" s="23" t="s">
        <v>47</v>
      </c>
      <c r="G323" s="26">
        <v>2640</v>
      </c>
      <c r="H323" s="26">
        <v>132</v>
      </c>
      <c r="I323" s="23" t="s">
        <v>48</v>
      </c>
      <c r="J323" s="24">
        <v>5</v>
      </c>
      <c r="K323" s="24">
        <f>YEAR(projeto_final_reservas[[#This Row],[Data]])</f>
        <v>2018</v>
      </c>
      <c r="L323" s="24">
        <f>MONTH(projeto_final_reservas[[#This Row],[Data]])</f>
        <v>10</v>
      </c>
    </row>
    <row r="324" spans="1:12">
      <c r="A324" s="24">
        <v>2325</v>
      </c>
      <c r="B324" s="25">
        <v>43381</v>
      </c>
      <c r="C324" s="23" t="s">
        <v>75</v>
      </c>
      <c r="D324" s="23" t="s">
        <v>45</v>
      </c>
      <c r="E324" s="23" t="s">
        <v>52</v>
      </c>
      <c r="F324" s="23" t="s">
        <v>47</v>
      </c>
      <c r="G324" s="26">
        <v>2675</v>
      </c>
      <c r="H324" s="26">
        <v>133.75</v>
      </c>
      <c r="I324" s="23" t="s">
        <v>53</v>
      </c>
      <c r="J324" s="24">
        <v>5</v>
      </c>
      <c r="K324" s="24">
        <f>YEAR(projeto_final_reservas[[#This Row],[Data]])</f>
        <v>2018</v>
      </c>
      <c r="L324" s="24">
        <f>MONTH(projeto_final_reservas[[#This Row],[Data]])</f>
        <v>10</v>
      </c>
    </row>
    <row r="325" spans="1:12">
      <c r="A325" s="24">
        <v>2326</v>
      </c>
      <c r="B325" s="25">
        <v>43382</v>
      </c>
      <c r="C325" s="23" t="s">
        <v>75</v>
      </c>
      <c r="D325" s="23" t="s">
        <v>56</v>
      </c>
      <c r="E325" s="23" t="s">
        <v>46</v>
      </c>
      <c r="F325" s="23" t="s">
        <v>47</v>
      </c>
      <c r="G325" s="26">
        <v>2710</v>
      </c>
      <c r="H325" s="26">
        <v>135.5</v>
      </c>
      <c r="I325" s="23" t="s">
        <v>48</v>
      </c>
      <c r="J325" s="24">
        <v>5</v>
      </c>
      <c r="K325" s="24">
        <f>YEAR(projeto_final_reservas[[#This Row],[Data]])</f>
        <v>2018</v>
      </c>
      <c r="L325" s="24">
        <f>MONTH(projeto_final_reservas[[#This Row],[Data]])</f>
        <v>10</v>
      </c>
    </row>
    <row r="326" spans="1:12">
      <c r="A326" s="24">
        <v>2327</v>
      </c>
      <c r="B326" s="25">
        <v>43383</v>
      </c>
      <c r="C326" s="23" t="s">
        <v>63</v>
      </c>
      <c r="D326" s="23" t="s">
        <v>56</v>
      </c>
      <c r="E326" s="23" t="s">
        <v>46</v>
      </c>
      <c r="F326" s="23" t="s">
        <v>47</v>
      </c>
      <c r="G326" s="26">
        <v>2745</v>
      </c>
      <c r="H326" s="26">
        <v>137.25</v>
      </c>
      <c r="I326" s="23" t="s">
        <v>53</v>
      </c>
      <c r="J326" s="24">
        <v>5</v>
      </c>
      <c r="K326" s="24">
        <f>YEAR(projeto_final_reservas[[#This Row],[Data]])</f>
        <v>2018</v>
      </c>
      <c r="L326" s="24">
        <f>MONTH(projeto_final_reservas[[#This Row],[Data]])</f>
        <v>10</v>
      </c>
    </row>
    <row r="327" spans="1:12">
      <c r="A327" s="24">
        <v>2328</v>
      </c>
      <c r="B327" s="25">
        <v>43384</v>
      </c>
      <c r="C327" s="23" t="s">
        <v>75</v>
      </c>
      <c r="D327" s="23" t="s">
        <v>45</v>
      </c>
      <c r="E327" s="23" t="s">
        <v>52</v>
      </c>
      <c r="F327" s="23" t="s">
        <v>47</v>
      </c>
      <c r="G327" s="26">
        <v>2780</v>
      </c>
      <c r="H327" s="26">
        <v>139</v>
      </c>
      <c r="I327" s="23" t="s">
        <v>48</v>
      </c>
      <c r="J327" s="24">
        <v>5</v>
      </c>
      <c r="K327" s="24">
        <f>YEAR(projeto_final_reservas[[#This Row],[Data]])</f>
        <v>2018</v>
      </c>
      <c r="L327" s="24">
        <f>MONTH(projeto_final_reservas[[#This Row],[Data]])</f>
        <v>10</v>
      </c>
    </row>
    <row r="328" spans="1:12">
      <c r="A328" s="24">
        <v>2329</v>
      </c>
      <c r="B328" s="25">
        <v>43385</v>
      </c>
      <c r="C328" s="23" t="s">
        <v>75</v>
      </c>
      <c r="D328" s="23" t="s">
        <v>45</v>
      </c>
      <c r="E328" s="23" t="s">
        <v>57</v>
      </c>
      <c r="F328" s="23" t="s">
        <v>47</v>
      </c>
      <c r="G328" s="26">
        <v>2815</v>
      </c>
      <c r="H328" s="26">
        <v>140.75</v>
      </c>
      <c r="I328" s="23" t="s">
        <v>48</v>
      </c>
      <c r="J328" s="24">
        <v>5</v>
      </c>
      <c r="K328" s="24">
        <f>YEAR(projeto_final_reservas[[#This Row],[Data]])</f>
        <v>2018</v>
      </c>
      <c r="L328" s="24">
        <f>MONTH(projeto_final_reservas[[#This Row],[Data]])</f>
        <v>10</v>
      </c>
    </row>
    <row r="329" spans="1:12">
      <c r="A329" s="24">
        <v>2330</v>
      </c>
      <c r="B329" s="25">
        <v>43386</v>
      </c>
      <c r="C329" s="23" t="s">
        <v>69</v>
      </c>
      <c r="D329" s="23" t="s">
        <v>45</v>
      </c>
      <c r="E329" s="23" t="s">
        <v>50</v>
      </c>
      <c r="F329" s="23" t="s">
        <v>47</v>
      </c>
      <c r="G329" s="26">
        <v>2850</v>
      </c>
      <c r="H329" s="26">
        <v>142.5</v>
      </c>
      <c r="I329" s="23" t="s">
        <v>53</v>
      </c>
      <c r="J329" s="24">
        <v>5</v>
      </c>
      <c r="K329" s="24">
        <f>YEAR(projeto_final_reservas[[#This Row],[Data]])</f>
        <v>2018</v>
      </c>
      <c r="L329" s="24">
        <f>MONTH(projeto_final_reservas[[#This Row],[Data]])</f>
        <v>10</v>
      </c>
    </row>
    <row r="330" spans="1:12">
      <c r="A330" s="24">
        <v>2331</v>
      </c>
      <c r="B330" s="25">
        <v>43387</v>
      </c>
      <c r="C330" s="23" t="s">
        <v>69</v>
      </c>
      <c r="D330" s="23" t="s">
        <v>56</v>
      </c>
      <c r="E330" s="23" t="s">
        <v>50</v>
      </c>
      <c r="F330" s="23" t="s">
        <v>55</v>
      </c>
      <c r="G330" s="26">
        <v>2885</v>
      </c>
      <c r="H330" s="26">
        <v>144.25</v>
      </c>
      <c r="I330" s="23" t="s">
        <v>48</v>
      </c>
      <c r="J330" s="24">
        <v>5</v>
      </c>
      <c r="K330" s="24">
        <f>YEAR(projeto_final_reservas[[#This Row],[Data]])</f>
        <v>2018</v>
      </c>
      <c r="L330" s="24">
        <f>MONTH(projeto_final_reservas[[#This Row],[Data]])</f>
        <v>10</v>
      </c>
    </row>
    <row r="331" spans="1:12">
      <c r="A331" s="24">
        <v>2332</v>
      </c>
      <c r="B331" s="25">
        <v>43388</v>
      </c>
      <c r="C331" s="23" t="s">
        <v>44</v>
      </c>
      <c r="D331" s="23" t="s">
        <v>56</v>
      </c>
      <c r="E331" s="23" t="s">
        <v>52</v>
      </c>
      <c r="F331" s="23" t="s">
        <v>47</v>
      </c>
      <c r="G331" s="26">
        <v>2920</v>
      </c>
      <c r="H331" s="26">
        <v>146</v>
      </c>
      <c r="I331" s="23" t="s">
        <v>53</v>
      </c>
      <c r="J331" s="24">
        <v>5</v>
      </c>
      <c r="K331" s="24">
        <f>YEAR(projeto_final_reservas[[#This Row],[Data]])</f>
        <v>2018</v>
      </c>
      <c r="L331" s="24">
        <f>MONTH(projeto_final_reservas[[#This Row],[Data]])</f>
        <v>10</v>
      </c>
    </row>
    <row r="332" spans="1:12">
      <c r="A332" s="24">
        <v>2333</v>
      </c>
      <c r="B332" s="25">
        <v>43389</v>
      </c>
      <c r="C332" s="23" t="s">
        <v>63</v>
      </c>
      <c r="D332" s="23" t="s">
        <v>45</v>
      </c>
      <c r="E332" s="23" t="s">
        <v>46</v>
      </c>
      <c r="F332" s="23" t="s">
        <v>47</v>
      </c>
      <c r="G332" s="26">
        <v>2955</v>
      </c>
      <c r="H332" s="26">
        <v>147.75</v>
      </c>
      <c r="I332" s="23" t="s">
        <v>48</v>
      </c>
      <c r="J332" s="24">
        <v>4</v>
      </c>
      <c r="K332" s="24">
        <f>YEAR(projeto_final_reservas[[#This Row],[Data]])</f>
        <v>2018</v>
      </c>
      <c r="L332" s="24">
        <f>MONTH(projeto_final_reservas[[#This Row],[Data]])</f>
        <v>10</v>
      </c>
    </row>
    <row r="333" spans="1:12">
      <c r="A333" s="24">
        <v>2334</v>
      </c>
      <c r="B333" s="25">
        <v>43390</v>
      </c>
      <c r="C333" s="23" t="s">
        <v>69</v>
      </c>
      <c r="D333" s="23" t="s">
        <v>45</v>
      </c>
      <c r="E333" s="23" t="s">
        <v>46</v>
      </c>
      <c r="F333" s="23" t="s">
        <v>47</v>
      </c>
      <c r="G333" s="26">
        <v>2990</v>
      </c>
      <c r="H333" s="26">
        <v>149.5</v>
      </c>
      <c r="I333" s="23" t="s">
        <v>48</v>
      </c>
      <c r="J333" s="24">
        <v>4</v>
      </c>
      <c r="K333" s="24">
        <f>YEAR(projeto_final_reservas[[#This Row],[Data]])</f>
        <v>2018</v>
      </c>
      <c r="L333" s="24">
        <f>MONTH(projeto_final_reservas[[#This Row],[Data]])</f>
        <v>10</v>
      </c>
    </row>
    <row r="334" spans="1:12">
      <c r="A334" s="24">
        <v>2335</v>
      </c>
      <c r="B334" s="25">
        <v>43391</v>
      </c>
      <c r="C334" s="23" t="s">
        <v>75</v>
      </c>
      <c r="D334" s="23" t="s">
        <v>45</v>
      </c>
      <c r="E334" s="23" t="s">
        <v>52</v>
      </c>
      <c r="F334" s="23" t="s">
        <v>62</v>
      </c>
      <c r="G334" s="26">
        <v>3025</v>
      </c>
      <c r="H334" s="26">
        <v>151.25</v>
      </c>
      <c r="I334" s="23" t="s">
        <v>53</v>
      </c>
      <c r="J334" s="24">
        <v>4</v>
      </c>
      <c r="K334" s="24">
        <f>YEAR(projeto_final_reservas[[#This Row],[Data]])</f>
        <v>2018</v>
      </c>
      <c r="L334" s="24">
        <f>MONTH(projeto_final_reservas[[#This Row],[Data]])</f>
        <v>10</v>
      </c>
    </row>
    <row r="335" spans="1:12">
      <c r="A335" s="24">
        <v>2336</v>
      </c>
      <c r="B335" s="25">
        <v>43392</v>
      </c>
      <c r="C335" s="23" t="s">
        <v>69</v>
      </c>
      <c r="D335" s="23" t="s">
        <v>56</v>
      </c>
      <c r="E335" s="23" t="s">
        <v>57</v>
      </c>
      <c r="F335" s="23" t="s">
        <v>47</v>
      </c>
      <c r="G335" s="26">
        <v>3060</v>
      </c>
      <c r="H335" s="26">
        <v>153</v>
      </c>
      <c r="I335" s="23" t="s">
        <v>48</v>
      </c>
      <c r="J335" s="24">
        <v>3</v>
      </c>
      <c r="K335" s="24">
        <f>YEAR(projeto_final_reservas[[#This Row],[Data]])</f>
        <v>2018</v>
      </c>
      <c r="L335" s="24">
        <f>MONTH(projeto_final_reservas[[#This Row],[Data]])</f>
        <v>10</v>
      </c>
    </row>
    <row r="336" spans="1:12">
      <c r="A336" s="24">
        <v>2337</v>
      </c>
      <c r="B336" s="25">
        <v>43393</v>
      </c>
      <c r="C336" s="23" t="s">
        <v>69</v>
      </c>
      <c r="D336" s="23" t="s">
        <v>56</v>
      </c>
      <c r="E336" s="23" t="s">
        <v>50</v>
      </c>
      <c r="F336" s="23" t="s">
        <v>47</v>
      </c>
      <c r="G336" s="26">
        <v>3095</v>
      </c>
      <c r="H336" s="26">
        <v>154.75</v>
      </c>
      <c r="I336" s="23" t="s">
        <v>53</v>
      </c>
      <c r="J336" s="24">
        <v>3</v>
      </c>
      <c r="K336" s="24">
        <f>YEAR(projeto_final_reservas[[#This Row],[Data]])</f>
        <v>2018</v>
      </c>
      <c r="L336" s="24">
        <f>MONTH(projeto_final_reservas[[#This Row],[Data]])</f>
        <v>10</v>
      </c>
    </row>
    <row r="337" spans="1:12">
      <c r="A337" s="24">
        <v>2338</v>
      </c>
      <c r="B337" s="25">
        <v>43393</v>
      </c>
      <c r="C337" s="23" t="s">
        <v>44</v>
      </c>
      <c r="D337" s="23" t="s">
        <v>56</v>
      </c>
      <c r="E337" s="23" t="s">
        <v>46</v>
      </c>
      <c r="F337" s="23" t="s">
        <v>47</v>
      </c>
      <c r="G337" s="26">
        <v>3456</v>
      </c>
      <c r="H337" s="26">
        <v>172.8</v>
      </c>
      <c r="I337" s="23" t="s">
        <v>48</v>
      </c>
      <c r="J337" s="24">
        <v>5</v>
      </c>
      <c r="K337" s="24">
        <f>YEAR(projeto_final_reservas[[#This Row],[Data]])</f>
        <v>2018</v>
      </c>
      <c r="L337" s="24">
        <f>MONTH(projeto_final_reservas[[#This Row],[Data]])</f>
        <v>10</v>
      </c>
    </row>
    <row r="338" spans="1:12">
      <c r="A338" s="24">
        <v>2339</v>
      </c>
      <c r="B338" s="25">
        <v>43393</v>
      </c>
      <c r="C338" s="23" t="s">
        <v>63</v>
      </c>
      <c r="D338" s="23" t="s">
        <v>56</v>
      </c>
      <c r="E338" s="23" t="s">
        <v>52</v>
      </c>
      <c r="F338" s="23" t="s">
        <v>55</v>
      </c>
      <c r="G338" s="26">
        <v>4567</v>
      </c>
      <c r="H338" s="26">
        <v>228.35</v>
      </c>
      <c r="I338" s="23" t="s">
        <v>48</v>
      </c>
      <c r="J338" s="24">
        <v>5</v>
      </c>
      <c r="K338" s="24">
        <f>YEAR(projeto_final_reservas[[#This Row],[Data]])</f>
        <v>2018</v>
      </c>
      <c r="L338" s="24">
        <f>MONTH(projeto_final_reservas[[#This Row],[Data]])</f>
        <v>10</v>
      </c>
    </row>
    <row r="339" spans="1:12">
      <c r="A339" s="24">
        <v>2340</v>
      </c>
      <c r="B339" s="25">
        <v>43393</v>
      </c>
      <c r="C339" s="23" t="s">
        <v>69</v>
      </c>
      <c r="D339" s="23" t="s">
        <v>56</v>
      </c>
      <c r="E339" s="23" t="s">
        <v>57</v>
      </c>
      <c r="F339" s="23" t="s">
        <v>47</v>
      </c>
      <c r="G339" s="26">
        <v>5345</v>
      </c>
      <c r="H339" s="26">
        <v>267.25</v>
      </c>
      <c r="I339" s="23" t="s">
        <v>48</v>
      </c>
      <c r="J339" s="24">
        <v>5</v>
      </c>
      <c r="K339" s="24">
        <f>YEAR(projeto_final_reservas[[#This Row],[Data]])</f>
        <v>2018</v>
      </c>
      <c r="L339" s="24">
        <f>MONTH(projeto_final_reservas[[#This Row],[Data]])</f>
        <v>10</v>
      </c>
    </row>
    <row r="340" spans="1:12">
      <c r="A340" s="24">
        <v>2341</v>
      </c>
      <c r="B340" s="25">
        <v>43393</v>
      </c>
      <c r="C340" s="23" t="s">
        <v>75</v>
      </c>
      <c r="D340" s="23" t="s">
        <v>56</v>
      </c>
      <c r="E340" s="23" t="s">
        <v>50</v>
      </c>
      <c r="F340" s="23" t="s">
        <v>47</v>
      </c>
      <c r="G340" s="26">
        <v>3456</v>
      </c>
      <c r="H340" s="26">
        <v>172.8</v>
      </c>
      <c r="I340" s="23" t="s">
        <v>48</v>
      </c>
      <c r="J340" s="24">
        <v>4</v>
      </c>
      <c r="K340" s="24">
        <f>YEAR(projeto_final_reservas[[#This Row],[Data]])</f>
        <v>2018</v>
      </c>
      <c r="L340" s="24">
        <f>MONTH(projeto_final_reservas[[#This Row],[Data]])</f>
        <v>10</v>
      </c>
    </row>
    <row r="341" spans="1:12">
      <c r="A341" s="24">
        <v>2342</v>
      </c>
      <c r="B341" s="25">
        <v>43394</v>
      </c>
      <c r="C341" s="23" t="s">
        <v>69</v>
      </c>
      <c r="D341" s="23" t="s">
        <v>45</v>
      </c>
      <c r="E341" s="23" t="s">
        <v>50</v>
      </c>
      <c r="F341" s="23" t="s">
        <v>47</v>
      </c>
      <c r="G341" s="26">
        <v>3130</v>
      </c>
      <c r="H341" s="26">
        <v>156.5</v>
      </c>
      <c r="I341" s="23" t="s">
        <v>48</v>
      </c>
      <c r="J341" s="24">
        <v>3</v>
      </c>
      <c r="K341" s="24">
        <f>YEAR(projeto_final_reservas[[#This Row],[Data]])</f>
        <v>2018</v>
      </c>
      <c r="L341" s="24">
        <f>MONTH(projeto_final_reservas[[#This Row],[Data]])</f>
        <v>10</v>
      </c>
    </row>
    <row r="342" spans="1:12">
      <c r="A342" s="24">
        <v>2343</v>
      </c>
      <c r="B342" s="25">
        <v>43395</v>
      </c>
      <c r="C342" s="23" t="s">
        <v>69</v>
      </c>
      <c r="D342" s="23" t="s">
        <v>45</v>
      </c>
      <c r="E342" s="23" t="s">
        <v>52</v>
      </c>
      <c r="F342" s="23" t="s">
        <v>47</v>
      </c>
      <c r="G342" s="26">
        <v>3165</v>
      </c>
      <c r="H342" s="26">
        <v>158.25</v>
      </c>
      <c r="I342" s="23" t="s">
        <v>48</v>
      </c>
      <c r="J342" s="24">
        <v>5</v>
      </c>
      <c r="K342" s="24">
        <f>YEAR(projeto_final_reservas[[#This Row],[Data]])</f>
        <v>2018</v>
      </c>
      <c r="L342" s="24">
        <f>MONTH(projeto_final_reservas[[#This Row],[Data]])</f>
        <v>10</v>
      </c>
    </row>
    <row r="343" spans="1:12">
      <c r="A343" s="24">
        <v>2344</v>
      </c>
      <c r="B343" s="25">
        <v>43396</v>
      </c>
      <c r="C343" s="23" t="s">
        <v>75</v>
      </c>
      <c r="D343" s="23" t="s">
        <v>45</v>
      </c>
      <c r="E343" s="23" t="s">
        <v>46</v>
      </c>
      <c r="F343" s="23" t="s">
        <v>55</v>
      </c>
      <c r="G343" s="26">
        <v>3200</v>
      </c>
      <c r="H343" s="26">
        <v>160</v>
      </c>
      <c r="I343" s="23" t="s">
        <v>53</v>
      </c>
      <c r="J343" s="24">
        <v>5</v>
      </c>
      <c r="K343" s="24">
        <f>YEAR(projeto_final_reservas[[#This Row],[Data]])</f>
        <v>2018</v>
      </c>
      <c r="L343" s="24">
        <f>MONTH(projeto_final_reservas[[#This Row],[Data]])</f>
        <v>10</v>
      </c>
    </row>
    <row r="344" spans="1:12">
      <c r="A344" s="24">
        <v>2345</v>
      </c>
      <c r="B344" s="25">
        <v>43397</v>
      </c>
      <c r="C344" s="23" t="s">
        <v>75</v>
      </c>
      <c r="D344" s="23" t="s">
        <v>56</v>
      </c>
      <c r="E344" s="23" t="s">
        <v>46</v>
      </c>
      <c r="F344" s="23" t="s">
        <v>47</v>
      </c>
      <c r="G344" s="26">
        <v>3235</v>
      </c>
      <c r="H344" s="26">
        <v>161.75</v>
      </c>
      <c r="I344" s="23" t="s">
        <v>48</v>
      </c>
      <c r="J344" s="24">
        <v>5</v>
      </c>
      <c r="K344" s="24">
        <f>YEAR(projeto_final_reservas[[#This Row],[Data]])</f>
        <v>2018</v>
      </c>
      <c r="L344" s="24">
        <f>MONTH(projeto_final_reservas[[#This Row],[Data]])</f>
        <v>10</v>
      </c>
    </row>
    <row r="345" spans="1:12">
      <c r="A345" s="24">
        <v>2346</v>
      </c>
      <c r="B345" s="25">
        <v>43398</v>
      </c>
      <c r="C345" s="23" t="s">
        <v>63</v>
      </c>
      <c r="D345" s="23" t="s">
        <v>56</v>
      </c>
      <c r="E345" s="23" t="s">
        <v>52</v>
      </c>
      <c r="F345" s="23" t="s">
        <v>47</v>
      </c>
      <c r="G345" s="26">
        <v>3270</v>
      </c>
      <c r="H345" s="26">
        <v>163.5</v>
      </c>
      <c r="I345" s="23" t="s">
        <v>53</v>
      </c>
      <c r="J345" s="24">
        <v>5</v>
      </c>
      <c r="K345" s="24">
        <f>YEAR(projeto_final_reservas[[#This Row],[Data]])</f>
        <v>2018</v>
      </c>
      <c r="L345" s="24">
        <f>MONTH(projeto_final_reservas[[#This Row],[Data]])</f>
        <v>10</v>
      </c>
    </row>
    <row r="346" spans="1:12">
      <c r="A346" s="24">
        <v>2347</v>
      </c>
      <c r="B346" s="25">
        <v>43399</v>
      </c>
      <c r="C346" s="23" t="s">
        <v>75</v>
      </c>
      <c r="D346" s="23" t="s">
        <v>45</v>
      </c>
      <c r="E346" s="23" t="s">
        <v>57</v>
      </c>
      <c r="F346" s="23" t="s">
        <v>62</v>
      </c>
      <c r="G346" s="26">
        <v>3305</v>
      </c>
      <c r="H346" s="26">
        <v>165.25</v>
      </c>
      <c r="I346" s="23" t="s">
        <v>48</v>
      </c>
      <c r="J346" s="24">
        <v>4</v>
      </c>
      <c r="K346" s="24">
        <f>YEAR(projeto_final_reservas[[#This Row],[Data]])</f>
        <v>2018</v>
      </c>
      <c r="L346" s="24">
        <f>MONTH(projeto_final_reservas[[#This Row],[Data]])</f>
        <v>10</v>
      </c>
    </row>
    <row r="347" spans="1:12">
      <c r="A347" s="24">
        <v>2348</v>
      </c>
      <c r="B347" s="25">
        <v>43400</v>
      </c>
      <c r="C347" s="23" t="s">
        <v>75</v>
      </c>
      <c r="D347" s="23" t="s">
        <v>45</v>
      </c>
      <c r="E347" s="23" t="s">
        <v>50</v>
      </c>
      <c r="F347" s="23" t="s">
        <v>47</v>
      </c>
      <c r="G347" s="26">
        <v>3340</v>
      </c>
      <c r="H347" s="26">
        <v>167</v>
      </c>
      <c r="I347" s="23" t="s">
        <v>48</v>
      </c>
      <c r="J347" s="24">
        <v>4</v>
      </c>
      <c r="K347" s="24">
        <f>YEAR(projeto_final_reservas[[#This Row],[Data]])</f>
        <v>2018</v>
      </c>
      <c r="L347" s="24">
        <f>MONTH(projeto_final_reservas[[#This Row],[Data]])</f>
        <v>10</v>
      </c>
    </row>
    <row r="348" spans="1:12">
      <c r="A348" s="24">
        <v>2349</v>
      </c>
      <c r="B348" s="25">
        <v>43401</v>
      </c>
      <c r="C348" s="23" t="s">
        <v>44</v>
      </c>
      <c r="D348" s="23" t="s">
        <v>45</v>
      </c>
      <c r="E348" s="23" t="s">
        <v>50</v>
      </c>
      <c r="F348" s="23" t="s">
        <v>47</v>
      </c>
      <c r="G348" s="26">
        <v>3375</v>
      </c>
      <c r="H348" s="26">
        <v>168.75</v>
      </c>
      <c r="I348" s="23" t="s">
        <v>53</v>
      </c>
      <c r="J348" s="24">
        <v>5</v>
      </c>
      <c r="K348" s="24">
        <f>YEAR(projeto_final_reservas[[#This Row],[Data]])</f>
        <v>2018</v>
      </c>
      <c r="L348" s="24">
        <f>MONTH(projeto_final_reservas[[#This Row],[Data]])</f>
        <v>10</v>
      </c>
    </row>
    <row r="349" spans="1:12">
      <c r="A349" s="24">
        <v>2350</v>
      </c>
      <c r="B349" s="25">
        <v>43402</v>
      </c>
      <c r="C349" s="23" t="s">
        <v>69</v>
      </c>
      <c r="D349" s="23" t="s">
        <v>56</v>
      </c>
      <c r="E349" s="23" t="s">
        <v>52</v>
      </c>
      <c r="F349" s="23" t="s">
        <v>47</v>
      </c>
      <c r="G349" s="26">
        <v>3410</v>
      </c>
      <c r="H349" s="26">
        <v>170.5</v>
      </c>
      <c r="I349" s="23" t="s">
        <v>48</v>
      </c>
      <c r="J349" s="24">
        <v>5</v>
      </c>
      <c r="K349" s="24">
        <f>YEAR(projeto_final_reservas[[#This Row],[Data]])</f>
        <v>2018</v>
      </c>
      <c r="L349" s="24">
        <f>MONTH(projeto_final_reservas[[#This Row],[Data]])</f>
        <v>10</v>
      </c>
    </row>
    <row r="350" spans="1:12">
      <c r="A350" s="24">
        <v>2351</v>
      </c>
      <c r="B350" s="25">
        <v>43403</v>
      </c>
      <c r="C350" s="23" t="s">
        <v>75</v>
      </c>
      <c r="D350" s="23" t="s">
        <v>56</v>
      </c>
      <c r="E350" s="23" t="s">
        <v>46</v>
      </c>
      <c r="F350" s="23" t="s">
        <v>55</v>
      </c>
      <c r="G350" s="26">
        <v>3445</v>
      </c>
      <c r="H350" s="26">
        <v>172.25</v>
      </c>
      <c r="I350" s="23" t="s">
        <v>53</v>
      </c>
      <c r="J350" s="24">
        <v>5</v>
      </c>
      <c r="K350" s="24">
        <f>YEAR(projeto_final_reservas[[#This Row],[Data]])</f>
        <v>2018</v>
      </c>
      <c r="L350" s="24">
        <f>MONTH(projeto_final_reservas[[#This Row],[Data]])</f>
        <v>10</v>
      </c>
    </row>
    <row r="351" spans="1:12">
      <c r="A351" s="24">
        <v>2352</v>
      </c>
      <c r="B351" s="25">
        <v>43405</v>
      </c>
      <c r="C351" s="23" t="s">
        <v>69</v>
      </c>
      <c r="D351" s="23" t="s">
        <v>45</v>
      </c>
      <c r="E351" s="23" t="s">
        <v>46</v>
      </c>
      <c r="F351" s="23" t="s">
        <v>47</v>
      </c>
      <c r="G351" s="26">
        <v>1730</v>
      </c>
      <c r="H351" s="26">
        <v>86.5</v>
      </c>
      <c r="I351" s="23" t="s">
        <v>48</v>
      </c>
      <c r="J351" s="24">
        <v>3</v>
      </c>
      <c r="K351" s="24">
        <f>YEAR(projeto_final_reservas[[#This Row],[Data]])</f>
        <v>2018</v>
      </c>
      <c r="L351" s="24">
        <f>MONTH(projeto_final_reservas[[#This Row],[Data]])</f>
        <v>11</v>
      </c>
    </row>
    <row r="352" spans="1:12">
      <c r="A352" s="24">
        <v>2353</v>
      </c>
      <c r="B352" s="25">
        <v>43406</v>
      </c>
      <c r="C352" s="23" t="s">
        <v>63</v>
      </c>
      <c r="D352" s="23" t="s">
        <v>45</v>
      </c>
      <c r="E352" s="23" t="s">
        <v>52</v>
      </c>
      <c r="F352" s="23" t="s">
        <v>47</v>
      </c>
      <c r="G352" s="26">
        <v>1765</v>
      </c>
      <c r="H352" s="26">
        <v>88.25</v>
      </c>
      <c r="I352" s="23" t="s">
        <v>48</v>
      </c>
      <c r="J352" s="24">
        <v>5</v>
      </c>
      <c r="K352" s="24">
        <f>YEAR(projeto_final_reservas[[#This Row],[Data]])</f>
        <v>2018</v>
      </c>
      <c r="L352" s="24">
        <f>MONTH(projeto_final_reservas[[#This Row],[Data]])</f>
        <v>11</v>
      </c>
    </row>
    <row r="353" spans="1:12">
      <c r="A353" s="24">
        <v>2354</v>
      </c>
      <c r="B353" s="25">
        <v>43407</v>
      </c>
      <c r="C353" s="23" t="s">
        <v>69</v>
      </c>
      <c r="D353" s="23" t="s">
        <v>45</v>
      </c>
      <c r="E353" s="23" t="s">
        <v>57</v>
      </c>
      <c r="F353" s="23" t="s">
        <v>47</v>
      </c>
      <c r="G353" s="26">
        <v>1800</v>
      </c>
      <c r="H353" s="26">
        <v>90</v>
      </c>
      <c r="I353" s="23" t="s">
        <v>53</v>
      </c>
      <c r="J353" s="24">
        <v>5</v>
      </c>
      <c r="K353" s="24">
        <f>YEAR(projeto_final_reservas[[#This Row],[Data]])</f>
        <v>2018</v>
      </c>
      <c r="L353" s="24">
        <f>MONTH(projeto_final_reservas[[#This Row],[Data]])</f>
        <v>11</v>
      </c>
    </row>
    <row r="354" spans="1:12">
      <c r="A354" s="24">
        <v>2355</v>
      </c>
      <c r="B354" s="25">
        <v>43408</v>
      </c>
      <c r="C354" s="23" t="s">
        <v>75</v>
      </c>
      <c r="D354" s="23" t="s">
        <v>56</v>
      </c>
      <c r="E354" s="23" t="s">
        <v>50</v>
      </c>
      <c r="F354" s="23" t="s">
        <v>47</v>
      </c>
      <c r="G354" s="26">
        <v>1835</v>
      </c>
      <c r="H354" s="26">
        <v>91.75</v>
      </c>
      <c r="I354" s="23" t="s">
        <v>48</v>
      </c>
      <c r="J354" s="24">
        <v>5</v>
      </c>
      <c r="K354" s="24">
        <f>YEAR(projeto_final_reservas[[#This Row],[Data]])</f>
        <v>2018</v>
      </c>
      <c r="L354" s="24">
        <f>MONTH(projeto_final_reservas[[#This Row],[Data]])</f>
        <v>11</v>
      </c>
    </row>
    <row r="355" spans="1:12">
      <c r="A355" s="24">
        <v>2356</v>
      </c>
      <c r="B355" s="25">
        <v>43409</v>
      </c>
      <c r="C355" s="23" t="s">
        <v>44</v>
      </c>
      <c r="D355" s="23" t="s">
        <v>56</v>
      </c>
      <c r="E355" s="23" t="s">
        <v>50</v>
      </c>
      <c r="F355" s="23" t="s">
        <v>62</v>
      </c>
      <c r="G355" s="26">
        <v>1870</v>
      </c>
      <c r="H355" s="26">
        <v>93.5</v>
      </c>
      <c r="I355" s="23" t="s">
        <v>53</v>
      </c>
      <c r="J355" s="24">
        <v>4</v>
      </c>
      <c r="K355" s="24">
        <f>YEAR(projeto_final_reservas[[#This Row],[Data]])</f>
        <v>2018</v>
      </c>
      <c r="L355" s="24">
        <f>MONTH(projeto_final_reservas[[#This Row],[Data]])</f>
        <v>11</v>
      </c>
    </row>
    <row r="356" spans="1:12">
      <c r="A356" s="24">
        <v>2357</v>
      </c>
      <c r="B356" s="25">
        <v>43410</v>
      </c>
      <c r="C356" s="23" t="s">
        <v>49</v>
      </c>
      <c r="D356" s="23" t="s">
        <v>45</v>
      </c>
      <c r="E356" s="23" t="s">
        <v>52</v>
      </c>
      <c r="F356" s="23" t="s">
        <v>47</v>
      </c>
      <c r="G356" s="26">
        <v>1905</v>
      </c>
      <c r="H356" s="26">
        <v>95.25</v>
      </c>
      <c r="I356" s="23" t="s">
        <v>48</v>
      </c>
      <c r="J356" s="24">
        <v>4</v>
      </c>
      <c r="K356" s="24">
        <f>YEAR(projeto_final_reservas[[#This Row],[Data]])</f>
        <v>2018</v>
      </c>
      <c r="L356" s="24">
        <f>MONTH(projeto_final_reservas[[#This Row],[Data]])</f>
        <v>11</v>
      </c>
    </row>
    <row r="357" spans="1:12">
      <c r="A357" s="24">
        <v>2358</v>
      </c>
      <c r="B357" s="25">
        <v>43411</v>
      </c>
      <c r="C357" s="23" t="s">
        <v>51</v>
      </c>
      <c r="D357" s="23" t="s">
        <v>45</v>
      </c>
      <c r="E357" s="23" t="s">
        <v>46</v>
      </c>
      <c r="F357" s="23" t="s">
        <v>47</v>
      </c>
      <c r="G357" s="26">
        <v>1940</v>
      </c>
      <c r="H357" s="26">
        <v>97</v>
      </c>
      <c r="I357" s="23" t="s">
        <v>48</v>
      </c>
      <c r="J357" s="24">
        <v>5</v>
      </c>
      <c r="K357" s="24">
        <f>YEAR(projeto_final_reservas[[#This Row],[Data]])</f>
        <v>2018</v>
      </c>
      <c r="L357" s="24">
        <f>MONTH(projeto_final_reservas[[#This Row],[Data]])</f>
        <v>11</v>
      </c>
    </row>
    <row r="358" spans="1:12">
      <c r="A358" s="24">
        <v>2359</v>
      </c>
      <c r="B358" s="25">
        <v>43412</v>
      </c>
      <c r="C358" s="23" t="s">
        <v>54</v>
      </c>
      <c r="D358" s="23" t="s">
        <v>45</v>
      </c>
      <c r="E358" s="23" t="s">
        <v>46</v>
      </c>
      <c r="F358" s="23" t="s">
        <v>47</v>
      </c>
      <c r="G358" s="26">
        <v>1975</v>
      </c>
      <c r="H358" s="26">
        <v>98.75</v>
      </c>
      <c r="I358" s="23" t="s">
        <v>53</v>
      </c>
      <c r="J358" s="24">
        <v>5</v>
      </c>
      <c r="K358" s="24">
        <f>YEAR(projeto_final_reservas[[#This Row],[Data]])</f>
        <v>2018</v>
      </c>
      <c r="L358" s="24">
        <f>MONTH(projeto_final_reservas[[#This Row],[Data]])</f>
        <v>11</v>
      </c>
    </row>
    <row r="359" spans="1:12">
      <c r="A359" s="24">
        <v>2360</v>
      </c>
      <c r="B359" s="25">
        <v>43413</v>
      </c>
      <c r="C359" s="23" t="s">
        <v>58</v>
      </c>
      <c r="D359" s="23" t="s">
        <v>56</v>
      </c>
      <c r="E359" s="23" t="s">
        <v>52</v>
      </c>
      <c r="F359" s="23" t="s">
        <v>62</v>
      </c>
      <c r="G359" s="26">
        <v>2010</v>
      </c>
      <c r="H359" s="26">
        <v>100.5</v>
      </c>
      <c r="I359" s="23" t="s">
        <v>48</v>
      </c>
      <c r="J359" s="24">
        <v>5</v>
      </c>
      <c r="K359" s="24">
        <f>YEAR(projeto_final_reservas[[#This Row],[Data]])</f>
        <v>2018</v>
      </c>
      <c r="L359" s="24">
        <f>MONTH(projeto_final_reservas[[#This Row],[Data]])</f>
        <v>11</v>
      </c>
    </row>
    <row r="360" spans="1:12">
      <c r="A360" s="24">
        <v>2361</v>
      </c>
      <c r="B360" s="25">
        <v>43414</v>
      </c>
      <c r="C360" s="23" t="s">
        <v>58</v>
      </c>
      <c r="D360" s="23" t="s">
        <v>56</v>
      </c>
      <c r="E360" s="23" t="s">
        <v>57</v>
      </c>
      <c r="F360" s="23" t="s">
        <v>62</v>
      </c>
      <c r="G360" s="26">
        <v>2045</v>
      </c>
      <c r="H360" s="26">
        <v>102.25</v>
      </c>
      <c r="I360" s="23" t="s">
        <v>53</v>
      </c>
      <c r="J360" s="24">
        <v>5</v>
      </c>
      <c r="K360" s="24">
        <f>YEAR(projeto_final_reservas[[#This Row],[Data]])</f>
        <v>2018</v>
      </c>
      <c r="L360" s="24">
        <f>MONTH(projeto_final_reservas[[#This Row],[Data]])</f>
        <v>11</v>
      </c>
    </row>
    <row r="361" spans="1:12">
      <c r="A361" s="24">
        <v>2362</v>
      </c>
      <c r="B361" s="25">
        <v>43415</v>
      </c>
      <c r="C361" s="23" t="s">
        <v>58</v>
      </c>
      <c r="D361" s="23" t="s">
        <v>45</v>
      </c>
      <c r="E361" s="23" t="s">
        <v>50</v>
      </c>
      <c r="F361" s="23" t="s">
        <v>55</v>
      </c>
      <c r="G361" s="26">
        <v>2080</v>
      </c>
      <c r="H361" s="26">
        <v>104</v>
      </c>
      <c r="I361" s="23" t="s">
        <v>48</v>
      </c>
      <c r="J361" s="24">
        <v>5</v>
      </c>
      <c r="K361" s="24">
        <f>YEAR(projeto_final_reservas[[#This Row],[Data]])</f>
        <v>2018</v>
      </c>
      <c r="L361" s="24">
        <f>MONTH(projeto_final_reservas[[#This Row],[Data]])</f>
        <v>11</v>
      </c>
    </row>
    <row r="362" spans="1:12">
      <c r="A362" s="24">
        <v>2363</v>
      </c>
      <c r="B362" s="25">
        <v>43416</v>
      </c>
      <c r="C362" s="23" t="s">
        <v>59</v>
      </c>
      <c r="D362" s="23" t="s">
        <v>45</v>
      </c>
      <c r="E362" s="23" t="s">
        <v>50</v>
      </c>
      <c r="F362" s="23" t="s">
        <v>47</v>
      </c>
      <c r="G362" s="26">
        <v>2115</v>
      </c>
      <c r="H362" s="26">
        <v>105.75</v>
      </c>
      <c r="I362" s="23" t="s">
        <v>48</v>
      </c>
      <c r="J362" s="24">
        <v>5</v>
      </c>
      <c r="K362" s="24">
        <f>YEAR(projeto_final_reservas[[#This Row],[Data]])</f>
        <v>2018</v>
      </c>
      <c r="L362" s="24">
        <f>MONTH(projeto_final_reservas[[#This Row],[Data]])</f>
        <v>11</v>
      </c>
    </row>
    <row r="363" spans="1:12">
      <c r="A363" s="24">
        <v>2364</v>
      </c>
      <c r="B363" s="25">
        <v>43417</v>
      </c>
      <c r="C363" s="23" t="s">
        <v>60</v>
      </c>
      <c r="D363" s="23" t="s">
        <v>45</v>
      </c>
      <c r="E363" s="23" t="s">
        <v>52</v>
      </c>
      <c r="F363" s="23" t="s">
        <v>47</v>
      </c>
      <c r="G363" s="26">
        <v>2150</v>
      </c>
      <c r="H363" s="26">
        <v>107.5</v>
      </c>
      <c r="I363" s="23" t="s">
        <v>53</v>
      </c>
      <c r="J363" s="24">
        <v>4</v>
      </c>
      <c r="K363" s="24">
        <f>YEAR(projeto_final_reservas[[#This Row],[Data]])</f>
        <v>2018</v>
      </c>
      <c r="L363" s="24">
        <f>MONTH(projeto_final_reservas[[#This Row],[Data]])</f>
        <v>11</v>
      </c>
    </row>
    <row r="364" spans="1:12">
      <c r="A364" s="24">
        <v>2365</v>
      </c>
      <c r="B364" s="25">
        <v>43418</v>
      </c>
      <c r="C364" s="23" t="s">
        <v>61</v>
      </c>
      <c r="D364" s="23" t="s">
        <v>56</v>
      </c>
      <c r="E364" s="23" t="s">
        <v>46</v>
      </c>
      <c r="F364" s="23" t="s">
        <v>55</v>
      </c>
      <c r="G364" s="26">
        <v>2185</v>
      </c>
      <c r="H364" s="26">
        <v>109.25</v>
      </c>
      <c r="I364" s="23" t="s">
        <v>48</v>
      </c>
      <c r="J364" s="24">
        <v>4</v>
      </c>
      <c r="K364" s="24">
        <f>YEAR(projeto_final_reservas[[#This Row],[Data]])</f>
        <v>2018</v>
      </c>
      <c r="L364" s="24">
        <f>MONTH(projeto_final_reservas[[#This Row],[Data]])</f>
        <v>11</v>
      </c>
    </row>
    <row r="365" spans="1:12">
      <c r="A365" s="24">
        <v>2366</v>
      </c>
      <c r="B365" s="25">
        <v>43419</v>
      </c>
      <c r="C365" s="23" t="s">
        <v>63</v>
      </c>
      <c r="D365" s="23" t="s">
        <v>56</v>
      </c>
      <c r="E365" s="23" t="s">
        <v>46</v>
      </c>
      <c r="F365" s="23" t="s">
        <v>47</v>
      </c>
      <c r="G365" s="26">
        <v>2220</v>
      </c>
      <c r="H365" s="26">
        <v>111</v>
      </c>
      <c r="I365" s="23" t="s">
        <v>53</v>
      </c>
      <c r="J365" s="24">
        <v>5</v>
      </c>
      <c r="K365" s="24">
        <f>YEAR(projeto_final_reservas[[#This Row],[Data]])</f>
        <v>2018</v>
      </c>
      <c r="L365" s="24">
        <f>MONTH(projeto_final_reservas[[#This Row],[Data]])</f>
        <v>11</v>
      </c>
    </row>
    <row r="366" spans="1:12">
      <c r="A366" s="24">
        <v>2367</v>
      </c>
      <c r="B366" s="25">
        <v>43420</v>
      </c>
      <c r="C366" s="23" t="s">
        <v>64</v>
      </c>
      <c r="D366" s="23" t="s">
        <v>45</v>
      </c>
      <c r="E366" s="23" t="s">
        <v>52</v>
      </c>
      <c r="F366" s="23" t="s">
        <v>47</v>
      </c>
      <c r="G366" s="26">
        <v>2255</v>
      </c>
      <c r="H366" s="26">
        <v>112.75</v>
      </c>
      <c r="I366" s="23" t="s">
        <v>48</v>
      </c>
      <c r="J366" s="24">
        <v>5</v>
      </c>
      <c r="K366" s="24">
        <f>YEAR(projeto_final_reservas[[#This Row],[Data]])</f>
        <v>2018</v>
      </c>
      <c r="L366" s="24">
        <f>MONTH(projeto_final_reservas[[#This Row],[Data]])</f>
        <v>11</v>
      </c>
    </row>
    <row r="367" spans="1:12">
      <c r="A367" s="24">
        <v>2368</v>
      </c>
      <c r="B367" s="25">
        <v>43421</v>
      </c>
      <c r="C367" s="23" t="s">
        <v>65</v>
      </c>
      <c r="D367" s="23" t="s">
        <v>45</v>
      </c>
      <c r="E367" s="23" t="s">
        <v>57</v>
      </c>
      <c r="F367" s="23" t="s">
        <v>47</v>
      </c>
      <c r="G367" s="26">
        <v>2290</v>
      </c>
      <c r="H367" s="26">
        <v>114.5</v>
      </c>
      <c r="I367" s="23" t="s">
        <v>48</v>
      </c>
      <c r="J367" s="24">
        <v>5</v>
      </c>
      <c r="K367" s="24">
        <f>YEAR(projeto_final_reservas[[#This Row],[Data]])</f>
        <v>2018</v>
      </c>
      <c r="L367" s="24">
        <f>MONTH(projeto_final_reservas[[#This Row],[Data]])</f>
        <v>11</v>
      </c>
    </row>
    <row r="368" spans="1:12">
      <c r="A368" s="24">
        <v>2369</v>
      </c>
      <c r="B368" s="25">
        <v>43422</v>
      </c>
      <c r="C368" s="23" t="s">
        <v>66</v>
      </c>
      <c r="D368" s="23" t="s">
        <v>45</v>
      </c>
      <c r="E368" s="23" t="s">
        <v>50</v>
      </c>
      <c r="F368" s="23" t="s">
        <v>47</v>
      </c>
      <c r="G368" s="26">
        <v>2325</v>
      </c>
      <c r="H368" s="26">
        <v>116.25</v>
      </c>
      <c r="I368" s="23" t="s">
        <v>53</v>
      </c>
      <c r="J368" s="24">
        <v>5</v>
      </c>
      <c r="K368" s="24">
        <f>YEAR(projeto_final_reservas[[#This Row],[Data]])</f>
        <v>2018</v>
      </c>
      <c r="L368" s="24">
        <f>MONTH(projeto_final_reservas[[#This Row],[Data]])</f>
        <v>11</v>
      </c>
    </row>
    <row r="369" spans="1:12">
      <c r="A369" s="24">
        <v>2370</v>
      </c>
      <c r="B369" s="25">
        <v>43423</v>
      </c>
      <c r="C369" s="23" t="s">
        <v>67</v>
      </c>
      <c r="D369" s="23" t="s">
        <v>56</v>
      </c>
      <c r="E369" s="23" t="s">
        <v>50</v>
      </c>
      <c r="F369" s="23" t="s">
        <v>47</v>
      </c>
      <c r="G369" s="26">
        <v>2360</v>
      </c>
      <c r="H369" s="26">
        <v>118</v>
      </c>
      <c r="I369" s="23" t="s">
        <v>48</v>
      </c>
      <c r="J369" s="24">
        <v>5</v>
      </c>
      <c r="K369" s="24">
        <f>YEAR(projeto_final_reservas[[#This Row],[Data]])</f>
        <v>2018</v>
      </c>
      <c r="L369" s="24">
        <f>MONTH(projeto_final_reservas[[#This Row],[Data]])</f>
        <v>11</v>
      </c>
    </row>
    <row r="370" spans="1:12">
      <c r="A370" s="24">
        <v>2371</v>
      </c>
      <c r="B370" s="25">
        <v>43424</v>
      </c>
      <c r="C370" s="23" t="s">
        <v>67</v>
      </c>
      <c r="D370" s="23" t="s">
        <v>56</v>
      </c>
      <c r="E370" s="23" t="s">
        <v>52</v>
      </c>
      <c r="F370" s="23" t="s">
        <v>55</v>
      </c>
      <c r="G370" s="26">
        <v>2395</v>
      </c>
      <c r="H370" s="26">
        <v>119.75</v>
      </c>
      <c r="I370" s="23" t="s">
        <v>53</v>
      </c>
      <c r="J370" s="24">
        <v>5</v>
      </c>
      <c r="K370" s="24">
        <f>YEAR(projeto_final_reservas[[#This Row],[Data]])</f>
        <v>2018</v>
      </c>
      <c r="L370" s="24">
        <f>MONTH(projeto_final_reservas[[#This Row],[Data]])</f>
        <v>11</v>
      </c>
    </row>
    <row r="371" spans="1:12">
      <c r="A371" s="24">
        <v>2372</v>
      </c>
      <c r="B371" s="25">
        <v>43425</v>
      </c>
      <c r="C371" s="23" t="s">
        <v>63</v>
      </c>
      <c r="D371" s="23" t="s">
        <v>45</v>
      </c>
      <c r="E371" s="23" t="s">
        <v>46</v>
      </c>
      <c r="F371" s="23" t="s">
        <v>62</v>
      </c>
      <c r="G371" s="26">
        <v>2430</v>
      </c>
      <c r="H371" s="26">
        <v>121.5</v>
      </c>
      <c r="I371" s="23" t="s">
        <v>48</v>
      </c>
      <c r="J371" s="24">
        <v>5</v>
      </c>
      <c r="K371" s="24">
        <f>YEAR(projeto_final_reservas[[#This Row],[Data]])</f>
        <v>2018</v>
      </c>
      <c r="L371" s="24">
        <f>MONTH(projeto_final_reservas[[#This Row],[Data]])</f>
        <v>11</v>
      </c>
    </row>
    <row r="372" spans="1:12">
      <c r="A372" s="24">
        <v>2373</v>
      </c>
      <c r="B372" s="25">
        <v>43426</v>
      </c>
      <c r="C372" s="23" t="s">
        <v>75</v>
      </c>
      <c r="D372" s="23" t="s">
        <v>45</v>
      </c>
      <c r="E372" s="23" t="s">
        <v>46</v>
      </c>
      <c r="F372" s="23" t="s">
        <v>47</v>
      </c>
      <c r="G372" s="26">
        <v>2465</v>
      </c>
      <c r="H372" s="26">
        <v>123.25</v>
      </c>
      <c r="I372" s="23" t="s">
        <v>48</v>
      </c>
      <c r="J372" s="24">
        <v>3</v>
      </c>
      <c r="K372" s="24">
        <f>YEAR(projeto_final_reservas[[#This Row],[Data]])</f>
        <v>2018</v>
      </c>
      <c r="L372" s="24">
        <f>MONTH(projeto_final_reservas[[#This Row],[Data]])</f>
        <v>11</v>
      </c>
    </row>
    <row r="373" spans="1:12">
      <c r="A373" s="24">
        <v>2374</v>
      </c>
      <c r="B373" s="25">
        <v>43427</v>
      </c>
      <c r="C373" s="23" t="s">
        <v>75</v>
      </c>
      <c r="D373" s="23" t="s">
        <v>45</v>
      </c>
      <c r="E373" s="23" t="s">
        <v>52</v>
      </c>
      <c r="F373" s="23" t="s">
        <v>47</v>
      </c>
      <c r="G373" s="26">
        <v>2500</v>
      </c>
      <c r="H373" s="26">
        <v>125</v>
      </c>
      <c r="I373" s="23" t="s">
        <v>53</v>
      </c>
      <c r="J373" s="24">
        <v>5</v>
      </c>
      <c r="K373" s="24">
        <f>YEAR(projeto_final_reservas[[#This Row],[Data]])</f>
        <v>2018</v>
      </c>
      <c r="L373" s="24">
        <f>MONTH(projeto_final_reservas[[#This Row],[Data]])</f>
        <v>11</v>
      </c>
    </row>
    <row r="374" spans="1:12">
      <c r="A374" s="24">
        <v>2375</v>
      </c>
      <c r="B374" s="25">
        <v>43428</v>
      </c>
      <c r="C374" s="23" t="s">
        <v>68</v>
      </c>
      <c r="D374" s="23" t="s">
        <v>56</v>
      </c>
      <c r="E374" s="23" t="s">
        <v>57</v>
      </c>
      <c r="F374" s="23" t="s">
        <v>47</v>
      </c>
      <c r="G374" s="26">
        <v>2535</v>
      </c>
      <c r="H374" s="26">
        <v>126.75</v>
      </c>
      <c r="I374" s="23" t="s">
        <v>48</v>
      </c>
      <c r="J374" s="24">
        <v>5</v>
      </c>
      <c r="K374" s="24">
        <f>YEAR(projeto_final_reservas[[#This Row],[Data]])</f>
        <v>2018</v>
      </c>
      <c r="L374" s="24">
        <f>MONTH(projeto_final_reservas[[#This Row],[Data]])</f>
        <v>11</v>
      </c>
    </row>
    <row r="375" spans="1:12">
      <c r="A375" s="24">
        <v>2376</v>
      </c>
      <c r="B375" s="25">
        <v>43429</v>
      </c>
      <c r="C375" s="23" t="s">
        <v>69</v>
      </c>
      <c r="D375" s="23" t="s">
        <v>56</v>
      </c>
      <c r="E375" s="23" t="s">
        <v>50</v>
      </c>
      <c r="F375" s="23" t="s">
        <v>47</v>
      </c>
      <c r="G375" s="26">
        <v>2570</v>
      </c>
      <c r="H375" s="26">
        <v>128.5</v>
      </c>
      <c r="I375" s="23" t="s">
        <v>53</v>
      </c>
      <c r="J375" s="24">
        <v>5</v>
      </c>
      <c r="K375" s="24">
        <f>YEAR(projeto_final_reservas[[#This Row],[Data]])</f>
        <v>2018</v>
      </c>
      <c r="L375" s="24">
        <f>MONTH(projeto_final_reservas[[#This Row],[Data]])</f>
        <v>11</v>
      </c>
    </row>
    <row r="376" spans="1:12">
      <c r="A376" s="24">
        <v>2377</v>
      </c>
      <c r="B376" s="25">
        <v>43430</v>
      </c>
      <c r="C376" s="23" t="s">
        <v>70</v>
      </c>
      <c r="D376" s="23" t="s">
        <v>45</v>
      </c>
      <c r="E376" s="23" t="s">
        <v>50</v>
      </c>
      <c r="F376" s="23" t="s">
        <v>55</v>
      </c>
      <c r="G376" s="26">
        <v>2605</v>
      </c>
      <c r="H376" s="26">
        <v>130.25</v>
      </c>
      <c r="I376" s="23" t="s">
        <v>48</v>
      </c>
      <c r="J376" s="24">
        <v>3</v>
      </c>
      <c r="K376" s="24">
        <f>YEAR(projeto_final_reservas[[#This Row],[Data]])</f>
        <v>2018</v>
      </c>
      <c r="L376" s="24">
        <f>MONTH(projeto_final_reservas[[#This Row],[Data]])</f>
        <v>11</v>
      </c>
    </row>
    <row r="377" spans="1:12">
      <c r="A377" s="24">
        <v>2378</v>
      </c>
      <c r="B377" s="25">
        <v>43431</v>
      </c>
      <c r="C377" s="23" t="s">
        <v>71</v>
      </c>
      <c r="D377" s="23" t="s">
        <v>45</v>
      </c>
      <c r="E377" s="23" t="s">
        <v>52</v>
      </c>
      <c r="F377" s="23" t="s">
        <v>47</v>
      </c>
      <c r="G377" s="26">
        <v>2640</v>
      </c>
      <c r="H377" s="26">
        <v>132</v>
      </c>
      <c r="I377" s="23" t="s">
        <v>48</v>
      </c>
      <c r="J377" s="24">
        <v>5</v>
      </c>
      <c r="K377" s="24">
        <f>YEAR(projeto_final_reservas[[#This Row],[Data]])</f>
        <v>2018</v>
      </c>
      <c r="L377" s="24">
        <f>MONTH(projeto_final_reservas[[#This Row],[Data]])</f>
        <v>11</v>
      </c>
    </row>
    <row r="378" spans="1:12">
      <c r="A378" s="24">
        <v>2379</v>
      </c>
      <c r="B378" s="25">
        <v>43432</v>
      </c>
      <c r="C378" s="23" t="s">
        <v>44</v>
      </c>
      <c r="D378" s="23" t="s">
        <v>45</v>
      </c>
      <c r="E378" s="23" t="s">
        <v>46</v>
      </c>
      <c r="F378" s="23" t="s">
        <v>47</v>
      </c>
      <c r="G378" s="26">
        <v>2675</v>
      </c>
      <c r="H378" s="26">
        <v>133.75</v>
      </c>
      <c r="I378" s="23" t="s">
        <v>53</v>
      </c>
      <c r="J378" s="24">
        <v>5</v>
      </c>
      <c r="K378" s="24">
        <f>YEAR(projeto_final_reservas[[#This Row],[Data]])</f>
        <v>2018</v>
      </c>
      <c r="L378" s="24">
        <f>MONTH(projeto_final_reservas[[#This Row],[Data]])</f>
        <v>11</v>
      </c>
    </row>
    <row r="379" spans="1:12">
      <c r="A379" s="24">
        <v>2380</v>
      </c>
      <c r="B379" s="25">
        <v>43433</v>
      </c>
      <c r="C379" s="23" t="s">
        <v>72</v>
      </c>
      <c r="D379" s="23" t="s">
        <v>56</v>
      </c>
      <c r="E379" s="23" t="s">
        <v>46</v>
      </c>
      <c r="F379" s="23" t="s">
        <v>62</v>
      </c>
      <c r="G379" s="26">
        <v>2710</v>
      </c>
      <c r="H379" s="26">
        <v>135.5</v>
      </c>
      <c r="I379" s="23" t="s">
        <v>48</v>
      </c>
      <c r="J379" s="24">
        <v>5</v>
      </c>
      <c r="K379" s="24">
        <f>YEAR(projeto_final_reservas[[#This Row],[Data]])</f>
        <v>2018</v>
      </c>
      <c r="L379" s="24">
        <f>MONTH(projeto_final_reservas[[#This Row],[Data]])</f>
        <v>11</v>
      </c>
    </row>
    <row r="380" spans="1:12">
      <c r="A380" s="24">
        <v>2381</v>
      </c>
      <c r="B380" s="25">
        <v>43434</v>
      </c>
      <c r="C380" s="23" t="s">
        <v>73</v>
      </c>
      <c r="D380" s="23" t="s">
        <v>56</v>
      </c>
      <c r="E380" s="23" t="s">
        <v>52</v>
      </c>
      <c r="F380" s="23" t="s">
        <v>47</v>
      </c>
      <c r="G380" s="26">
        <v>2745</v>
      </c>
      <c r="H380" s="26">
        <v>137.25</v>
      </c>
      <c r="I380" s="23" t="s">
        <v>53</v>
      </c>
      <c r="J380" s="24">
        <v>5</v>
      </c>
      <c r="K380" s="24">
        <f>YEAR(projeto_final_reservas[[#This Row],[Data]])</f>
        <v>2018</v>
      </c>
      <c r="L380" s="24">
        <f>MONTH(projeto_final_reservas[[#This Row],[Data]])</f>
        <v>11</v>
      </c>
    </row>
    <row r="381" spans="1:12">
      <c r="A381" s="24">
        <v>2382</v>
      </c>
      <c r="B381" s="25">
        <v>43434</v>
      </c>
      <c r="C381" s="23" t="s">
        <v>74</v>
      </c>
      <c r="D381" s="23" t="s">
        <v>45</v>
      </c>
      <c r="E381" s="23" t="s">
        <v>57</v>
      </c>
      <c r="F381" s="23" t="s">
        <v>47</v>
      </c>
      <c r="G381" s="26">
        <v>2780</v>
      </c>
      <c r="H381" s="26">
        <v>139</v>
      </c>
      <c r="I381" s="23" t="s">
        <v>48</v>
      </c>
      <c r="J381" s="24">
        <v>4</v>
      </c>
      <c r="K381" s="24">
        <f>YEAR(projeto_final_reservas[[#This Row],[Data]])</f>
        <v>2018</v>
      </c>
      <c r="L381" s="24">
        <f>MONTH(projeto_final_reservas[[#This Row],[Data]])</f>
        <v>11</v>
      </c>
    </row>
    <row r="382" spans="1:12">
      <c r="A382" s="24">
        <v>2383</v>
      </c>
      <c r="B382" s="25">
        <v>43435</v>
      </c>
      <c r="C382" s="23" t="s">
        <v>75</v>
      </c>
      <c r="D382" s="23" t="s">
        <v>45</v>
      </c>
      <c r="E382" s="23" t="s">
        <v>50</v>
      </c>
      <c r="F382" s="23" t="s">
        <v>47</v>
      </c>
      <c r="G382" s="26">
        <v>2815</v>
      </c>
      <c r="H382" s="26">
        <v>140.75</v>
      </c>
      <c r="I382" s="23" t="s">
        <v>48</v>
      </c>
      <c r="J382" s="24">
        <v>5</v>
      </c>
      <c r="K382" s="24">
        <f>YEAR(projeto_final_reservas[[#This Row],[Data]])</f>
        <v>2018</v>
      </c>
      <c r="L382" s="24">
        <f>MONTH(projeto_final_reservas[[#This Row],[Data]])</f>
        <v>12</v>
      </c>
    </row>
    <row r="383" spans="1:12">
      <c r="A383" s="24">
        <v>2384</v>
      </c>
      <c r="B383" s="25">
        <v>43436</v>
      </c>
      <c r="C383" s="23" t="s">
        <v>76</v>
      </c>
      <c r="D383" s="23" t="s">
        <v>45</v>
      </c>
      <c r="E383" s="23" t="s">
        <v>50</v>
      </c>
      <c r="F383" s="23" t="s">
        <v>47</v>
      </c>
      <c r="G383" s="26">
        <v>2850</v>
      </c>
      <c r="H383" s="26">
        <v>142.5</v>
      </c>
      <c r="I383" s="23" t="s">
        <v>53</v>
      </c>
      <c r="J383" s="24">
        <v>5</v>
      </c>
      <c r="K383" s="24">
        <f>YEAR(projeto_final_reservas[[#This Row],[Data]])</f>
        <v>2018</v>
      </c>
      <c r="L383" s="24">
        <f>MONTH(projeto_final_reservas[[#This Row],[Data]])</f>
        <v>12</v>
      </c>
    </row>
    <row r="384" spans="1:12">
      <c r="A384" s="24">
        <v>2385</v>
      </c>
      <c r="B384" s="25">
        <v>43437</v>
      </c>
      <c r="C384" s="23" t="s">
        <v>67</v>
      </c>
      <c r="D384" s="23" t="s">
        <v>56</v>
      </c>
      <c r="E384" s="23" t="s">
        <v>52</v>
      </c>
      <c r="F384" s="23" t="s">
        <v>55</v>
      </c>
      <c r="G384" s="26">
        <v>2885</v>
      </c>
      <c r="H384" s="26">
        <v>144.25</v>
      </c>
      <c r="I384" s="23" t="s">
        <v>48</v>
      </c>
      <c r="J384" s="24">
        <v>5</v>
      </c>
      <c r="K384" s="24">
        <f>YEAR(projeto_final_reservas[[#This Row],[Data]])</f>
        <v>2018</v>
      </c>
      <c r="L384" s="24">
        <f>MONTH(projeto_final_reservas[[#This Row],[Data]])</f>
        <v>12</v>
      </c>
    </row>
    <row r="385" spans="1:12">
      <c r="A385" s="24">
        <v>2386</v>
      </c>
      <c r="B385" s="25">
        <v>43438</v>
      </c>
      <c r="C385" s="23" t="s">
        <v>77</v>
      </c>
      <c r="D385" s="23" t="s">
        <v>56</v>
      </c>
      <c r="E385" s="23" t="s">
        <v>46</v>
      </c>
      <c r="F385" s="23" t="s">
        <v>47</v>
      </c>
      <c r="G385" s="26">
        <v>2920</v>
      </c>
      <c r="H385" s="26">
        <v>146</v>
      </c>
      <c r="I385" s="23" t="s">
        <v>53</v>
      </c>
      <c r="J385" s="24">
        <v>5</v>
      </c>
      <c r="K385" s="24">
        <f>YEAR(projeto_final_reservas[[#This Row],[Data]])</f>
        <v>2018</v>
      </c>
      <c r="L385" s="24">
        <f>MONTH(projeto_final_reservas[[#This Row],[Data]])</f>
        <v>12</v>
      </c>
    </row>
    <row r="386" spans="1:12">
      <c r="A386" s="24">
        <v>2387</v>
      </c>
      <c r="B386" s="25">
        <v>43439</v>
      </c>
      <c r="C386" s="23" t="s">
        <v>67</v>
      </c>
      <c r="D386" s="23" t="s">
        <v>45</v>
      </c>
      <c r="E386" s="23" t="s">
        <v>46</v>
      </c>
      <c r="F386" s="23" t="s">
        <v>62</v>
      </c>
      <c r="G386" s="26">
        <v>2955</v>
      </c>
      <c r="H386" s="26">
        <v>147.75</v>
      </c>
      <c r="I386" s="23" t="s">
        <v>48</v>
      </c>
      <c r="J386" s="24">
        <v>4</v>
      </c>
      <c r="K386" s="24">
        <f>YEAR(projeto_final_reservas[[#This Row],[Data]])</f>
        <v>2018</v>
      </c>
      <c r="L386" s="24">
        <f>MONTH(projeto_final_reservas[[#This Row],[Data]])</f>
        <v>12</v>
      </c>
    </row>
    <row r="387" spans="1:12">
      <c r="A387" s="24">
        <v>2388</v>
      </c>
      <c r="B387" s="25">
        <v>43440</v>
      </c>
      <c r="C387" s="23" t="s">
        <v>54</v>
      </c>
      <c r="D387" s="23" t="s">
        <v>45</v>
      </c>
      <c r="E387" s="23" t="s">
        <v>52</v>
      </c>
      <c r="F387" s="23" t="s">
        <v>47</v>
      </c>
      <c r="G387" s="26">
        <v>2990</v>
      </c>
      <c r="H387" s="26">
        <v>149.5</v>
      </c>
      <c r="I387" s="23" t="s">
        <v>48</v>
      </c>
      <c r="J387" s="24">
        <v>4</v>
      </c>
      <c r="K387" s="24">
        <f>YEAR(projeto_final_reservas[[#This Row],[Data]])</f>
        <v>2018</v>
      </c>
      <c r="L387" s="24">
        <f>MONTH(projeto_final_reservas[[#This Row],[Data]])</f>
        <v>12</v>
      </c>
    </row>
    <row r="388" spans="1:12">
      <c r="A388" s="24">
        <v>2389</v>
      </c>
      <c r="B388" s="25">
        <v>43441</v>
      </c>
      <c r="C388" s="23" t="s">
        <v>63</v>
      </c>
      <c r="D388" s="23" t="s">
        <v>45</v>
      </c>
      <c r="E388" s="23" t="s">
        <v>57</v>
      </c>
      <c r="F388" s="23" t="s">
        <v>47</v>
      </c>
      <c r="G388" s="26">
        <v>3025</v>
      </c>
      <c r="H388" s="26">
        <v>151.25</v>
      </c>
      <c r="I388" s="23" t="s">
        <v>53</v>
      </c>
      <c r="J388" s="24">
        <v>5</v>
      </c>
      <c r="K388" s="24">
        <f>YEAR(projeto_final_reservas[[#This Row],[Data]])</f>
        <v>2018</v>
      </c>
      <c r="L388" s="24">
        <f>MONTH(projeto_final_reservas[[#This Row],[Data]])</f>
        <v>12</v>
      </c>
    </row>
    <row r="389" spans="1:12">
      <c r="A389" s="24">
        <v>2390</v>
      </c>
      <c r="B389" s="25">
        <v>43442</v>
      </c>
      <c r="C389" s="23" t="s">
        <v>75</v>
      </c>
      <c r="D389" s="23" t="s">
        <v>56</v>
      </c>
      <c r="E389" s="23" t="s">
        <v>50</v>
      </c>
      <c r="F389" s="23" t="s">
        <v>47</v>
      </c>
      <c r="G389" s="26">
        <v>3060</v>
      </c>
      <c r="H389" s="26">
        <v>153</v>
      </c>
      <c r="I389" s="23" t="s">
        <v>48</v>
      </c>
      <c r="J389" s="24">
        <v>5</v>
      </c>
      <c r="K389" s="24">
        <f>YEAR(projeto_final_reservas[[#This Row],[Data]])</f>
        <v>2018</v>
      </c>
      <c r="L389" s="24">
        <f>MONTH(projeto_final_reservas[[#This Row],[Data]])</f>
        <v>12</v>
      </c>
    </row>
    <row r="390" spans="1:12">
      <c r="A390" s="24">
        <v>2391</v>
      </c>
      <c r="B390" s="25">
        <v>43443</v>
      </c>
      <c r="C390" s="23" t="s">
        <v>75</v>
      </c>
      <c r="D390" s="23" t="s">
        <v>56</v>
      </c>
      <c r="E390" s="23" t="s">
        <v>50</v>
      </c>
      <c r="F390" s="23" t="s">
        <v>47</v>
      </c>
      <c r="G390" s="26">
        <v>3095</v>
      </c>
      <c r="H390" s="26">
        <v>154.75</v>
      </c>
      <c r="I390" s="23" t="s">
        <v>53</v>
      </c>
      <c r="J390" s="24">
        <v>5</v>
      </c>
      <c r="K390" s="24">
        <f>YEAR(projeto_final_reservas[[#This Row],[Data]])</f>
        <v>2018</v>
      </c>
      <c r="L390" s="24">
        <f>MONTH(projeto_final_reservas[[#This Row],[Data]])</f>
        <v>12</v>
      </c>
    </row>
    <row r="391" spans="1:12">
      <c r="A391" s="24">
        <v>2392</v>
      </c>
      <c r="B391" s="25">
        <v>43444</v>
      </c>
      <c r="C391" s="23" t="s">
        <v>69</v>
      </c>
      <c r="D391" s="23" t="s">
        <v>45</v>
      </c>
      <c r="E391" s="23" t="s">
        <v>52</v>
      </c>
      <c r="F391" s="23" t="s">
        <v>47</v>
      </c>
      <c r="G391" s="26">
        <v>3130</v>
      </c>
      <c r="H391" s="26">
        <v>156.5</v>
      </c>
      <c r="I391" s="23" t="s">
        <v>48</v>
      </c>
      <c r="J391" s="24">
        <v>5</v>
      </c>
      <c r="K391" s="24">
        <f>YEAR(projeto_final_reservas[[#This Row],[Data]])</f>
        <v>2018</v>
      </c>
      <c r="L391" s="24">
        <f>MONTH(projeto_final_reservas[[#This Row],[Data]])</f>
        <v>12</v>
      </c>
    </row>
    <row r="392" spans="1:12">
      <c r="A392" s="24">
        <v>2393</v>
      </c>
      <c r="B392" s="25">
        <v>43445</v>
      </c>
      <c r="C392" s="23" t="s">
        <v>71</v>
      </c>
      <c r="D392" s="23" t="s">
        <v>45</v>
      </c>
      <c r="E392" s="23" t="s">
        <v>46</v>
      </c>
      <c r="F392" s="23" t="s">
        <v>47</v>
      </c>
      <c r="G392" s="26">
        <v>3165</v>
      </c>
      <c r="H392" s="26">
        <v>158.25</v>
      </c>
      <c r="I392" s="23" t="s">
        <v>48</v>
      </c>
      <c r="J392" s="24">
        <v>5</v>
      </c>
      <c r="K392" s="24">
        <f>YEAR(projeto_final_reservas[[#This Row],[Data]])</f>
        <v>2018</v>
      </c>
      <c r="L392" s="24">
        <f>MONTH(projeto_final_reservas[[#This Row],[Data]])</f>
        <v>12</v>
      </c>
    </row>
    <row r="393" spans="1:12">
      <c r="A393" s="24">
        <v>2394</v>
      </c>
      <c r="B393" s="25">
        <v>43446</v>
      </c>
      <c r="C393" s="23" t="s">
        <v>74</v>
      </c>
      <c r="D393" s="23" t="s">
        <v>45</v>
      </c>
      <c r="E393" s="23" t="s">
        <v>46</v>
      </c>
      <c r="F393" s="23" t="s">
        <v>47</v>
      </c>
      <c r="G393" s="26">
        <v>3200</v>
      </c>
      <c r="H393" s="26">
        <v>160</v>
      </c>
      <c r="I393" s="23" t="s">
        <v>53</v>
      </c>
      <c r="J393" s="24">
        <v>5</v>
      </c>
      <c r="K393" s="24">
        <f>YEAR(projeto_final_reservas[[#This Row],[Data]])</f>
        <v>2018</v>
      </c>
      <c r="L393" s="24">
        <f>MONTH(projeto_final_reservas[[#This Row],[Data]])</f>
        <v>12</v>
      </c>
    </row>
    <row r="394" spans="1:12">
      <c r="A394" s="24">
        <v>2395</v>
      </c>
      <c r="B394" s="25">
        <v>43447</v>
      </c>
      <c r="C394" s="23" t="s">
        <v>44</v>
      </c>
      <c r="D394" s="23" t="s">
        <v>56</v>
      </c>
      <c r="E394" s="23" t="s">
        <v>52</v>
      </c>
      <c r="F394" s="23" t="s">
        <v>47</v>
      </c>
      <c r="G394" s="26">
        <v>3235</v>
      </c>
      <c r="H394" s="26">
        <v>161.75</v>
      </c>
      <c r="I394" s="23" t="s">
        <v>48</v>
      </c>
      <c r="J394" s="24">
        <v>5</v>
      </c>
      <c r="K394" s="24">
        <f>YEAR(projeto_final_reservas[[#This Row],[Data]])</f>
        <v>2018</v>
      </c>
      <c r="L394" s="24">
        <f>MONTH(projeto_final_reservas[[#This Row],[Data]])</f>
        <v>12</v>
      </c>
    </row>
    <row r="395" spans="1:12">
      <c r="A395" s="24">
        <v>2396</v>
      </c>
      <c r="B395" s="25">
        <v>43448</v>
      </c>
      <c r="C395" s="23" t="s">
        <v>71</v>
      </c>
      <c r="D395" s="23" t="s">
        <v>56</v>
      </c>
      <c r="E395" s="23" t="s">
        <v>57</v>
      </c>
      <c r="F395" s="23" t="s">
        <v>55</v>
      </c>
      <c r="G395" s="26">
        <v>3270</v>
      </c>
      <c r="H395" s="26">
        <v>163.5</v>
      </c>
      <c r="I395" s="23" t="s">
        <v>53</v>
      </c>
      <c r="J395" s="24">
        <v>5</v>
      </c>
      <c r="K395" s="24">
        <f>YEAR(projeto_final_reservas[[#This Row],[Data]])</f>
        <v>2018</v>
      </c>
      <c r="L395" s="24">
        <f>MONTH(projeto_final_reservas[[#This Row],[Data]])</f>
        <v>12</v>
      </c>
    </row>
    <row r="396" spans="1:12">
      <c r="A396" s="24">
        <v>2397</v>
      </c>
      <c r="B396" s="25">
        <v>43449</v>
      </c>
      <c r="C396" s="23" t="s">
        <v>54</v>
      </c>
      <c r="D396" s="23" t="s">
        <v>45</v>
      </c>
      <c r="E396" s="23" t="s">
        <v>50</v>
      </c>
      <c r="F396" s="23" t="s">
        <v>47</v>
      </c>
      <c r="G396" s="26">
        <v>3305</v>
      </c>
      <c r="H396" s="26">
        <v>165.25</v>
      </c>
      <c r="I396" s="23" t="s">
        <v>48</v>
      </c>
      <c r="J396" s="24">
        <v>5</v>
      </c>
      <c r="K396" s="24">
        <f>YEAR(projeto_final_reservas[[#This Row],[Data]])</f>
        <v>2018</v>
      </c>
      <c r="L396" s="24">
        <f>MONTH(projeto_final_reservas[[#This Row],[Data]])</f>
        <v>12</v>
      </c>
    </row>
    <row r="397" spans="1:12">
      <c r="A397" s="24">
        <v>2398</v>
      </c>
      <c r="B397" s="25">
        <v>43450</v>
      </c>
      <c r="C397" s="23" t="s">
        <v>63</v>
      </c>
      <c r="D397" s="23" t="s">
        <v>45</v>
      </c>
      <c r="E397" s="23" t="s">
        <v>50</v>
      </c>
      <c r="F397" s="23" t="s">
        <v>47</v>
      </c>
      <c r="G397" s="26">
        <v>3340</v>
      </c>
      <c r="H397" s="26">
        <v>167</v>
      </c>
      <c r="I397" s="23" t="s">
        <v>48</v>
      </c>
      <c r="J397" s="24">
        <v>4</v>
      </c>
      <c r="K397" s="24">
        <f>YEAR(projeto_final_reservas[[#This Row],[Data]])</f>
        <v>2018</v>
      </c>
      <c r="L397" s="24">
        <f>MONTH(projeto_final_reservas[[#This Row],[Data]])</f>
        <v>12</v>
      </c>
    </row>
    <row r="398" spans="1:12">
      <c r="A398" s="24">
        <v>2399</v>
      </c>
      <c r="B398" s="25">
        <v>43451</v>
      </c>
      <c r="C398" s="23" t="s">
        <v>75</v>
      </c>
      <c r="D398" s="23" t="s">
        <v>45</v>
      </c>
      <c r="E398" s="23" t="s">
        <v>52</v>
      </c>
      <c r="F398" s="23" t="s">
        <v>47</v>
      </c>
      <c r="G398" s="26">
        <v>3375</v>
      </c>
      <c r="H398" s="26">
        <v>168.75</v>
      </c>
      <c r="I398" s="23" t="s">
        <v>53</v>
      </c>
      <c r="J398" s="24">
        <v>4</v>
      </c>
      <c r="K398" s="24">
        <f>YEAR(projeto_final_reservas[[#This Row],[Data]])</f>
        <v>2018</v>
      </c>
      <c r="L398" s="24">
        <f>MONTH(projeto_final_reservas[[#This Row],[Data]])</f>
        <v>12</v>
      </c>
    </row>
    <row r="399" spans="1:12">
      <c r="A399" s="24">
        <v>2400</v>
      </c>
      <c r="B399" s="25">
        <v>43452</v>
      </c>
      <c r="C399" s="23" t="s">
        <v>75</v>
      </c>
      <c r="D399" s="23" t="s">
        <v>56</v>
      </c>
      <c r="E399" s="23" t="s">
        <v>46</v>
      </c>
      <c r="F399" s="23" t="s">
        <v>62</v>
      </c>
      <c r="G399" s="26">
        <v>3410</v>
      </c>
      <c r="H399" s="26">
        <v>170.5</v>
      </c>
      <c r="I399" s="23" t="s">
        <v>48</v>
      </c>
      <c r="J399" s="24">
        <v>4</v>
      </c>
      <c r="K399" s="24">
        <f>YEAR(projeto_final_reservas[[#This Row],[Data]])</f>
        <v>2018</v>
      </c>
      <c r="L399" s="24">
        <f>MONTH(projeto_final_reservas[[#This Row],[Data]])</f>
        <v>12</v>
      </c>
    </row>
    <row r="400" spans="1:12">
      <c r="A400" s="24">
        <v>2401</v>
      </c>
      <c r="B400" s="25">
        <v>43453</v>
      </c>
      <c r="C400" s="23" t="s">
        <v>63</v>
      </c>
      <c r="D400" s="23" t="s">
        <v>56</v>
      </c>
      <c r="E400" s="23" t="s">
        <v>46</v>
      </c>
      <c r="F400" s="23" t="s">
        <v>47</v>
      </c>
      <c r="G400" s="26">
        <v>3445</v>
      </c>
      <c r="H400" s="26">
        <v>172.25</v>
      </c>
      <c r="I400" s="23" t="s">
        <v>53</v>
      </c>
      <c r="J400" s="24">
        <v>3</v>
      </c>
      <c r="K400" s="24">
        <f>YEAR(projeto_final_reservas[[#This Row],[Data]])</f>
        <v>2018</v>
      </c>
      <c r="L400" s="24">
        <f>MONTH(projeto_final_reservas[[#This Row],[Data]])</f>
        <v>12</v>
      </c>
    </row>
    <row r="401" spans="1:12">
      <c r="A401" s="24">
        <v>2402</v>
      </c>
      <c r="B401" s="25">
        <v>43454</v>
      </c>
      <c r="C401" s="23" t="s">
        <v>75</v>
      </c>
      <c r="D401" s="23" t="s">
        <v>45</v>
      </c>
      <c r="E401" s="23" t="s">
        <v>52</v>
      </c>
      <c r="F401" s="23" t="s">
        <v>47</v>
      </c>
      <c r="G401" s="26">
        <v>3480</v>
      </c>
      <c r="H401" s="26">
        <v>174</v>
      </c>
      <c r="I401" s="23" t="s">
        <v>48</v>
      </c>
      <c r="J401" s="24">
        <v>3</v>
      </c>
      <c r="K401" s="24">
        <f>YEAR(projeto_final_reservas[[#This Row],[Data]])</f>
        <v>2018</v>
      </c>
      <c r="L401" s="24">
        <f>MONTH(projeto_final_reservas[[#This Row],[Data]])</f>
        <v>12</v>
      </c>
    </row>
    <row r="402" spans="1:12">
      <c r="A402" s="24">
        <v>2403</v>
      </c>
      <c r="B402" s="25">
        <v>43455</v>
      </c>
      <c r="C402" s="23" t="s">
        <v>75</v>
      </c>
      <c r="D402" s="23" t="s">
        <v>45</v>
      </c>
      <c r="E402" s="23" t="s">
        <v>57</v>
      </c>
      <c r="F402" s="23" t="s">
        <v>47</v>
      </c>
      <c r="G402" s="26">
        <v>3515</v>
      </c>
      <c r="H402" s="26">
        <v>175.75</v>
      </c>
      <c r="I402" s="23" t="s">
        <v>48</v>
      </c>
      <c r="J402" s="24">
        <v>5</v>
      </c>
      <c r="K402" s="24">
        <f>YEAR(projeto_final_reservas[[#This Row],[Data]])</f>
        <v>2018</v>
      </c>
      <c r="L402" s="24">
        <f>MONTH(projeto_final_reservas[[#This Row],[Data]])</f>
        <v>12</v>
      </c>
    </row>
    <row r="403" spans="1:12">
      <c r="A403" s="24">
        <v>2404</v>
      </c>
      <c r="B403" s="25">
        <v>43456</v>
      </c>
      <c r="C403" s="23" t="s">
        <v>69</v>
      </c>
      <c r="D403" s="23" t="s">
        <v>45</v>
      </c>
      <c r="E403" s="23" t="s">
        <v>50</v>
      </c>
      <c r="F403" s="23" t="s">
        <v>55</v>
      </c>
      <c r="G403" s="26">
        <v>3550</v>
      </c>
      <c r="H403" s="26">
        <v>177.5</v>
      </c>
      <c r="I403" s="23" t="s">
        <v>53</v>
      </c>
      <c r="J403" s="24">
        <v>5</v>
      </c>
      <c r="K403" s="24">
        <f>YEAR(projeto_final_reservas[[#This Row],[Data]])</f>
        <v>2018</v>
      </c>
      <c r="L403" s="24">
        <f>MONTH(projeto_final_reservas[[#This Row],[Data]])</f>
        <v>12</v>
      </c>
    </row>
    <row r="404" spans="1:12">
      <c r="A404" s="24">
        <v>2405</v>
      </c>
      <c r="B404" s="25">
        <v>43457</v>
      </c>
      <c r="C404" s="23" t="s">
        <v>69</v>
      </c>
      <c r="D404" s="23" t="s">
        <v>56</v>
      </c>
      <c r="E404" s="23" t="s">
        <v>50</v>
      </c>
      <c r="F404" s="23" t="s">
        <v>47</v>
      </c>
      <c r="G404" s="26">
        <v>3585</v>
      </c>
      <c r="H404" s="26">
        <v>179.25</v>
      </c>
      <c r="I404" s="23" t="s">
        <v>48</v>
      </c>
      <c r="J404" s="24">
        <v>5</v>
      </c>
      <c r="K404" s="24">
        <f>YEAR(projeto_final_reservas[[#This Row],[Data]])</f>
        <v>2018</v>
      </c>
      <c r="L404" s="24">
        <f>MONTH(projeto_final_reservas[[#This Row],[Data]])</f>
        <v>12</v>
      </c>
    </row>
    <row r="405" spans="1:12">
      <c r="A405" s="24">
        <v>2406</v>
      </c>
      <c r="B405" s="25">
        <v>43458</v>
      </c>
      <c r="C405" s="23" t="s">
        <v>44</v>
      </c>
      <c r="D405" s="23" t="s">
        <v>56</v>
      </c>
      <c r="E405" s="23" t="s">
        <v>52</v>
      </c>
      <c r="F405" s="23" t="s">
        <v>47</v>
      </c>
      <c r="G405" s="26">
        <v>3620</v>
      </c>
      <c r="H405" s="26">
        <v>181</v>
      </c>
      <c r="I405" s="23" t="s">
        <v>53</v>
      </c>
      <c r="J405" s="24">
        <v>4</v>
      </c>
      <c r="K405" s="24">
        <f>YEAR(projeto_final_reservas[[#This Row],[Data]])</f>
        <v>2018</v>
      </c>
      <c r="L405" s="24">
        <f>MONTH(projeto_final_reservas[[#This Row],[Data]])</f>
        <v>12</v>
      </c>
    </row>
    <row r="406" spans="1:12">
      <c r="A406" s="24">
        <v>2407</v>
      </c>
      <c r="B406" s="25">
        <v>43459</v>
      </c>
      <c r="C406" s="23" t="s">
        <v>63</v>
      </c>
      <c r="D406" s="23" t="s">
        <v>45</v>
      </c>
      <c r="E406" s="23" t="s">
        <v>46</v>
      </c>
      <c r="F406" s="23" t="s">
        <v>47</v>
      </c>
      <c r="G406" s="26">
        <v>3655</v>
      </c>
      <c r="H406" s="26">
        <v>182.75</v>
      </c>
      <c r="I406" s="23" t="s">
        <v>48</v>
      </c>
      <c r="J406" s="24">
        <v>3</v>
      </c>
      <c r="K406" s="24">
        <f>YEAR(projeto_final_reservas[[#This Row],[Data]])</f>
        <v>2018</v>
      </c>
      <c r="L406" s="24">
        <f>MONTH(projeto_final_reservas[[#This Row],[Data]])</f>
        <v>12</v>
      </c>
    </row>
    <row r="407" spans="1:12">
      <c r="A407" s="24">
        <v>2408</v>
      </c>
      <c r="B407" s="25">
        <v>43460</v>
      </c>
      <c r="C407" s="23" t="s">
        <v>69</v>
      </c>
      <c r="D407" s="23" t="s">
        <v>45</v>
      </c>
      <c r="E407" s="23" t="s">
        <v>46</v>
      </c>
      <c r="F407" s="23" t="s">
        <v>47</v>
      </c>
      <c r="G407" s="26">
        <v>3690</v>
      </c>
      <c r="H407" s="26">
        <v>184.5</v>
      </c>
      <c r="I407" s="23" t="s">
        <v>48</v>
      </c>
      <c r="J407" s="24">
        <v>5</v>
      </c>
      <c r="K407" s="24">
        <f>YEAR(projeto_final_reservas[[#This Row],[Data]])</f>
        <v>2018</v>
      </c>
      <c r="L407" s="24">
        <f>MONTH(projeto_final_reservas[[#This Row],[Data]])</f>
        <v>12</v>
      </c>
    </row>
    <row r="408" spans="1:12">
      <c r="A408" s="24">
        <v>2409</v>
      </c>
      <c r="B408" s="25">
        <v>43461</v>
      </c>
      <c r="C408" s="23" t="s">
        <v>75</v>
      </c>
      <c r="D408" s="23" t="s">
        <v>45</v>
      </c>
      <c r="E408" s="23" t="s">
        <v>52</v>
      </c>
      <c r="F408" s="23" t="s">
        <v>55</v>
      </c>
      <c r="G408" s="26">
        <v>3725</v>
      </c>
      <c r="H408" s="26">
        <v>186.25</v>
      </c>
      <c r="I408" s="23" t="s">
        <v>53</v>
      </c>
      <c r="J408" s="24">
        <v>5</v>
      </c>
      <c r="K408" s="24">
        <f>YEAR(projeto_final_reservas[[#This Row],[Data]])</f>
        <v>2018</v>
      </c>
      <c r="L408" s="24">
        <f>MONTH(projeto_final_reservas[[#This Row],[Data]])</f>
        <v>12</v>
      </c>
    </row>
    <row r="409" spans="1:12">
      <c r="A409" s="24">
        <v>2410</v>
      </c>
      <c r="B409" s="25">
        <v>43462</v>
      </c>
      <c r="C409" s="23" t="s">
        <v>69</v>
      </c>
      <c r="D409" s="23" t="s">
        <v>56</v>
      </c>
      <c r="E409" s="23" t="s">
        <v>57</v>
      </c>
      <c r="F409" s="23" t="s">
        <v>47</v>
      </c>
      <c r="G409" s="26">
        <v>3760</v>
      </c>
      <c r="H409" s="26">
        <v>188</v>
      </c>
      <c r="I409" s="23" t="s">
        <v>48</v>
      </c>
      <c r="J409" s="24">
        <v>5</v>
      </c>
      <c r="K409" s="24">
        <f>YEAR(projeto_final_reservas[[#This Row],[Data]])</f>
        <v>2018</v>
      </c>
      <c r="L409" s="24">
        <f>MONTH(projeto_final_reservas[[#This Row],[Data]])</f>
        <v>12</v>
      </c>
    </row>
    <row r="410" spans="1:12">
      <c r="A410" s="24">
        <v>2411</v>
      </c>
      <c r="B410" s="25">
        <v>43463</v>
      </c>
      <c r="C410" s="23" t="s">
        <v>69</v>
      </c>
      <c r="D410" s="23" t="s">
        <v>56</v>
      </c>
      <c r="E410" s="23" t="s">
        <v>50</v>
      </c>
      <c r="F410" s="23" t="s">
        <v>47</v>
      </c>
      <c r="G410" s="26">
        <v>3795</v>
      </c>
      <c r="H410" s="26">
        <v>189.75</v>
      </c>
      <c r="I410" s="23" t="s">
        <v>53</v>
      </c>
      <c r="J410" s="24">
        <v>5</v>
      </c>
      <c r="K410" s="24">
        <f>YEAR(projeto_final_reservas[[#This Row],[Data]])</f>
        <v>2018</v>
      </c>
      <c r="L410" s="24">
        <f>MONTH(projeto_final_reservas[[#This Row],[Data]])</f>
        <v>12</v>
      </c>
    </row>
    <row r="411" spans="1:12">
      <c r="A411" s="24">
        <v>2412</v>
      </c>
      <c r="B411" s="25">
        <v>43464</v>
      </c>
      <c r="C411" s="23" t="s">
        <v>44</v>
      </c>
      <c r="D411" s="23" t="s">
        <v>45</v>
      </c>
      <c r="E411" s="23" t="s">
        <v>50</v>
      </c>
      <c r="F411" s="23" t="s">
        <v>62</v>
      </c>
      <c r="G411" s="26">
        <v>3830</v>
      </c>
      <c r="H411" s="26">
        <v>191.5</v>
      </c>
      <c r="I411" s="23" t="s">
        <v>48</v>
      </c>
      <c r="J411" s="24">
        <v>4</v>
      </c>
      <c r="K411" s="24">
        <f>YEAR(projeto_final_reservas[[#This Row],[Data]])</f>
        <v>2018</v>
      </c>
      <c r="L411" s="24">
        <f>MONTH(projeto_final_reservas[[#This Row],[Data]])</f>
        <v>12</v>
      </c>
    </row>
    <row r="412" spans="1:12">
      <c r="A412" s="24">
        <v>2413</v>
      </c>
      <c r="B412" s="25">
        <v>43466</v>
      </c>
      <c r="C412" s="23" t="s">
        <v>44</v>
      </c>
      <c r="D412" s="23" t="s">
        <v>45</v>
      </c>
      <c r="E412" s="23" t="s">
        <v>46</v>
      </c>
      <c r="F412" s="23" t="s">
        <v>47</v>
      </c>
      <c r="G412" s="26">
        <v>2345</v>
      </c>
      <c r="H412" s="26">
        <v>117.25</v>
      </c>
      <c r="I412" s="23" t="s">
        <v>48</v>
      </c>
      <c r="J412" s="24">
        <v>4</v>
      </c>
      <c r="K412" s="24">
        <f>YEAR(projeto_final_reservas[[#This Row],[Data]])</f>
        <v>2019</v>
      </c>
      <c r="L412" s="24">
        <f>MONTH(projeto_final_reservas[[#This Row],[Data]])</f>
        <v>1</v>
      </c>
    </row>
    <row r="413" spans="1:12">
      <c r="A413" s="24">
        <v>2417</v>
      </c>
      <c r="B413" s="25">
        <v>43469</v>
      </c>
      <c r="C413" s="23" t="s">
        <v>58</v>
      </c>
      <c r="D413" s="23" t="s">
        <v>56</v>
      </c>
      <c r="E413" s="23" t="s">
        <v>57</v>
      </c>
      <c r="F413" s="23" t="s">
        <v>47</v>
      </c>
      <c r="G413" s="26">
        <v>2450</v>
      </c>
      <c r="H413" s="26">
        <v>122.5</v>
      </c>
      <c r="I413" s="23" t="s">
        <v>48</v>
      </c>
      <c r="J413" s="24">
        <v>4</v>
      </c>
      <c r="K413" s="24">
        <f>YEAR(projeto_final_reservas[[#This Row],[Data]])</f>
        <v>2019</v>
      </c>
      <c r="L413" s="24">
        <f>MONTH(projeto_final_reservas[[#This Row],[Data]])</f>
        <v>1</v>
      </c>
    </row>
    <row r="414" spans="1:12">
      <c r="A414" s="24">
        <v>2414</v>
      </c>
      <c r="B414" s="25">
        <v>43467</v>
      </c>
      <c r="C414" s="23" t="s">
        <v>49</v>
      </c>
      <c r="D414" s="23" t="s">
        <v>45</v>
      </c>
      <c r="E414" s="23" t="s">
        <v>46</v>
      </c>
      <c r="F414" s="23" t="s">
        <v>47</v>
      </c>
      <c r="G414" s="26">
        <v>2380</v>
      </c>
      <c r="H414" s="26">
        <v>119</v>
      </c>
      <c r="I414" s="23" t="s">
        <v>48</v>
      </c>
      <c r="J414" s="24">
        <v>5</v>
      </c>
      <c r="K414" s="24">
        <f>YEAR(projeto_final_reservas[[#This Row],[Data]])</f>
        <v>2019</v>
      </c>
      <c r="L414" s="24">
        <f>MONTH(projeto_final_reservas[[#This Row],[Data]])</f>
        <v>1</v>
      </c>
    </row>
    <row r="415" spans="1:12">
      <c r="A415" s="24">
        <v>2415</v>
      </c>
      <c r="B415" s="25">
        <v>43468</v>
      </c>
      <c r="C415" s="23" t="s">
        <v>51</v>
      </c>
      <c r="D415" s="23" t="s">
        <v>45</v>
      </c>
      <c r="E415" s="23" t="s">
        <v>52</v>
      </c>
      <c r="F415" s="23" t="s">
        <v>47</v>
      </c>
      <c r="G415" s="26">
        <v>2415</v>
      </c>
      <c r="H415" s="26">
        <v>120.75</v>
      </c>
      <c r="I415" s="23" t="s">
        <v>53</v>
      </c>
      <c r="J415" s="24">
        <v>5</v>
      </c>
      <c r="K415" s="24">
        <f>YEAR(projeto_final_reservas[[#This Row],[Data]])</f>
        <v>2019</v>
      </c>
      <c r="L415" s="24">
        <f>MONTH(projeto_final_reservas[[#This Row],[Data]])</f>
        <v>1</v>
      </c>
    </row>
    <row r="416" spans="1:12">
      <c r="A416" s="24">
        <v>2416</v>
      </c>
      <c r="B416" s="25">
        <v>43468</v>
      </c>
      <c r="C416" s="23" t="s">
        <v>54</v>
      </c>
      <c r="D416" s="23" t="s">
        <v>45</v>
      </c>
      <c r="E416" s="23" t="s">
        <v>52</v>
      </c>
      <c r="F416" s="23" t="s">
        <v>55</v>
      </c>
      <c r="G416" s="26">
        <v>4475</v>
      </c>
      <c r="H416" s="26">
        <v>223.75</v>
      </c>
      <c r="I416" s="23" t="s">
        <v>48</v>
      </c>
      <c r="J416" s="24">
        <v>5</v>
      </c>
      <c r="K416" s="24">
        <f>YEAR(projeto_final_reservas[[#This Row],[Data]])</f>
        <v>2019</v>
      </c>
      <c r="L416" s="24">
        <f>MONTH(projeto_final_reservas[[#This Row],[Data]])</f>
        <v>1</v>
      </c>
    </row>
    <row r="417" spans="1:12">
      <c r="A417" s="24">
        <v>2418</v>
      </c>
      <c r="B417" s="25">
        <v>43470</v>
      </c>
      <c r="C417" s="23" t="s">
        <v>59</v>
      </c>
      <c r="D417" s="23" t="s">
        <v>56</v>
      </c>
      <c r="E417" s="23" t="s">
        <v>50</v>
      </c>
      <c r="F417" s="23" t="s">
        <v>47</v>
      </c>
      <c r="G417" s="26">
        <v>2485</v>
      </c>
      <c r="H417" s="26">
        <v>124.25</v>
      </c>
      <c r="I417" s="23" t="s">
        <v>48</v>
      </c>
      <c r="J417" s="24">
        <v>5</v>
      </c>
      <c r="K417" s="24">
        <f>YEAR(projeto_final_reservas[[#This Row],[Data]])</f>
        <v>2019</v>
      </c>
      <c r="L417" s="24">
        <f>MONTH(projeto_final_reservas[[#This Row],[Data]])</f>
        <v>1</v>
      </c>
    </row>
    <row r="418" spans="1:12">
      <c r="A418" s="24">
        <v>2419</v>
      </c>
      <c r="B418" s="25">
        <v>43470</v>
      </c>
      <c r="C418" s="23" t="s">
        <v>60</v>
      </c>
      <c r="D418" s="23" t="s">
        <v>56</v>
      </c>
      <c r="E418" s="23" t="s">
        <v>57</v>
      </c>
      <c r="F418" s="23" t="s">
        <v>47</v>
      </c>
      <c r="G418" s="26">
        <v>3400</v>
      </c>
      <c r="H418" s="26">
        <v>170</v>
      </c>
      <c r="I418" s="23" t="s">
        <v>48</v>
      </c>
      <c r="J418" s="24">
        <v>5</v>
      </c>
      <c r="K418" s="24">
        <f>YEAR(projeto_final_reservas[[#This Row],[Data]])</f>
        <v>2019</v>
      </c>
      <c r="L418" s="24">
        <f>MONTH(projeto_final_reservas[[#This Row],[Data]])</f>
        <v>1</v>
      </c>
    </row>
    <row r="419" spans="1:12">
      <c r="A419" s="24">
        <v>2420</v>
      </c>
      <c r="B419" s="25">
        <v>43471</v>
      </c>
      <c r="C419" s="23" t="s">
        <v>61</v>
      </c>
      <c r="D419" s="23" t="s">
        <v>45</v>
      </c>
      <c r="E419" s="23" t="s">
        <v>57</v>
      </c>
      <c r="F419" s="23" t="s">
        <v>47</v>
      </c>
      <c r="G419" s="26">
        <v>2520</v>
      </c>
      <c r="H419" s="26">
        <v>126</v>
      </c>
      <c r="I419" s="23" t="s">
        <v>48</v>
      </c>
      <c r="J419" s="24">
        <v>5</v>
      </c>
      <c r="K419" s="24">
        <f>YEAR(projeto_final_reservas[[#This Row],[Data]])</f>
        <v>2019</v>
      </c>
      <c r="L419" s="24">
        <f>MONTH(projeto_final_reservas[[#This Row],[Data]])</f>
        <v>1</v>
      </c>
    </row>
    <row r="420" spans="1:12">
      <c r="A420" s="24">
        <v>2421</v>
      </c>
      <c r="B420" s="25">
        <v>43472</v>
      </c>
      <c r="C420" s="23" t="s">
        <v>63</v>
      </c>
      <c r="D420" s="23" t="s">
        <v>45</v>
      </c>
      <c r="E420" s="23" t="s">
        <v>52</v>
      </c>
      <c r="F420" s="23" t="s">
        <v>62</v>
      </c>
      <c r="G420" s="26">
        <v>2555</v>
      </c>
      <c r="H420" s="26">
        <v>127.75</v>
      </c>
      <c r="I420" s="23" t="s">
        <v>48</v>
      </c>
      <c r="J420" s="24">
        <v>5</v>
      </c>
      <c r="K420" s="24">
        <f>YEAR(projeto_final_reservas[[#This Row],[Data]])</f>
        <v>2019</v>
      </c>
      <c r="L420" s="24">
        <f>MONTH(projeto_final_reservas[[#This Row],[Data]])</f>
        <v>1</v>
      </c>
    </row>
    <row r="421" spans="1:12">
      <c r="A421" s="24">
        <v>2422</v>
      </c>
      <c r="B421" s="25">
        <v>43473</v>
      </c>
      <c r="C421" s="23" t="s">
        <v>64</v>
      </c>
      <c r="D421" s="23" t="s">
        <v>45</v>
      </c>
      <c r="E421" s="23" t="s">
        <v>46</v>
      </c>
      <c r="F421" s="23" t="s">
        <v>47</v>
      </c>
      <c r="G421" s="26">
        <v>2590</v>
      </c>
      <c r="H421" s="26">
        <v>129.5</v>
      </c>
      <c r="I421" s="23" t="s">
        <v>53</v>
      </c>
      <c r="J421" s="24">
        <v>4</v>
      </c>
      <c r="K421" s="24">
        <f>YEAR(projeto_final_reservas[[#This Row],[Data]])</f>
        <v>2019</v>
      </c>
      <c r="L421" s="24">
        <f>MONTH(projeto_final_reservas[[#This Row],[Data]])</f>
        <v>1</v>
      </c>
    </row>
    <row r="422" spans="1:12">
      <c r="A422" s="24">
        <v>2423</v>
      </c>
      <c r="B422" s="25">
        <v>43474</v>
      </c>
      <c r="C422" s="23" t="s">
        <v>65</v>
      </c>
      <c r="D422" s="23" t="s">
        <v>56</v>
      </c>
      <c r="E422" s="23" t="s">
        <v>46</v>
      </c>
      <c r="F422" s="23" t="s">
        <v>47</v>
      </c>
      <c r="G422" s="26">
        <v>2625</v>
      </c>
      <c r="H422" s="26">
        <v>131.25</v>
      </c>
      <c r="I422" s="23" t="s">
        <v>48</v>
      </c>
      <c r="J422" s="24">
        <v>5</v>
      </c>
      <c r="K422" s="24">
        <f>YEAR(projeto_final_reservas[[#This Row],[Data]])</f>
        <v>2019</v>
      </c>
      <c r="L422" s="24">
        <f>MONTH(projeto_final_reservas[[#This Row],[Data]])</f>
        <v>1</v>
      </c>
    </row>
    <row r="423" spans="1:12">
      <c r="A423" s="24">
        <v>2424</v>
      </c>
      <c r="B423" s="25">
        <v>43475</v>
      </c>
      <c r="C423" s="23" t="s">
        <v>66</v>
      </c>
      <c r="D423" s="23" t="s">
        <v>56</v>
      </c>
      <c r="E423" s="23" t="s">
        <v>52</v>
      </c>
      <c r="F423" s="23" t="s">
        <v>47</v>
      </c>
      <c r="G423" s="26">
        <v>2660</v>
      </c>
      <c r="H423" s="26">
        <v>133</v>
      </c>
      <c r="I423" s="23" t="s">
        <v>48</v>
      </c>
      <c r="J423" s="24">
        <v>5</v>
      </c>
      <c r="K423" s="24">
        <f>YEAR(projeto_final_reservas[[#This Row],[Data]])</f>
        <v>2019</v>
      </c>
      <c r="L423" s="24">
        <f>MONTH(projeto_final_reservas[[#This Row],[Data]])</f>
        <v>1</v>
      </c>
    </row>
    <row r="424" spans="1:12">
      <c r="A424" s="24">
        <v>2425</v>
      </c>
      <c r="B424" s="25">
        <v>43476</v>
      </c>
      <c r="C424" s="23" t="s">
        <v>67</v>
      </c>
      <c r="D424" s="23" t="s">
        <v>45</v>
      </c>
      <c r="E424" s="23" t="s">
        <v>57</v>
      </c>
      <c r="F424" s="23" t="s">
        <v>62</v>
      </c>
      <c r="G424" s="26">
        <v>2695</v>
      </c>
      <c r="H424" s="26">
        <v>134.75</v>
      </c>
      <c r="I424" s="23" t="s">
        <v>48</v>
      </c>
      <c r="J424" s="24">
        <v>5</v>
      </c>
      <c r="K424" s="24">
        <f>YEAR(projeto_final_reservas[[#This Row],[Data]])</f>
        <v>2019</v>
      </c>
      <c r="L424" s="24">
        <f>MONTH(projeto_final_reservas[[#This Row],[Data]])</f>
        <v>1</v>
      </c>
    </row>
    <row r="425" spans="1:12">
      <c r="A425" s="24">
        <v>2426</v>
      </c>
      <c r="B425" s="25">
        <v>43477</v>
      </c>
      <c r="C425" s="23" t="s">
        <v>68</v>
      </c>
      <c r="D425" s="23" t="s">
        <v>45</v>
      </c>
      <c r="E425" s="23" t="s">
        <v>50</v>
      </c>
      <c r="F425" s="23" t="s">
        <v>62</v>
      </c>
      <c r="G425" s="26">
        <v>2730</v>
      </c>
      <c r="H425" s="26">
        <v>136.5</v>
      </c>
      <c r="I425" s="23" t="s">
        <v>48</v>
      </c>
      <c r="J425" s="24">
        <v>5</v>
      </c>
      <c r="K425" s="24">
        <f>YEAR(projeto_final_reservas[[#This Row],[Data]])</f>
        <v>2019</v>
      </c>
      <c r="L425" s="24">
        <f>MONTH(projeto_final_reservas[[#This Row],[Data]])</f>
        <v>1</v>
      </c>
    </row>
    <row r="426" spans="1:12">
      <c r="A426" s="24">
        <v>2427</v>
      </c>
      <c r="B426" s="25">
        <v>43478</v>
      </c>
      <c r="C426" s="23" t="s">
        <v>69</v>
      </c>
      <c r="D426" s="23" t="s">
        <v>45</v>
      </c>
      <c r="E426" s="23" t="s">
        <v>50</v>
      </c>
      <c r="F426" s="23" t="s">
        <v>55</v>
      </c>
      <c r="G426" s="26">
        <v>2765</v>
      </c>
      <c r="H426" s="26">
        <v>138.25</v>
      </c>
      <c r="I426" s="23" t="s">
        <v>48</v>
      </c>
      <c r="J426" s="24">
        <v>5</v>
      </c>
      <c r="K426" s="24">
        <f>YEAR(projeto_final_reservas[[#This Row],[Data]])</f>
        <v>2019</v>
      </c>
      <c r="L426" s="24">
        <f>MONTH(projeto_final_reservas[[#This Row],[Data]])</f>
        <v>1</v>
      </c>
    </row>
    <row r="427" spans="1:12">
      <c r="A427" s="24">
        <v>2428</v>
      </c>
      <c r="B427" s="25">
        <v>43479</v>
      </c>
      <c r="C427" s="23" t="s">
        <v>70</v>
      </c>
      <c r="D427" s="23" t="s">
        <v>56</v>
      </c>
      <c r="E427" s="23" t="s">
        <v>52</v>
      </c>
      <c r="F427" s="23" t="s">
        <v>47</v>
      </c>
      <c r="G427" s="26">
        <v>2800</v>
      </c>
      <c r="H427" s="26">
        <v>140</v>
      </c>
      <c r="I427" s="23" t="s">
        <v>48</v>
      </c>
      <c r="J427" s="24">
        <v>5</v>
      </c>
      <c r="K427" s="24">
        <f>YEAR(projeto_final_reservas[[#This Row],[Data]])</f>
        <v>2019</v>
      </c>
      <c r="L427" s="24">
        <f>MONTH(projeto_final_reservas[[#This Row],[Data]])</f>
        <v>1</v>
      </c>
    </row>
    <row r="428" spans="1:12">
      <c r="A428" s="24">
        <v>2429</v>
      </c>
      <c r="B428" s="25">
        <v>43480</v>
      </c>
      <c r="C428" s="23" t="s">
        <v>71</v>
      </c>
      <c r="D428" s="23" t="s">
        <v>56</v>
      </c>
      <c r="E428" s="23" t="s">
        <v>46</v>
      </c>
      <c r="F428" s="23" t="s">
        <v>47</v>
      </c>
      <c r="G428" s="26">
        <v>2835</v>
      </c>
      <c r="H428" s="26">
        <v>141.75</v>
      </c>
      <c r="I428" s="23" t="s">
        <v>48</v>
      </c>
      <c r="J428" s="24">
        <v>4</v>
      </c>
      <c r="K428" s="24">
        <f>YEAR(projeto_final_reservas[[#This Row],[Data]])</f>
        <v>2019</v>
      </c>
      <c r="L428" s="24">
        <f>MONTH(projeto_final_reservas[[#This Row],[Data]])</f>
        <v>1</v>
      </c>
    </row>
    <row r="429" spans="1:12">
      <c r="A429" s="24">
        <v>2430</v>
      </c>
      <c r="B429" s="25">
        <v>43480</v>
      </c>
      <c r="C429" s="23" t="s">
        <v>72</v>
      </c>
      <c r="D429" s="23" t="s">
        <v>45</v>
      </c>
      <c r="E429" s="23" t="s">
        <v>50</v>
      </c>
      <c r="F429" s="23" t="s">
        <v>55</v>
      </c>
      <c r="G429" s="26">
        <v>6798</v>
      </c>
      <c r="H429" s="26">
        <v>339.9</v>
      </c>
      <c r="I429" s="23" t="s">
        <v>48</v>
      </c>
      <c r="J429" s="24">
        <v>5</v>
      </c>
      <c r="K429" s="24">
        <f>YEAR(projeto_final_reservas[[#This Row],[Data]])</f>
        <v>2019</v>
      </c>
      <c r="L429" s="24">
        <f>MONTH(projeto_final_reservas[[#This Row],[Data]])</f>
        <v>1</v>
      </c>
    </row>
    <row r="430" spans="1:12">
      <c r="A430" s="24">
        <v>2431</v>
      </c>
      <c r="B430" s="25">
        <v>43481</v>
      </c>
      <c r="C430" s="23" t="s">
        <v>73</v>
      </c>
      <c r="D430" s="23" t="s">
        <v>45</v>
      </c>
      <c r="E430" s="23" t="s">
        <v>46</v>
      </c>
      <c r="F430" s="23" t="s">
        <v>47</v>
      </c>
      <c r="G430" s="26">
        <v>2870</v>
      </c>
      <c r="H430" s="26">
        <v>143.5</v>
      </c>
      <c r="I430" s="23" t="s">
        <v>48</v>
      </c>
      <c r="J430" s="24">
        <v>5</v>
      </c>
      <c r="K430" s="24">
        <f>YEAR(projeto_final_reservas[[#This Row],[Data]])</f>
        <v>2019</v>
      </c>
      <c r="L430" s="24">
        <f>MONTH(projeto_final_reservas[[#This Row],[Data]])</f>
        <v>1</v>
      </c>
    </row>
    <row r="431" spans="1:12">
      <c r="A431" s="24">
        <v>2432</v>
      </c>
      <c r="B431" s="25">
        <v>43482</v>
      </c>
      <c r="C431" s="23" t="s">
        <v>74</v>
      </c>
      <c r="D431" s="23" t="s">
        <v>45</v>
      </c>
      <c r="E431" s="23" t="s">
        <v>52</v>
      </c>
      <c r="F431" s="23" t="s">
        <v>47</v>
      </c>
      <c r="G431" s="26">
        <v>2905</v>
      </c>
      <c r="H431" s="26">
        <v>145.25</v>
      </c>
      <c r="I431" s="23" t="s">
        <v>48</v>
      </c>
      <c r="J431" s="24">
        <v>5</v>
      </c>
      <c r="K431" s="24">
        <f>YEAR(projeto_final_reservas[[#This Row],[Data]])</f>
        <v>2019</v>
      </c>
      <c r="L431" s="24">
        <f>MONTH(projeto_final_reservas[[#This Row],[Data]])</f>
        <v>1</v>
      </c>
    </row>
    <row r="432" spans="1:12">
      <c r="A432" s="24">
        <v>2433</v>
      </c>
      <c r="B432" s="25">
        <v>43482</v>
      </c>
      <c r="C432" s="23" t="s">
        <v>75</v>
      </c>
      <c r="D432" s="23" t="s">
        <v>56</v>
      </c>
      <c r="E432" s="23" t="s">
        <v>52</v>
      </c>
      <c r="F432" s="23" t="s">
        <v>47</v>
      </c>
      <c r="G432" s="26">
        <v>3345</v>
      </c>
      <c r="H432" s="26">
        <v>167.25</v>
      </c>
      <c r="I432" s="23" t="s">
        <v>48</v>
      </c>
      <c r="J432" s="24">
        <v>5</v>
      </c>
      <c r="K432" s="24">
        <f>YEAR(projeto_final_reservas[[#This Row],[Data]])</f>
        <v>2019</v>
      </c>
      <c r="L432" s="24">
        <f>MONTH(projeto_final_reservas[[#This Row],[Data]])</f>
        <v>1</v>
      </c>
    </row>
    <row r="433" spans="1:12">
      <c r="A433" s="24">
        <v>2434</v>
      </c>
      <c r="B433" s="25">
        <v>43483</v>
      </c>
      <c r="C433" s="23" t="s">
        <v>76</v>
      </c>
      <c r="D433" s="23" t="s">
        <v>45</v>
      </c>
      <c r="E433" s="23" t="s">
        <v>57</v>
      </c>
      <c r="F433" s="23" t="s">
        <v>47</v>
      </c>
      <c r="G433" s="26">
        <v>2940</v>
      </c>
      <c r="H433" s="26">
        <v>147</v>
      </c>
      <c r="I433" s="23" t="s">
        <v>53</v>
      </c>
      <c r="J433" s="24">
        <v>5</v>
      </c>
      <c r="K433" s="24">
        <f>YEAR(projeto_final_reservas[[#This Row],[Data]])</f>
        <v>2019</v>
      </c>
      <c r="L433" s="24">
        <f>MONTH(projeto_final_reservas[[#This Row],[Data]])</f>
        <v>1</v>
      </c>
    </row>
    <row r="434" spans="1:12">
      <c r="A434" s="24">
        <v>2435</v>
      </c>
      <c r="B434" s="25">
        <v>43484</v>
      </c>
      <c r="C434" s="23" t="s">
        <v>77</v>
      </c>
      <c r="D434" s="23" t="s">
        <v>56</v>
      </c>
      <c r="E434" s="23" t="s">
        <v>57</v>
      </c>
      <c r="F434" s="23" t="s">
        <v>47</v>
      </c>
      <c r="G434" s="26">
        <v>2975</v>
      </c>
      <c r="H434" s="26">
        <v>148.75</v>
      </c>
      <c r="I434" s="23" t="s">
        <v>48</v>
      </c>
      <c r="J434" s="24">
        <v>5</v>
      </c>
      <c r="K434" s="24">
        <f>YEAR(projeto_final_reservas[[#This Row],[Data]])</f>
        <v>2019</v>
      </c>
      <c r="L434" s="24">
        <f>MONTH(projeto_final_reservas[[#This Row],[Data]])</f>
        <v>1</v>
      </c>
    </row>
    <row r="435" spans="1:12">
      <c r="A435" s="24">
        <v>2436</v>
      </c>
      <c r="B435" s="25">
        <v>43485</v>
      </c>
      <c r="C435" s="23" t="s">
        <v>54</v>
      </c>
      <c r="D435" s="23" t="s">
        <v>56</v>
      </c>
      <c r="E435" s="23" t="s">
        <v>57</v>
      </c>
      <c r="F435" s="23" t="s">
        <v>55</v>
      </c>
      <c r="G435" s="26">
        <v>3010</v>
      </c>
      <c r="H435" s="26">
        <v>150.5</v>
      </c>
      <c r="I435" s="23" t="s">
        <v>53</v>
      </c>
      <c r="J435" s="24">
        <v>5</v>
      </c>
      <c r="K435" s="24">
        <f>YEAR(projeto_final_reservas[[#This Row],[Data]])</f>
        <v>2019</v>
      </c>
      <c r="L435" s="24">
        <f>MONTH(projeto_final_reservas[[#This Row],[Data]])</f>
        <v>1</v>
      </c>
    </row>
    <row r="436" spans="1:12">
      <c r="A436" s="24">
        <v>2437</v>
      </c>
      <c r="B436" s="25">
        <v>43486</v>
      </c>
      <c r="C436" s="23" t="s">
        <v>63</v>
      </c>
      <c r="D436" s="23" t="s">
        <v>45</v>
      </c>
      <c r="E436" s="23" t="s">
        <v>52</v>
      </c>
      <c r="F436" s="23" t="s">
        <v>62</v>
      </c>
      <c r="G436" s="26">
        <v>3045</v>
      </c>
      <c r="H436" s="26">
        <v>152.25</v>
      </c>
      <c r="I436" s="23" t="s">
        <v>48</v>
      </c>
      <c r="J436" s="24">
        <v>5</v>
      </c>
      <c r="K436" s="24">
        <f>YEAR(projeto_final_reservas[[#This Row],[Data]])</f>
        <v>2019</v>
      </c>
      <c r="L436" s="24">
        <f>MONTH(projeto_final_reservas[[#This Row],[Data]])</f>
        <v>1</v>
      </c>
    </row>
    <row r="437" spans="1:12">
      <c r="A437" s="24">
        <v>2438</v>
      </c>
      <c r="B437" s="25">
        <v>43487</v>
      </c>
      <c r="C437" s="23" t="s">
        <v>75</v>
      </c>
      <c r="D437" s="23" t="s">
        <v>45</v>
      </c>
      <c r="E437" s="23" t="s">
        <v>46</v>
      </c>
      <c r="F437" s="23" t="s">
        <v>47</v>
      </c>
      <c r="G437" s="26">
        <v>3080</v>
      </c>
      <c r="H437" s="26">
        <v>154</v>
      </c>
      <c r="I437" s="23" t="s">
        <v>48</v>
      </c>
      <c r="J437" s="24">
        <v>4</v>
      </c>
      <c r="K437" s="24">
        <f>YEAR(projeto_final_reservas[[#This Row],[Data]])</f>
        <v>2019</v>
      </c>
      <c r="L437" s="24">
        <f>MONTH(projeto_final_reservas[[#This Row],[Data]])</f>
        <v>1</v>
      </c>
    </row>
    <row r="438" spans="1:12">
      <c r="A438" s="24">
        <v>2439</v>
      </c>
      <c r="B438" s="25">
        <v>43488</v>
      </c>
      <c r="C438" s="23" t="s">
        <v>75</v>
      </c>
      <c r="D438" s="23" t="s">
        <v>45</v>
      </c>
      <c r="E438" s="23" t="s">
        <v>46</v>
      </c>
      <c r="F438" s="23" t="s">
        <v>47</v>
      </c>
      <c r="G438" s="26">
        <v>2115</v>
      </c>
      <c r="H438" s="26">
        <v>105.75</v>
      </c>
      <c r="I438" s="23" t="s">
        <v>53</v>
      </c>
      <c r="J438" s="24">
        <v>5</v>
      </c>
      <c r="K438" s="24">
        <f>YEAR(projeto_final_reservas[[#This Row],[Data]])</f>
        <v>2019</v>
      </c>
      <c r="L438" s="24">
        <f>MONTH(projeto_final_reservas[[#This Row],[Data]])</f>
        <v>1</v>
      </c>
    </row>
    <row r="439" spans="1:12">
      <c r="A439" s="24">
        <v>2440</v>
      </c>
      <c r="B439" s="25">
        <v>43489</v>
      </c>
      <c r="C439" s="23" t="s">
        <v>69</v>
      </c>
      <c r="D439" s="23" t="s">
        <v>56</v>
      </c>
      <c r="E439" s="23" t="s">
        <v>52</v>
      </c>
      <c r="F439" s="23" t="s">
        <v>47</v>
      </c>
      <c r="G439" s="26">
        <v>2150</v>
      </c>
      <c r="H439" s="26">
        <v>107.5</v>
      </c>
      <c r="I439" s="23" t="s">
        <v>48</v>
      </c>
      <c r="J439" s="24">
        <v>5</v>
      </c>
      <c r="K439" s="24">
        <f>YEAR(projeto_final_reservas[[#This Row],[Data]])</f>
        <v>2019</v>
      </c>
      <c r="L439" s="24">
        <f>MONTH(projeto_final_reservas[[#This Row],[Data]])</f>
        <v>1</v>
      </c>
    </row>
    <row r="440" spans="1:12">
      <c r="A440" s="24">
        <v>2441</v>
      </c>
      <c r="B440" s="25">
        <v>43490</v>
      </c>
      <c r="C440" s="23" t="s">
        <v>71</v>
      </c>
      <c r="D440" s="23" t="s">
        <v>56</v>
      </c>
      <c r="E440" s="23" t="s">
        <v>57</v>
      </c>
      <c r="F440" s="23" t="s">
        <v>47</v>
      </c>
      <c r="G440" s="26">
        <v>3185</v>
      </c>
      <c r="H440" s="26">
        <v>159.25</v>
      </c>
      <c r="I440" s="23" t="s">
        <v>48</v>
      </c>
      <c r="J440" s="24">
        <v>5</v>
      </c>
      <c r="K440" s="24">
        <f>YEAR(projeto_final_reservas[[#This Row],[Data]])</f>
        <v>2019</v>
      </c>
      <c r="L440" s="24">
        <f>MONTH(projeto_final_reservas[[#This Row],[Data]])</f>
        <v>1</v>
      </c>
    </row>
    <row r="441" spans="1:12">
      <c r="A441" s="24">
        <v>2442</v>
      </c>
      <c r="B441" s="25">
        <v>43491</v>
      </c>
      <c r="C441" s="23" t="s">
        <v>74</v>
      </c>
      <c r="D441" s="23" t="s">
        <v>45</v>
      </c>
      <c r="E441" s="23" t="s">
        <v>50</v>
      </c>
      <c r="F441" s="23" t="s">
        <v>55</v>
      </c>
      <c r="G441" s="26">
        <v>3220</v>
      </c>
      <c r="H441" s="26">
        <v>161</v>
      </c>
      <c r="I441" s="23" t="s">
        <v>48</v>
      </c>
      <c r="J441" s="24">
        <v>4</v>
      </c>
      <c r="K441" s="24">
        <f>YEAR(projeto_final_reservas[[#This Row],[Data]])</f>
        <v>2019</v>
      </c>
      <c r="L441" s="24">
        <f>MONTH(projeto_final_reservas[[#This Row],[Data]])</f>
        <v>1</v>
      </c>
    </row>
    <row r="442" spans="1:12">
      <c r="A442" s="24">
        <v>2443</v>
      </c>
      <c r="B442" s="25">
        <v>43492</v>
      </c>
      <c r="C442" s="23" t="s">
        <v>44</v>
      </c>
      <c r="D442" s="23" t="s">
        <v>45</v>
      </c>
      <c r="E442" s="23" t="s">
        <v>50</v>
      </c>
      <c r="F442" s="23" t="s">
        <v>47</v>
      </c>
      <c r="G442" s="26">
        <v>3255</v>
      </c>
      <c r="H442" s="26">
        <v>162.75</v>
      </c>
      <c r="I442" s="23" t="s">
        <v>48</v>
      </c>
      <c r="J442" s="24">
        <v>5</v>
      </c>
      <c r="K442" s="24">
        <f>YEAR(projeto_final_reservas[[#This Row],[Data]])</f>
        <v>2019</v>
      </c>
      <c r="L442" s="24">
        <f>MONTH(projeto_final_reservas[[#This Row],[Data]])</f>
        <v>1</v>
      </c>
    </row>
    <row r="443" spans="1:12">
      <c r="A443" s="24">
        <v>2444</v>
      </c>
      <c r="B443" s="25">
        <v>43493</v>
      </c>
      <c r="C443" s="23" t="s">
        <v>71</v>
      </c>
      <c r="D443" s="23" t="s">
        <v>45</v>
      </c>
      <c r="E443" s="23" t="s">
        <v>52</v>
      </c>
      <c r="F443" s="23" t="s">
        <v>47</v>
      </c>
      <c r="G443" s="26">
        <v>3290</v>
      </c>
      <c r="H443" s="26">
        <v>164.5</v>
      </c>
      <c r="I443" s="23" t="s">
        <v>48</v>
      </c>
      <c r="J443" s="24">
        <v>5</v>
      </c>
      <c r="K443" s="24">
        <f>YEAR(projeto_final_reservas[[#This Row],[Data]])</f>
        <v>2019</v>
      </c>
      <c r="L443" s="24">
        <f>MONTH(projeto_final_reservas[[#This Row],[Data]])</f>
        <v>1</v>
      </c>
    </row>
    <row r="444" spans="1:12">
      <c r="A444" s="24">
        <v>2445</v>
      </c>
      <c r="B444" s="25">
        <v>43494</v>
      </c>
      <c r="C444" s="23" t="s">
        <v>54</v>
      </c>
      <c r="D444" s="23" t="s">
        <v>56</v>
      </c>
      <c r="E444" s="23" t="s">
        <v>46</v>
      </c>
      <c r="F444" s="23" t="s">
        <v>62</v>
      </c>
      <c r="G444" s="26">
        <v>3325</v>
      </c>
      <c r="H444" s="26">
        <v>166.25</v>
      </c>
      <c r="I444" s="23" t="s">
        <v>48</v>
      </c>
      <c r="J444" s="24">
        <v>5</v>
      </c>
      <c r="K444" s="24">
        <f>YEAR(projeto_final_reservas[[#This Row],[Data]])</f>
        <v>2019</v>
      </c>
      <c r="L444" s="24">
        <f>MONTH(projeto_final_reservas[[#This Row],[Data]])</f>
        <v>1</v>
      </c>
    </row>
    <row r="445" spans="1:12">
      <c r="A445" s="24">
        <v>2446</v>
      </c>
      <c r="B445" s="25">
        <v>43495</v>
      </c>
      <c r="C445" s="23" t="s">
        <v>63</v>
      </c>
      <c r="D445" s="23" t="s">
        <v>56</v>
      </c>
      <c r="E445" s="23" t="s">
        <v>46</v>
      </c>
      <c r="F445" s="23" t="s">
        <v>47</v>
      </c>
      <c r="G445" s="26">
        <v>3360</v>
      </c>
      <c r="H445" s="26">
        <v>168</v>
      </c>
      <c r="I445" s="23" t="s">
        <v>48</v>
      </c>
      <c r="J445" s="24">
        <v>5</v>
      </c>
      <c r="K445" s="24">
        <f>YEAR(projeto_final_reservas[[#This Row],[Data]])</f>
        <v>2019</v>
      </c>
      <c r="L445" s="24">
        <f>MONTH(projeto_final_reservas[[#This Row],[Data]])</f>
        <v>1</v>
      </c>
    </row>
    <row r="446" spans="1:12">
      <c r="A446" s="24">
        <v>2447</v>
      </c>
      <c r="B446" s="25">
        <v>43496</v>
      </c>
      <c r="C446" s="23" t="s">
        <v>75</v>
      </c>
      <c r="D446" s="23" t="s">
        <v>45</v>
      </c>
      <c r="E446" s="23" t="s">
        <v>52</v>
      </c>
      <c r="F446" s="23" t="s">
        <v>47</v>
      </c>
      <c r="G446" s="26">
        <v>3395</v>
      </c>
      <c r="H446" s="26">
        <v>169.75</v>
      </c>
      <c r="I446" s="23" t="s">
        <v>48</v>
      </c>
      <c r="J446" s="24">
        <v>4</v>
      </c>
      <c r="K446" s="24">
        <f>YEAR(projeto_final_reservas[[#This Row],[Data]])</f>
        <v>2019</v>
      </c>
      <c r="L446" s="24">
        <f>MONTH(projeto_final_reservas[[#This Row],[Data]])</f>
        <v>1</v>
      </c>
    </row>
    <row r="447" spans="1:12">
      <c r="A447" s="24">
        <v>2448</v>
      </c>
      <c r="B447" s="25">
        <v>43497</v>
      </c>
      <c r="C447" s="23" t="s">
        <v>75</v>
      </c>
      <c r="D447" s="23" t="s">
        <v>45</v>
      </c>
      <c r="E447" s="23" t="s">
        <v>57</v>
      </c>
      <c r="F447" s="23" t="s">
        <v>47</v>
      </c>
      <c r="G447" s="26">
        <v>3430</v>
      </c>
      <c r="H447" s="26">
        <v>171.5</v>
      </c>
      <c r="I447" s="23" t="s">
        <v>48</v>
      </c>
      <c r="J447" s="24">
        <v>5</v>
      </c>
      <c r="K447" s="24">
        <f>YEAR(projeto_final_reservas[[#This Row],[Data]])</f>
        <v>2019</v>
      </c>
      <c r="L447" s="24">
        <f>MONTH(projeto_final_reservas[[#This Row],[Data]])</f>
        <v>2</v>
      </c>
    </row>
    <row r="448" spans="1:12">
      <c r="A448" s="24">
        <v>2449</v>
      </c>
      <c r="B448" s="25">
        <v>43498</v>
      </c>
      <c r="C448" s="23" t="s">
        <v>75</v>
      </c>
      <c r="D448" s="23" t="s">
        <v>45</v>
      </c>
      <c r="E448" s="23" t="s">
        <v>57</v>
      </c>
      <c r="F448" s="23" t="s">
        <v>47</v>
      </c>
      <c r="G448" s="26">
        <v>3465</v>
      </c>
      <c r="H448" s="26">
        <v>173.25</v>
      </c>
      <c r="I448" s="23" t="s">
        <v>48</v>
      </c>
      <c r="J448" s="24">
        <v>5</v>
      </c>
      <c r="K448" s="24">
        <f>YEAR(projeto_final_reservas[[#This Row],[Data]])</f>
        <v>2019</v>
      </c>
      <c r="L448" s="24">
        <f>MONTH(projeto_final_reservas[[#This Row],[Data]])</f>
        <v>2</v>
      </c>
    </row>
    <row r="449" spans="1:12">
      <c r="A449" s="24">
        <v>2450</v>
      </c>
      <c r="B449" s="25">
        <v>43499</v>
      </c>
      <c r="C449" s="23" t="s">
        <v>75</v>
      </c>
      <c r="D449" s="23" t="s">
        <v>56</v>
      </c>
      <c r="E449" s="23" t="s">
        <v>57</v>
      </c>
      <c r="F449" s="23" t="s">
        <v>55</v>
      </c>
      <c r="G449" s="26">
        <v>3500</v>
      </c>
      <c r="H449" s="26">
        <v>175</v>
      </c>
      <c r="I449" s="23" t="s">
        <v>48</v>
      </c>
      <c r="J449" s="24">
        <v>5</v>
      </c>
      <c r="K449" s="24">
        <f>YEAR(projeto_final_reservas[[#This Row],[Data]])</f>
        <v>2019</v>
      </c>
      <c r="L449" s="24">
        <f>MONTH(projeto_final_reservas[[#This Row],[Data]])</f>
        <v>2</v>
      </c>
    </row>
    <row r="450" spans="1:12">
      <c r="A450" s="24">
        <v>2451</v>
      </c>
      <c r="B450" s="25">
        <v>43500</v>
      </c>
      <c r="C450" s="23" t="s">
        <v>69</v>
      </c>
      <c r="D450" s="23" t="s">
        <v>56</v>
      </c>
      <c r="E450" s="23" t="s">
        <v>52</v>
      </c>
      <c r="F450" s="23" t="s">
        <v>47</v>
      </c>
      <c r="G450" s="26">
        <v>3535</v>
      </c>
      <c r="H450" s="26">
        <v>176.75</v>
      </c>
      <c r="I450" s="23" t="s">
        <v>48</v>
      </c>
      <c r="J450" s="24">
        <v>5</v>
      </c>
      <c r="K450" s="24">
        <f>YEAR(projeto_final_reservas[[#This Row],[Data]])</f>
        <v>2019</v>
      </c>
      <c r="L450" s="24">
        <f>MONTH(projeto_final_reservas[[#This Row],[Data]])</f>
        <v>2</v>
      </c>
    </row>
    <row r="451" spans="1:12">
      <c r="A451" s="24">
        <v>2452</v>
      </c>
      <c r="B451" s="25">
        <v>43501</v>
      </c>
      <c r="C451" s="23" t="s">
        <v>69</v>
      </c>
      <c r="D451" s="23" t="s">
        <v>45</v>
      </c>
      <c r="E451" s="23" t="s">
        <v>46</v>
      </c>
      <c r="F451" s="23" t="s">
        <v>62</v>
      </c>
      <c r="G451" s="26">
        <v>3570</v>
      </c>
      <c r="H451" s="26">
        <v>178.5</v>
      </c>
      <c r="I451" s="23" t="s">
        <v>48</v>
      </c>
      <c r="J451" s="24">
        <v>4</v>
      </c>
      <c r="K451" s="24">
        <f>YEAR(projeto_final_reservas[[#This Row],[Data]])</f>
        <v>2019</v>
      </c>
      <c r="L451" s="24">
        <f>MONTH(projeto_final_reservas[[#This Row],[Data]])</f>
        <v>2</v>
      </c>
    </row>
    <row r="452" spans="1:12">
      <c r="A452" s="24">
        <v>2453</v>
      </c>
      <c r="B452" s="25">
        <v>43502</v>
      </c>
      <c r="C452" s="23" t="s">
        <v>69</v>
      </c>
      <c r="D452" s="23" t="s">
        <v>45</v>
      </c>
      <c r="E452" s="23" t="s">
        <v>46</v>
      </c>
      <c r="F452" s="23" t="s">
        <v>47</v>
      </c>
      <c r="G452" s="26">
        <v>3605</v>
      </c>
      <c r="H452" s="26">
        <v>180.25</v>
      </c>
      <c r="I452" s="23" t="s">
        <v>48</v>
      </c>
      <c r="J452" s="24">
        <v>5</v>
      </c>
      <c r="K452" s="24">
        <f>YEAR(projeto_final_reservas[[#This Row],[Data]])</f>
        <v>2019</v>
      </c>
      <c r="L452" s="24">
        <f>MONTH(projeto_final_reservas[[#This Row],[Data]])</f>
        <v>2</v>
      </c>
    </row>
    <row r="453" spans="1:12">
      <c r="A453" s="24">
        <v>2454</v>
      </c>
      <c r="B453" s="25">
        <v>43503</v>
      </c>
      <c r="C453" s="23" t="s">
        <v>75</v>
      </c>
      <c r="D453" s="23" t="s">
        <v>45</v>
      </c>
      <c r="E453" s="23" t="s">
        <v>52</v>
      </c>
      <c r="F453" s="23" t="s">
        <v>47</v>
      </c>
      <c r="G453" s="26">
        <v>3640</v>
      </c>
      <c r="H453" s="26">
        <v>182</v>
      </c>
      <c r="I453" s="23" t="s">
        <v>53</v>
      </c>
      <c r="J453" s="24">
        <v>5</v>
      </c>
      <c r="K453" s="24">
        <f>YEAR(projeto_final_reservas[[#This Row],[Data]])</f>
        <v>2019</v>
      </c>
      <c r="L453" s="24">
        <f>MONTH(projeto_final_reservas[[#This Row],[Data]])</f>
        <v>2</v>
      </c>
    </row>
    <row r="454" spans="1:12">
      <c r="A454" s="24">
        <v>2455</v>
      </c>
      <c r="B454" s="25">
        <v>43503</v>
      </c>
      <c r="C454" s="23" t="s">
        <v>69</v>
      </c>
      <c r="D454" s="23" t="s">
        <v>45</v>
      </c>
      <c r="E454" s="23" t="s">
        <v>57</v>
      </c>
      <c r="F454" s="23" t="s">
        <v>47</v>
      </c>
      <c r="G454" s="26">
        <v>7678</v>
      </c>
      <c r="H454" s="26">
        <v>383.9</v>
      </c>
      <c r="I454" s="23" t="s">
        <v>48</v>
      </c>
      <c r="J454" s="24">
        <v>5</v>
      </c>
      <c r="K454" s="24">
        <f>YEAR(projeto_final_reservas[[#This Row],[Data]])</f>
        <v>2019</v>
      </c>
      <c r="L454" s="24">
        <f>MONTH(projeto_final_reservas[[#This Row],[Data]])</f>
        <v>2</v>
      </c>
    </row>
    <row r="455" spans="1:12">
      <c r="A455" s="24">
        <v>2456</v>
      </c>
      <c r="B455" s="25">
        <v>43504</v>
      </c>
      <c r="C455" s="23" t="s">
        <v>69</v>
      </c>
      <c r="D455" s="23" t="s">
        <v>56</v>
      </c>
      <c r="E455" s="23" t="s">
        <v>57</v>
      </c>
      <c r="F455" s="23" t="s">
        <v>47</v>
      </c>
      <c r="G455" s="26">
        <v>3675</v>
      </c>
      <c r="H455" s="26">
        <v>183.75</v>
      </c>
      <c r="I455" s="23" t="s">
        <v>48</v>
      </c>
      <c r="J455" s="24">
        <v>5</v>
      </c>
      <c r="K455" s="24">
        <f>YEAR(projeto_final_reservas[[#This Row],[Data]])</f>
        <v>2019</v>
      </c>
      <c r="L455" s="24">
        <f>MONTH(projeto_final_reservas[[#This Row],[Data]])</f>
        <v>2</v>
      </c>
    </row>
    <row r="456" spans="1:12">
      <c r="A456" s="24">
        <v>2457</v>
      </c>
      <c r="B456" s="25">
        <v>43505</v>
      </c>
      <c r="C456" s="23" t="s">
        <v>69</v>
      </c>
      <c r="D456" s="23" t="s">
        <v>56</v>
      </c>
      <c r="E456" s="23" t="s">
        <v>50</v>
      </c>
      <c r="F456" s="23" t="s">
        <v>47</v>
      </c>
      <c r="G456" s="26">
        <v>3710</v>
      </c>
      <c r="H456" s="26">
        <v>185.5</v>
      </c>
      <c r="I456" s="23" t="s">
        <v>48</v>
      </c>
      <c r="J456" s="24">
        <v>5</v>
      </c>
      <c r="K456" s="24">
        <f>YEAR(projeto_final_reservas[[#This Row],[Data]])</f>
        <v>2019</v>
      </c>
      <c r="L456" s="24">
        <f>MONTH(projeto_final_reservas[[#This Row],[Data]])</f>
        <v>2</v>
      </c>
    </row>
    <row r="457" spans="1:12">
      <c r="A457" s="24">
        <v>2458</v>
      </c>
      <c r="B457" s="25">
        <v>43506</v>
      </c>
      <c r="C457" s="23" t="s">
        <v>75</v>
      </c>
      <c r="D457" s="23" t="s">
        <v>45</v>
      </c>
      <c r="E457" s="23" t="s">
        <v>50</v>
      </c>
      <c r="F457" s="23" t="s">
        <v>47</v>
      </c>
      <c r="G457" s="26">
        <v>3745</v>
      </c>
      <c r="H457" s="26">
        <v>187.25</v>
      </c>
      <c r="I457" s="23" t="s">
        <v>48</v>
      </c>
      <c r="J457" s="24">
        <v>5</v>
      </c>
      <c r="K457" s="24">
        <f>YEAR(projeto_final_reservas[[#This Row],[Data]])</f>
        <v>2019</v>
      </c>
      <c r="L457" s="24">
        <f>MONTH(projeto_final_reservas[[#This Row],[Data]])</f>
        <v>2</v>
      </c>
    </row>
    <row r="458" spans="1:12">
      <c r="A458" s="24">
        <v>2459</v>
      </c>
      <c r="B458" s="25">
        <v>43507</v>
      </c>
      <c r="C458" s="23" t="s">
        <v>69</v>
      </c>
      <c r="D458" s="23" t="s">
        <v>45</v>
      </c>
      <c r="E458" s="23" t="s">
        <v>52</v>
      </c>
      <c r="F458" s="23" t="s">
        <v>47</v>
      </c>
      <c r="G458" s="26">
        <v>3780</v>
      </c>
      <c r="H458" s="26">
        <v>189</v>
      </c>
      <c r="I458" s="23" t="s">
        <v>48</v>
      </c>
      <c r="J458" s="24">
        <v>5</v>
      </c>
      <c r="K458" s="24">
        <f>YEAR(projeto_final_reservas[[#This Row],[Data]])</f>
        <v>2019</v>
      </c>
      <c r="L458" s="24">
        <f>MONTH(projeto_final_reservas[[#This Row],[Data]])</f>
        <v>2</v>
      </c>
    </row>
    <row r="459" spans="1:12">
      <c r="A459" s="24">
        <v>2460</v>
      </c>
      <c r="B459" s="25">
        <v>43508</v>
      </c>
      <c r="C459" s="23" t="s">
        <v>69</v>
      </c>
      <c r="D459" s="23" t="s">
        <v>45</v>
      </c>
      <c r="E459" s="23" t="s">
        <v>46</v>
      </c>
      <c r="F459" s="23" t="s">
        <v>47</v>
      </c>
      <c r="G459" s="26">
        <v>3815</v>
      </c>
      <c r="H459" s="26">
        <v>190.75</v>
      </c>
      <c r="I459" s="23" t="s">
        <v>48</v>
      </c>
      <c r="J459" s="24">
        <v>5</v>
      </c>
      <c r="K459" s="24">
        <f>YEAR(projeto_final_reservas[[#This Row],[Data]])</f>
        <v>2019</v>
      </c>
      <c r="L459" s="24">
        <f>MONTH(projeto_final_reservas[[#This Row],[Data]])</f>
        <v>2</v>
      </c>
    </row>
    <row r="460" spans="1:12">
      <c r="A460" s="24">
        <v>2461</v>
      </c>
      <c r="B460" s="25">
        <v>43509</v>
      </c>
      <c r="C460" s="23" t="s">
        <v>75</v>
      </c>
      <c r="D460" s="23" t="s">
        <v>56</v>
      </c>
      <c r="E460" s="23" t="s">
        <v>46</v>
      </c>
      <c r="F460" s="23" t="s">
        <v>55</v>
      </c>
      <c r="G460" s="26">
        <v>3850</v>
      </c>
      <c r="H460" s="26">
        <v>192.5</v>
      </c>
      <c r="I460" s="23" t="s">
        <v>48</v>
      </c>
      <c r="J460" s="24">
        <v>5</v>
      </c>
      <c r="K460" s="24">
        <f>YEAR(projeto_final_reservas[[#This Row],[Data]])</f>
        <v>2019</v>
      </c>
      <c r="L460" s="24">
        <f>MONTH(projeto_final_reservas[[#This Row],[Data]])</f>
        <v>2</v>
      </c>
    </row>
    <row r="461" spans="1:12">
      <c r="A461" s="24">
        <v>2462</v>
      </c>
      <c r="B461" s="25">
        <v>43510</v>
      </c>
      <c r="C461" s="23" t="s">
        <v>75</v>
      </c>
      <c r="D461" s="23" t="s">
        <v>56</v>
      </c>
      <c r="E461" s="23" t="s">
        <v>52</v>
      </c>
      <c r="F461" s="23" t="s">
        <v>47</v>
      </c>
      <c r="G461" s="26">
        <v>3885</v>
      </c>
      <c r="H461" s="26">
        <v>194.25</v>
      </c>
      <c r="I461" s="23" t="s">
        <v>48</v>
      </c>
      <c r="J461" s="24">
        <v>5</v>
      </c>
      <c r="K461" s="24">
        <f>YEAR(projeto_final_reservas[[#This Row],[Data]])</f>
        <v>2019</v>
      </c>
      <c r="L461" s="24">
        <f>MONTH(projeto_final_reservas[[#This Row],[Data]])</f>
        <v>2</v>
      </c>
    </row>
    <row r="462" spans="1:12">
      <c r="A462" s="24">
        <v>2463</v>
      </c>
      <c r="B462" s="25">
        <v>43511</v>
      </c>
      <c r="C462" s="23" t="s">
        <v>75</v>
      </c>
      <c r="D462" s="23" t="s">
        <v>45</v>
      </c>
      <c r="E462" s="23" t="s">
        <v>57</v>
      </c>
      <c r="F462" s="23" t="s">
        <v>47</v>
      </c>
      <c r="G462" s="26">
        <v>3920</v>
      </c>
      <c r="H462" s="26">
        <v>196</v>
      </c>
      <c r="I462" s="23" t="s">
        <v>48</v>
      </c>
      <c r="J462" s="24">
        <v>4</v>
      </c>
      <c r="K462" s="24">
        <f>YEAR(projeto_final_reservas[[#This Row],[Data]])</f>
        <v>2019</v>
      </c>
      <c r="L462" s="24">
        <f>MONTH(projeto_final_reservas[[#This Row],[Data]])</f>
        <v>2</v>
      </c>
    </row>
    <row r="463" spans="1:12">
      <c r="A463" s="24">
        <v>2464</v>
      </c>
      <c r="B463" s="25">
        <v>43512</v>
      </c>
      <c r="C463" s="23" t="s">
        <v>75</v>
      </c>
      <c r="D463" s="23" t="s">
        <v>45</v>
      </c>
      <c r="E463" s="23" t="s">
        <v>50</v>
      </c>
      <c r="F463" s="23" t="s">
        <v>47</v>
      </c>
      <c r="G463" s="26">
        <v>3955</v>
      </c>
      <c r="H463" s="26">
        <v>197.75</v>
      </c>
      <c r="I463" s="23" t="s">
        <v>48</v>
      </c>
      <c r="J463" s="24">
        <v>5</v>
      </c>
      <c r="K463" s="24">
        <f>YEAR(projeto_final_reservas[[#This Row],[Data]])</f>
        <v>2019</v>
      </c>
      <c r="L463" s="24">
        <f>MONTH(projeto_final_reservas[[#This Row],[Data]])</f>
        <v>2</v>
      </c>
    </row>
    <row r="464" spans="1:12">
      <c r="A464" s="24">
        <v>2465</v>
      </c>
      <c r="B464" s="25">
        <v>43513</v>
      </c>
      <c r="C464" s="23" t="s">
        <v>69</v>
      </c>
      <c r="D464" s="23" t="s">
        <v>45</v>
      </c>
      <c r="E464" s="23" t="s">
        <v>50</v>
      </c>
      <c r="F464" s="23" t="s">
        <v>62</v>
      </c>
      <c r="G464" s="26">
        <v>3990</v>
      </c>
      <c r="H464" s="26">
        <v>199.5</v>
      </c>
      <c r="I464" s="23" t="s">
        <v>48</v>
      </c>
      <c r="J464" s="24">
        <v>5</v>
      </c>
      <c r="K464" s="24">
        <f>YEAR(projeto_final_reservas[[#This Row],[Data]])</f>
        <v>2019</v>
      </c>
      <c r="L464" s="24">
        <f>MONTH(projeto_final_reservas[[#This Row],[Data]])</f>
        <v>2</v>
      </c>
    </row>
    <row r="465" spans="1:12">
      <c r="A465" s="24">
        <v>2466</v>
      </c>
      <c r="B465" s="25">
        <v>43514</v>
      </c>
      <c r="C465" s="23" t="s">
        <v>75</v>
      </c>
      <c r="D465" s="23" t="s">
        <v>56</v>
      </c>
      <c r="E465" s="23" t="s">
        <v>52</v>
      </c>
      <c r="F465" s="23" t="s">
        <v>47</v>
      </c>
      <c r="G465" s="26">
        <v>4025</v>
      </c>
      <c r="H465" s="26">
        <v>201.25</v>
      </c>
      <c r="I465" s="23" t="s">
        <v>48</v>
      </c>
      <c r="J465" s="24">
        <v>5</v>
      </c>
      <c r="K465" s="24">
        <f>YEAR(projeto_final_reservas[[#This Row],[Data]])</f>
        <v>2019</v>
      </c>
      <c r="L465" s="24">
        <f>MONTH(projeto_final_reservas[[#This Row],[Data]])</f>
        <v>2</v>
      </c>
    </row>
    <row r="466" spans="1:12">
      <c r="A466" s="24">
        <v>2467</v>
      </c>
      <c r="B466" s="25">
        <v>43515</v>
      </c>
      <c r="C466" s="23" t="s">
        <v>69</v>
      </c>
      <c r="D466" s="23" t="s">
        <v>56</v>
      </c>
      <c r="E466" s="23" t="s">
        <v>46</v>
      </c>
      <c r="F466" s="23" t="s">
        <v>47</v>
      </c>
      <c r="G466" s="26">
        <v>4060</v>
      </c>
      <c r="H466" s="26">
        <v>203</v>
      </c>
      <c r="I466" s="23" t="s">
        <v>53</v>
      </c>
      <c r="J466" s="24">
        <v>5</v>
      </c>
      <c r="K466" s="24">
        <f>YEAR(projeto_final_reservas[[#This Row],[Data]])</f>
        <v>2019</v>
      </c>
      <c r="L466" s="24">
        <f>MONTH(projeto_final_reservas[[#This Row],[Data]])</f>
        <v>2</v>
      </c>
    </row>
    <row r="467" spans="1:12">
      <c r="A467" s="24">
        <v>2468</v>
      </c>
      <c r="B467" s="25">
        <v>43516</v>
      </c>
      <c r="C467" s="23" t="s">
        <v>69</v>
      </c>
      <c r="D467" s="23" t="s">
        <v>45</v>
      </c>
      <c r="E467" s="23" t="s">
        <v>46</v>
      </c>
      <c r="F467" s="23" t="s">
        <v>47</v>
      </c>
      <c r="G467" s="26">
        <v>4095</v>
      </c>
      <c r="H467" s="26">
        <v>204.75</v>
      </c>
      <c r="I467" s="23" t="s">
        <v>48</v>
      </c>
      <c r="J467" s="24">
        <v>5</v>
      </c>
      <c r="K467" s="24">
        <f>YEAR(projeto_final_reservas[[#This Row],[Data]])</f>
        <v>2019</v>
      </c>
      <c r="L467" s="24">
        <f>MONTH(projeto_final_reservas[[#This Row],[Data]])</f>
        <v>2</v>
      </c>
    </row>
    <row r="468" spans="1:12">
      <c r="A468" s="24">
        <v>2469</v>
      </c>
      <c r="B468" s="25">
        <v>43517</v>
      </c>
      <c r="C468" s="23" t="s">
        <v>75</v>
      </c>
      <c r="D468" s="23" t="s">
        <v>45</v>
      </c>
      <c r="E468" s="23" t="s">
        <v>52</v>
      </c>
      <c r="F468" s="23" t="s">
        <v>55</v>
      </c>
      <c r="G468" s="26">
        <v>4130</v>
      </c>
      <c r="H468" s="26">
        <v>206.5</v>
      </c>
      <c r="I468" s="23" t="s">
        <v>48</v>
      </c>
      <c r="J468" s="24">
        <v>5</v>
      </c>
      <c r="K468" s="24">
        <f>YEAR(projeto_final_reservas[[#This Row],[Data]])</f>
        <v>2019</v>
      </c>
      <c r="L468" s="24">
        <f>MONTH(projeto_final_reservas[[#This Row],[Data]])</f>
        <v>2</v>
      </c>
    </row>
    <row r="469" spans="1:12">
      <c r="A469" s="24">
        <v>2470</v>
      </c>
      <c r="B469" s="25">
        <v>43518</v>
      </c>
      <c r="C469" s="23" t="s">
        <v>44</v>
      </c>
      <c r="D469" s="23" t="s">
        <v>45</v>
      </c>
      <c r="E469" s="23" t="s">
        <v>57</v>
      </c>
      <c r="F469" s="23" t="s">
        <v>47</v>
      </c>
      <c r="G469" s="26">
        <v>4165</v>
      </c>
      <c r="H469" s="26">
        <v>208.25</v>
      </c>
      <c r="I469" s="23" t="s">
        <v>48</v>
      </c>
      <c r="J469" s="24">
        <v>5</v>
      </c>
      <c r="K469" s="24">
        <f>YEAR(projeto_final_reservas[[#This Row],[Data]])</f>
        <v>2019</v>
      </c>
      <c r="L469" s="24">
        <f>MONTH(projeto_final_reservas[[#This Row],[Data]])</f>
        <v>2</v>
      </c>
    </row>
    <row r="470" spans="1:12">
      <c r="A470" s="24">
        <v>2471</v>
      </c>
      <c r="B470" s="25">
        <v>43519</v>
      </c>
      <c r="C470" s="23" t="s">
        <v>49</v>
      </c>
      <c r="D470" s="23" t="s">
        <v>56</v>
      </c>
      <c r="E470" s="23" t="s">
        <v>57</v>
      </c>
      <c r="F470" s="23" t="s">
        <v>47</v>
      </c>
      <c r="G470" s="26">
        <v>4200</v>
      </c>
      <c r="H470" s="26">
        <v>210</v>
      </c>
      <c r="I470" s="23" t="s">
        <v>48</v>
      </c>
      <c r="J470" s="24">
        <v>4</v>
      </c>
      <c r="K470" s="24">
        <f>YEAR(projeto_final_reservas[[#This Row],[Data]])</f>
        <v>2019</v>
      </c>
      <c r="L470" s="24">
        <f>MONTH(projeto_final_reservas[[#This Row],[Data]])</f>
        <v>2</v>
      </c>
    </row>
    <row r="471" spans="1:12">
      <c r="A471" s="24">
        <v>2472</v>
      </c>
      <c r="B471" s="25">
        <v>43520</v>
      </c>
      <c r="C471" s="23" t="s">
        <v>51</v>
      </c>
      <c r="D471" s="23" t="s">
        <v>56</v>
      </c>
      <c r="E471" s="23" t="s">
        <v>57</v>
      </c>
      <c r="F471" s="23" t="s">
        <v>47</v>
      </c>
      <c r="G471" s="26">
        <v>4235</v>
      </c>
      <c r="H471" s="26">
        <v>211.75</v>
      </c>
      <c r="I471" s="23" t="s">
        <v>48</v>
      </c>
      <c r="J471" s="24">
        <v>5</v>
      </c>
      <c r="K471" s="24">
        <f>YEAR(projeto_final_reservas[[#This Row],[Data]])</f>
        <v>2019</v>
      </c>
      <c r="L471" s="24">
        <f>MONTH(projeto_final_reservas[[#This Row],[Data]])</f>
        <v>2</v>
      </c>
    </row>
    <row r="472" spans="1:12">
      <c r="A472" s="24">
        <v>2473</v>
      </c>
      <c r="B472" s="25">
        <v>43520</v>
      </c>
      <c r="C472" s="23" t="s">
        <v>54</v>
      </c>
      <c r="D472" s="23" t="s">
        <v>56</v>
      </c>
      <c r="E472" s="23" t="s">
        <v>57</v>
      </c>
      <c r="F472" s="23" t="s">
        <v>47</v>
      </c>
      <c r="G472" s="26">
        <v>3345</v>
      </c>
      <c r="H472" s="26">
        <v>167.25</v>
      </c>
      <c r="I472" s="23" t="s">
        <v>48</v>
      </c>
      <c r="J472" s="24">
        <v>5</v>
      </c>
      <c r="K472" s="24">
        <f>YEAR(projeto_final_reservas[[#This Row],[Data]])</f>
        <v>2019</v>
      </c>
      <c r="L472" s="24">
        <f>MONTH(projeto_final_reservas[[#This Row],[Data]])</f>
        <v>2</v>
      </c>
    </row>
    <row r="473" spans="1:12">
      <c r="A473" s="24">
        <v>2474</v>
      </c>
      <c r="B473" s="25">
        <v>43521</v>
      </c>
      <c r="C473" s="23" t="s">
        <v>58</v>
      </c>
      <c r="D473" s="23" t="s">
        <v>45</v>
      </c>
      <c r="E473" s="23" t="s">
        <v>52</v>
      </c>
      <c r="F473" s="23" t="s">
        <v>55</v>
      </c>
      <c r="G473" s="26">
        <v>4270</v>
      </c>
      <c r="H473" s="26">
        <v>213.5</v>
      </c>
      <c r="I473" s="23" t="s">
        <v>48</v>
      </c>
      <c r="J473" s="24">
        <v>5</v>
      </c>
      <c r="K473" s="24">
        <f>YEAR(projeto_final_reservas[[#This Row],[Data]])</f>
        <v>2019</v>
      </c>
      <c r="L473" s="24">
        <f>MONTH(projeto_final_reservas[[#This Row],[Data]])</f>
        <v>2</v>
      </c>
    </row>
    <row r="474" spans="1:12">
      <c r="A474" s="24">
        <v>2475</v>
      </c>
      <c r="B474" s="25">
        <v>43522</v>
      </c>
      <c r="C474" s="23" t="s">
        <v>58</v>
      </c>
      <c r="D474" s="23" t="s">
        <v>45</v>
      </c>
      <c r="E474" s="23" t="s">
        <v>46</v>
      </c>
      <c r="F474" s="23" t="s">
        <v>47</v>
      </c>
      <c r="G474" s="26">
        <v>4305</v>
      </c>
      <c r="H474" s="26">
        <v>215.25</v>
      </c>
      <c r="I474" s="23" t="s">
        <v>48</v>
      </c>
      <c r="J474" s="24">
        <v>5</v>
      </c>
      <c r="K474" s="24">
        <f>YEAR(projeto_final_reservas[[#This Row],[Data]])</f>
        <v>2019</v>
      </c>
      <c r="L474" s="24">
        <f>MONTH(projeto_final_reservas[[#This Row],[Data]])</f>
        <v>2</v>
      </c>
    </row>
    <row r="475" spans="1:12">
      <c r="A475" s="24">
        <v>2476</v>
      </c>
      <c r="B475" s="25">
        <v>43523</v>
      </c>
      <c r="C475" s="23" t="s">
        <v>58</v>
      </c>
      <c r="D475" s="23" t="s">
        <v>45</v>
      </c>
      <c r="E475" s="23" t="s">
        <v>46</v>
      </c>
      <c r="F475" s="23" t="s">
        <v>47</v>
      </c>
      <c r="G475" s="26">
        <v>4340</v>
      </c>
      <c r="H475" s="26">
        <v>217</v>
      </c>
      <c r="I475" s="23" t="s">
        <v>48</v>
      </c>
      <c r="J475" s="24">
        <v>5</v>
      </c>
      <c r="K475" s="24">
        <f>YEAR(projeto_final_reservas[[#This Row],[Data]])</f>
        <v>2019</v>
      </c>
      <c r="L475" s="24">
        <f>MONTH(projeto_final_reservas[[#This Row],[Data]])</f>
        <v>2</v>
      </c>
    </row>
    <row r="476" spans="1:12">
      <c r="A476" s="24">
        <v>2477</v>
      </c>
      <c r="B476" s="25">
        <v>43524</v>
      </c>
      <c r="C476" s="23" t="s">
        <v>59</v>
      </c>
      <c r="D476" s="23" t="s">
        <v>56</v>
      </c>
      <c r="E476" s="23" t="s">
        <v>52</v>
      </c>
      <c r="F476" s="23" t="s">
        <v>62</v>
      </c>
      <c r="G476" s="26">
        <v>4375</v>
      </c>
      <c r="H476" s="26">
        <v>218.75</v>
      </c>
      <c r="I476" s="23" t="s">
        <v>48</v>
      </c>
      <c r="J476" s="24">
        <v>5</v>
      </c>
      <c r="K476" s="24">
        <f>YEAR(projeto_final_reservas[[#This Row],[Data]])</f>
        <v>2019</v>
      </c>
      <c r="L476" s="24">
        <f>MONTH(projeto_final_reservas[[#This Row],[Data]])</f>
        <v>2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7ADC8-4306-409E-8AB7-E7952A9D8D9F}">
  <sheetPr codeName="Planilha2">
    <tabColor theme="9" tint="0.59999389629810485"/>
  </sheetPr>
  <dimension ref="A1:O1"/>
  <sheetViews>
    <sheetView zoomScale="130" zoomScaleNormal="130" workbookViewId="0">
      <selection activeCell="J5" sqref="J5"/>
    </sheetView>
  </sheetViews>
  <sheetFormatPr defaultRowHeight="15"/>
  <cols>
    <col min="2" max="2" width="9.140625" customWidth="1"/>
  </cols>
  <sheetData>
    <row r="1" spans="1:15" ht="25.5" customHeight="1">
      <c r="A1" s="27" t="s">
        <v>0</v>
      </c>
      <c r="B1" s="27"/>
      <c r="C1" s="27"/>
      <c r="D1" s="27"/>
      <c r="E1" s="27"/>
      <c r="F1" s="27"/>
      <c r="G1" s="27"/>
      <c r="H1" s="27"/>
      <c r="I1" s="27"/>
      <c r="J1" s="1"/>
      <c r="K1" s="1"/>
      <c r="L1" s="1"/>
      <c r="M1" s="1"/>
      <c r="N1" s="1"/>
      <c r="O1" s="1"/>
    </row>
  </sheetData>
  <mergeCells count="1">
    <mergeCell ref="A1:I1"/>
  </mergeCell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BBB37-A55A-4F61-869D-F28402E5224C}">
  <sheetPr codeName="Planilha3">
    <tabColor theme="9" tint="0.39997558519241921"/>
  </sheetPr>
  <dimension ref="A1:K33"/>
  <sheetViews>
    <sheetView topLeftCell="G16" zoomScale="120" zoomScaleNormal="120" workbookViewId="0">
      <selection activeCell="K33" sqref="K33"/>
    </sheetView>
  </sheetViews>
  <sheetFormatPr defaultRowHeight="15"/>
  <cols>
    <col min="1" max="1" width="6.42578125" customWidth="1"/>
    <col min="2" max="2" width="6.42578125" bestFit="1" customWidth="1"/>
    <col min="3" max="3" width="11.85546875" bestFit="1" customWidth="1"/>
    <col min="4" max="4" width="12.140625" bestFit="1" customWidth="1"/>
    <col min="5" max="5" width="9.42578125" bestFit="1" customWidth="1"/>
    <col min="6" max="6" width="3.7109375" customWidth="1"/>
    <col min="7" max="7" width="12.42578125" bestFit="1" customWidth="1"/>
    <col min="8" max="8" width="15" bestFit="1" customWidth="1"/>
    <col min="9" max="9" width="3.7109375" customWidth="1"/>
    <col min="10" max="10" width="11.85546875" bestFit="1" customWidth="1"/>
    <col min="11" max="11" width="15" bestFit="1" customWidth="1"/>
  </cols>
  <sheetData>
    <row r="1" spans="1:11" ht="25.5" customHeight="1">
      <c r="A1" s="29" t="s">
        <v>1</v>
      </c>
      <c r="B1" s="29"/>
      <c r="C1" s="29"/>
      <c r="D1" s="29"/>
      <c r="E1" s="29"/>
      <c r="F1" s="29"/>
      <c r="G1" s="29"/>
      <c r="H1" s="29"/>
      <c r="I1" s="29"/>
      <c r="J1" s="29"/>
      <c r="K1" s="29"/>
    </row>
    <row r="3" spans="1:11">
      <c r="B3" s="28" t="s">
        <v>2</v>
      </c>
      <c r="C3" s="28"/>
      <c r="D3" s="28"/>
      <c r="E3" s="28"/>
      <c r="G3" s="28" t="s">
        <v>3</v>
      </c>
      <c r="H3" s="28"/>
      <c r="J3" s="28" t="s">
        <v>4</v>
      </c>
      <c r="K3" s="28"/>
    </row>
    <row r="4" spans="1:11">
      <c r="B4" s="2" t="s">
        <v>5</v>
      </c>
      <c r="C4" s="2" t="s">
        <v>6</v>
      </c>
      <c r="D4" s="2" t="s">
        <v>5</v>
      </c>
      <c r="E4" s="2" t="s">
        <v>7</v>
      </c>
      <c r="G4" s="3" t="s">
        <v>8</v>
      </c>
      <c r="H4" s="4">
        <v>1500000</v>
      </c>
      <c r="J4" s="5" t="s">
        <v>9</v>
      </c>
      <c r="K4" s="5" t="s">
        <v>10</v>
      </c>
    </row>
    <row r="5" spans="1:11">
      <c r="B5" s="6">
        <v>1</v>
      </c>
      <c r="C5" s="7">
        <f>INDEX(listaAnos,indiceAno)</f>
        <v>2018</v>
      </c>
      <c r="D5" s="6">
        <v>3</v>
      </c>
      <c r="E5" s="7" t="str">
        <f>INDEX(listaMeses,indiceMes)</f>
        <v>Março</v>
      </c>
      <c r="G5" s="3" t="s">
        <v>11</v>
      </c>
      <c r="H5" s="4">
        <f>H4-H6</f>
        <v>296318</v>
      </c>
      <c r="J5" s="4" t="s">
        <v>78</v>
      </c>
      <c r="K5" s="8">
        <v>1.5</v>
      </c>
    </row>
    <row r="6" spans="1:11">
      <c r="G6" s="3" t="s">
        <v>12</v>
      </c>
      <c r="H6" s="4">
        <f>SUM(D10:D21)</f>
        <v>1203682</v>
      </c>
      <c r="J6" s="4" t="s">
        <v>79</v>
      </c>
      <c r="K6" s="8">
        <v>1</v>
      </c>
    </row>
    <row r="7" spans="1:11">
      <c r="J7" s="4" t="s">
        <v>80</v>
      </c>
      <c r="K7" s="8">
        <v>1</v>
      </c>
    </row>
    <row r="8" spans="1:11">
      <c r="A8" s="28" t="s">
        <v>13</v>
      </c>
      <c r="B8" s="28"/>
      <c r="C8" s="28"/>
      <c r="D8" s="28"/>
      <c r="E8" s="9"/>
      <c r="G8" s="28" t="s">
        <v>14</v>
      </c>
      <c r="H8" s="28"/>
      <c r="J8" s="4" t="s">
        <v>81</v>
      </c>
      <c r="K8" s="8">
        <v>0.5</v>
      </c>
    </row>
    <row r="9" spans="1:11">
      <c r="A9" s="10" t="s">
        <v>15</v>
      </c>
      <c r="B9" s="10" t="s">
        <v>5</v>
      </c>
      <c r="C9" s="2" t="s">
        <v>16</v>
      </c>
      <c r="D9" s="10" t="s">
        <v>17</v>
      </c>
      <c r="E9" s="10" t="s">
        <v>18</v>
      </c>
      <c r="G9" s="5" t="s">
        <v>9</v>
      </c>
      <c r="H9" s="5" t="s">
        <v>10</v>
      </c>
      <c r="K9" s="8">
        <v>1</v>
      </c>
    </row>
    <row r="10" spans="1:11">
      <c r="A10" s="11">
        <v>2018</v>
      </c>
      <c r="B10" s="12">
        <v>1</v>
      </c>
      <c r="C10" s="4" t="s">
        <v>19</v>
      </c>
      <c r="D10" s="4">
        <f>SUMIFS(projeto_final_reservas[Valor Total],
projeto_final_reservas[Ano],Ano,
projeto_final_reservas[Mês],B10)</f>
        <v>71988</v>
      </c>
      <c r="E10" s="13">
        <f>IFERROR(AVERAGEIFS(projeto_final_reservas[Avaliação],
projeto_final_reservas[Ano],Ano,
projeto_final_reservas[Mês],B10),0)</f>
        <v>4.5428571428571427</v>
      </c>
      <c r="G10" s="14">
        <v>0</v>
      </c>
      <c r="H10" s="8">
        <v>1</v>
      </c>
      <c r="K10" s="8">
        <v>1</v>
      </c>
    </row>
    <row r="11" spans="1:11">
      <c r="A11" s="11">
        <v>2019</v>
      </c>
      <c r="B11" s="12">
        <v>2</v>
      </c>
      <c r="C11" s="4" t="s">
        <v>20</v>
      </c>
      <c r="D11" s="4">
        <f>SUMIFS(projeto_final_reservas[Valor Total],
projeto_final_reservas[Ano],Ano,
projeto_final_reservas[Mês],B11)</f>
        <v>89293</v>
      </c>
      <c r="E11" s="13">
        <f>IFERROR(AVERAGEIFS(projeto_final_reservas[Avaliação],
projeto_final_reservas[Ano],Ano,
projeto_final_reservas[Mês],B11),0)</f>
        <v>4.7</v>
      </c>
      <c r="G11" s="14">
        <v>0.1</v>
      </c>
      <c r="H11" s="8">
        <v>1</v>
      </c>
    </row>
    <row r="12" spans="1:11">
      <c r="A12" s="11"/>
      <c r="B12" s="12">
        <v>3</v>
      </c>
      <c r="C12" s="4" t="s">
        <v>21</v>
      </c>
      <c r="D12" s="4">
        <f>SUMIFS(projeto_final_reservas[Valor Total],
projeto_final_reservas[Ano],Ano,
projeto_final_reservas[Mês],B12)</f>
        <v>124404</v>
      </c>
      <c r="E12" s="13">
        <f>IFERROR(AVERAGEIFS(projeto_final_reservas[Avaliação],
projeto_final_reservas[Ano],Ano,
projeto_final_reservas[Mês],B12),0)</f>
        <v>4.55</v>
      </c>
      <c r="G12" s="14">
        <v>0.2</v>
      </c>
      <c r="H12" s="8">
        <v>1</v>
      </c>
      <c r="J12" s="5" t="s">
        <v>22</v>
      </c>
      <c r="K12" s="15">
        <v>225000</v>
      </c>
    </row>
    <row r="13" spans="1:11">
      <c r="A13" s="11"/>
      <c r="B13" s="12">
        <v>4</v>
      </c>
      <c r="C13" s="4" t="s">
        <v>23</v>
      </c>
      <c r="D13" s="4">
        <f>SUMIFS(projeto_final_reservas[Valor Total],
projeto_final_reservas[Ano],Ano,
projeto_final_reservas[Mês],B13)</f>
        <v>146576</v>
      </c>
      <c r="E13" s="13">
        <f>IFERROR(AVERAGEIFS(projeto_final_reservas[Avaliação],
projeto_final_reservas[Ano],Ano,
projeto_final_reservas[Mês],B13),0)</f>
        <v>4.615384615384615</v>
      </c>
      <c r="G13" s="14">
        <v>0.3</v>
      </c>
      <c r="H13" s="8">
        <v>1</v>
      </c>
      <c r="J13" s="5" t="s">
        <v>24</v>
      </c>
      <c r="K13" s="16">
        <f>VLOOKUP(Mes,C10:D21,2,FALSE)</f>
        <v>124404</v>
      </c>
    </row>
    <row r="14" spans="1:11">
      <c r="A14" s="11"/>
      <c r="B14" s="12">
        <v>5</v>
      </c>
      <c r="C14" s="4" t="s">
        <v>25</v>
      </c>
      <c r="D14" s="4">
        <f>SUMIFS(projeto_final_reservas[Valor Total],
projeto_final_reservas[Ano],Ano,
projeto_final_reservas[Mês],B14)</f>
        <v>69905</v>
      </c>
      <c r="E14" s="13">
        <f>IFERROR(AVERAGEIFS(projeto_final_reservas[Avaliação],
projeto_final_reservas[Ano],Ano,
projeto_final_reservas[Mês],B14),0)</f>
        <v>4.67741935483871</v>
      </c>
      <c r="G14" s="14">
        <v>0.4</v>
      </c>
      <c r="H14" s="8">
        <v>1</v>
      </c>
      <c r="J14" s="5" t="s">
        <v>26</v>
      </c>
      <c r="K14" s="16">
        <v>0</v>
      </c>
    </row>
    <row r="15" spans="1:11">
      <c r="A15" s="11"/>
      <c r="B15" s="12">
        <v>6</v>
      </c>
      <c r="C15" s="4" t="s">
        <v>27</v>
      </c>
      <c r="D15" s="4">
        <f>SUMIFS(projeto_final_reservas[Valor Total],
projeto_final_reservas[Ano],Ano,
projeto_final_reservas[Mês],B15)</f>
        <v>99675</v>
      </c>
      <c r="E15" s="13">
        <f>IFERROR(AVERAGEIFS(projeto_final_reservas[Avaliação],
projeto_final_reservas[Ano],Ano,
projeto_final_reservas[Mês],B15),0)</f>
        <v>4.5333333333333332</v>
      </c>
      <c r="G15" s="14">
        <v>0.5</v>
      </c>
      <c r="H15" s="8">
        <v>1</v>
      </c>
      <c r="J15" s="5" t="s">
        <v>11</v>
      </c>
      <c r="K15" s="16">
        <f>K12-K13-K14</f>
        <v>100596</v>
      </c>
    </row>
    <row r="16" spans="1:11">
      <c r="A16" s="11"/>
      <c r="B16" s="12">
        <v>7</v>
      </c>
      <c r="C16" s="4" t="s">
        <v>28</v>
      </c>
      <c r="D16" s="4">
        <f>SUMIFS(projeto_final_reservas[Valor Total],
projeto_final_reservas[Ano],Ano,
projeto_final_reservas[Mês],B16)</f>
        <v>71988</v>
      </c>
      <c r="E16" s="13">
        <f>IFERROR(AVERAGEIFS(projeto_final_reservas[Avaliação],
projeto_final_reservas[Ano],Ano,
projeto_final_reservas[Mês],B16),0)</f>
        <v>4.6857142857142859</v>
      </c>
      <c r="G16" s="14">
        <v>0.6</v>
      </c>
      <c r="H16" s="8">
        <v>1</v>
      </c>
    </row>
    <row r="17" spans="1:11">
      <c r="A17" s="11"/>
      <c r="B17" s="12">
        <v>8</v>
      </c>
      <c r="C17" s="4" t="s">
        <v>29</v>
      </c>
      <c r="D17" s="4">
        <f>SUMIFS(projeto_final_reservas[Valor Total],
projeto_final_reservas[Ano],Ano,
projeto_final_reservas[Mês],B17)</f>
        <v>89293</v>
      </c>
      <c r="E17" s="13">
        <f>IFERROR(AVERAGEIFS(projeto_final_reservas[Avaliação],
projeto_final_reservas[Ano],Ano,
projeto_final_reservas[Mês],B17),0)</f>
        <v>4.5333333333333332</v>
      </c>
      <c r="G17" s="14">
        <v>0.7</v>
      </c>
      <c r="H17" s="8">
        <v>1</v>
      </c>
      <c r="J17" s="28" t="s">
        <v>30</v>
      </c>
      <c r="K17" s="28"/>
    </row>
    <row r="18" spans="1:11">
      <c r="A18" s="11"/>
      <c r="B18" s="12">
        <v>9</v>
      </c>
      <c r="C18" s="4" t="s">
        <v>31</v>
      </c>
      <c r="D18" s="4">
        <f>SUMIFS(projeto_final_reservas[Valor Total],
projeto_final_reservas[Ano],Ano,
projeto_final_reservas[Mês],B18)</f>
        <v>124404</v>
      </c>
      <c r="E18" s="13">
        <f>IFERROR(AVERAGEIFS(projeto_final_reservas[Avaliação],
projeto_final_reservas[Ano],Ano,
projeto_final_reservas[Mês],B18),0)</f>
        <v>4.625</v>
      </c>
      <c r="G18" s="14">
        <v>0.8</v>
      </c>
      <c r="H18" s="8">
        <v>1</v>
      </c>
      <c r="J18" s="5" t="s">
        <v>9</v>
      </c>
      <c r="K18" s="5" t="s">
        <v>10</v>
      </c>
    </row>
    <row r="19" spans="1:11">
      <c r="A19" s="11"/>
      <c r="B19" s="12">
        <v>10</v>
      </c>
      <c r="C19" s="4" t="s">
        <v>32</v>
      </c>
      <c r="D19" s="4">
        <f>SUMIFS(projeto_final_reservas[Valor Total],
projeto_final_reservas[Ano],Ano,
projeto_final_reservas[Mês],B19)</f>
        <v>146576</v>
      </c>
      <c r="E19" s="13">
        <f>IFERROR(AVERAGEIFS(projeto_final_reservas[Avaliação],
projeto_final_reservas[Ano],Ano,
projeto_final_reservas[Mês],B19),0)</f>
        <v>4.615384615384615</v>
      </c>
      <c r="G19" s="14">
        <v>0.9</v>
      </c>
      <c r="H19" s="8">
        <v>1</v>
      </c>
      <c r="J19" s="8">
        <v>1</v>
      </c>
      <c r="K19" s="8">
        <v>1.5</v>
      </c>
    </row>
    <row r="20" spans="1:11">
      <c r="A20" s="11"/>
      <c r="B20" s="12">
        <v>11</v>
      </c>
      <c r="C20" s="4" t="s">
        <v>33</v>
      </c>
      <c r="D20" s="4">
        <f>SUMIFS(projeto_final_reservas[Valor Total],
projeto_final_reservas[Ano],Ano,
projeto_final_reservas[Mês],B20)</f>
        <v>69905</v>
      </c>
      <c r="E20" s="13">
        <f>IFERROR(AVERAGEIFS(projeto_final_reservas[Avaliação],
projeto_final_reservas[Ano],Ano,
projeto_final_reservas[Mês],B20),0)</f>
        <v>4.645161290322581</v>
      </c>
      <c r="J20" s="8">
        <v>2</v>
      </c>
      <c r="K20" s="8">
        <v>1</v>
      </c>
    </row>
    <row r="21" spans="1:11">
      <c r="A21" s="11"/>
      <c r="B21" s="12">
        <v>12</v>
      </c>
      <c r="C21" s="4" t="s">
        <v>34</v>
      </c>
      <c r="D21" s="4">
        <f>SUMIFS(projeto_final_reservas[Valor Total],
projeto_final_reservas[Ano],Ano,
projeto_final_reservas[Mês],B21)</f>
        <v>99675</v>
      </c>
      <c r="E21" s="13">
        <f>IFERROR(AVERAGEIFS(projeto_final_reservas[Avaliação],
projeto_final_reservas[Ano],Ano,
projeto_final_reservas[Mês],B21),0)</f>
        <v>4.5666666666666664</v>
      </c>
      <c r="G21" s="5" t="s">
        <v>22</v>
      </c>
      <c r="H21" s="17">
        <v>1</v>
      </c>
      <c r="J21" s="8">
        <v>3</v>
      </c>
      <c r="K21" s="8">
        <v>0.5</v>
      </c>
    </row>
    <row r="22" spans="1:11">
      <c r="G22" s="5" t="s">
        <v>24</v>
      </c>
      <c r="H22" s="14">
        <f>H6/H4</f>
        <v>0.80245466666666665</v>
      </c>
      <c r="J22" s="8">
        <v>4</v>
      </c>
      <c r="K22" s="8">
        <v>1</v>
      </c>
    </row>
    <row r="23" spans="1:11">
      <c r="G23" s="5" t="s">
        <v>26</v>
      </c>
      <c r="H23" s="14">
        <v>0</v>
      </c>
      <c r="J23" s="8">
        <v>5</v>
      </c>
      <c r="K23" s="8">
        <v>1</v>
      </c>
    </row>
    <row r="24" spans="1:11">
      <c r="G24" s="5" t="s">
        <v>11</v>
      </c>
      <c r="H24" s="14">
        <f>H21-H22-H23</f>
        <v>0.19754533333333335</v>
      </c>
      <c r="K24" s="8">
        <v>1</v>
      </c>
    </row>
    <row r="25" spans="1:11">
      <c r="K25" s="8">
        <v>1</v>
      </c>
    </row>
    <row r="26" spans="1:11">
      <c r="K26" s="8">
        <v>1</v>
      </c>
    </row>
    <row r="27" spans="1:11">
      <c r="K27" s="8">
        <v>1</v>
      </c>
    </row>
    <row r="28" spans="1:11">
      <c r="K28" s="8">
        <v>1</v>
      </c>
    </row>
    <row r="30" spans="1:11">
      <c r="J30" s="5" t="s">
        <v>22</v>
      </c>
      <c r="K30" s="18">
        <v>10</v>
      </c>
    </row>
    <row r="31" spans="1:11">
      <c r="J31" s="5" t="s">
        <v>24</v>
      </c>
      <c r="K31" s="19">
        <f>VLOOKUP(Mes,C10:E21,3,FALSE)</f>
        <v>4.55</v>
      </c>
    </row>
    <row r="32" spans="1:11">
      <c r="J32" s="5" t="s">
        <v>26</v>
      </c>
      <c r="K32" s="19">
        <v>0</v>
      </c>
    </row>
    <row r="33" spans="10:11">
      <c r="J33" s="5" t="s">
        <v>11</v>
      </c>
      <c r="K33" s="19">
        <f>K30-K31-K32</f>
        <v>5.45</v>
      </c>
    </row>
  </sheetData>
  <mergeCells count="7">
    <mergeCell ref="J17:K17"/>
    <mergeCell ref="A1:K1"/>
    <mergeCell ref="B3:E3"/>
    <mergeCell ref="G3:H3"/>
    <mergeCell ref="J3:K3"/>
    <mergeCell ref="A8:D8"/>
    <mergeCell ref="G8:H8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C9B7C-C943-4711-BF40-5B6EABE006ED}">
  <sheetPr codeName="Planilha4">
    <tabColor theme="9" tint="-0.249977111117893"/>
  </sheetPr>
  <dimension ref="A1:R17"/>
  <sheetViews>
    <sheetView showGridLines="0" zoomScaleNormal="100" workbookViewId="0">
      <selection activeCell="I20" sqref="I20"/>
    </sheetView>
  </sheetViews>
  <sheetFormatPr defaultRowHeight="15"/>
  <cols>
    <col min="1" max="4" width="9.140625" customWidth="1"/>
    <col min="8" max="8" width="9.140625" customWidth="1"/>
    <col min="16" max="16" width="21.140625" bestFit="1" customWidth="1"/>
  </cols>
  <sheetData>
    <row r="1" spans="1:18" ht="25.5" customHeight="1">
      <c r="A1" s="27" t="s">
        <v>0</v>
      </c>
      <c r="B1" s="27"/>
      <c r="C1" s="27"/>
      <c r="D1" s="27"/>
      <c r="E1" s="27"/>
      <c r="F1" s="27"/>
      <c r="G1" s="27"/>
      <c r="H1" s="27"/>
      <c r="I1" s="20"/>
      <c r="J1" s="20"/>
      <c r="K1" s="20"/>
      <c r="L1" s="20"/>
      <c r="M1" s="20"/>
      <c r="N1" s="27"/>
      <c r="O1" s="27"/>
      <c r="P1" s="27"/>
      <c r="Q1" s="27"/>
      <c r="R1" s="27"/>
    </row>
    <row r="5" spans="1:18">
      <c r="H5" s="21"/>
    </row>
    <row r="6" spans="1:18">
      <c r="P6" s="21"/>
    </row>
    <row r="7" spans="1:18">
      <c r="H7" s="21"/>
    </row>
    <row r="14" spans="1:18">
      <c r="I14" s="22"/>
    </row>
    <row r="17" spans="10:10">
      <c r="J17" s="21"/>
    </row>
  </sheetData>
  <mergeCells count="2">
    <mergeCell ref="A1:H1"/>
    <mergeCell ref="N1:R1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Lista de Anos">
              <controlPr defaultSize="0" autoLine="0" autoPict="0">
                <anchor moveWithCells="1">
                  <from>
                    <xdr:col>16</xdr:col>
                    <xdr:colOff>257175</xdr:colOff>
                    <xdr:row>1</xdr:row>
                    <xdr:rowOff>38100</xdr:rowOff>
                  </from>
                  <to>
                    <xdr:col>17</xdr:col>
                    <xdr:colOff>542925</xdr:colOff>
                    <xdr:row>6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" r:id="rId5" name="Lista de Meses">
              <controlPr defaultSize="0" autoLine="0" autoPict="0">
                <anchor moveWithCells="1">
                  <from>
                    <xdr:col>16</xdr:col>
                    <xdr:colOff>257175</xdr:colOff>
                    <xdr:row>7</xdr:row>
                    <xdr:rowOff>38100</xdr:rowOff>
                  </from>
                  <to>
                    <xdr:col>17</xdr:col>
                    <xdr:colOff>542925</xdr:colOff>
                    <xdr:row>15</xdr:row>
                    <xdr:rowOff>133350</xdr:rowOff>
                  </to>
                </anchor>
              </controlPr>
            </control>
          </mc:Choice>
        </mc:AlternateContent>
      </controls>
    </mc:Choice>
  </mc:AlternateConten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3 e b 3 b 1 f 4 - c d b d - 4 6 f 5 - 9 a f b - 3 4 8 1 6 1 8 2 7 a 6 4 "   x m l n s = " h t t p : / / s c h e m a s . m i c r o s o f t . c o m / D a t a M a s h u p " > A A A A A C I G A A B Q S w M E F A A C A A g A d S 6 w T j 9 x O e 6 n A A A A + A A A A B I A H A B D b 2 5 m a W c v U G F j a 2 F n Z S 5 4 b W w g o h g A K K A U A A A A A A A A A A A A A A A A A A A A A A A A A A A A h Y / R C o I w G I V f R X b v p t N C 5 H d C 3 S Z E Q X Q 7 1 t K R T n G z + W 5 d 9 E i 9 Q k J Z 3 X V 5 D t + B 7 z x u d 8 j H p v a u s j e q 1 R k K c Y A 8 q U V 7 U r r M 0 G D P f o J y B l s u L r y U 3 g R r k 4 5 G Z a i y t k s J c c 5 h F + G 2 L w k N g p A c i 8 1 e V L L h v t L G c i 0 k + q x O / 1 e I w e E l w y h e J n g R R x T T O A Q y 1 1 A o / U X o Z I w D I D 8 l r I f a D r 1 k n f V X O y B z B P J + w Z 5 Q S w M E F A A C A A g A d S 6 w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U u s E 5 C f Y b P G Q M A A G 0 O A A A T A B w A R m 9 y b X V s Y X M v U 2 V j d G l v b j E u b S C i G A A o o B Q A A A A A A A A A A A A A A A A A A A A A A A A A A A D d V l F P 2 z A Q f q / U / 2 B l L 0 W K K i I x p A 3 1 g a V U g 2 2 s o 9 1 e 6 I S O 5 A q e X L u y n Q q E + m O m P f B D + s f m J C 2 J 6 6 Q F N P Z A X 5 q c L 3 f f n b / v b I W R p o K T Q f 4 f H D Q b z Y a 6 B o k x m U r x C 7 W 4 G F M O 7 G K c 8 M h 4 g K R C k Q 5 h q J s N Y n 4 9 w T U a Q 6 h m 7 a 6 I k g l y 3 e p R h u 0 w X e F a t b z w / e i 7 Q q l G J 5 Q p w U c r P z W q z 9 G O 1 M z b 8 c + 7 y O i E a p Q d 7 8 D z S S h Y M u G q s + e T I x 6 J m P K r z v 7 b 3 d 3 A J 9 8 S o X G g b x l 2 i s f 2 q e D 4 c 8 f P w b 7 x Q r j E x T 2 w a 1 N F X 4 q J m N F Y K M 8 U M I R L 4 5 7 Z N H 5 E i A 3 g V l a d T 8 6 X 5 k P G B h E w k K q j Z V K O O 6 R T Q Q 6 Z w Q m x K M I N J X A 1 F n K S 4 x 7 e T l G 1 a l H 4 d 3 d e r + j B c d c U f M z 1 / l 4 7 / X D u k z v v V E z Q W L V 5 J x p v d G Y c i E u J v G q l C x p I u h E S F v e L P 2 L l E I P G + b z U F g O P g y J n m G G B U k c y E y 7 7 3 l q v 1 L e z u w n n O 8 0 G 5 f V 5 6 h k X M W o 4 g i / G t l X 8 L U x 7 9 1 q Z F u b 1 V 7 G s D 1 Q 9 m n 1 D Z D g 2 t T s L R 9 x U Z r I L Z y U 0 W x 9 X f K B 0 x q k 1 8 w e g U l Y E O e p b t n 9 E 5 4 f a y 4 V Z t R T w C 8 Q F y A z X 8 1 k v 0 X B 3 B i / G + l X 8 L a w P d l 8 r 7 c / y B l T R O x 1 e 1 o T M a F Y v k w z T M p 5 D z y 2 D v G c w A + n D F a S 7 5 L L 7 B z A h y V B o Y O m 2 J N L M 2 O i 2 + D 4 U E 6 p U P t L d 1 Y E G n S g n 6 O E M G H 0 4 C U q I L O 1 w l T B t G P g F V c T A U s 8 p K o 3 x i a D c l Y 7 V K 5 O u e t o 6 b l 6 1 n 4 m X p v l E e d z + j G P 9 N T F 5 C p Q 1 R 8 X R z R R 4 T M s M y U 3 Z c 8 6 R V n W N m 5 A s J 1 / W w 5 p D J H e o G k H p 0 Q h r M 4 i b X S 9 m 0 N Z i U t 5 u y p t O n d z g V Y 9 B I W O T c w 1 E a p Q F i g r E v i 2 X l U A s T T x k T i e m L Q h H A x W s X y O 6 x e u C x h Z z n z f o q 5 r h W 1 z c q I G g R g Q u A l f 8 j h j K F 9 1 K d 6 / e / 0 n C s G 7 t z x d H 4 K p j D V K 9 Q q x L / X a V B I + V S U 1 p r l R c A A U z F 7 + N d Z t m g i e J J t i m m s c J p Y z v f w g n e J J y s i L X W L v 5 y h N 4 B 3 8 B U E s B A i 0 A F A A C A A g A d S 6 w T j 9 x O e 6 n A A A A + A A A A B I A A A A A A A A A A A A A A A A A A A A A A E N v b m Z p Z y 9 Q Y W N r Y W d l L n h t b F B L A Q I t A B Q A A g A I A H U u s E 4 P y u m r p A A A A O k A A A A T A A A A A A A A A A A A A A A A A P M A A A B b Q 2 9 u d G V u d F 9 U e X B l c 1 0 u e G 1 s U E s B A i 0 A F A A C A A g A d S 6 w T k J 9 h s 8 Z A w A A b Q 4 A A B M A A A A A A A A A A A A A A A A A 5 A E A A E Z v c m 1 1 b G F z L 1 N l Y 3 R p b 2 4 x L m 1 Q S w U G A A A A A A M A A w D C A A A A S g U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G y c A A A A A A A D 5 J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b 2 p l d G 9 f Z m l u Y W x f Z n V u Y 2 l v b m F y a W 9 z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l Z 2 H D p 8 O j b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w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c m 9 q Z X R v X 2 Z p b m F s X 2 Z 1 b m N p b 2 5 h c m l v c y 9 U a X B v I E F s d G V y Y W R v L n t G d W 5 j a W 9 u Y X J p b 0 l E L D B 9 J n F 1 b 3 Q 7 L C Z x d W 9 0 O 1 N l Y 3 R p b 2 4 x L 3 B y b 2 p l d G 9 f Z m l u Y W x f Z n V u Y 2 l v b m F y a W 9 z L 1 R p c G 8 g Q W x 0 Z X J h Z G 8 u e 0 5 v b W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H J v a m V 0 b 1 9 m a W 5 h b F 9 m d W 5 j a W 9 u Y X J p b 3 M v V G l w b y B B b H R l c m F k b y 5 7 R n V u Y 2 l v b m F y a W 9 J R C w w f S Z x d W 9 0 O y w m c X V v d D t T Z W N 0 a W 9 u M S 9 w c m 9 q Z X R v X 2 Z p b m F s X 2 Z 1 b m N p b 2 5 h c m l v c y 9 U a X B v I E F s d G V y Y W R v L n t O b 2 1 l L D F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G d W 5 j a W 9 u Y X J p b 0 l E J n F 1 b 3 Q 7 L C Z x d W 9 0 O 0 5 v b W U m c X V v d D t d I i A v P j x F b n R y e S B U e X B l P S J G a W x s Q 2 9 s d W 1 u V H l w Z X M i I F Z h b H V l P S J z Q X d Z P S I g L z 4 8 R W 5 0 c n k g V H l w Z T 0 i R m l s b E x h c 3 R V c G R h d G V k I i B W Y W x 1 Z T 0 i Z D I w M T k t M D U t M T N U M D U 6 M j Q 6 N T I u O D I w N T Y w N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Q i I C 8 + P E V u d H J 5 I F R 5 c G U 9 I k F k Z G V k V G 9 E Y X R h T W 9 k Z W w i I F Z h b H V l P S J s M S I g L z 4 8 R W 5 0 c n k g V H l w Z T 0 i U X V l c n l J R C I g V m F s d W U 9 I n N i O T Z m O G E x O S 0 y M G M 2 L T R m M D Y t O W Z m M y 1 h Y 2 N m N T h h N 2 Q 2 Y T k i I C 8 + P C 9 T d G F i b G V F b n R y a W V z P j w v S X R l b T 4 8 S X R l b T 4 8 S X R l b U x v Y 2 F 0 a W 9 u P j x J d G V t V H l w Z T 5 G b 3 J t d W x h P C 9 J d G V t V H l w Z T 4 8 S X R l b V B h d G g + U 2 V j d G l v b j E v c H J v a m V 0 b 1 9 m a W 5 h b F 9 m d W 5 j a W 9 u Y X J p b 3 M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q Z X R v X 2 Z p b m F s X 2 Z 1 b m N p b 2 5 h c m l v c y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a m V 0 b 1 9 m a W 5 h b F 9 m d W 5 j a W 9 u Y X J p b 3 M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a m V 0 b 1 9 m a W 5 h b F 9 j b G l l b n R l c z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Z W d h w 6 f D o 2 8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M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U t M T N U M D U 6 M j M 6 M j A u N j Y 2 N T g w O V o i I C 8 + P E V u d H J 5 I F R 5 c G U 9 I k Z p b G x D b 2 x 1 b W 5 U e X B l c y I g V m F s d W U 9 I n N B d 1 k 9 I i A v P j x F b n R y e S B U e X B l P S J G a W x s Q 2 9 s d W 1 u T m F t Z X M i I F Z h b H V l P S J z W y Z x d W 9 0 O 0 N s a W V u d G V J R C Z x d W 9 0 O y w m c X V v d D t O b 2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H J v a m V 0 b 1 9 m a W 5 h b F 9 j b G l l b n R l c y 9 U a X B v I E F s d G V y Y W R v L n t D b G l l b n R l S U Q s M H 0 m c X V v d D s s J n F 1 b 3 Q 7 U 2 V j d G l v b j E v c H J v a m V 0 b 1 9 m a W 5 h b F 9 j b G l l b n R l c y 9 U a X B v I E F s d G V y Y W R v L n t O b 2 1 l L D J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B y b 2 p l d G 9 f Z m l u Y W x f Y 2 x p Z W 5 0 Z X M v V G l w b y B B b H R l c m F k b y 5 7 Q 2 x p Z W 5 0 Z U l E L D B 9 J n F 1 b 3 Q 7 L C Z x d W 9 0 O 1 N l Y 3 R p b 2 4 x L 3 B y b 2 p l d G 9 f Z m l u Y W x f Y 2 x p Z W 5 0 Z X M v V G l w b y B B b H R l c m F k b y 5 7 T m 9 t Z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H J v a m V 0 b 1 9 m a W 5 h b F 9 j b G l l b n R l c y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b 2 p l d G 9 f Z m l u Y W x f Y 2 x p Z W 5 0 Z X M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b 2 p l d G 9 f Z m l u Y W x f Y 2 x p Z W 5 0 Z X M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a m V 0 b 1 9 m a W 5 h b F 9 j b G l l b n R l c y 9 D b 2 x 1 b m F z J T I w U m V t b 3 Z p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a m V 0 b 1 9 m a W 5 h b F 9 m d W 5 j a W 9 u Y X J p b 3 M v Q 2 9 s d W 5 h c y U y M F J l b W 9 2 a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b 2 p l d G 9 f Z m l u Y W x f c m V z Z X J 2 Y X M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V n Y c O n w 6 N v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B y b 2 p l d G 9 f Z m l u Y W x f c m V z Z X J 2 Y X M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S Z X N l c n Z h S U Q m c X V v d D s s J n F 1 b 3 Q 7 R G F 0 Y S Z x d W 9 0 O y w m c X V v d D t D b G l l b n R l J n F 1 b 3 Q 7 L C Z x d W 9 0 O 1 R p c G 8 g U m V z Z X J 2 Y S Z x d W 9 0 O y w m c X V v d D t G d W 5 j a W 9 u w 6 F y a W 8 m c X V v d D s s J n F 1 b 3 Q 7 R m 9 y b W E g U G F n Y W 1 l b n R v J n F 1 b 3 Q 7 L C Z x d W 9 0 O 1 Z h b G 9 y I F R v d G F s J n F 1 b 3 Q 7 L C Z x d W 9 0 O 0 N v b W l z c 8 O j b y Z x d W 9 0 O y w m c X V v d D t T d G F 0 d X M m c X V v d D s s J n F 1 b 3 Q 7 Q X Z h b G l h w 6 f D o 2 8 m c X V v d D t d I i A v P j x F b n R y e S B U e X B l P S J G a W x s Q 2 9 s d W 1 u V H l w Z X M i I F Z h b H V l P S J z Q X d r R 0 J n W U d F U k V H Q X c 9 P S I g L z 4 8 R W 5 0 c n k g V H l w Z T 0 i R m l s b E x h c 3 R V c G R h d G V k I i B W Y W x 1 Z T 0 i Z D I w M T k t M D U t M T Z U M D g 6 N T E 6 N D I u M j Y 4 N j A 1 M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Q 3 N S I g L z 4 8 R W 5 0 c n k g V H l w Z T 0 i Q W R k Z W R U b 0 R h d G F N b 2 R l b C I g V m F s d W U 9 I m w w I i A v P j x F b n R y e S B U e X B l P S J R d W V y e U l E I i B W Y W x 1 Z T 0 i c z E x Y W Y x Z m E 5 L W U z Z T A t N D V h M i 1 h Y z l j L W M w O T g 5 Y z h k M D B h O C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y b 2 p l d G 9 f Z m l u Y W x f c m V z Z X J 2 Y X M v V G l w b y B B b H R l c m F k b y 5 7 U m V z Z X J 2 Y U l E L D B 9 J n F 1 b 3 Q 7 L C Z x d W 9 0 O 1 N l Y 3 R p b 2 4 x L 3 B y b 2 p l d G 9 f Z m l u Y W x f c m V z Z X J 2 Y X M v V G l w b y B B b H R l c m F k b y 5 7 R G F 0 Y S w x f S Z x d W 9 0 O y w m c X V v d D t T Z W N 0 a W 9 u M S 9 w c m 9 q Z X R v X 2 Z p b m F s X 2 N s a W V u d G V z L 1 R p c G 8 g Q W x 0 Z X J h Z G 8 u e 0 5 v b W U s M n 0 m c X V v d D s s J n F 1 b 3 Q 7 U 2 V j d G l v b j E v c H J v a m V 0 b 1 9 m a W 5 h b F 9 y Z X N l c n Z h c y 9 U a X B v I E F s d G V y Y W R v L n t U a X B v I F J l c 2 V y d m E s M 3 0 m c X V v d D s s J n F 1 b 3 Q 7 U 2 V j d G l v b j E v c H J v a m V 0 b 1 9 m a W 5 h b F 9 m d W 5 j a W 9 u Y X J p b 3 M v V G l w b y B B b H R l c m F k b y 5 7 T m 9 t Z S w x f S Z x d W 9 0 O y w m c X V v d D t T Z W N 0 a W 9 u M S 9 w c m 9 q Z X R v X 2 Z p b m F s X 3 J l c 2 V y d m F z L 1 R p c G 8 g Q W x 0 Z X J h Z G 8 u e 0 Z v c m 1 h I F B h Z 2 F t Z W 5 0 b y w 1 f S Z x d W 9 0 O y w m c X V v d D t T Z W N 0 a W 9 u M S 9 w c m 9 q Z X R v X 2 Z p b m F s X 3 J l c 2 V y d m F z L 1 R p c G 8 g Q W x 0 Z X J h Z G 8 u e 1 Z h b G 9 y I F R v d G F s L D Z 9 J n F 1 b 3 Q 7 L C Z x d W 9 0 O 1 N l Y 3 R p b 2 4 x L 3 B y b 2 p l d G 9 f Z m l u Y W x f c m V z Z X J 2 Y X M v V G l w b y B B b H R l c m F k b y 5 7 Q 2 9 t a X N z w 6 N v L D d 9 J n F 1 b 3 Q 7 L C Z x d W 9 0 O 1 N l Y 3 R p b 2 4 x L 3 B y b 2 p l d G 9 f Z m l u Y W x f c m V z Z X J 2 Y X M v V G l w b y B B b H R l c m F k b y 5 7 U 3 R h d H V z L D h 9 J n F 1 b 3 Q 7 L C Z x d W 9 0 O 1 N l Y 3 R p b 2 4 x L 3 B y b 2 p l d G 9 f Z m l u Y W x f c m V z Z X J 2 Y X M v V G l w b y B B b H R l c m F k b y 5 7 Q X Z h b G l h w 6 f D o 2 8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3 B y b 2 p l d G 9 f Z m l u Y W x f c m V z Z X J 2 Y X M v V G l w b y B B b H R l c m F k b y 5 7 U m V z Z X J 2 Y U l E L D B 9 J n F 1 b 3 Q 7 L C Z x d W 9 0 O 1 N l Y 3 R p b 2 4 x L 3 B y b 2 p l d G 9 f Z m l u Y W x f c m V z Z X J 2 Y X M v V G l w b y B B b H R l c m F k b y 5 7 R G F 0 Y S w x f S Z x d W 9 0 O y w m c X V v d D t T Z W N 0 a W 9 u M S 9 w c m 9 q Z X R v X 2 Z p b m F s X 2 N s a W V u d G V z L 1 R p c G 8 g Q W x 0 Z X J h Z G 8 u e 0 5 v b W U s M n 0 m c X V v d D s s J n F 1 b 3 Q 7 U 2 V j d G l v b j E v c H J v a m V 0 b 1 9 m a W 5 h b F 9 y Z X N l c n Z h c y 9 U a X B v I E F s d G V y Y W R v L n t U a X B v I F J l c 2 V y d m E s M 3 0 m c X V v d D s s J n F 1 b 3 Q 7 U 2 V j d G l v b j E v c H J v a m V 0 b 1 9 m a W 5 h b F 9 m d W 5 j a W 9 u Y X J p b 3 M v V G l w b y B B b H R l c m F k b y 5 7 T m 9 t Z S w x f S Z x d W 9 0 O y w m c X V v d D t T Z W N 0 a W 9 u M S 9 w c m 9 q Z X R v X 2 Z p b m F s X 3 J l c 2 V y d m F z L 1 R p c G 8 g Q W x 0 Z X J h Z G 8 u e 0 Z v c m 1 h I F B h Z 2 F t Z W 5 0 b y w 1 f S Z x d W 9 0 O y w m c X V v d D t T Z W N 0 a W 9 u M S 9 w c m 9 q Z X R v X 2 Z p b m F s X 3 J l c 2 V y d m F z L 1 R p c G 8 g Q W x 0 Z X J h Z G 8 u e 1 Z h b G 9 y I F R v d G F s L D Z 9 J n F 1 b 3 Q 7 L C Z x d W 9 0 O 1 N l Y 3 R p b 2 4 x L 3 B y b 2 p l d G 9 f Z m l u Y W x f c m V z Z X J 2 Y X M v V G l w b y B B b H R l c m F k b y 5 7 Q 2 9 t a X N z w 6 N v L D d 9 J n F 1 b 3 Q 7 L C Z x d W 9 0 O 1 N l Y 3 R p b 2 4 x L 3 B y b 2 p l d G 9 f Z m l u Y W x f c m V z Z X J 2 Y X M v V G l w b y B B b H R l c m F k b y 5 7 U 3 R h d H V z L D h 9 J n F 1 b 3 Q 7 L C Z x d W 9 0 O 1 N l Y 3 R p b 2 4 x L 3 B y b 2 p l d G 9 f Z m l u Y W x f c m V z Z X J 2 Y X M v V G l w b y B B b H R l c m F k b y 5 7 Q X Z h b G l h w 6 f D o 2 8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y b 2 p l d G 9 f Z m l u Y W x f c m V z Z X J 2 Y X M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q Z X R v X 2 Z p b m F s X 3 J l c 2 V y d m F z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q Z X R v X 2 Z p b m F s X 3 J l c 2 V y d m F z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b 2 p l d G 9 f Z m l u Y W x f c m V z Z X J 2 Y X M v Q 2 9 u c 3 V s d G F z J T I w T W V z Y 2 x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a m V 0 b 1 9 m a W 5 h b F 9 y Z X N l c n Z h c y 9 w c m 9 q Z X R v X 2 Z p b m F s X 2 N s a W V u d G V z J T I w R X h w Y W 5 k a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a m V 0 b 1 9 m a W 5 h b F 9 y Z X N l c n Z h c y 9 D b 2 x 1 b m F z J T I w U m V u b 2 1 l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b 2 p l d G 9 f Z m l u Y W x f c m V z Z X J 2 Y X M v Q 2 9 s d W 5 h c y U y M F J l b 3 J k Z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a m V 0 b 1 9 m a W 5 h b F 9 y Z X N l c n Z h c y 9 D b 2 x 1 b m F z J T I w U m V t b 3 Z p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a m V 0 b 1 9 m a W 5 h b F 9 y Z X N l c n Z h c y 9 D b 2 5 z d W x 0 Y X M l M j B N Z X N j b G F k Y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a m V 0 b 1 9 m a W 5 h b F 9 y Z X N l c n Z h c y 9 w c m 9 q Z X R v X 2 Z p b m F s X 2 Z 1 b m N p b 2 5 h c m l v c y U y M E V 4 c G F u Z G l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b 2 p l d G 9 f Z m l u Y W x f c m V z Z X J 2 Y X M v Q 2 9 s d W 5 h c y U y M F J l b m 9 t Z W F k Y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a m V 0 b 1 9 m a W 5 h b F 9 y Z X N l c n Z h c y 9 D b 2 x 1 b m F z J T I w U m V v c m R l b m F k Y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a m V 0 b 1 9 m a W 5 h b F 9 y Z X N l c n Z h c y 9 D b 2 x 1 b m F z J T I w U m V t b 3 Z p Z G F z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V s B t 2 l P F D S L H 0 n 8 3 + 8 d k 0 A A A A A A I A A A A A A B B m A A A A A Q A A I A A A A N 5 e + K / e c u r T y W c W 0 r o m I 8 j 8 L r h a p A r T S y r U Y 7 W + N J R w A A A A A A 6 A A A A A A g A A I A A A A A Z + T u O n P T 5 F L u Z 5 a 6 c 6 + 6 t J Z h z G Y T L I m 2 3 G t + t j U m n q U A A A A J 3 e Y x D f L l L r j 2 T b H 6 n S f r w q r A S C K G J t f 7 1 C C I S 2 e m g T U P b l 2 3 N V h G a n F r y C J d X l Q w x H j O d q u g k G 2 1 7 M r j x N 8 r S P g P u / a m z Y 0 F 1 x v 2 d H p I t K Q A A A A O Z 0 3 H D u V I a E 0 T d i A 0 Q V S N 5 F 1 q E + i q N a U 3 4 b O a R r 0 1 O a 7 d P 6 + R s U j o T 7 k C v S / 4 n e u f V k f L e 9 L r y 7 Q p 8 h O + w P c 7 8 = < / D a t a M a s h u p > 
</file>

<file path=customXml/itemProps1.xml><?xml version="1.0" encoding="utf-8"?>
<ds:datastoreItem xmlns:ds="http://schemas.openxmlformats.org/officeDocument/2006/customXml" ds:itemID="{17AFB994-43B9-4955-9A37-8D12D6283EB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6</vt:i4>
      </vt:variant>
    </vt:vector>
  </HeadingPairs>
  <TitlesOfParts>
    <vt:vector size="10" baseType="lpstr">
      <vt:lpstr>Reservas</vt:lpstr>
      <vt:lpstr>Layout do Dashboard</vt:lpstr>
      <vt:lpstr>Auxiliar</vt:lpstr>
      <vt:lpstr>Dashboard</vt:lpstr>
      <vt:lpstr>Ano</vt:lpstr>
      <vt:lpstr>indiceAno</vt:lpstr>
      <vt:lpstr>indiceMes</vt:lpstr>
      <vt:lpstr>listaAnos</vt:lpstr>
      <vt:lpstr>listaMeses</vt:lpstr>
      <vt:lpstr>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Aramaica</dc:creator>
  <cp:lastModifiedBy>jilson</cp:lastModifiedBy>
  <dcterms:created xsi:type="dcterms:W3CDTF">2019-05-12T20:52:34Z</dcterms:created>
  <dcterms:modified xsi:type="dcterms:W3CDTF">2020-07-22T12:55:11Z</dcterms:modified>
</cp:coreProperties>
</file>