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d7baea53586c9d/작성중 논문/IHC Rotating plasma/"/>
    </mc:Choice>
  </mc:AlternateContent>
  <xr:revisionPtr revIDLastSave="181" documentId="8_{2B084BCA-8E40-4E10-B81B-FC4E4300A762}" xr6:coauthVersionLast="45" xr6:coauthVersionMax="45" xr10:uidLastSave="{50CF1BD7-EA01-4027-9148-E45E8BEFECF8}"/>
  <bookViews>
    <workbookView xWindow="-103" yWindow="-103" windowWidth="16663" windowHeight="9017" xr2:uid="{5B3FCD96-906C-4B53-9B67-FCB8BD2287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9" i="1" l="1"/>
  <c r="S19" i="1"/>
  <c r="R19" i="1"/>
  <c r="T18" i="1"/>
  <c r="S18" i="1"/>
  <c r="R18" i="1"/>
  <c r="T17" i="1"/>
  <c r="S17" i="1"/>
  <c r="R17" i="1"/>
  <c r="T16" i="1"/>
  <c r="S16" i="1"/>
  <c r="R16" i="1"/>
  <c r="T15" i="1"/>
  <c r="S15" i="1"/>
  <c r="R15" i="1"/>
  <c r="T14" i="1"/>
  <c r="S14" i="1"/>
  <c r="R14" i="1"/>
  <c r="T13" i="1"/>
  <c r="S13" i="1"/>
  <c r="R13" i="1"/>
  <c r="T12" i="1"/>
  <c r="S12" i="1"/>
  <c r="R12" i="1"/>
  <c r="T11" i="1"/>
  <c r="S11" i="1"/>
  <c r="R11" i="1"/>
  <c r="T10" i="1"/>
  <c r="S10" i="1"/>
  <c r="R10" i="1"/>
  <c r="T9" i="1"/>
  <c r="S9" i="1"/>
  <c r="R9" i="1"/>
  <c r="T8" i="1"/>
  <c r="S8" i="1"/>
  <c r="R8" i="1"/>
  <c r="T7" i="1"/>
  <c r="S7" i="1"/>
  <c r="R7" i="1"/>
  <c r="T6" i="1"/>
  <c r="S6" i="1"/>
  <c r="R6" i="1"/>
  <c r="T5" i="1"/>
  <c r="S5" i="1"/>
  <c r="R5" i="1"/>
  <c r="T4" i="1"/>
  <c r="S4" i="1"/>
  <c r="R4" i="1"/>
  <c r="T3" i="1"/>
  <c r="S3" i="1"/>
  <c r="R3" i="1"/>
  <c r="T2" i="1"/>
  <c r="S2" i="1"/>
  <c r="R2" i="1"/>
  <c r="Y25" i="1"/>
  <c r="R39" i="1"/>
  <c r="Q39" i="1"/>
  <c r="P39" i="1"/>
  <c r="R38" i="1"/>
  <c r="Q38" i="1"/>
  <c r="P38" i="1"/>
  <c r="R37" i="1"/>
  <c r="Q37" i="1"/>
  <c r="P37" i="1"/>
  <c r="R36" i="1"/>
  <c r="Q36" i="1"/>
  <c r="P36" i="1"/>
  <c r="R35" i="1"/>
  <c r="Q35" i="1"/>
  <c r="P35" i="1"/>
  <c r="R34" i="1"/>
  <c r="Q34" i="1"/>
  <c r="P34" i="1"/>
  <c r="R33" i="1"/>
  <c r="Q33" i="1"/>
  <c r="P33" i="1"/>
  <c r="R32" i="1"/>
  <c r="Q32" i="1"/>
  <c r="P32" i="1"/>
  <c r="R31" i="1"/>
  <c r="Q31" i="1"/>
  <c r="P31" i="1"/>
  <c r="R30" i="1"/>
  <c r="Q30" i="1"/>
  <c r="P30" i="1"/>
  <c r="R29" i="1"/>
  <c r="Q29" i="1"/>
  <c r="P29" i="1"/>
  <c r="R28" i="1"/>
  <c r="Q28" i="1"/>
  <c r="P28" i="1"/>
  <c r="R27" i="1"/>
  <c r="Q27" i="1"/>
  <c r="P27" i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P22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L25" i="1"/>
  <c r="N24" i="1"/>
  <c r="M24" i="1"/>
  <c r="L24" i="1"/>
  <c r="N23" i="1"/>
  <c r="M23" i="1"/>
  <c r="L23" i="1"/>
  <c r="N22" i="1"/>
  <c r="M22" i="1"/>
  <c r="L22" i="1"/>
  <c r="Q22" i="1"/>
</calcChain>
</file>

<file path=xl/sharedStrings.xml><?xml version="1.0" encoding="utf-8"?>
<sst xmlns="http://schemas.openxmlformats.org/spreadsheetml/2006/main" count="22" uniqueCount="16">
  <si>
    <t>--</t>
  </si>
  <si>
    <t>Pressure</t>
    <phoneticPr fontId="2" type="noConversion"/>
  </si>
  <si>
    <t>E-field</t>
    <phoneticPr fontId="2" type="noConversion"/>
  </si>
  <si>
    <t xml:space="preserve">ExB </t>
    <phoneticPr fontId="2" type="noConversion"/>
  </si>
  <si>
    <t>볼트 미터 테슬라</t>
    <phoneticPr fontId="2" type="noConversion"/>
  </si>
  <si>
    <t>dp/dr</t>
    <phoneticPr fontId="2" type="noConversion"/>
  </si>
  <si>
    <t>Dia</t>
    <phoneticPr fontId="2" type="noConversion"/>
  </si>
  <si>
    <t>Baseline</t>
    <phoneticPr fontId="2" type="noConversion"/>
  </si>
  <si>
    <t xml:space="preserve">Low </t>
    <phoneticPr fontId="2" type="noConversion"/>
  </si>
  <si>
    <t>High</t>
    <phoneticPr fontId="2" type="noConversion"/>
  </si>
  <si>
    <t>m/s</t>
    <phoneticPr fontId="2" type="noConversion"/>
  </si>
  <si>
    <t>Pa (J/m^3)</t>
    <phoneticPr fontId="2" type="noConversion"/>
  </si>
  <si>
    <t>V/m</t>
    <phoneticPr fontId="2" type="noConversion"/>
  </si>
  <si>
    <t>T</t>
    <phoneticPr fontId="2" type="noConversion"/>
  </si>
  <si>
    <t>n</t>
    <phoneticPr fontId="2" type="noConversion"/>
  </si>
  <si>
    <t>Vp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</si>
</sst>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E+00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1" fontId="4" fillId="0" borderId="0" xfId="0" applyNumberFormat="1" applyFont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11" fontId="4" fillId="0" borderId="4" xfId="0" applyNumberFormat="1" applyFont="1" applyBorder="1">
      <alignment vertical="center"/>
    </xf>
    <xf numFmtId="11" fontId="4" fillId="0" borderId="0" xfId="0" applyNumberFormat="1" applyFont="1" applyBorder="1">
      <alignment vertical="center"/>
    </xf>
    <xf numFmtId="11" fontId="4" fillId="0" borderId="5" xfId="0" applyNumberFormat="1" applyFont="1" applyBorder="1">
      <alignment vertical="center"/>
    </xf>
    <xf numFmtId="11" fontId="4" fillId="0" borderId="6" xfId="0" applyNumberFormat="1" applyFont="1" applyBorder="1">
      <alignment vertical="center"/>
    </xf>
    <xf numFmtId="11" fontId="4" fillId="0" borderId="7" xfId="0" applyNumberFormat="1" applyFont="1" applyBorder="1">
      <alignment vertical="center"/>
    </xf>
    <xf numFmtId="11" fontId="4" fillId="0" borderId="8" xfId="0" applyNumberFormat="1" applyFont="1" applyBorder="1">
      <alignment vertical="center"/>
    </xf>
    <xf numFmtId="11" fontId="4" fillId="0" borderId="1" xfId="0" applyNumberFormat="1" applyFont="1" applyBorder="1">
      <alignment vertical="center"/>
    </xf>
    <xf numFmtId="11" fontId="4" fillId="0" borderId="2" xfId="0" applyNumberFormat="1" applyFont="1" applyBorder="1">
      <alignment vertical="center"/>
    </xf>
    <xf numFmtId="11" fontId="4" fillId="0" borderId="3" xfId="0" applyNumberFormat="1" applyFont="1" applyBorder="1">
      <alignment vertical="center"/>
    </xf>
    <xf numFmtId="11" fontId="0" fillId="0" borderId="1" xfId="0" applyNumberFormat="1" applyBorder="1">
      <alignment vertical="center"/>
    </xf>
    <xf numFmtId="11" fontId="0" fillId="0" borderId="2" xfId="0" applyNumberFormat="1" applyBorder="1">
      <alignment vertical="center"/>
    </xf>
    <xf numFmtId="11" fontId="0" fillId="0" borderId="3" xfId="0" applyNumberFormat="1" applyBorder="1">
      <alignment vertical="center"/>
    </xf>
    <xf numFmtId="11" fontId="0" fillId="0" borderId="4" xfId="0" applyNumberFormat="1" applyBorder="1">
      <alignment vertical="center"/>
    </xf>
    <xf numFmtId="11" fontId="0" fillId="0" borderId="0" xfId="0" applyNumberFormat="1" applyBorder="1">
      <alignment vertical="center"/>
    </xf>
    <xf numFmtId="11" fontId="0" fillId="0" borderId="5" xfId="0" applyNumberFormat="1" applyBorder="1">
      <alignment vertical="center"/>
    </xf>
    <xf numFmtId="11" fontId="0" fillId="0" borderId="6" xfId="0" applyNumberFormat="1" applyBorder="1">
      <alignment vertical="center"/>
    </xf>
    <xf numFmtId="11" fontId="0" fillId="0" borderId="7" xfId="0" applyNumberFormat="1" applyBorder="1">
      <alignment vertical="center"/>
    </xf>
    <xf numFmtId="11" fontId="0" fillId="0" borderId="8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4" fillId="0" borderId="4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5" fillId="0" borderId="0" xfId="0" applyFont="1">
      <alignment vertical="center"/>
    </xf>
    <xf numFmtId="176" fontId="4" fillId="0" borderId="4" xfId="0" applyNumberFormat="1" applyFont="1" applyBorder="1">
      <alignment vertical="center"/>
    </xf>
    <xf numFmtId="176" fontId="4" fillId="0" borderId="0" xfId="0" applyNumberFormat="1" applyFont="1" applyBorder="1">
      <alignment vertical="center"/>
    </xf>
    <xf numFmtId="176" fontId="4" fillId="0" borderId="6" xfId="0" applyNumberFormat="1" applyFont="1" applyBorder="1">
      <alignment vertical="center"/>
    </xf>
    <xf numFmtId="176" fontId="4" fillId="0" borderId="7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466358</xdr:colOff>
      <xdr:row>14</xdr:row>
      <xdr:rowOff>181841</xdr:rowOff>
    </xdr:from>
    <xdr:to>
      <xdr:col>36</xdr:col>
      <xdr:colOff>527047</xdr:colOff>
      <xdr:row>39</xdr:row>
      <xdr:rowOff>82034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AF0F402-8B00-4A78-96A8-993C7DD5A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03393" y="3229841"/>
          <a:ext cx="6306369" cy="5533550"/>
        </a:xfrm>
        <a:prstGeom prst="rect">
          <a:avLst/>
        </a:prstGeom>
      </xdr:spPr>
    </xdr:pic>
    <xdr:clientData/>
  </xdr:twoCellAnchor>
  <xdr:twoCellAnchor editAs="oneCell">
    <xdr:from>
      <xdr:col>35</xdr:col>
      <xdr:colOff>303071</xdr:colOff>
      <xdr:row>0</xdr:row>
      <xdr:rowOff>108857</xdr:rowOff>
    </xdr:from>
    <xdr:to>
      <xdr:col>49</xdr:col>
      <xdr:colOff>149476</xdr:colOff>
      <xdr:row>29</xdr:row>
      <xdr:rowOff>201905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4E51575-3746-46B0-865D-9DA4F22E5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591821" y="108857"/>
          <a:ext cx="9561905" cy="6733333"/>
        </a:xfrm>
        <a:prstGeom prst="rect">
          <a:avLst/>
        </a:prstGeom>
      </xdr:spPr>
    </xdr:pic>
    <xdr:clientData/>
  </xdr:twoCellAnchor>
  <xdr:twoCellAnchor editAs="oneCell">
    <xdr:from>
      <xdr:col>21</xdr:col>
      <xdr:colOff>199659</xdr:colOff>
      <xdr:row>32</xdr:row>
      <xdr:rowOff>65315</xdr:rowOff>
    </xdr:from>
    <xdr:to>
      <xdr:col>28</xdr:col>
      <xdr:colOff>544628</xdr:colOff>
      <xdr:row>57</xdr:row>
      <xdr:rowOff>208846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42E9E9F-FDB9-40AE-842B-7AA6F5C56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830059" y="7032171"/>
          <a:ext cx="5221769" cy="5599998"/>
        </a:xfrm>
        <a:prstGeom prst="rect">
          <a:avLst/>
        </a:prstGeom>
      </xdr:spPr>
    </xdr:pic>
    <xdr:clientData/>
  </xdr:twoCellAnchor>
  <xdr:twoCellAnchor editAs="oneCell">
    <xdr:from>
      <xdr:col>28</xdr:col>
      <xdr:colOff>373830</xdr:colOff>
      <xdr:row>33</xdr:row>
      <xdr:rowOff>152399</xdr:rowOff>
    </xdr:from>
    <xdr:to>
      <xdr:col>34</xdr:col>
      <xdr:colOff>593714</xdr:colOff>
      <xdr:row>38</xdr:row>
      <xdr:rowOff>63825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FFF4AEBF-1472-42F6-A5EC-BE0BC5568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881030" y="7336971"/>
          <a:ext cx="4400000" cy="1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8CB6D-D11B-4827-97C3-EF60A4823776}">
  <dimension ref="A1:AB39"/>
  <sheetViews>
    <sheetView tabSelected="1" topLeftCell="A13" zoomScale="40" zoomScaleNormal="40" workbookViewId="0">
      <selection activeCell="N24" sqref="N24:O24"/>
    </sheetView>
  </sheetViews>
  <sheetFormatPr defaultRowHeight="17.600000000000001" x14ac:dyDescent="0.55000000000000004"/>
  <cols>
    <col min="16" max="18" width="10.640625" bestFit="1" customWidth="1"/>
  </cols>
  <sheetData>
    <row r="1" spans="1:28" ht="29.15" thickBot="1" x14ac:dyDescent="0.6">
      <c r="E1" s="37" t="s">
        <v>14</v>
      </c>
      <c r="F1" s="3" t="s">
        <v>7</v>
      </c>
      <c r="G1" s="3" t="s">
        <v>8</v>
      </c>
      <c r="H1" s="3" t="s">
        <v>9</v>
      </c>
      <c r="K1" s="3" t="s">
        <v>13</v>
      </c>
      <c r="L1" s="3" t="s">
        <v>7</v>
      </c>
      <c r="M1" s="3" t="s">
        <v>8</v>
      </c>
      <c r="N1" s="3" t="s">
        <v>9</v>
      </c>
      <c r="R1" s="4" t="s">
        <v>1</v>
      </c>
      <c r="S1" s="4" t="s">
        <v>11</v>
      </c>
      <c r="T1" s="4"/>
      <c r="V1" s="4" t="s">
        <v>5</v>
      </c>
      <c r="Z1" s="4" t="s">
        <v>2</v>
      </c>
      <c r="AA1" s="4" t="s">
        <v>12</v>
      </c>
    </row>
    <row r="2" spans="1:28" x14ac:dyDescent="0.55000000000000004">
      <c r="A2" s="2">
        <v>31.804559999999999</v>
      </c>
      <c r="E2">
        <v>-12</v>
      </c>
      <c r="F2" s="1">
        <v>1.98588E+17</v>
      </c>
      <c r="G2" s="1">
        <v>1.37886E+17</v>
      </c>
      <c r="H2" s="1">
        <v>4.0803E+17</v>
      </c>
      <c r="K2">
        <v>-12</v>
      </c>
      <c r="L2">
        <v>9.14</v>
      </c>
      <c r="M2">
        <v>8.08</v>
      </c>
      <c r="N2">
        <v>11.2</v>
      </c>
      <c r="R2" s="15">
        <f>F2*L2*1.6E-19</f>
        <v>0.29041509119999998</v>
      </c>
      <c r="S2" s="16">
        <f>G2*M2*1.6E-19</f>
        <v>0.1782590208</v>
      </c>
      <c r="T2" s="17">
        <f>H2*N2*1.6E-19</f>
        <v>0.73118975999999991</v>
      </c>
      <c r="V2" s="18">
        <v>74.390900000000002</v>
      </c>
      <c r="W2" s="19">
        <v>34.793900000000001</v>
      </c>
      <c r="X2" s="20">
        <v>190.58016000000001</v>
      </c>
      <c r="Z2" s="6">
        <v>-200</v>
      </c>
      <c r="AA2" s="7">
        <v>60</v>
      </c>
      <c r="AB2" s="8">
        <v>-80</v>
      </c>
    </row>
    <row r="3" spans="1:28" x14ac:dyDescent="0.55000000000000004">
      <c r="A3">
        <v>42.40607</v>
      </c>
      <c r="E3">
        <v>-10</v>
      </c>
      <c r="F3" s="1">
        <v>2.9547E+17</v>
      </c>
      <c r="G3" s="1">
        <v>1.71855E+17</v>
      </c>
      <c r="H3" s="1">
        <v>6.6531E+17</v>
      </c>
      <c r="K3">
        <v>-10</v>
      </c>
      <c r="L3">
        <v>9.44</v>
      </c>
      <c r="M3">
        <v>8.82</v>
      </c>
      <c r="N3">
        <v>11.2</v>
      </c>
      <c r="R3" s="9">
        <f t="shared" ref="R3:R20" si="0">F3*L3*1.6E-19</f>
        <v>0.44627788799999996</v>
      </c>
      <c r="S3" s="10">
        <f t="shared" ref="S3:S20" si="1">G3*M3*1.6E-19</f>
        <v>0.24252177599999999</v>
      </c>
      <c r="T3" s="11">
        <f t="shared" ref="T3:T20" si="2">H3*N3*1.6E-19</f>
        <v>1.1922355199999999</v>
      </c>
      <c r="V3" s="21">
        <v>73.213849999999994</v>
      </c>
      <c r="W3" s="22">
        <v>33.379669999999997</v>
      </c>
      <c r="X3" s="23">
        <v>163.78283999999999</v>
      </c>
      <c r="Z3" s="31">
        <v>-102.5</v>
      </c>
      <c r="AA3" s="32">
        <v>65</v>
      </c>
      <c r="AB3" s="33">
        <v>-10</v>
      </c>
    </row>
    <row r="4" spans="1:28" x14ac:dyDescent="0.55000000000000004">
      <c r="A4">
        <v>53.007579999999997</v>
      </c>
      <c r="E4">
        <v>-8</v>
      </c>
      <c r="F4" s="1">
        <v>3.7989E+17</v>
      </c>
      <c r="G4" s="1">
        <v>2.1507E+17</v>
      </c>
      <c r="H4" s="1">
        <v>9.1053E+17</v>
      </c>
      <c r="K4">
        <v>-8</v>
      </c>
      <c r="L4">
        <v>9.7899999999999991</v>
      </c>
      <c r="M4">
        <v>9.07</v>
      </c>
      <c r="N4">
        <v>10.8</v>
      </c>
      <c r="R4" s="9">
        <f t="shared" si="0"/>
        <v>0.59505969599999986</v>
      </c>
      <c r="S4" s="10">
        <f t="shared" si="1"/>
        <v>0.312109584</v>
      </c>
      <c r="T4" s="11">
        <f t="shared" si="2"/>
        <v>1.5733958399999999</v>
      </c>
      <c r="V4" s="21">
        <v>73.999359999999996</v>
      </c>
      <c r="W4" s="22">
        <v>28.491350000000001</v>
      </c>
      <c r="X4" s="23">
        <v>95.724239999999995</v>
      </c>
      <c r="Z4" s="31">
        <v>32.5</v>
      </c>
      <c r="AA4" s="32">
        <v>72.5</v>
      </c>
      <c r="AB4" s="33">
        <v>55</v>
      </c>
    </row>
    <row r="5" spans="1:28" x14ac:dyDescent="0.55000000000000004">
      <c r="A5" s="2">
        <v>63.609099999999998</v>
      </c>
      <c r="E5">
        <v>-6</v>
      </c>
      <c r="F5" s="1">
        <v>4.7235E+17</v>
      </c>
      <c r="G5" s="1">
        <v>2.5326E+17</v>
      </c>
      <c r="H5" s="1">
        <v>1.05927E+18</v>
      </c>
      <c r="K5">
        <v>-6</v>
      </c>
      <c r="L5">
        <v>9.7799999999999994</v>
      </c>
      <c r="M5">
        <v>9.2799999999999994</v>
      </c>
      <c r="N5">
        <v>10.9</v>
      </c>
      <c r="R5" s="9">
        <f t="shared" si="0"/>
        <v>0.73913328</v>
      </c>
      <c r="S5" s="10">
        <f t="shared" si="1"/>
        <v>0.37604044799999997</v>
      </c>
      <c r="T5" s="11">
        <f t="shared" si="2"/>
        <v>1.8473668799999998</v>
      </c>
      <c r="V5" s="21">
        <v>58.105080000000001</v>
      </c>
      <c r="W5" s="22">
        <v>17.443580000000001</v>
      </c>
      <c r="X5" s="23">
        <v>31.653479999999998</v>
      </c>
      <c r="Z5" s="31">
        <v>112.5</v>
      </c>
      <c r="AA5" s="32">
        <v>80</v>
      </c>
      <c r="AB5" s="33">
        <v>67.5</v>
      </c>
    </row>
    <row r="6" spans="1:28" x14ac:dyDescent="0.55000000000000004">
      <c r="A6">
        <v>74.210610000000003</v>
      </c>
      <c r="E6">
        <v>-4</v>
      </c>
      <c r="F6" s="1">
        <v>5.4069E+17</v>
      </c>
      <c r="G6" s="1">
        <v>2.8542E+17</v>
      </c>
      <c r="H6" s="1">
        <v>1.11153E+18</v>
      </c>
      <c r="K6">
        <v>-4</v>
      </c>
      <c r="L6">
        <v>10.3</v>
      </c>
      <c r="M6">
        <v>9.33</v>
      </c>
      <c r="N6">
        <v>11</v>
      </c>
      <c r="R6" s="9">
        <f t="shared" si="0"/>
        <v>0.89105711999999992</v>
      </c>
      <c r="S6" s="10">
        <f t="shared" si="1"/>
        <v>0.42607497599999999</v>
      </c>
      <c r="T6" s="11">
        <f t="shared" si="2"/>
        <v>1.9562927999999999</v>
      </c>
      <c r="V6" s="21">
        <v>21.828600000000002</v>
      </c>
      <c r="W6" s="22">
        <v>3.6783000000000001</v>
      </c>
      <c r="X6" s="23">
        <v>-24.602399999999999</v>
      </c>
      <c r="Z6" s="31">
        <v>150</v>
      </c>
      <c r="AA6" s="32">
        <v>82.5</v>
      </c>
      <c r="AB6" s="33">
        <v>80</v>
      </c>
    </row>
    <row r="7" spans="1:28" x14ac:dyDescent="0.55000000000000004">
      <c r="A7">
        <v>84.812129999999996</v>
      </c>
      <c r="E7">
        <v>-2</v>
      </c>
      <c r="F7" s="1">
        <v>5.7285E+17</v>
      </c>
      <c r="G7" s="1">
        <v>3.0552E+17</v>
      </c>
      <c r="H7" s="1">
        <v>1.12158E+18</v>
      </c>
      <c r="K7">
        <v>-2</v>
      </c>
      <c r="L7">
        <v>10.6</v>
      </c>
      <c r="M7">
        <v>9.1199999999999992</v>
      </c>
      <c r="N7">
        <v>11</v>
      </c>
      <c r="R7" s="9">
        <f t="shared" si="0"/>
        <v>0.97155359999999991</v>
      </c>
      <c r="S7" s="10">
        <f t="shared" si="1"/>
        <v>0.44581478399999996</v>
      </c>
      <c r="T7" s="11">
        <f t="shared" si="2"/>
        <v>1.9739807999999999</v>
      </c>
      <c r="V7" s="21">
        <v>-1.3684099999999999</v>
      </c>
      <c r="W7" s="22">
        <v>-1.09022</v>
      </c>
      <c r="X7" s="23">
        <v>-66.185280000000006</v>
      </c>
      <c r="Z7" s="31">
        <v>107.5</v>
      </c>
      <c r="AA7" s="32">
        <v>55</v>
      </c>
      <c r="AB7" s="33">
        <v>67.5</v>
      </c>
    </row>
    <row r="8" spans="1:28" x14ac:dyDescent="0.55000000000000004">
      <c r="A8">
        <v>95.413650000000004</v>
      </c>
      <c r="E8">
        <v>0</v>
      </c>
      <c r="F8" s="1">
        <v>5.7687E+17</v>
      </c>
      <c r="G8" s="1">
        <v>3.1557E+17</v>
      </c>
      <c r="H8" s="1">
        <v>1.09545E+18</v>
      </c>
      <c r="K8">
        <v>0</v>
      </c>
      <c r="L8">
        <v>10.6</v>
      </c>
      <c r="M8">
        <v>8.73</v>
      </c>
      <c r="N8">
        <v>10.6</v>
      </c>
      <c r="R8" s="9">
        <f t="shared" si="0"/>
        <v>0.97837151999999994</v>
      </c>
      <c r="S8" s="10">
        <f t="shared" si="1"/>
        <v>0.44078817599999998</v>
      </c>
      <c r="T8" s="11">
        <f t="shared" si="2"/>
        <v>1.8578831999999998</v>
      </c>
      <c r="V8" s="21">
        <v>-21.79805</v>
      </c>
      <c r="W8" s="22">
        <v>-1.63212</v>
      </c>
      <c r="X8" s="23">
        <v>-95.761219999999994</v>
      </c>
      <c r="Z8" s="31">
        <v>60</v>
      </c>
      <c r="AA8" s="32">
        <v>32.5</v>
      </c>
      <c r="AB8" s="33">
        <v>40</v>
      </c>
    </row>
    <row r="9" spans="1:28" x14ac:dyDescent="0.55000000000000004">
      <c r="A9">
        <v>106.01515999999999</v>
      </c>
      <c r="E9">
        <v>2</v>
      </c>
      <c r="F9" s="1">
        <v>6.0501E+17</v>
      </c>
      <c r="G9" s="1">
        <v>3.2964E+17</v>
      </c>
      <c r="H9" s="1">
        <v>1.03716E+18</v>
      </c>
      <c r="K9">
        <v>2</v>
      </c>
      <c r="L9">
        <v>9.98</v>
      </c>
      <c r="M9">
        <v>8.3699999999999992</v>
      </c>
      <c r="N9">
        <v>10.3</v>
      </c>
      <c r="R9" s="9">
        <f t="shared" si="0"/>
        <v>0.96607996799999996</v>
      </c>
      <c r="S9" s="10">
        <f t="shared" si="1"/>
        <v>0.44145388799999991</v>
      </c>
      <c r="T9" s="11">
        <f t="shared" si="2"/>
        <v>1.7092396799999998</v>
      </c>
      <c r="V9" s="21">
        <v>-40.63738</v>
      </c>
      <c r="W9" s="22">
        <v>-6.9489700000000001</v>
      </c>
      <c r="X9" s="23">
        <v>-124.87406</v>
      </c>
      <c r="Z9" s="31">
        <v>37.5</v>
      </c>
      <c r="AA9" s="32">
        <v>20</v>
      </c>
      <c r="AB9" s="33">
        <v>27.5</v>
      </c>
    </row>
    <row r="10" spans="1:28" x14ac:dyDescent="0.55000000000000004">
      <c r="A10">
        <v>116.61668</v>
      </c>
      <c r="E10">
        <v>4</v>
      </c>
      <c r="F10" s="1">
        <v>5.8692E+17</v>
      </c>
      <c r="G10" s="1">
        <v>3.3969E+17</v>
      </c>
      <c r="H10" s="1">
        <v>9.3867E+17</v>
      </c>
      <c r="K10">
        <v>4</v>
      </c>
      <c r="L10">
        <v>9.49</v>
      </c>
      <c r="M10">
        <v>7.99</v>
      </c>
      <c r="N10">
        <v>9.82</v>
      </c>
      <c r="R10" s="9">
        <f t="shared" si="0"/>
        <v>0.89117932799999999</v>
      </c>
      <c r="S10" s="10">
        <f t="shared" si="1"/>
        <v>0.43425969599999997</v>
      </c>
      <c r="T10" s="11">
        <f t="shared" si="2"/>
        <v>1.4748383039999999</v>
      </c>
      <c r="V10" s="21">
        <v>-51.000129999999999</v>
      </c>
      <c r="W10" s="22">
        <v>-19.702020000000001</v>
      </c>
      <c r="X10" s="23">
        <v>-138.51794000000001</v>
      </c>
      <c r="Z10" s="31">
        <v>32.5</v>
      </c>
      <c r="AA10" s="32">
        <v>2.5</v>
      </c>
      <c r="AB10" s="33">
        <v>40</v>
      </c>
    </row>
    <row r="11" spans="1:28" x14ac:dyDescent="0.55000000000000004">
      <c r="A11" s="2">
        <v>127.21819000000001</v>
      </c>
      <c r="E11">
        <v>6</v>
      </c>
      <c r="F11" s="1">
        <v>5.5677E+17</v>
      </c>
      <c r="G11" s="1">
        <v>3.5175E+17</v>
      </c>
      <c r="H11" s="1">
        <v>7.7787E+17</v>
      </c>
      <c r="K11">
        <v>6</v>
      </c>
      <c r="L11">
        <v>9.02</v>
      </c>
      <c r="M11">
        <v>7.35</v>
      </c>
      <c r="N11">
        <v>9.7200000000000006</v>
      </c>
      <c r="R11" s="9">
        <f t="shared" si="0"/>
        <v>0.80353046399999994</v>
      </c>
      <c r="S11" s="10">
        <f t="shared" si="1"/>
        <v>0.41365799999999997</v>
      </c>
      <c r="T11" s="11">
        <f t="shared" si="2"/>
        <v>1.209743424</v>
      </c>
      <c r="V11" s="21">
        <v>-74.614419999999996</v>
      </c>
      <c r="W11" s="22">
        <v>-34.52778</v>
      </c>
      <c r="X11" s="23">
        <v>-139.67972</v>
      </c>
      <c r="Z11" s="31">
        <v>45</v>
      </c>
      <c r="AA11" s="32">
        <v>-10</v>
      </c>
      <c r="AB11" s="33">
        <v>20</v>
      </c>
    </row>
    <row r="12" spans="1:28" x14ac:dyDescent="0.55000000000000004">
      <c r="A12">
        <v>137.81970999999999</v>
      </c>
      <c r="E12">
        <v>8</v>
      </c>
      <c r="F12" s="1">
        <v>5.2059E+17</v>
      </c>
      <c r="G12" s="1">
        <v>3.3969E+17</v>
      </c>
      <c r="H12" s="1">
        <v>5.9697E+17</v>
      </c>
      <c r="K12">
        <v>8</v>
      </c>
      <c r="L12">
        <v>8.25</v>
      </c>
      <c r="M12">
        <v>6.54</v>
      </c>
      <c r="N12">
        <v>9.64</v>
      </c>
      <c r="R12" s="9">
        <f t="shared" si="0"/>
        <v>0.68717879999999998</v>
      </c>
      <c r="S12" s="10">
        <f t="shared" si="1"/>
        <v>0.35545161599999997</v>
      </c>
      <c r="T12" s="11">
        <f t="shared" si="2"/>
        <v>0.92076652799999992</v>
      </c>
      <c r="V12" s="21">
        <v>-89.844589999999997</v>
      </c>
      <c r="W12" s="22">
        <v>-41.026510000000002</v>
      </c>
      <c r="X12" s="23">
        <v>-133.55323999999999</v>
      </c>
      <c r="Z12" s="31">
        <v>42.5</v>
      </c>
      <c r="AA12" s="32">
        <v>-5</v>
      </c>
      <c r="AB12" s="33">
        <v>72.5</v>
      </c>
    </row>
    <row r="13" spans="1:28" x14ac:dyDescent="0.55000000000000004">
      <c r="A13">
        <v>148.42123000000001</v>
      </c>
      <c r="E13">
        <v>10</v>
      </c>
      <c r="F13" s="1">
        <v>4.5225E+17</v>
      </c>
      <c r="G13" s="1">
        <v>3.0753E+17</v>
      </c>
      <c r="H13" s="1">
        <v>4.8039E+17</v>
      </c>
      <c r="K13">
        <v>10</v>
      </c>
      <c r="L13">
        <v>6.98</v>
      </c>
      <c r="M13">
        <v>5.6</v>
      </c>
      <c r="N13">
        <v>8.4700000000000006</v>
      </c>
      <c r="R13" s="9">
        <f t="shared" si="0"/>
        <v>0.50507279999999999</v>
      </c>
      <c r="S13" s="10">
        <f t="shared" si="1"/>
        <v>0.27554687999999999</v>
      </c>
      <c r="T13" s="11">
        <f t="shared" si="2"/>
        <v>0.65102452799999999</v>
      </c>
      <c r="V13" s="21">
        <v>-81.593140000000005</v>
      </c>
      <c r="W13" s="22">
        <v>-34.224670000000003</v>
      </c>
      <c r="X13" s="23">
        <v>-116.64834</v>
      </c>
      <c r="Z13" s="31">
        <v>62.5</v>
      </c>
      <c r="AA13" s="32">
        <v>105</v>
      </c>
      <c r="AB13" s="33">
        <v>195</v>
      </c>
    </row>
    <row r="14" spans="1:28" x14ac:dyDescent="0.55000000000000004">
      <c r="A14">
        <v>159.02274</v>
      </c>
      <c r="E14">
        <v>12</v>
      </c>
      <c r="F14" s="1">
        <v>3.7386E+17</v>
      </c>
      <c r="G14" s="1">
        <v>2.8542E+17</v>
      </c>
      <c r="H14" s="1">
        <v>4.4823E+17</v>
      </c>
      <c r="K14">
        <v>12</v>
      </c>
      <c r="L14">
        <v>5.48</v>
      </c>
      <c r="M14">
        <v>4.1900000000000004</v>
      </c>
      <c r="N14">
        <v>5.39</v>
      </c>
      <c r="R14" s="9">
        <f t="shared" si="0"/>
        <v>0.32780044800000002</v>
      </c>
      <c r="S14" s="10">
        <f t="shared" si="1"/>
        <v>0.19134556799999999</v>
      </c>
      <c r="T14" s="11">
        <f t="shared" si="2"/>
        <v>0.38655355199999997</v>
      </c>
      <c r="V14" s="21">
        <v>-53.700769999999999</v>
      </c>
      <c r="W14" s="22">
        <v>-21.294740000000001</v>
      </c>
      <c r="X14" s="23">
        <v>-67.541629999999998</v>
      </c>
      <c r="Z14" s="31">
        <v>75</v>
      </c>
      <c r="AA14" s="32">
        <v>130</v>
      </c>
      <c r="AB14" s="33">
        <v>240</v>
      </c>
    </row>
    <row r="15" spans="1:28" x14ac:dyDescent="0.55000000000000004">
      <c r="E15">
        <v>14</v>
      </c>
      <c r="F15" s="1">
        <v>2.9547E+17</v>
      </c>
      <c r="G15" s="1">
        <v>2.7336E+17</v>
      </c>
      <c r="H15" s="1">
        <v>3.5577E+17</v>
      </c>
      <c r="K15">
        <v>14</v>
      </c>
      <c r="L15">
        <v>3.78</v>
      </c>
      <c r="M15">
        <v>3.17</v>
      </c>
      <c r="N15">
        <v>3.24</v>
      </c>
      <c r="R15" s="9">
        <f t="shared" si="0"/>
        <v>0.178700256</v>
      </c>
      <c r="S15" s="10">
        <f t="shared" si="1"/>
        <v>0.138648192</v>
      </c>
      <c r="T15" s="11">
        <f t="shared" si="2"/>
        <v>0.18443116800000001</v>
      </c>
      <c r="V15" s="21">
        <v>-22.678429999999999</v>
      </c>
      <c r="W15" s="22">
        <v>-13.85694</v>
      </c>
      <c r="X15" s="23">
        <v>-20.436070000000001</v>
      </c>
      <c r="Z15" s="31">
        <v>22.5</v>
      </c>
      <c r="AA15" s="32">
        <v>27.5</v>
      </c>
      <c r="AB15" s="33">
        <v>202.5</v>
      </c>
    </row>
    <row r="16" spans="1:28" x14ac:dyDescent="0.55000000000000004">
      <c r="E16">
        <v>16</v>
      </c>
      <c r="F16" s="1">
        <v>2.4522E+17</v>
      </c>
      <c r="G16" s="1">
        <v>2.5326E+17</v>
      </c>
      <c r="H16" s="1">
        <v>3.0954E+17</v>
      </c>
      <c r="K16">
        <v>16</v>
      </c>
      <c r="L16">
        <v>2.88</v>
      </c>
      <c r="M16">
        <v>2.62</v>
      </c>
      <c r="N16">
        <v>2.35</v>
      </c>
      <c r="R16" s="9">
        <f t="shared" si="0"/>
        <v>0.112997376</v>
      </c>
      <c r="S16" s="10">
        <f t="shared" si="1"/>
        <v>0.10616659199999999</v>
      </c>
      <c r="T16" s="11">
        <f t="shared" si="2"/>
        <v>0.11638704</v>
      </c>
      <c r="V16" s="21">
        <v>-11.47686</v>
      </c>
      <c r="W16" s="22">
        <v>-10.612080000000001</v>
      </c>
      <c r="X16" s="23">
        <v>-6.71983</v>
      </c>
      <c r="Z16" s="31">
        <v>-32.5</v>
      </c>
      <c r="AA16" s="32">
        <v>-37.5</v>
      </c>
      <c r="AB16" s="33">
        <v>127.5</v>
      </c>
    </row>
    <row r="17" spans="5:28" x14ac:dyDescent="0.55000000000000004">
      <c r="E17">
        <v>18</v>
      </c>
      <c r="F17" s="1">
        <v>2.1909E+17</v>
      </c>
      <c r="G17" s="1">
        <v>2.2713E+17</v>
      </c>
      <c r="H17" s="1">
        <v>3.1155E+17</v>
      </c>
      <c r="K17">
        <v>18</v>
      </c>
      <c r="L17">
        <v>2.5099999999999998</v>
      </c>
      <c r="M17">
        <v>2.29</v>
      </c>
      <c r="N17">
        <v>2.06</v>
      </c>
      <c r="R17" s="9">
        <f t="shared" si="0"/>
        <v>8.7986543999999986E-2</v>
      </c>
      <c r="S17" s="10">
        <f t="shared" si="1"/>
        <v>8.3220431999999997E-2</v>
      </c>
      <c r="T17" s="11">
        <f t="shared" si="2"/>
        <v>0.10268687999999999</v>
      </c>
      <c r="V17" s="21">
        <v>-11.26291</v>
      </c>
      <c r="W17" s="22">
        <v>-12.223940000000001</v>
      </c>
      <c r="X17" s="23">
        <v>-12.209540000000001</v>
      </c>
      <c r="Z17" s="31">
        <v>-57.5</v>
      </c>
      <c r="AA17" s="32">
        <v>-80</v>
      </c>
      <c r="AB17" s="33">
        <v>30</v>
      </c>
    </row>
    <row r="18" spans="5:28" x14ac:dyDescent="0.55000000000000004">
      <c r="E18">
        <v>20</v>
      </c>
      <c r="F18" s="1">
        <v>1.84719E+17</v>
      </c>
      <c r="G18" s="1">
        <v>1.88739E+17</v>
      </c>
      <c r="H18" s="1">
        <v>2.8542E+17</v>
      </c>
      <c r="K18">
        <v>20</v>
      </c>
      <c r="L18">
        <v>2.27</v>
      </c>
      <c r="M18">
        <v>2.11</v>
      </c>
      <c r="N18">
        <v>1.96</v>
      </c>
      <c r="R18" s="9">
        <f t="shared" si="0"/>
        <v>6.7089940799999997E-2</v>
      </c>
      <c r="S18" s="10">
        <f t="shared" si="1"/>
        <v>6.371828639999999E-2</v>
      </c>
      <c r="T18" s="11">
        <f t="shared" si="2"/>
        <v>8.9507711999999989E-2</v>
      </c>
      <c r="V18" s="21">
        <v>-13.19458</v>
      </c>
      <c r="W18" s="22">
        <v>-13.069179999999999</v>
      </c>
      <c r="X18" s="23">
        <v>-17.88954</v>
      </c>
      <c r="Z18" s="31">
        <v>-125.83</v>
      </c>
      <c r="AA18" s="32">
        <v>-146.66999999999999</v>
      </c>
      <c r="AB18" s="33">
        <v>-66.669999999999987</v>
      </c>
    </row>
    <row r="19" spans="5:28" ht="18" thickBot="1" x14ac:dyDescent="0.6">
      <c r="E19">
        <v>23</v>
      </c>
      <c r="F19" s="1">
        <v>1.19796E+17</v>
      </c>
      <c r="G19" s="1">
        <v>1.21203E+17</v>
      </c>
      <c r="H19" s="1">
        <v>2.0904E+17</v>
      </c>
      <c r="K19">
        <v>23</v>
      </c>
      <c r="L19">
        <v>2.2400000000000002</v>
      </c>
      <c r="M19">
        <v>1.77</v>
      </c>
      <c r="N19">
        <v>1.61</v>
      </c>
      <c r="R19" s="12">
        <f t="shared" si="0"/>
        <v>4.2934886400000004E-2</v>
      </c>
      <c r="S19" s="13">
        <f t="shared" si="1"/>
        <v>3.43246896E-2</v>
      </c>
      <c r="T19" s="14">
        <f t="shared" si="2"/>
        <v>5.3848703999999997E-2</v>
      </c>
      <c r="V19" s="24">
        <v>-14.311629999999999</v>
      </c>
      <c r="W19" s="25">
        <v>-11.441560000000001</v>
      </c>
      <c r="X19" s="26">
        <v>-17.949570000000001</v>
      </c>
      <c r="Z19" s="34">
        <v>-186.67000000000002</v>
      </c>
      <c r="AA19" s="35">
        <v>-203.33</v>
      </c>
      <c r="AB19" s="36">
        <v>-103.33</v>
      </c>
    </row>
    <row r="20" spans="5:28" ht="18" thickBot="1" x14ac:dyDescent="0.6">
      <c r="H20" t="s">
        <v>0</v>
      </c>
      <c r="R20" s="5"/>
      <c r="S20" s="5"/>
      <c r="T20" s="5"/>
    </row>
    <row r="21" spans="5:28" ht="28.75" x14ac:dyDescent="0.55000000000000004">
      <c r="E21" s="37" t="s">
        <v>15</v>
      </c>
      <c r="F21" s="3" t="s">
        <v>7</v>
      </c>
      <c r="G21" s="3" t="s">
        <v>8</v>
      </c>
      <c r="H21" s="3" t="s">
        <v>9</v>
      </c>
      <c r="L21" s="6" t="s">
        <v>3</v>
      </c>
      <c r="M21" s="27" t="s">
        <v>4</v>
      </c>
      <c r="N21" s="27"/>
      <c r="O21" s="27"/>
      <c r="P21" s="7" t="s">
        <v>6</v>
      </c>
      <c r="Q21" s="27"/>
      <c r="R21" s="28"/>
    </row>
    <row r="22" spans="5:28" x14ac:dyDescent="0.55000000000000004">
      <c r="E22">
        <v>-12</v>
      </c>
      <c r="F22">
        <v>3.57</v>
      </c>
      <c r="G22">
        <v>4.79</v>
      </c>
      <c r="H22">
        <v>1.97</v>
      </c>
      <c r="L22" s="38">
        <f>Z2/($A$5/10000)</f>
        <v>-31442.042097750164</v>
      </c>
      <c r="M22" s="39">
        <f>AA2/($A$2/10000)</f>
        <v>18865.219327039897</v>
      </c>
      <c r="N22" s="39">
        <f>AB2/($A$11/10000)</f>
        <v>-6288.4089138510772</v>
      </c>
      <c r="O22" s="29"/>
      <c r="P22" s="22">
        <f>V2/($A$5/10000)/(F2*1.6E-19)</f>
        <v>368067.58991755598</v>
      </c>
      <c r="Q22" s="22">
        <f>W2/($A$2/10000)/(G2*1.6E-19)</f>
        <v>495876.54138737003</v>
      </c>
      <c r="R22" s="23">
        <f>X2/($A$11/10000)/(H2*1.6E-19)</f>
        <v>229464.97058794022</v>
      </c>
    </row>
    <row r="23" spans="5:28" x14ac:dyDescent="0.55000000000000004">
      <c r="E23">
        <v>-10</v>
      </c>
      <c r="F23">
        <v>3.17</v>
      </c>
      <c r="G23">
        <v>4.91</v>
      </c>
      <c r="H23">
        <v>1.81</v>
      </c>
      <c r="L23" s="38">
        <f t="shared" ref="L23:L39" si="3">Z3/($A$5/10000)</f>
        <v>-16114.04657509696</v>
      </c>
      <c r="M23" s="39">
        <f t="shared" ref="M23:M39" si="4">AA3/($A$2/10000)</f>
        <v>20437.320937626555</v>
      </c>
      <c r="N23" s="39">
        <f t="shared" ref="N23:N39" si="5">AB3/($A$11/10000)</f>
        <v>-786.05111423138464</v>
      </c>
      <c r="O23" s="29"/>
      <c r="P23" s="22">
        <f t="shared" ref="P23:P39" si="6">V3/($A$5/10000)/(F3*1.6E-19)</f>
        <v>243467.28875164632</v>
      </c>
      <c r="Q23" s="22">
        <f t="shared" ref="Q23:Q39" si="7">W3/($A$2/10000)/(G3*1.6E-19)</f>
        <v>381689.74548202811</v>
      </c>
      <c r="R23" s="23">
        <f t="shared" ref="R23:R39" si="8">X3/($A$11/10000)/(H3*1.6E-19)</f>
        <v>120941.44447135602</v>
      </c>
    </row>
    <row r="24" spans="5:28" x14ac:dyDescent="0.55000000000000004">
      <c r="E24">
        <v>-8</v>
      </c>
      <c r="F24">
        <v>3.16</v>
      </c>
      <c r="G24">
        <v>5.05</v>
      </c>
      <c r="H24">
        <v>1.93</v>
      </c>
      <c r="L24" s="38">
        <f t="shared" si="3"/>
        <v>5109.3318408844016</v>
      </c>
      <c r="M24" s="39">
        <f t="shared" si="4"/>
        <v>22795.473353506542</v>
      </c>
      <c r="N24" s="39">
        <f t="shared" si="5"/>
        <v>4323.2811282726152</v>
      </c>
      <c r="O24" s="29"/>
      <c r="P24" s="22">
        <f t="shared" si="6"/>
        <v>191395.123615271</v>
      </c>
      <c r="Q24" s="22">
        <f t="shared" si="7"/>
        <v>260329.76021056043</v>
      </c>
      <c r="R24" s="23">
        <f t="shared" si="8"/>
        <v>51648.590320302785</v>
      </c>
      <c r="W24" s="1">
        <v>4E+16</v>
      </c>
      <c r="X24">
        <v>4</v>
      </c>
      <c r="Y24" s="1">
        <v>1.5999999999999999E-19</v>
      </c>
    </row>
    <row r="25" spans="5:28" x14ac:dyDescent="0.55000000000000004">
      <c r="E25">
        <v>-6</v>
      </c>
      <c r="F25">
        <v>3.3</v>
      </c>
      <c r="G25">
        <v>5.2</v>
      </c>
      <c r="H25">
        <v>2.0299999999999998</v>
      </c>
      <c r="L25" s="38">
        <f t="shared" si="3"/>
        <v>17686.148679984468</v>
      </c>
      <c r="M25" s="39">
        <f t="shared" si="4"/>
        <v>25153.62576938653</v>
      </c>
      <c r="N25" s="39">
        <f t="shared" si="5"/>
        <v>5305.8450210618466</v>
      </c>
      <c r="O25" s="29"/>
      <c r="P25" s="22">
        <f t="shared" si="6"/>
        <v>120867.89268108536</v>
      </c>
      <c r="Q25" s="22">
        <f t="shared" si="7"/>
        <v>135350.43143605988</v>
      </c>
      <c r="R25" s="23">
        <f t="shared" si="8"/>
        <v>14680.660515792035</v>
      </c>
      <c r="Y25" s="1">
        <f>4000/W24/Y24</f>
        <v>625000</v>
      </c>
      <c r="Z25" t="s">
        <v>10</v>
      </c>
    </row>
    <row r="26" spans="5:28" x14ac:dyDescent="0.55000000000000004">
      <c r="E26">
        <v>-4</v>
      </c>
      <c r="F26">
        <v>3.61</v>
      </c>
      <c r="G26">
        <v>5.37</v>
      </c>
      <c r="H26">
        <v>2.2000000000000002</v>
      </c>
      <c r="L26" s="38">
        <f t="shared" si="3"/>
        <v>23581.531573312623</v>
      </c>
      <c r="M26" s="39">
        <f t="shared" si="4"/>
        <v>25939.676574679859</v>
      </c>
      <c r="N26" s="39">
        <f t="shared" si="5"/>
        <v>6288.4089138510772</v>
      </c>
      <c r="O26" s="29"/>
      <c r="P26" s="22">
        <f t="shared" si="6"/>
        <v>39667.817981129971</v>
      </c>
      <c r="Q26" s="22">
        <f t="shared" si="7"/>
        <v>25325.228409978736</v>
      </c>
      <c r="R26" s="23">
        <f t="shared" si="8"/>
        <v>-10873.94398529854</v>
      </c>
    </row>
    <row r="27" spans="5:28" x14ac:dyDescent="0.55000000000000004">
      <c r="E27">
        <v>-2</v>
      </c>
      <c r="F27">
        <v>3.9</v>
      </c>
      <c r="G27">
        <v>5.53</v>
      </c>
      <c r="H27">
        <v>2.35</v>
      </c>
      <c r="L27" s="38">
        <f t="shared" si="3"/>
        <v>16900.097627540712</v>
      </c>
      <c r="M27" s="39">
        <f t="shared" si="4"/>
        <v>17293.117716453238</v>
      </c>
      <c r="N27" s="39">
        <f t="shared" si="5"/>
        <v>5305.8450210618466</v>
      </c>
      <c r="O27" s="29"/>
      <c r="P27" s="22">
        <f t="shared" si="6"/>
        <v>-2347.124292298502</v>
      </c>
      <c r="Q27" s="22">
        <f t="shared" si="7"/>
        <v>-7012.3748768238838</v>
      </c>
      <c r="R27" s="23">
        <f t="shared" si="8"/>
        <v>-28990.91743885645</v>
      </c>
    </row>
    <row r="28" spans="5:28" x14ac:dyDescent="0.55000000000000004">
      <c r="E28">
        <v>0</v>
      </c>
      <c r="F28">
        <v>4.04</v>
      </c>
      <c r="G28">
        <v>5.59</v>
      </c>
      <c r="H28">
        <v>2.4700000000000002</v>
      </c>
      <c r="L28" s="38">
        <f t="shared" si="3"/>
        <v>9432.6126293250491</v>
      </c>
      <c r="M28" s="39">
        <f t="shared" si="4"/>
        <v>10218.660468813277</v>
      </c>
      <c r="N28" s="39">
        <f t="shared" si="5"/>
        <v>3144.2044569255386</v>
      </c>
      <c r="O28" s="29"/>
      <c r="P28" s="22">
        <f t="shared" si="6"/>
        <v>-37127.906078755987</v>
      </c>
      <c r="Q28" s="22">
        <f t="shared" si="7"/>
        <v>-10163.586845512473</v>
      </c>
      <c r="R28" s="23">
        <f t="shared" si="8"/>
        <v>-42946.513807771211</v>
      </c>
    </row>
    <row r="29" spans="5:28" x14ac:dyDescent="0.55000000000000004">
      <c r="E29">
        <v>2</v>
      </c>
      <c r="F29">
        <v>4.1399999999999997</v>
      </c>
      <c r="G29">
        <v>5.66</v>
      </c>
      <c r="H29">
        <v>2.5099999999999998</v>
      </c>
      <c r="L29" s="38">
        <f t="shared" si="3"/>
        <v>5895.3828933281557</v>
      </c>
      <c r="M29" s="39">
        <f t="shared" si="4"/>
        <v>6288.4064423466325</v>
      </c>
      <c r="N29" s="39">
        <f t="shared" si="5"/>
        <v>2161.6405641363076</v>
      </c>
      <c r="O29" s="29"/>
      <c r="P29" s="22">
        <f t="shared" si="6"/>
        <v>-65996.957317971523</v>
      </c>
      <c r="Q29" s="22">
        <f t="shared" si="7"/>
        <v>-41425.824114634037</v>
      </c>
      <c r="R29" s="23">
        <f t="shared" si="8"/>
        <v>-59150.344451191704</v>
      </c>
    </row>
    <row r="30" spans="5:28" x14ac:dyDescent="0.55000000000000004">
      <c r="E30">
        <v>4</v>
      </c>
      <c r="F30">
        <v>4.1900000000000004</v>
      </c>
      <c r="G30">
        <v>5.67</v>
      </c>
      <c r="H30">
        <v>2.58</v>
      </c>
      <c r="L30" s="38">
        <f t="shared" si="3"/>
        <v>5109.3318408844016</v>
      </c>
      <c r="M30" s="39">
        <f t="shared" si="4"/>
        <v>786.05080529332906</v>
      </c>
      <c r="N30" s="39">
        <f t="shared" si="5"/>
        <v>3144.2044569255386</v>
      </c>
      <c r="O30" s="29"/>
      <c r="P30" s="22">
        <f t="shared" si="6"/>
        <v>-85379.408312181127</v>
      </c>
      <c r="Q30" s="22">
        <f t="shared" si="7"/>
        <v>-113977.36676753272</v>
      </c>
      <c r="R30" s="23">
        <f t="shared" si="8"/>
        <v>-72497.643659403795</v>
      </c>
    </row>
    <row r="31" spans="5:28" x14ac:dyDescent="0.55000000000000004">
      <c r="E31">
        <v>6</v>
      </c>
      <c r="F31">
        <v>4.2699999999999996</v>
      </c>
      <c r="G31">
        <v>5.67</v>
      </c>
      <c r="H31">
        <v>2.67</v>
      </c>
      <c r="L31" s="38">
        <f t="shared" si="3"/>
        <v>7074.4594719937868</v>
      </c>
      <c r="M31" s="39">
        <f t="shared" si="4"/>
        <v>-3144.2032211733163</v>
      </c>
      <c r="N31" s="39">
        <f t="shared" si="5"/>
        <v>1572.1022284627693</v>
      </c>
      <c r="O31" s="29"/>
      <c r="P31" s="22">
        <f t="shared" si="6"/>
        <v>-131676.32812579765</v>
      </c>
      <c r="Q31" s="22">
        <f t="shared" si="7"/>
        <v>-192896.86761898294</v>
      </c>
      <c r="R31" s="23">
        <f t="shared" si="8"/>
        <v>-88217.985927539165</v>
      </c>
    </row>
    <row r="32" spans="5:28" x14ac:dyDescent="0.55000000000000004">
      <c r="E32">
        <v>8</v>
      </c>
      <c r="F32">
        <v>4.37</v>
      </c>
      <c r="G32">
        <v>5.63</v>
      </c>
      <c r="H32">
        <v>2.66</v>
      </c>
      <c r="L32" s="38">
        <f t="shared" si="3"/>
        <v>6681.4339457719097</v>
      </c>
      <c r="M32" s="39">
        <f t="shared" si="4"/>
        <v>-1572.1016105866581</v>
      </c>
      <c r="N32" s="39">
        <f t="shared" si="5"/>
        <v>5698.8705781775388</v>
      </c>
      <c r="O32" s="29"/>
      <c r="P32" s="22">
        <f t="shared" si="6"/>
        <v>-169573.06739919513</v>
      </c>
      <c r="Q32" s="22">
        <f t="shared" si="7"/>
        <v>-237340.81974649546</v>
      </c>
      <c r="R32" s="23">
        <f t="shared" si="8"/>
        <v>-109908.86593046083</v>
      </c>
    </row>
    <row r="33" spans="5:18" x14ac:dyDescent="0.55000000000000004">
      <c r="E33">
        <v>10</v>
      </c>
      <c r="F33">
        <v>4.4400000000000004</v>
      </c>
      <c r="G33">
        <v>5.65</v>
      </c>
      <c r="H33">
        <v>2.96</v>
      </c>
      <c r="L33" s="38">
        <f t="shared" si="3"/>
        <v>9825.638155546927</v>
      </c>
      <c r="M33" s="39">
        <f t="shared" si="4"/>
        <v>33014.133822319818</v>
      </c>
      <c r="N33" s="39">
        <f t="shared" si="5"/>
        <v>15327.996727512</v>
      </c>
      <c r="O33" s="29"/>
      <c r="P33" s="22">
        <f t="shared" si="6"/>
        <v>-177270.24203756379</v>
      </c>
      <c r="Q33" s="22">
        <f t="shared" si="7"/>
        <v>-218696.78904821025</v>
      </c>
      <c r="R33" s="23">
        <f t="shared" si="8"/>
        <v>-119293.12333500048</v>
      </c>
    </row>
    <row r="34" spans="5:18" x14ac:dyDescent="0.55000000000000004">
      <c r="E34">
        <v>12</v>
      </c>
      <c r="F34">
        <v>4.62</v>
      </c>
      <c r="G34">
        <v>6.05</v>
      </c>
      <c r="H34">
        <v>3.44</v>
      </c>
      <c r="L34" s="38">
        <f t="shared" si="3"/>
        <v>11790.765786656311</v>
      </c>
      <c r="M34" s="39">
        <f t="shared" si="4"/>
        <v>40874.64187525311</v>
      </c>
      <c r="N34" s="39">
        <f t="shared" si="5"/>
        <v>18865.226741553233</v>
      </c>
      <c r="O34" s="29"/>
      <c r="P34" s="22">
        <f t="shared" si="6"/>
        <v>-141134.20389831747</v>
      </c>
      <c r="Q34" s="22">
        <f t="shared" si="7"/>
        <v>-146615.05435421545</v>
      </c>
      <c r="R34" s="23">
        <f t="shared" si="8"/>
        <v>-74028.921422182684</v>
      </c>
    </row>
    <row r="35" spans="5:18" x14ac:dyDescent="0.55000000000000004">
      <c r="E35">
        <v>14</v>
      </c>
      <c r="F35">
        <v>4.74</v>
      </c>
      <c r="G35">
        <v>6.17</v>
      </c>
      <c r="H35">
        <v>3.92</v>
      </c>
      <c r="L35" s="38">
        <f t="shared" si="3"/>
        <v>3537.2297359968934</v>
      </c>
      <c r="M35" s="39">
        <f t="shared" si="4"/>
        <v>8646.5588582266191</v>
      </c>
      <c r="N35" s="39">
        <f t="shared" si="5"/>
        <v>15917.53506318554</v>
      </c>
      <c r="O35" s="29"/>
      <c r="P35" s="22">
        <f t="shared" si="6"/>
        <v>-75415.455753849834</v>
      </c>
      <c r="Q35" s="22">
        <f t="shared" si="7"/>
        <v>-99614.600214930339</v>
      </c>
      <c r="R35" s="23">
        <f t="shared" si="8"/>
        <v>-28220.120432460884</v>
      </c>
    </row>
    <row r="36" spans="5:18" x14ac:dyDescent="0.55000000000000004">
      <c r="E36">
        <v>16</v>
      </c>
      <c r="F36">
        <v>4.71</v>
      </c>
      <c r="G36">
        <v>6.16</v>
      </c>
      <c r="H36">
        <v>4.25</v>
      </c>
      <c r="L36" s="38">
        <f t="shared" si="3"/>
        <v>-5109.3318408844016</v>
      </c>
      <c r="M36" s="39">
        <f t="shared" si="4"/>
        <v>-11790.762079399936</v>
      </c>
      <c r="N36" s="39">
        <f t="shared" si="5"/>
        <v>10022.151706450155</v>
      </c>
      <c r="O36" s="29"/>
      <c r="P36" s="22">
        <f t="shared" si="6"/>
        <v>-45986.246440694194</v>
      </c>
      <c r="Q36" s="22">
        <f t="shared" si="7"/>
        <v>-82342.592887124221</v>
      </c>
      <c r="R36" s="23">
        <f t="shared" si="8"/>
        <v>-10665.281262004679</v>
      </c>
    </row>
    <row r="37" spans="5:18" x14ac:dyDescent="0.55000000000000004">
      <c r="E37">
        <v>18</v>
      </c>
      <c r="F37">
        <v>4.6100000000000003</v>
      </c>
      <c r="G37">
        <v>6.02</v>
      </c>
      <c r="H37">
        <v>4.43</v>
      </c>
      <c r="L37" s="38">
        <f t="shared" si="3"/>
        <v>-9039.5871031031729</v>
      </c>
      <c r="M37" s="39">
        <f t="shared" si="4"/>
        <v>-25153.62576938653</v>
      </c>
      <c r="N37" s="39">
        <f t="shared" si="5"/>
        <v>2358.1533426941542</v>
      </c>
      <c r="O37" s="29"/>
      <c r="P37" s="22">
        <f t="shared" si="6"/>
        <v>-50511.332438035068</v>
      </c>
      <c r="Q37" s="22">
        <f t="shared" si="7"/>
        <v>-105761.43487052941</v>
      </c>
      <c r="R37" s="23">
        <f t="shared" si="8"/>
        <v>-19253.174693573786</v>
      </c>
    </row>
    <row r="38" spans="5:18" x14ac:dyDescent="0.55000000000000004">
      <c r="E38">
        <v>20</v>
      </c>
      <c r="F38">
        <v>4.4800000000000004</v>
      </c>
      <c r="G38">
        <v>5.84</v>
      </c>
      <c r="H38">
        <v>4.37</v>
      </c>
      <c r="L38" s="38">
        <f t="shared" si="3"/>
        <v>-19781.760785799517</v>
      </c>
      <c r="M38" s="39">
        <f t="shared" si="4"/>
        <v>-46116.028644949023</v>
      </c>
      <c r="N38" s="39">
        <f t="shared" si="5"/>
        <v>-5240.60277858064</v>
      </c>
      <c r="O38" s="29"/>
      <c r="P38" s="22">
        <f t="shared" si="6"/>
        <v>-70185.075002796875</v>
      </c>
      <c r="Q38" s="22">
        <f t="shared" si="7"/>
        <v>-136074.67804115033</v>
      </c>
      <c r="R38" s="23">
        <f t="shared" si="8"/>
        <v>-30792.544430328388</v>
      </c>
    </row>
    <row r="39" spans="5:18" ht="18" thickBot="1" x14ac:dyDescent="0.6">
      <c r="E39">
        <v>23</v>
      </c>
      <c r="F39">
        <v>3.92</v>
      </c>
      <c r="G39">
        <v>5.23</v>
      </c>
      <c r="H39">
        <v>4.0599999999999996</v>
      </c>
      <c r="L39" s="40">
        <f t="shared" si="3"/>
        <v>-29346.429991935118</v>
      </c>
      <c r="M39" s="41">
        <f t="shared" si="4"/>
        <v>-63931.08409611704</v>
      </c>
      <c r="N39" s="41">
        <f t="shared" si="5"/>
        <v>-8122.2661633528978</v>
      </c>
      <c r="O39" s="30"/>
      <c r="P39" s="25">
        <f t="shared" si="6"/>
        <v>-117383.63367397079</v>
      </c>
      <c r="Q39" s="25">
        <f t="shared" si="7"/>
        <v>-185507.93816596831</v>
      </c>
      <c r="R39" s="26">
        <f t="shared" si="8"/>
        <v>-42184.747830780696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June Young Kim</dc:creator>
  <cp:lastModifiedBy>Kim June Young</cp:lastModifiedBy>
  <dcterms:created xsi:type="dcterms:W3CDTF">2020-04-09T08:25:29Z</dcterms:created>
  <dcterms:modified xsi:type="dcterms:W3CDTF">2020-04-10T02:23:30Z</dcterms:modified>
</cp:coreProperties>
</file>