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U\Dropbox\SNUPI\Python_Projects\Mach_Probe\exp_data\"/>
    </mc:Choice>
  </mc:AlternateContent>
  <xr:revisionPtr revIDLastSave="0" documentId="13_ncr:1_{A714DE7F-E83E-487B-80AA-887575C614A9}" xr6:coauthVersionLast="36" xr6:coauthVersionMax="45" xr10:uidLastSave="{00000000-0000-0000-0000-000000000000}"/>
  <bookViews>
    <workbookView xWindow="23220" yWindow="-10905" windowWidth="19425" windowHeight="10560" activeTab="2" xr2:uid="{00000000-000D-0000-FFFF-FFFF00000000}"/>
  </bookViews>
  <sheets>
    <sheet name="32 G" sheetId="1" r:id="rId1"/>
    <sheet name="64 G" sheetId="2" r:id="rId2"/>
    <sheet name="128 G" sheetId="3" r:id="rId3"/>
    <sheet name="128 G reverse" sheetId="4" r:id="rId4"/>
  </sheets>
  <calcPr calcId="191029"/>
</workbook>
</file>

<file path=xl/calcChain.xml><?xml version="1.0" encoding="utf-8"?>
<calcChain xmlns="http://schemas.openxmlformats.org/spreadsheetml/2006/main">
  <c r="K2" i="4" l="1"/>
  <c r="K8" i="4"/>
  <c r="K7" i="4" l="1"/>
  <c r="K6" i="4"/>
  <c r="K5" i="4"/>
  <c r="K4" i="4"/>
  <c r="K3" i="4"/>
  <c r="K7" i="3"/>
  <c r="K6" i="3"/>
  <c r="K5" i="3"/>
  <c r="K4" i="3"/>
  <c r="K3" i="3"/>
  <c r="K2" i="3"/>
  <c r="K3" i="1"/>
  <c r="K4" i="1"/>
  <c r="K5" i="1"/>
  <c r="K6" i="1"/>
  <c r="K7" i="1"/>
  <c r="K2" i="1"/>
  <c r="K7" i="2"/>
  <c r="K6" i="2"/>
  <c r="K5" i="2"/>
  <c r="K4" i="2"/>
  <c r="K3" i="2"/>
  <c r="K2" i="2"/>
  <c r="J3" i="1"/>
  <c r="J4" i="1"/>
  <c r="J5" i="1"/>
  <c r="J6" i="1"/>
  <c r="J7" i="1"/>
  <c r="J2" i="1"/>
</calcChain>
</file>

<file path=xl/sharedStrings.xml><?xml version="1.0" encoding="utf-8"?>
<sst xmlns="http://schemas.openxmlformats.org/spreadsheetml/2006/main" count="41" uniqueCount="12">
  <si>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</si>
  <si>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</si>
  <si>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</si>
  <si>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</si>
  <si>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</si>
  <si>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</si>
  <si>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</si>
  <si>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</si>
  <si>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</si>
  <si>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Estimated M_electron</t>
  </si>
  <si>
    <t>Estimated M_ion</t>
  </si>
  <si>
    <t>Electron drift velocity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</si>
</sst>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1" fontId="0" fillId="0" borderId="0" xfId="0" applyNumberFormat="1" applyFill="1" applyBorder="1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zoomScale="70" zoomScaleNormal="70" workbookViewId="0">
      <selection activeCell="E9" sqref="E9"/>
    </sheetView>
  </sheetViews>
  <sheetFormatPr defaultRowHeight="16.5" x14ac:dyDescent="0.3"/>
  <cols>
    <col min="1" max="1" width="4.25" bestFit="1" customWidth="1"/>
    <col min="2" max="2" width="22.875" bestFit="1" customWidth="1"/>
    <col min="3" max="3" width="25.75" bestFit="1" customWidth="1"/>
    <col min="4" max="4" width="18.25" bestFit="1" customWidth="1"/>
    <col min="5" max="5" width="21.125" bestFit="1" customWidth="1"/>
    <col min="6" max="6" width="32.875" bestFit="1" customWidth="1"/>
    <col min="7" max="7" width="35.75" bestFit="1" customWidth="1"/>
    <col min="8" max="8" width="26.125" bestFit="1" customWidth="1"/>
    <col min="9" max="9" width="21.25" bestFit="1" customWidth="1"/>
    <col min="10" max="10" width="21.75" bestFit="1" customWidth="1"/>
    <col min="11" max="11" width="10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10</v>
      </c>
    </row>
    <row r="2" spans="1:11" x14ac:dyDescent="0.3">
      <c r="A2" s="1">
        <v>-8</v>
      </c>
      <c r="B2" s="2">
        <v>7300</v>
      </c>
      <c r="C2" s="2">
        <v>5740</v>
      </c>
      <c r="D2">
        <v>120</v>
      </c>
      <c r="E2">
        <v>29.8</v>
      </c>
      <c r="F2" s="2">
        <v>9.51E+16</v>
      </c>
      <c r="G2" s="2">
        <v>1.05E+17</v>
      </c>
      <c r="H2">
        <v>8.33</v>
      </c>
      <c r="I2">
        <v>0.1</v>
      </c>
      <c r="J2" s="2">
        <f>-(B2-C2)/(B2+C2)*671000*SQRT(H2)</f>
        <v>-231681.8582262331</v>
      </c>
      <c r="K2" s="2">
        <f>-(B2-C2)*G2/(B2+C2)/F2*671000*SQRT(H2)</f>
        <v>-255800.15892486309</v>
      </c>
    </row>
    <row r="3" spans="1:11" x14ac:dyDescent="0.3">
      <c r="A3" s="1">
        <v>-4</v>
      </c>
      <c r="B3" s="2">
        <v>10300</v>
      </c>
      <c r="C3" s="2">
        <v>8170</v>
      </c>
      <c r="D3">
        <v>259</v>
      </c>
      <c r="E3">
        <v>204</v>
      </c>
      <c r="F3" s="2">
        <v>1.43E+17</v>
      </c>
      <c r="G3" s="2">
        <v>1.27E+17</v>
      </c>
      <c r="H3">
        <v>7.22</v>
      </c>
      <c r="I3">
        <v>0.1</v>
      </c>
      <c r="J3" s="2">
        <f t="shared" ref="J3:J7" si="0">-(B3-C3)/(B3+C3)*671000*SQRT(H3)</f>
        <v>-207923.61962782606</v>
      </c>
      <c r="K3" s="2">
        <f t="shared" ref="K3:K7" si="1">-(B3-C3)*G3/(B3+C3)/F3*671000*SQRT(H3)</f>
        <v>-184659.43841072661</v>
      </c>
    </row>
    <row r="4" spans="1:11" x14ac:dyDescent="0.3">
      <c r="A4" s="1">
        <v>0</v>
      </c>
      <c r="B4" s="2">
        <v>11000</v>
      </c>
      <c r="C4" s="2">
        <v>10700</v>
      </c>
      <c r="D4">
        <v>220</v>
      </c>
      <c r="E4">
        <v>276</v>
      </c>
      <c r="F4" s="2">
        <v>1.66E+17</v>
      </c>
      <c r="G4" s="2">
        <v>1.52E+17</v>
      </c>
      <c r="H4">
        <v>6.33</v>
      </c>
      <c r="I4">
        <v>0.1</v>
      </c>
      <c r="J4" s="2">
        <f t="shared" si="0"/>
        <v>-23339.19626170375</v>
      </c>
      <c r="K4" s="2">
        <f t="shared" si="1"/>
        <v>-21370.830311921502</v>
      </c>
    </row>
    <row r="5" spans="1:11" x14ac:dyDescent="0.3">
      <c r="A5" s="1">
        <v>4</v>
      </c>
      <c r="B5" s="2">
        <v>9420</v>
      </c>
      <c r="C5" s="2">
        <v>10600</v>
      </c>
      <c r="D5">
        <v>128</v>
      </c>
      <c r="E5">
        <v>187</v>
      </c>
      <c r="F5" s="2">
        <v>1.68E+17</v>
      </c>
      <c r="G5" s="2">
        <v>1.49E+17</v>
      </c>
      <c r="H5">
        <v>4.79</v>
      </c>
      <c r="I5">
        <v>0.1</v>
      </c>
      <c r="J5" s="2">
        <f t="shared" si="0"/>
        <v>86558.19889344307</v>
      </c>
      <c r="K5" s="2">
        <f t="shared" si="1"/>
        <v>76768.878780494153</v>
      </c>
    </row>
    <row r="6" spans="1:11" x14ac:dyDescent="0.3">
      <c r="A6" s="1">
        <v>8</v>
      </c>
      <c r="B6" s="2">
        <v>6840</v>
      </c>
      <c r="C6" s="2">
        <v>9550</v>
      </c>
      <c r="D6">
        <v>64.7</v>
      </c>
      <c r="E6">
        <v>103</v>
      </c>
      <c r="F6" s="2">
        <v>1.48E+17</v>
      </c>
      <c r="G6" s="2">
        <v>1.39E+17</v>
      </c>
      <c r="H6">
        <v>3.49</v>
      </c>
      <c r="I6">
        <v>0.1</v>
      </c>
      <c r="J6" s="2">
        <f t="shared" si="0"/>
        <v>207264.8092046346</v>
      </c>
      <c r="K6" s="2">
        <f t="shared" si="1"/>
        <v>194660.86810435273</v>
      </c>
    </row>
    <row r="7" spans="1:11" x14ac:dyDescent="0.3">
      <c r="A7" s="1">
        <v>12</v>
      </c>
      <c r="B7" s="2">
        <v>5550</v>
      </c>
      <c r="C7" s="2">
        <v>5420</v>
      </c>
      <c r="D7">
        <v>36.9</v>
      </c>
      <c r="E7">
        <v>42.9</v>
      </c>
      <c r="F7" s="2">
        <v>1.34E+17</v>
      </c>
      <c r="G7" s="2">
        <v>9.24E+16</v>
      </c>
      <c r="H7">
        <v>2.92</v>
      </c>
      <c r="I7">
        <v>0.1</v>
      </c>
      <c r="J7" s="2">
        <f t="shared" si="0"/>
        <v>-13587.847706546001</v>
      </c>
      <c r="K7" s="2">
        <f t="shared" si="1"/>
        <v>-9369.5308066033631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1314-3866-4F10-8840-4D436486425C}">
  <dimension ref="A1:K10"/>
  <sheetViews>
    <sheetView zoomScale="55" zoomScaleNormal="55" workbookViewId="0">
      <selection activeCell="H24" sqref="H24"/>
    </sheetView>
  </sheetViews>
  <sheetFormatPr defaultRowHeight="16.5" x14ac:dyDescent="0.3"/>
  <cols>
    <col min="2" max="2" width="4.25" bestFit="1" customWidth="1"/>
    <col min="3" max="3" width="22.875" bestFit="1" customWidth="1"/>
    <col min="4" max="4" width="25.75" bestFit="1" customWidth="1"/>
    <col min="5" max="5" width="18.25" bestFit="1" customWidth="1"/>
    <col min="6" max="6" width="21.125" bestFit="1" customWidth="1"/>
    <col min="7" max="7" width="32.875" bestFit="1" customWidth="1"/>
    <col min="8" max="8" width="35.75" bestFit="1" customWidth="1"/>
    <col min="9" max="9" width="26.125" bestFit="1" customWidth="1"/>
    <col min="10" max="10" width="21.25" bestFit="1" customWidth="1"/>
    <col min="11" max="11" width="21.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</row>
    <row r="2" spans="1:11" x14ac:dyDescent="0.3">
      <c r="A2" s="1">
        <v>-8</v>
      </c>
      <c r="B2" s="1">
        <v>-8</v>
      </c>
      <c r="C2" s="2">
        <v>39000</v>
      </c>
      <c r="D2" s="2">
        <v>32000</v>
      </c>
      <c r="E2">
        <v>175</v>
      </c>
      <c r="F2">
        <v>198</v>
      </c>
      <c r="G2" s="2">
        <v>5.25E+17</v>
      </c>
      <c r="H2" s="2">
        <v>4.61E+17</v>
      </c>
      <c r="I2">
        <v>8.19</v>
      </c>
      <c r="J2">
        <v>0.1</v>
      </c>
      <c r="K2" s="2">
        <f>-(C2-D2)/(C2+D2)*671000*SQRT(I2)</f>
        <v>-189323.3420727631</v>
      </c>
    </row>
    <row r="3" spans="1:11" x14ac:dyDescent="0.3">
      <c r="A3" s="1">
        <v>-4</v>
      </c>
      <c r="B3" s="1">
        <v>-4</v>
      </c>
      <c r="C3" s="2">
        <v>44800</v>
      </c>
      <c r="D3" s="2">
        <v>42800</v>
      </c>
      <c r="E3">
        <v>716</v>
      </c>
      <c r="F3">
        <v>895</v>
      </c>
      <c r="G3" s="2">
        <v>6.01E+17</v>
      </c>
      <c r="H3" s="2">
        <v>5.83E+17</v>
      </c>
      <c r="I3">
        <v>8.83</v>
      </c>
      <c r="J3">
        <v>0.1</v>
      </c>
      <c r="K3" s="2">
        <f t="shared" ref="K3:K7" si="0">-(C3-D3)/(C3+D3)*671000*SQRT(I3)</f>
        <v>-45522.778492637131</v>
      </c>
    </row>
    <row r="4" spans="1:11" x14ac:dyDescent="0.3">
      <c r="A4" s="1">
        <v>0</v>
      </c>
      <c r="B4" s="1">
        <v>0</v>
      </c>
      <c r="C4" s="2">
        <v>41700</v>
      </c>
      <c r="D4" s="2">
        <v>41800</v>
      </c>
      <c r="E4">
        <v>766</v>
      </c>
      <c r="F4">
        <v>738</v>
      </c>
      <c r="G4" s="2">
        <v>5.95E+17</v>
      </c>
      <c r="H4" s="2">
        <v>5.97E+17</v>
      </c>
      <c r="I4">
        <v>8.69</v>
      </c>
      <c r="J4">
        <v>0.1</v>
      </c>
      <c r="K4" s="2">
        <f t="shared" si="0"/>
        <v>2368.8956634424062</v>
      </c>
    </row>
    <row r="5" spans="1:11" x14ac:dyDescent="0.3">
      <c r="A5" s="1">
        <v>4</v>
      </c>
      <c r="B5" s="1">
        <v>4</v>
      </c>
      <c r="C5" s="2">
        <v>33000</v>
      </c>
      <c r="D5" s="2">
        <v>38700</v>
      </c>
      <c r="E5">
        <v>593</v>
      </c>
      <c r="F5">
        <v>677</v>
      </c>
      <c r="G5" s="2">
        <v>5E+17</v>
      </c>
      <c r="H5" s="2">
        <v>5.45E+17</v>
      </c>
      <c r="I5" s="2">
        <v>7.09</v>
      </c>
      <c r="J5">
        <v>0.1</v>
      </c>
      <c r="K5" s="2">
        <f t="shared" si="0"/>
        <v>142036.94992313578</v>
      </c>
    </row>
    <row r="6" spans="1:11" x14ac:dyDescent="0.3">
      <c r="A6" s="1">
        <v>8</v>
      </c>
      <c r="B6" s="1">
        <v>8</v>
      </c>
      <c r="C6" s="2">
        <v>20500</v>
      </c>
      <c r="D6" s="2">
        <v>26400</v>
      </c>
      <c r="E6">
        <v>226</v>
      </c>
      <c r="F6">
        <v>251</v>
      </c>
      <c r="G6" s="2">
        <v>3.62E+16</v>
      </c>
      <c r="H6" s="2">
        <v>3.89E+17</v>
      </c>
      <c r="I6">
        <v>4.8</v>
      </c>
      <c r="J6">
        <v>0.1</v>
      </c>
      <c r="K6" s="2">
        <f t="shared" si="0"/>
        <v>184936.36101553962</v>
      </c>
    </row>
    <row r="7" spans="1:11" x14ac:dyDescent="0.3">
      <c r="A7" s="1">
        <v>12</v>
      </c>
      <c r="B7" s="1">
        <v>12</v>
      </c>
      <c r="C7" s="2">
        <v>9870</v>
      </c>
      <c r="D7" s="2">
        <v>10100</v>
      </c>
      <c r="E7">
        <v>69.7</v>
      </c>
      <c r="F7">
        <v>72.2</v>
      </c>
      <c r="G7" s="2">
        <v>2.43E+17</v>
      </c>
      <c r="H7" s="2">
        <v>1.86E+16</v>
      </c>
      <c r="I7">
        <v>2.6</v>
      </c>
      <c r="J7">
        <v>0.1</v>
      </c>
      <c r="K7" s="2">
        <f t="shared" si="0"/>
        <v>12461.174144165401</v>
      </c>
    </row>
    <row r="8" spans="1:11" x14ac:dyDescent="0.3">
      <c r="A8" s="1"/>
    </row>
    <row r="9" spans="1:11" x14ac:dyDescent="0.3">
      <c r="A9" s="1"/>
    </row>
    <row r="10" spans="1:11" x14ac:dyDescent="0.3">
      <c r="A10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0319-D90D-467B-B711-31AB8DB909A6}">
  <dimension ref="A1:O10"/>
  <sheetViews>
    <sheetView tabSelected="1" topLeftCell="E1" zoomScale="70" zoomScaleNormal="70" workbookViewId="0">
      <selection activeCell="H12" sqref="H12"/>
    </sheetView>
  </sheetViews>
  <sheetFormatPr defaultRowHeight="16.5" x14ac:dyDescent="0.3"/>
  <cols>
    <col min="2" max="2" width="4.25" bestFit="1" customWidth="1"/>
    <col min="3" max="3" width="22.875" bestFit="1" customWidth="1"/>
    <col min="4" max="4" width="25.75" bestFit="1" customWidth="1"/>
    <col min="5" max="5" width="18.25" bestFit="1" customWidth="1"/>
    <col min="6" max="6" width="21.125" bestFit="1" customWidth="1"/>
    <col min="7" max="7" width="32.875" bestFit="1" customWidth="1"/>
    <col min="8" max="8" width="35.7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</v>
      </c>
      <c r="L1" s="1"/>
      <c r="M1" s="1"/>
      <c r="N1" s="1"/>
      <c r="O1" s="1"/>
    </row>
    <row r="2" spans="1:15" x14ac:dyDescent="0.3">
      <c r="A2" s="1">
        <v>-8</v>
      </c>
      <c r="B2" s="1">
        <v>-8</v>
      </c>
      <c r="C2" s="2">
        <v>60700</v>
      </c>
      <c r="D2" s="2">
        <v>31500</v>
      </c>
      <c r="E2">
        <v>345</v>
      </c>
      <c r="F2">
        <v>820</v>
      </c>
      <c r="G2" s="2">
        <v>7.5E+17</v>
      </c>
      <c r="H2" s="2">
        <v>4.25E+17</v>
      </c>
      <c r="I2">
        <v>9.35</v>
      </c>
      <c r="J2">
        <v>0.1</v>
      </c>
      <c r="K2" s="2">
        <f>-(C2-D2)/(C2+D2)*671000*SQRT(I2)</f>
        <v>-649800.82141183328</v>
      </c>
    </row>
    <row r="3" spans="1:15" x14ac:dyDescent="0.3">
      <c r="A3" s="1">
        <v>-4</v>
      </c>
      <c r="B3" s="1">
        <v>-4</v>
      </c>
      <c r="C3" s="2">
        <v>71400</v>
      </c>
      <c r="D3" s="2">
        <v>54700</v>
      </c>
      <c r="E3" s="2">
        <v>1030</v>
      </c>
      <c r="F3" s="3">
        <v>852</v>
      </c>
      <c r="G3" s="2">
        <v>9.66E+17</v>
      </c>
      <c r="H3" s="2">
        <v>7.49E+17</v>
      </c>
      <c r="I3">
        <v>8.23</v>
      </c>
      <c r="J3">
        <v>0.1</v>
      </c>
      <c r="K3" s="2">
        <f t="shared" ref="K3:K7" si="0">-(C3-D3)/(C3+D3)*671000*SQRT(I3)</f>
        <v>-254931.68843201926</v>
      </c>
    </row>
    <row r="4" spans="1:15" x14ac:dyDescent="0.3">
      <c r="A4" s="1">
        <v>0</v>
      </c>
      <c r="B4" s="1">
        <v>0</v>
      </c>
      <c r="C4" s="2">
        <v>66300</v>
      </c>
      <c r="D4" s="2">
        <v>62000</v>
      </c>
      <c r="E4">
        <v>864</v>
      </c>
      <c r="F4">
        <v>575</v>
      </c>
      <c r="G4" s="2">
        <v>9.26E+17</v>
      </c>
      <c r="H4" s="2">
        <v>8.57E+17</v>
      </c>
      <c r="I4">
        <v>7.96</v>
      </c>
      <c r="J4">
        <v>0.1</v>
      </c>
      <c r="K4" s="2">
        <f t="shared" si="0"/>
        <v>-63448.426067233013</v>
      </c>
    </row>
    <row r="5" spans="1:15" x14ac:dyDescent="0.3">
      <c r="A5" s="1">
        <v>4</v>
      </c>
      <c r="B5" s="1">
        <v>4</v>
      </c>
      <c r="C5" s="2">
        <v>50700</v>
      </c>
      <c r="D5" s="2">
        <v>57900</v>
      </c>
      <c r="E5">
        <v>559</v>
      </c>
      <c r="F5">
        <v>414</v>
      </c>
      <c r="G5" s="2">
        <v>7.34E+17</v>
      </c>
      <c r="H5" s="2">
        <v>8.1E+17</v>
      </c>
      <c r="I5" s="2">
        <v>6.68</v>
      </c>
      <c r="J5">
        <v>0.1</v>
      </c>
      <c r="K5" s="2">
        <f t="shared" si="0"/>
        <v>114977.6485764567</v>
      </c>
    </row>
    <row r="6" spans="1:15" x14ac:dyDescent="0.3">
      <c r="A6" s="1">
        <v>8</v>
      </c>
      <c r="B6" s="1">
        <v>8</v>
      </c>
      <c r="C6" s="2">
        <v>31400</v>
      </c>
      <c r="D6" s="2">
        <v>41200</v>
      </c>
      <c r="E6">
        <v>257</v>
      </c>
      <c r="F6">
        <v>261</v>
      </c>
      <c r="G6" s="2">
        <v>5.05E+17</v>
      </c>
      <c r="H6" s="2">
        <v>5.95E+17</v>
      </c>
      <c r="I6">
        <v>5.74</v>
      </c>
      <c r="J6">
        <v>0.1</v>
      </c>
      <c r="K6" s="2">
        <f t="shared" si="0"/>
        <v>217004.09101863636</v>
      </c>
    </row>
    <row r="7" spans="1:15" x14ac:dyDescent="0.3">
      <c r="A7" s="1">
        <v>12</v>
      </c>
      <c r="B7" s="1">
        <v>12</v>
      </c>
      <c r="C7" s="2">
        <v>11500</v>
      </c>
      <c r="D7" s="2">
        <v>15700</v>
      </c>
      <c r="E7">
        <v>95.6</v>
      </c>
      <c r="F7">
        <v>88.1</v>
      </c>
      <c r="G7" s="2">
        <v>2.79E+17</v>
      </c>
      <c r="H7" s="2">
        <v>2.86E+16</v>
      </c>
      <c r="I7">
        <v>2.78</v>
      </c>
      <c r="J7">
        <v>0.1</v>
      </c>
      <c r="K7" s="2">
        <f t="shared" si="0"/>
        <v>172752.88324964076</v>
      </c>
    </row>
    <row r="8" spans="1:15" x14ac:dyDescent="0.3">
      <c r="A8" s="1"/>
    </row>
    <row r="9" spans="1:15" x14ac:dyDescent="0.3">
      <c r="A9" s="1"/>
    </row>
    <row r="10" spans="1:15" x14ac:dyDescent="0.3">
      <c r="A1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F8F8-C32E-4E85-89D1-556E9B1B96A3}">
  <dimension ref="A1:K10"/>
  <sheetViews>
    <sheetView zoomScale="70" zoomScaleNormal="70" workbookViewId="0">
      <selection activeCell="E15" sqref="E15"/>
    </sheetView>
  </sheetViews>
  <sheetFormatPr defaultRowHeight="16.5" x14ac:dyDescent="0.3"/>
  <cols>
    <col min="2" max="2" width="4.25" bestFit="1" customWidth="1"/>
    <col min="3" max="3" width="22.875" bestFit="1" customWidth="1"/>
    <col min="4" max="4" width="25.75" bestFit="1" customWidth="1"/>
    <col min="5" max="5" width="18.25" bestFit="1" customWidth="1"/>
    <col min="6" max="6" width="21.125" bestFit="1" customWidth="1"/>
    <col min="7" max="7" width="32.875" bestFit="1" customWidth="1"/>
    <col min="8" max="8" width="35.75" bestFit="1" customWidth="1"/>
    <col min="11" max="11" width="21.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-8</v>
      </c>
      <c r="B2" s="1">
        <v>-8</v>
      </c>
      <c r="C2" s="2">
        <v>27500</v>
      </c>
      <c r="D2" s="2">
        <v>45500</v>
      </c>
      <c r="E2">
        <v>145</v>
      </c>
      <c r="F2">
        <v>283</v>
      </c>
      <c r="G2" s="2">
        <v>3.76E+17</v>
      </c>
      <c r="H2" s="2">
        <v>6.13E+17</v>
      </c>
      <c r="I2">
        <v>7.64</v>
      </c>
      <c r="J2" s="4">
        <v>0.1</v>
      </c>
      <c r="K2" s="2">
        <f>-(C2-D2)/(C2+D2)*671000*SQRT(I2)</f>
        <v>457318.57802736352</v>
      </c>
    </row>
    <row r="3" spans="1:11" x14ac:dyDescent="0.3">
      <c r="A3" s="1">
        <v>-4</v>
      </c>
      <c r="B3" s="1">
        <v>-4</v>
      </c>
      <c r="C3" s="2">
        <v>50400</v>
      </c>
      <c r="D3" s="2">
        <v>58400</v>
      </c>
      <c r="E3">
        <v>475</v>
      </c>
      <c r="F3">
        <v>558</v>
      </c>
      <c r="G3" s="2">
        <v>6.86E+17</v>
      </c>
      <c r="H3" s="2">
        <v>8.28E+17</v>
      </c>
      <c r="I3">
        <v>7.46</v>
      </c>
      <c r="J3">
        <v>0.1</v>
      </c>
      <c r="K3" s="2">
        <f>-(C3-D3)/(C3+D3)*671000*SQRT(I3)</f>
        <v>134757.52485874534</v>
      </c>
    </row>
    <row r="4" spans="1:11" x14ac:dyDescent="0.3">
      <c r="A4" s="1">
        <v>0</v>
      </c>
      <c r="B4" s="1">
        <v>0</v>
      </c>
      <c r="C4" s="2">
        <v>62000</v>
      </c>
      <c r="D4" s="2">
        <v>62100</v>
      </c>
      <c r="E4">
        <v>506</v>
      </c>
      <c r="F4">
        <v>506</v>
      </c>
      <c r="G4" s="2">
        <v>8.64E+17</v>
      </c>
      <c r="H4" s="2">
        <v>9.02E+17</v>
      </c>
      <c r="I4">
        <v>7.1</v>
      </c>
      <c r="J4">
        <v>0.1</v>
      </c>
      <c r="K4" s="2">
        <f t="shared" ref="K4:K8" si="0">-(C4-D4)/(C4+D4)*671000*SQRT(I4)</f>
        <v>1440.7210879761815</v>
      </c>
    </row>
    <row r="5" spans="1:11" x14ac:dyDescent="0.3">
      <c r="A5" s="1">
        <v>4</v>
      </c>
      <c r="B5" s="1">
        <v>4</v>
      </c>
      <c r="C5" s="2">
        <v>60100</v>
      </c>
      <c r="D5" s="2">
        <v>53700</v>
      </c>
      <c r="E5">
        <v>413</v>
      </c>
      <c r="F5">
        <v>364</v>
      </c>
      <c r="G5" s="2">
        <v>8.44E+17</v>
      </c>
      <c r="H5" s="2">
        <v>8.02E+17</v>
      </c>
      <c r="I5">
        <v>7.1</v>
      </c>
      <c r="J5">
        <v>0.1</v>
      </c>
      <c r="K5" s="2">
        <f t="shared" si="0"/>
        <v>-100551.69744413027</v>
      </c>
    </row>
    <row r="6" spans="1:11" x14ac:dyDescent="0.3">
      <c r="A6" s="1">
        <v>8</v>
      </c>
      <c r="B6" s="1">
        <v>8</v>
      </c>
      <c r="C6" s="2">
        <v>42900</v>
      </c>
      <c r="D6" s="2">
        <v>35000</v>
      </c>
      <c r="E6">
        <v>272</v>
      </c>
      <c r="F6">
        <v>224</v>
      </c>
      <c r="G6" s="2">
        <v>6.04E+17</v>
      </c>
      <c r="H6" s="2">
        <v>5.66E+17</v>
      </c>
      <c r="I6">
        <v>7.5</v>
      </c>
      <c r="J6">
        <v>0.1</v>
      </c>
      <c r="K6" s="2">
        <f t="shared" si="0"/>
        <v>-186355.74487029106</v>
      </c>
    </row>
    <row r="7" spans="1:11" x14ac:dyDescent="0.3">
      <c r="A7" s="1">
        <v>12</v>
      </c>
      <c r="B7" s="1">
        <v>12</v>
      </c>
      <c r="C7" s="2">
        <v>20600</v>
      </c>
      <c r="D7" s="2">
        <v>15200</v>
      </c>
      <c r="E7">
        <v>118</v>
      </c>
      <c r="F7">
        <v>113</v>
      </c>
      <c r="G7" s="2">
        <v>3.4E+17</v>
      </c>
      <c r="H7" s="2">
        <v>3.34E+17</v>
      </c>
      <c r="I7">
        <v>5.82</v>
      </c>
      <c r="J7">
        <v>0.1</v>
      </c>
      <c r="K7" s="2">
        <f t="shared" si="0"/>
        <v>-244171.37321590958</v>
      </c>
    </row>
    <row r="8" spans="1:11" x14ac:dyDescent="0.3">
      <c r="A8" s="1"/>
      <c r="J8">
        <v>0.1</v>
      </c>
      <c r="K8" s="2" t="e">
        <f t="shared" si="0"/>
        <v>#DIV/0!</v>
      </c>
    </row>
    <row r="9" spans="1:11" x14ac:dyDescent="0.3">
      <c r="A9" s="1"/>
    </row>
    <row r="10" spans="1:11" x14ac:dyDescent="0.3">
      <c r="A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32 G</vt:lpstr>
      <vt:lpstr>64 G</vt:lpstr>
      <vt:lpstr>128 G</vt:lpstr>
      <vt:lpstr>128 G 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Young Kim</dc:creator>
  <cp:lastModifiedBy>Geunwoo Go</cp:lastModifiedBy>
  <dcterms:created xsi:type="dcterms:W3CDTF">2020-06-05T01:25:14Z</dcterms:created>
  <dcterms:modified xsi:type="dcterms:W3CDTF">2020-06-05T08:18:09Z</dcterms:modified>
</cp:coreProperties>
</file>