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defaultThemeVersion="166925"/>
  <mc:AlternateContent xmlns:mc="http://schemas.openxmlformats.org/markup-compatibility/2006">
    <mc:Choice Requires="x15">
      <x15ac:absPath xmlns:x15ac="http://schemas.microsoft.com/office/spreadsheetml/2010/11/ac" url="C:\Users\ivan-\Downloads\"/>
    </mc:Choice>
  </mc:AlternateContent>
  <xr:revisionPtr revIDLastSave="0" documentId="13_ncr:1_{05612396-7867-4149-8A30-9E85CCA636F9}" xr6:coauthVersionLast="47" xr6:coauthVersionMax="47" xr10:uidLastSave="{00000000-0000-0000-0000-000000000000}"/>
  <bookViews>
    <workbookView xWindow="-108" yWindow="-108" windowWidth="23256" windowHeight="12456" xr2:uid="{00000000-000D-0000-FFFF-FFFF00000000}"/>
  </bookViews>
  <sheets>
    <sheet name="ALPHA Y OMEGA" sheetId="1" r:id="rId1"/>
    <sheet name="Ejercicio_Presentación_AH"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1" l="1"/>
  <c r="G27" i="1"/>
  <c r="B40" i="1"/>
  <c r="G18" i="1" s="1"/>
  <c r="G20" i="1" s="1"/>
  <c r="B43" i="1"/>
  <c r="G11" i="1"/>
  <c r="G13" i="1"/>
  <c r="D3" i="3"/>
  <c r="E3" i="3" s="1"/>
  <c r="D4" i="3"/>
  <c r="E4" i="3" s="1"/>
  <c r="D5" i="3"/>
  <c r="E5" i="3" s="1"/>
  <c r="D6" i="3"/>
  <c r="E6" i="3" s="1"/>
  <c r="D7" i="3"/>
  <c r="E7" i="3" s="1"/>
  <c r="D8" i="3"/>
  <c r="E8" i="3" s="1"/>
  <c r="B9" i="3"/>
  <c r="C9" i="3"/>
  <c r="D9" i="3"/>
  <c r="E9" i="3" s="1"/>
  <c r="D10" i="3"/>
  <c r="E10" i="3" s="1"/>
  <c r="D11" i="3"/>
  <c r="E11" i="3" s="1"/>
  <c r="D12" i="3"/>
  <c r="E12" i="3" s="1"/>
  <c r="B13" i="3"/>
  <c r="D13" i="3" s="1"/>
  <c r="E13" i="3" s="1"/>
  <c r="D14" i="3"/>
  <c r="E14" i="3" s="1"/>
  <c r="D15" i="3"/>
  <c r="E15" i="3"/>
  <c r="D16" i="3"/>
  <c r="E16" i="3"/>
  <c r="B17" i="3"/>
  <c r="C17" i="3"/>
  <c r="D17" i="3" l="1"/>
  <c r="E17" i="3" s="1"/>
  <c r="D10" i="1"/>
  <c r="B31" i="1" s="1"/>
  <c r="B30" i="1"/>
  <c r="B13" i="1"/>
  <c r="G8" i="1" l="1"/>
  <c r="G15" i="1"/>
  <c r="G6" i="1"/>
  <c r="G4" i="1"/>
  <c r="D25" i="1"/>
  <c r="D20" i="1"/>
  <c r="D14" i="1"/>
  <c r="D26" i="1" l="1"/>
  <c r="B21" i="1"/>
  <c r="D15" i="1"/>
  <c r="D27" i="1" l="1"/>
  <c r="B27" i="1"/>
  <c r="G22" i="1"/>
  <c r="G24" i="1" s="1"/>
</calcChain>
</file>

<file path=xl/sharedStrings.xml><?xml version="1.0" encoding="utf-8"?>
<sst xmlns="http://schemas.openxmlformats.org/spreadsheetml/2006/main" count="130" uniqueCount="115">
  <si>
    <t>Alpha y omega, S.A. DE c.V.</t>
  </si>
  <si>
    <t>Balance general al 31 de diciembre de 2014</t>
  </si>
  <si>
    <t>RAZONES FINANCIERAS</t>
  </si>
  <si>
    <t>ACTIVO</t>
  </si>
  <si>
    <t>PASIVO</t>
  </si>
  <si>
    <t>Liquidez</t>
  </si>
  <si>
    <t>Valor</t>
  </si>
  <si>
    <t>Formulas</t>
  </si>
  <si>
    <t>CIRCULANTE</t>
  </si>
  <si>
    <t>A CORTO PLAZO</t>
  </si>
  <si>
    <t>Razón del capital de trabajo o razón circlante</t>
  </si>
  <si>
    <t>Bueno</t>
  </si>
  <si>
    <t>Esta razón indica que por cada peso de pasivo a corto plazo, la empresa tiene $1.70 de activo circulante.</t>
  </si>
  <si>
    <t>Caja</t>
  </si>
  <si>
    <t>Proveedores</t>
  </si>
  <si>
    <t>Fondo fijo de caja chica</t>
  </si>
  <si>
    <t>Acreedores</t>
  </si>
  <si>
    <t>Razon severa o prueba del acido</t>
  </si>
  <si>
    <t>por cada peso de pasivo a corto plazo, la empresa tiene $1.30 de activos líquidos</t>
  </si>
  <si>
    <t>Bancos</t>
  </si>
  <si>
    <t>Documentos por pagar</t>
  </si>
  <si>
    <t>Instrumentos financieros</t>
  </si>
  <si>
    <t>ISR por pagar</t>
  </si>
  <si>
    <t>Razón de liquidez o de pago inmediato</t>
  </si>
  <si>
    <t>por cada peso de pasivo a corto plazo, la empresa tiene $1.04 de efectivo.</t>
  </si>
  <si>
    <t>Clientes</t>
  </si>
  <si>
    <t>PTU por pagar</t>
  </si>
  <si>
    <t>Documentos por cobrar</t>
  </si>
  <si>
    <t>TOTAL A CORTO PLAZO</t>
  </si>
  <si>
    <t>Endeudamiento</t>
  </si>
  <si>
    <t>Almacén</t>
  </si>
  <si>
    <t>A LARGO PLAZO</t>
  </si>
  <si>
    <t>Razón de endeudamiento o de relación entre inversión y deuda</t>
  </si>
  <si>
    <t>Medio</t>
  </si>
  <si>
    <t>Una razón inferior a 1 indica que la empresa tiene más activos que deuda</t>
  </si>
  <si>
    <t>Intereses pagados por anticipado</t>
  </si>
  <si>
    <t>Obligaciones en circulación</t>
  </si>
  <si>
    <t>Total circulante</t>
  </si>
  <si>
    <t>Acreedores hipotecarios</t>
  </si>
  <si>
    <t>Razon entre inversión y capital contable</t>
  </si>
  <si>
    <t>del capital de la empresa es financiado con deuda</t>
  </si>
  <si>
    <t>TOTAL A LARGO PLAZO</t>
  </si>
  <si>
    <t>NO CIRCULANTE</t>
  </si>
  <si>
    <t>TOTAL PASIVO</t>
  </si>
  <si>
    <t>Razon de protección al pasivo circulante</t>
  </si>
  <si>
    <t>por cada peso de pasivo a corto plazo, la empresa tiene $1.60 de activo circulante</t>
  </si>
  <si>
    <t>INMUEBLES MAQUINARIA Y EQUIPO</t>
  </si>
  <si>
    <t>CAPITAL CONTABLE</t>
  </si>
  <si>
    <t>Terrenos</t>
  </si>
  <si>
    <t>CAPITAL CONTRIBUIDO</t>
  </si>
  <si>
    <t>Actividad</t>
  </si>
  <si>
    <t>Edificios</t>
  </si>
  <si>
    <t>Capital social</t>
  </si>
  <si>
    <t>Razon de rotación de cuentas por cobrar</t>
  </si>
  <si>
    <t>las cuentas por cobrar se rotan aproximadamente 4.33 veces durante el período</t>
  </si>
  <si>
    <t>Mobiliario y equipo</t>
  </si>
  <si>
    <t>Superávit donado</t>
  </si>
  <si>
    <t>Equipo de reparto</t>
  </si>
  <si>
    <t>TOTAL CAPITAL CONTRIBUIDO</t>
  </si>
  <si>
    <t>Razón del plazo medio de cobro</t>
  </si>
  <si>
    <t>Esta razón indica que la empresa tarda aproximadamente 83 días en cobrar sus cuentas por cobrar</t>
  </si>
  <si>
    <t>TOTAL INMUEBLES MAQUINARIA Y EQUIPO</t>
  </si>
  <si>
    <t>CAPITAL GANADO</t>
  </si>
  <si>
    <t>INTANGIBLES</t>
  </si>
  <si>
    <t>Utilidad neta ejercicio</t>
  </si>
  <si>
    <t>Razon de rotación de inventarios</t>
  </si>
  <si>
    <t>Esta razón indica que el inventario se rotó aproximadamente 1.81 veces durante el período</t>
  </si>
  <si>
    <t>Gastos de constitución</t>
  </si>
  <si>
    <t>Resultados ejercicios anteriores</t>
  </si>
  <si>
    <t>Otros activos</t>
  </si>
  <si>
    <t>Reservas</t>
  </si>
  <si>
    <t>Razón del plazo medio de venta</t>
  </si>
  <si>
    <t>Esta razón indica que la empresa tarda aproximadamente 199 días en vender su inventario</t>
  </si>
  <si>
    <t>Fondo de amortización de obligación</t>
  </si>
  <si>
    <t>TOTAL CAPITAL GANADO</t>
  </si>
  <si>
    <t>TOTAL CAPITAL CONTABLE</t>
  </si>
  <si>
    <t>Rentabilidad</t>
  </si>
  <si>
    <t>TOTAL ACTIVO</t>
  </si>
  <si>
    <t>TOTAL PASIVO MÁS CAPITAL CONTABLE</t>
  </si>
  <si>
    <t>Razón del margen de utilidad</t>
  </si>
  <si>
    <t>Esta razón indica que por cada peso de ventas netas, la empresa obtiene un margen de utilidad del 44.86%</t>
  </si>
  <si>
    <t>Resultados</t>
  </si>
  <si>
    <t>Razón de rentabilidad de la inversión o de indicice de productividad</t>
  </si>
  <si>
    <t>Esta razón indica que por cada peso de inversión, la empresa obtiene un rendimiento del 16.47%</t>
  </si>
  <si>
    <t>Activo circulante</t>
  </si>
  <si>
    <t>Pasivo a corto plazo</t>
  </si>
  <si>
    <t>Inventario + pagos anticipados</t>
  </si>
  <si>
    <t>Efectivo</t>
  </si>
  <si>
    <t>Pasivo total</t>
  </si>
  <si>
    <t>Activo total</t>
  </si>
  <si>
    <t>Capital contable</t>
  </si>
  <si>
    <t>Utilidad neta del ejercicio</t>
  </si>
  <si>
    <t>Saldo inicial de clientes</t>
  </si>
  <si>
    <t>Saldo final de clientes</t>
  </si>
  <si>
    <t>Promedio de cuentas por cobrar</t>
  </si>
  <si>
    <t>Inventario inicial</t>
  </si>
  <si>
    <t>Inventario final</t>
  </si>
  <si>
    <t>Promedio de inventarios</t>
  </si>
  <si>
    <t>Ventas netas</t>
  </si>
  <si>
    <t>Costo de ventas</t>
  </si>
  <si>
    <t>CUENTA</t>
  </si>
  <si>
    <t>AÑO 1</t>
  </si>
  <si>
    <t>AÑO 2</t>
  </si>
  <si>
    <t>VARIACION ABSOLUTA</t>
  </si>
  <si>
    <t>VARIACION RELATIVA</t>
  </si>
  <si>
    <t>Inversiones</t>
  </si>
  <si>
    <t>Inventarios</t>
  </si>
  <si>
    <t>Activos fijos</t>
  </si>
  <si>
    <t>Total activo</t>
  </si>
  <si>
    <t>Impuestos</t>
  </si>
  <si>
    <t>Provisiones</t>
  </si>
  <si>
    <t>Total pasivo</t>
  </si>
  <si>
    <t>Aportes</t>
  </si>
  <si>
    <t>Utilidad</t>
  </si>
  <si>
    <t>Total patrimonio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</si>
</sst>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10">
    <font>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sz val="11"/>
      <color theme="0"/>
      <name val="Calibri"/>
      <family val="2"/>
      <scheme val="minor"/>
    </font>
    <font>
      <sz val="11"/>
      <color rgb="FF006100"/>
      <name val="Calibri"/>
      <family val="2"/>
      <scheme val="minor"/>
    </font>
    <font>
      <sz val="11"/>
      <color rgb="FF9C5700"/>
      <name val="Calibri"/>
      <family val="2"/>
      <scheme val="minor"/>
    </font>
    <font>
      <b/>
      <i/>
      <sz val="11"/>
      <color theme="1"/>
      <name val="Calibri"/>
      <family val="2"/>
      <scheme val="minor"/>
    </font>
    <font>
      <i/>
      <sz val="11"/>
      <color theme="1"/>
      <name val="Times New Roman"/>
      <family val="1"/>
    </font>
    <font>
      <i/>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4"/>
      </patternFill>
    </fill>
    <fill>
      <patternFill patternType="solid">
        <fgColor theme="4" tint="0.79998168889431442"/>
        <bgColor indexed="65"/>
      </patternFill>
    </fill>
    <fill>
      <patternFill patternType="solid">
        <fgColor rgb="FFC6EFCE"/>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top style="thin">
        <color indexed="64"/>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8" borderId="0" applyNumberFormat="0" applyBorder="0" applyAlignment="0" applyProtection="0"/>
  </cellStyleXfs>
  <cellXfs count="41">
    <xf numFmtId="0" fontId="0" fillId="0" borderId="0" xfId="0"/>
    <xf numFmtId="44" fontId="2" fillId="0" borderId="1" xfId="1" applyFont="1" applyBorder="1" applyAlignment="1">
      <alignment vertical="center"/>
    </xf>
    <xf numFmtId="44" fontId="2" fillId="0" borderId="1" xfId="1" applyFont="1" applyBorder="1"/>
    <xf numFmtId="0" fontId="2" fillId="0" borderId="1" xfId="0" applyFont="1" applyBorder="1" applyAlignment="1">
      <alignment vertical="center"/>
    </xf>
    <xf numFmtId="44" fontId="3" fillId="0" borderId="1" xfId="1" applyFont="1" applyBorder="1" applyAlignment="1">
      <alignment vertical="center"/>
    </xf>
    <xf numFmtId="44" fontId="3" fillId="0" borderId="1" xfId="1" applyFont="1" applyBorder="1"/>
    <xf numFmtId="44" fontId="3" fillId="0" borderId="1" xfId="1" applyFont="1" applyBorder="1" applyAlignment="1">
      <alignment horizontal="center" vertical="center"/>
    </xf>
    <xf numFmtId="0" fontId="3" fillId="0" borderId="1" xfId="0" applyFont="1" applyBorder="1" applyAlignment="1">
      <alignment vertical="center"/>
    </xf>
    <xf numFmtId="0" fontId="0" fillId="2" borderId="0" xfId="0" applyFill="1"/>
    <xf numFmtId="44" fontId="0" fillId="0" borderId="0" xfId="1" applyFont="1"/>
    <xf numFmtId="9" fontId="0" fillId="4" borderId="1" xfId="2" applyFont="1" applyFill="1" applyBorder="1"/>
    <xf numFmtId="44" fontId="0" fillId="4" borderId="1" xfId="1" applyFont="1" applyFill="1" applyBorder="1"/>
    <xf numFmtId="44" fontId="0" fillId="4" borderId="1" xfId="0" applyNumberFormat="1" applyFill="1" applyBorder="1"/>
    <xf numFmtId="0" fontId="0" fillId="4" borderId="1" xfId="0" applyFill="1" applyBorder="1"/>
    <xf numFmtId="9" fontId="0" fillId="2" borderId="1" xfId="2" applyFont="1" applyFill="1" applyBorder="1"/>
    <xf numFmtId="44" fontId="0" fillId="2" borderId="1" xfId="1" applyFont="1" applyFill="1" applyBorder="1"/>
    <xf numFmtId="0" fontId="0" fillId="2" borderId="1" xfId="0" applyFill="1" applyBorder="1"/>
    <xf numFmtId="0" fontId="0" fillId="3" borderId="1" xfId="0" applyFill="1" applyBorder="1" applyAlignment="1">
      <alignment vertical="center"/>
    </xf>
    <xf numFmtId="0" fontId="4" fillId="5" borderId="2" xfId="3" applyBorder="1" applyAlignment="1">
      <alignment horizontal="center" vertical="center"/>
    </xf>
    <xf numFmtId="0" fontId="4" fillId="5" borderId="2" xfId="3" applyBorder="1" applyAlignment="1">
      <alignment horizontal="center"/>
    </xf>
    <xf numFmtId="0" fontId="0" fillId="0" borderId="2" xfId="0" applyBorder="1"/>
    <xf numFmtId="0" fontId="1" fillId="6" borderId="2" xfId="4" applyBorder="1" applyAlignment="1">
      <alignment vertical="center"/>
    </xf>
    <xf numFmtId="0" fontId="0" fillId="2" borderId="2" xfId="0" applyFill="1" applyBorder="1"/>
    <xf numFmtId="0" fontId="1" fillId="6" borderId="2" xfId="4" applyBorder="1"/>
    <xf numFmtId="0" fontId="4" fillId="5" borderId="3" xfId="3" applyBorder="1" applyAlignment="1">
      <alignment horizontal="center"/>
    </xf>
    <xf numFmtId="0" fontId="0" fillId="2" borderId="5" xfId="0" applyFill="1" applyBorder="1"/>
    <xf numFmtId="0" fontId="1" fillId="6" borderId="5" xfId="4" applyNumberFormat="1" applyBorder="1"/>
    <xf numFmtId="0" fontId="1" fillId="6" borderId="2" xfId="4" applyNumberFormat="1" applyBorder="1"/>
    <xf numFmtId="0" fontId="5" fillId="7" borderId="0" xfId="5"/>
    <xf numFmtId="0" fontId="6" fillId="8" borderId="0" xfId="6"/>
    <xf numFmtId="0" fontId="7" fillId="0" borderId="1" xfId="0" applyFont="1" applyBorder="1"/>
    <xf numFmtId="44" fontId="8" fillId="0" borderId="1" xfId="1" applyFont="1" applyBorder="1"/>
    <xf numFmtId="44" fontId="9" fillId="0" borderId="1" xfId="1" applyFont="1" applyBorder="1"/>
    <xf numFmtId="0" fontId="0" fillId="0" borderId="0" xfId="0" applyAlignment="1">
      <alignment horizontal="center" wrapText="1"/>
    </xf>
    <xf numFmtId="0" fontId="0" fillId="0" borderId="7" xfId="0" applyBorder="1" applyAlignment="1">
      <alignment horizontal="center" vertical="center"/>
    </xf>
    <xf numFmtId="44" fontId="3" fillId="0" borderId="1" xfId="1" applyFont="1" applyBorder="1" applyAlignment="1">
      <alignment horizontal="center"/>
    </xf>
    <xf numFmtId="44" fontId="3" fillId="0" borderId="1" xfId="1" applyFont="1" applyBorder="1" applyAlignment="1">
      <alignment horizontal="center" vertical="center"/>
    </xf>
    <xf numFmtId="0" fontId="4" fillId="5" borderId="2" xfId="3" applyBorder="1" applyAlignment="1">
      <alignment horizontal="center" vertical="center"/>
    </xf>
    <xf numFmtId="0" fontId="4" fillId="5" borderId="4" xfId="3" applyBorder="1" applyAlignment="1">
      <alignment horizontal="center" vertical="center"/>
    </xf>
    <xf numFmtId="0" fontId="4" fillId="5" borderId="3" xfId="3" applyBorder="1" applyAlignment="1">
      <alignment horizontal="center"/>
    </xf>
    <xf numFmtId="0" fontId="4" fillId="5" borderId="6" xfId="3" applyBorder="1" applyAlignment="1">
      <alignment horizontal="center"/>
    </xf>
  </cellXfs>
  <cellStyles count="7">
    <cellStyle name="20% - Énfasis1" xfId="4" builtinId="30"/>
    <cellStyle name="Bueno" xfId="5" builtinId="26"/>
    <cellStyle name="Énfasis1" xfId="3" builtinId="29"/>
    <cellStyle name="Moneda" xfId="1" builtinId="4"/>
    <cellStyle name="Neutral" xfId="6" builtinId="28"/>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Analisis Horizontal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Ejercicio_Presentación_AH!$B$2</c:f>
              <c:strCache>
                <c:ptCount val="1"/>
                <c:pt idx="0">
                  <c:v>AÑO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Ejercicio_Presentación_AH!$A$3:$A$17</c15:sqref>
                  </c15:fullRef>
                </c:ext>
              </c:extLst>
              <c:f>(Ejercicio_Presentación_AH!$A$9,Ejercicio_Presentación_AH!$A$13,Ejercicio_Presentación_AH!$A$17)</c:f>
              <c:strCache>
                <c:ptCount val="3"/>
                <c:pt idx="0">
                  <c:v>Total activo</c:v>
                </c:pt>
                <c:pt idx="1">
                  <c:v>Total pasivo</c:v>
                </c:pt>
                <c:pt idx="2">
                  <c:v>Total patrimonio</c:v>
                </c:pt>
              </c:strCache>
            </c:strRef>
          </c:cat>
          <c:val>
            <c:numRef>
              <c:extLst>
                <c:ext xmlns:c15="http://schemas.microsoft.com/office/drawing/2012/chart" uri="{02D57815-91ED-43cb-92C2-25804820EDAC}">
                  <c15:fullRef>
                    <c15:sqref>Ejercicio_Presentación_AH!$B$3:$B$17</c15:sqref>
                  </c15:fullRef>
                </c:ext>
              </c:extLst>
              <c:f>(Ejercicio_Presentación_AH!$B$9,Ejercicio_Presentación_AH!$B$13,Ejercicio_Presentación_AH!$B$17)</c:f>
              <c:numCache>
                <c:formatCode>_("$"* #,##0.00_);_("$"* \(#,##0.00\);_("$"* "-"??_);_(@_)</c:formatCode>
                <c:ptCount val="3"/>
                <c:pt idx="0">
                  <c:v>144000</c:v>
                </c:pt>
                <c:pt idx="1">
                  <c:v>59000</c:v>
                </c:pt>
                <c:pt idx="2">
                  <c:v>87000</c:v>
                </c:pt>
              </c:numCache>
            </c:numRef>
          </c:val>
          <c:extLst>
            <c:ext xmlns:c16="http://schemas.microsoft.com/office/drawing/2014/chart" uri="{C3380CC4-5D6E-409C-BE32-E72D297353CC}">
              <c16:uniqueId val="{00000000-4A62-42FB-89EE-41179DFD9D5A}"/>
            </c:ext>
          </c:extLst>
        </c:ser>
        <c:ser>
          <c:idx val="1"/>
          <c:order val="1"/>
          <c:tx>
            <c:strRef>
              <c:f>Ejercicio_Presentación_AH!$C$2</c:f>
              <c:strCache>
                <c:ptCount val="1"/>
                <c:pt idx="0">
                  <c:v>AÑO 2</c:v>
                </c:pt>
              </c:strCache>
            </c:strRef>
          </c:tx>
          <c:spPr>
            <a:solidFill>
              <a:schemeClr val="accent2"/>
            </a:solidFill>
            <a:ln>
              <a:noFill/>
            </a:ln>
            <a:effectLst/>
          </c:spPr>
          <c:invertIfNegative val="0"/>
          <c:dLbls>
            <c:dLbl>
              <c:idx val="1"/>
              <c:layout>
                <c:manualLayout>
                  <c:x val="0"/>
                  <c:y val="-5.26064084170253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62-42FB-89EE-41179DFD9D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Ejercicio_Presentación_AH!$A$3:$A$17</c15:sqref>
                  </c15:fullRef>
                </c:ext>
              </c:extLst>
              <c:f>(Ejercicio_Presentación_AH!$A$9,Ejercicio_Presentación_AH!$A$13,Ejercicio_Presentación_AH!$A$17)</c:f>
              <c:strCache>
                <c:ptCount val="3"/>
                <c:pt idx="0">
                  <c:v>Total activo</c:v>
                </c:pt>
                <c:pt idx="1">
                  <c:v>Total pasivo</c:v>
                </c:pt>
                <c:pt idx="2">
                  <c:v>Total patrimonio</c:v>
                </c:pt>
              </c:strCache>
            </c:strRef>
          </c:cat>
          <c:val>
            <c:numRef>
              <c:extLst>
                <c:ext xmlns:c15="http://schemas.microsoft.com/office/drawing/2012/chart" uri="{02D57815-91ED-43cb-92C2-25804820EDAC}">
                  <c15:fullRef>
                    <c15:sqref>Ejercicio_Presentación_AH!$C$3:$C$17</c15:sqref>
                  </c15:fullRef>
                </c:ext>
              </c:extLst>
              <c:f>(Ejercicio_Presentación_AH!$C$9,Ejercicio_Presentación_AH!$C$13,Ejercicio_Presentación_AH!$C$17)</c:f>
              <c:numCache>
                <c:formatCode>_("$"* #,##0.00_);_("$"* \(#,##0.00\);_("$"* "-"??_);_(@_)</c:formatCode>
                <c:ptCount val="3"/>
                <c:pt idx="0">
                  <c:v>162000</c:v>
                </c:pt>
                <c:pt idx="1">
                  <c:v>63000</c:v>
                </c:pt>
                <c:pt idx="2">
                  <c:v>102000</c:v>
                </c:pt>
              </c:numCache>
            </c:numRef>
          </c:val>
          <c:extLst>
            <c:ext xmlns:c16="http://schemas.microsoft.com/office/drawing/2014/chart" uri="{C3380CC4-5D6E-409C-BE32-E72D297353CC}">
              <c16:uniqueId val="{00000002-4A62-42FB-89EE-41179DFD9D5A}"/>
            </c:ext>
          </c:extLst>
        </c:ser>
        <c:ser>
          <c:idx val="2"/>
          <c:order val="2"/>
          <c:tx>
            <c:strRef>
              <c:f>Ejercicio_Presentación_AH!$D$2</c:f>
              <c:strCache>
                <c:ptCount val="1"/>
                <c:pt idx="0">
                  <c:v>VARIACION ABSOLUTA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Ejercicio_Presentación_AH!$A$3:$A$17</c15:sqref>
                  </c15:fullRef>
                </c:ext>
              </c:extLst>
              <c:f>(Ejercicio_Presentación_AH!$A$9,Ejercicio_Presentación_AH!$A$13,Ejercicio_Presentación_AH!$A$17)</c:f>
              <c:strCache>
                <c:ptCount val="3"/>
                <c:pt idx="0">
                  <c:v>Total activo</c:v>
                </c:pt>
                <c:pt idx="1">
                  <c:v>Total pasivo</c:v>
                </c:pt>
                <c:pt idx="2">
                  <c:v>Total patrimonio</c:v>
                </c:pt>
              </c:strCache>
            </c:strRef>
          </c:cat>
          <c:val>
            <c:numRef>
              <c:extLst>
                <c:ext xmlns:c15="http://schemas.microsoft.com/office/drawing/2012/chart" uri="{02D57815-91ED-43cb-92C2-25804820EDAC}">
                  <c15:fullRef>
                    <c15:sqref>Ejercicio_Presentación_AH!$D$3:$D$17</c15:sqref>
                  </c15:fullRef>
                </c:ext>
              </c:extLst>
              <c:f>(Ejercicio_Presentación_AH!$D$9,Ejercicio_Presentación_AH!$D$13,Ejercicio_Presentación_AH!$D$17)</c:f>
              <c:numCache>
                <c:formatCode>_("$"* #,##0.00_);_("$"* \(#,##0.00\);_("$"* "-"??_);_(@_)</c:formatCode>
                <c:ptCount val="3"/>
                <c:pt idx="0">
                  <c:v>18000</c:v>
                </c:pt>
                <c:pt idx="1">
                  <c:v>4000</c:v>
                </c:pt>
                <c:pt idx="2">
                  <c:v>15000</c:v>
                </c:pt>
              </c:numCache>
            </c:numRef>
          </c:val>
          <c:extLst>
            <c:ext xmlns:c16="http://schemas.microsoft.com/office/drawing/2014/chart" uri="{C3380CC4-5D6E-409C-BE32-E72D297353CC}">
              <c16:uniqueId val="{00000003-4A62-42FB-89EE-41179DFD9D5A}"/>
            </c:ext>
          </c:extLst>
        </c:ser>
        <c:ser>
          <c:idx val="3"/>
          <c:order val="3"/>
          <c:tx>
            <c:strRef>
              <c:f>Ejercicio_Presentación_AH!$E$2</c:f>
              <c:strCache>
                <c:ptCount val="1"/>
                <c:pt idx="0">
                  <c:v>VARIACION RELATIVA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Ejercicio_Presentación_AH!$A$3:$A$17</c15:sqref>
                  </c15:fullRef>
                </c:ext>
              </c:extLst>
              <c:f>(Ejercicio_Presentación_AH!$A$9,Ejercicio_Presentación_AH!$A$13,Ejercicio_Presentación_AH!$A$17)</c:f>
              <c:strCache>
                <c:ptCount val="3"/>
                <c:pt idx="0">
                  <c:v>Total activo</c:v>
                </c:pt>
                <c:pt idx="1">
                  <c:v>Total pasivo</c:v>
                </c:pt>
                <c:pt idx="2">
                  <c:v>Total patrimonio</c:v>
                </c:pt>
              </c:strCache>
            </c:strRef>
          </c:cat>
          <c:val>
            <c:numRef>
              <c:extLst>
                <c:ext xmlns:c15="http://schemas.microsoft.com/office/drawing/2012/chart" uri="{02D57815-91ED-43cb-92C2-25804820EDAC}">
                  <c15:fullRef>
                    <c15:sqref>Ejercicio_Presentación_AH!$E$3:$E$17</c15:sqref>
                  </c15:fullRef>
                </c:ext>
              </c:extLst>
              <c:f>(Ejercicio_Presentación_AH!$E$9,Ejercicio_Presentación_AH!$E$13,Ejercicio_Presentación_AH!$E$17)</c:f>
              <c:numCache>
                <c:formatCode>0%</c:formatCode>
                <c:ptCount val="3"/>
                <c:pt idx="0">
                  <c:v>0.125</c:v>
                </c:pt>
                <c:pt idx="1">
                  <c:v>6.7796610169491525E-2</c:v>
                </c:pt>
                <c:pt idx="2">
                  <c:v>0.17241379310344829</c:v>
                </c:pt>
              </c:numCache>
            </c:numRef>
          </c:val>
          <c:extLst>
            <c:ext xmlns:c16="http://schemas.microsoft.com/office/drawing/2014/chart" uri="{C3380CC4-5D6E-409C-BE32-E72D297353CC}">
              <c16:uniqueId val="{00000004-4A62-42FB-89EE-41179DFD9D5A}"/>
            </c:ext>
          </c:extLst>
        </c:ser>
        <c:dLbls>
          <c:dLblPos val="outEnd"/>
          <c:showLegendKey val="0"/>
          <c:showVal val="1"/>
          <c:showCatName val="0"/>
          <c:showSerName val="0"/>
          <c:showPercent val="0"/>
          <c:showBubbleSize val="0"/>
        </c:dLbls>
        <c:gapWidth val="219"/>
        <c:overlap val="-27"/>
        <c:axId val="1945322127"/>
        <c:axId val="1945317807"/>
      </c:barChart>
      <c:catAx>
        <c:axId val="194532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17807"/>
        <c:crosses val="autoZero"/>
        <c:auto val="1"/>
        <c:lblAlgn val="ctr"/>
        <c:lblOffset val="100"/>
        <c:noMultiLvlLbl val="0"/>
      </c:catAx>
      <c:valAx>
        <c:axId val="19453178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22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114300</xdr:colOff>
      <xdr:row>10</xdr:row>
      <xdr:rowOff>34290</xdr:rowOff>
    </xdr:from>
    <xdr:ext cx="65" cy="172227"/>
    <xdr:sp macro="" textlink="">
      <xdr:nvSpPr>
        <xdr:cNvPr id="15" name="CuadroTexto 14">
          <a:extLst>
            <a:ext uri="{FF2B5EF4-FFF2-40B4-BE49-F238E27FC236}">
              <a16:creationId xmlns:a16="http://schemas.microsoft.com/office/drawing/2014/main" id="{3D70C68C-9414-5C82-BBCF-B9692B3E8A79}"/>
            </a:ext>
          </a:extLst>
        </xdr:cNvPr>
        <xdr:cNvSpPr txBox="1"/>
      </xdr:nvSpPr>
      <xdr:spPr>
        <a:xfrm>
          <a:off x="14577060" y="204597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7</xdr:col>
      <xdr:colOff>76200</xdr:colOff>
      <xdr:row>3</xdr:row>
      <xdr:rowOff>11430</xdr:rowOff>
    </xdr:from>
    <xdr:ext cx="687496" cy="318036"/>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5FB48E5E-A641-8CBD-B4B9-1D0103F38BB6}"/>
                </a:ext>
              </a:extLst>
            </xdr:cNvPr>
            <xdr:cNvSpPr txBox="1"/>
          </xdr:nvSpPr>
          <xdr:spPr>
            <a:xfrm>
              <a:off x="14538960" y="560070"/>
              <a:ext cx="68749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𝑅𝐶𝑇</m:t>
                    </m:r>
                    <m:r>
                      <a:rPr lang="es-MX" sz="1100" i="1">
                        <a:solidFill>
                          <a:schemeClr val="tx1"/>
                        </a:solidFill>
                        <a:effectLst/>
                        <a:latin typeface="Cambria Math" panose="02040503050406030204" pitchFamily="18" charset="0"/>
                        <a:ea typeface="+mn-ea"/>
                        <a:cs typeface="+mn-cs"/>
                      </a:rPr>
                      <m:t> =</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𝐴𝐶</m:t>
                        </m:r>
                      </m:num>
                      <m:den>
                        <m:r>
                          <a:rPr lang="es-MX" sz="1100" i="1">
                            <a:solidFill>
                              <a:schemeClr val="tx1"/>
                            </a:solidFill>
                            <a:effectLst/>
                            <a:latin typeface="Cambria Math" panose="02040503050406030204" pitchFamily="18" charset="0"/>
                            <a:ea typeface="+mn-ea"/>
                            <a:cs typeface="+mn-cs"/>
                          </a:rPr>
                          <m:t>𝑃𝐶</m:t>
                        </m:r>
                      </m:den>
                    </m:f>
                  </m:oMath>
                </m:oMathPara>
              </a14:m>
              <a:endParaRPr lang="es-MX" sz="1100">
                <a:solidFill>
                  <a:schemeClr val="tx1"/>
                </a:solidFill>
                <a:effectLst/>
                <a:latin typeface="+mn-lt"/>
                <a:ea typeface="+mn-ea"/>
                <a:cs typeface="+mn-cs"/>
              </a:endParaRPr>
            </a:p>
          </xdr:txBody>
        </xdr:sp>
      </mc:Choice>
      <mc:Fallback xmlns="">
        <xdr:sp macro="" textlink="">
          <xdr:nvSpPr>
            <xdr:cNvPr id="16" name="CuadroTexto 15">
              <a:extLst>
                <a:ext uri="{FF2B5EF4-FFF2-40B4-BE49-F238E27FC236}">
                  <a16:creationId xmlns:a16="http://schemas.microsoft.com/office/drawing/2014/main" id="{5FB48E5E-A641-8CBD-B4B9-1D0103F38BB6}"/>
                </a:ext>
              </a:extLst>
            </xdr:cNvPr>
            <xdr:cNvSpPr txBox="1"/>
          </xdr:nvSpPr>
          <xdr:spPr>
            <a:xfrm>
              <a:off x="14538960" y="560070"/>
              <a:ext cx="68749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i="0">
                  <a:solidFill>
                    <a:schemeClr val="tx1"/>
                  </a:solidFill>
                  <a:effectLst/>
                  <a:latin typeface="+mn-lt"/>
                  <a:ea typeface="+mn-ea"/>
                  <a:cs typeface="+mn-cs"/>
                </a:rPr>
                <a:t>𝑅𝐶𝑇 =𝐴𝐶/𝑃𝐶</a:t>
              </a:r>
              <a:endParaRPr lang="es-MX" sz="1100">
                <a:solidFill>
                  <a:schemeClr val="tx1"/>
                </a:solidFill>
                <a:effectLst/>
                <a:latin typeface="+mn-lt"/>
                <a:ea typeface="+mn-ea"/>
                <a:cs typeface="+mn-cs"/>
              </a:endParaRPr>
            </a:p>
          </xdr:txBody>
        </xdr:sp>
      </mc:Fallback>
    </mc:AlternateContent>
    <xdr:clientData/>
  </xdr:oneCellAnchor>
  <xdr:oneCellAnchor>
    <xdr:from>
      <xdr:col>7</xdr:col>
      <xdr:colOff>7620</xdr:colOff>
      <xdr:row>4</xdr:row>
      <xdr:rowOff>179070</xdr:rowOff>
    </xdr:from>
    <xdr:ext cx="1691104" cy="328551"/>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36519EF3-90F4-2030-2F03-D9803EAF651C}"/>
                </a:ext>
              </a:extLst>
            </xdr:cNvPr>
            <xdr:cNvSpPr txBox="1"/>
          </xdr:nvSpPr>
          <xdr:spPr>
            <a:xfrm>
              <a:off x="14470380" y="910590"/>
              <a:ext cx="1691104"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𝑅𝑆</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𝑃𝐴𝑃</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𝐴𝐶</m:t>
                        </m:r>
                        <m:r>
                          <a:rPr lang="es-MX" sz="1100" i="1">
                            <a:solidFill>
                              <a:schemeClr val="tx1"/>
                            </a:solidFill>
                            <a:effectLst/>
                            <a:latin typeface="Cambria Math" panose="02040503050406030204" pitchFamily="18" charset="0"/>
                            <a:ea typeface="+mn-ea"/>
                            <a:cs typeface="+mn-cs"/>
                          </a:rPr>
                          <m:t>−</m:t>
                        </m:r>
                        <m:d>
                          <m:dPr>
                            <m:ctrlPr>
                              <a:rPr lang="es-MX" sz="1100" i="1">
                                <a:solidFill>
                                  <a:schemeClr val="tx1"/>
                                </a:solidFill>
                                <a:effectLst/>
                                <a:latin typeface="Cambria Math" panose="02040503050406030204" pitchFamily="18" charset="0"/>
                                <a:ea typeface="+mn-ea"/>
                                <a:cs typeface="+mn-cs"/>
                              </a:rPr>
                            </m:ctrlPr>
                          </m:dPr>
                          <m:e>
                            <m:r>
                              <a:rPr lang="es-MX" sz="1100" i="1">
                                <a:solidFill>
                                  <a:schemeClr val="tx1"/>
                                </a:solidFill>
                                <a:effectLst/>
                                <a:latin typeface="Cambria Math" panose="02040503050406030204" pitchFamily="18" charset="0"/>
                                <a:ea typeface="+mn-ea"/>
                                <a:cs typeface="+mn-cs"/>
                              </a:rPr>
                              <m:t>𝐼</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𝑃𝐴</m:t>
                            </m:r>
                          </m:e>
                        </m:d>
                      </m:num>
                      <m:den>
                        <m:r>
                          <a:rPr lang="es-MX" sz="1100" i="1">
                            <a:solidFill>
                              <a:schemeClr val="tx1"/>
                            </a:solidFill>
                            <a:effectLst/>
                            <a:latin typeface="Cambria Math" panose="02040503050406030204" pitchFamily="18" charset="0"/>
                            <a:ea typeface="+mn-ea"/>
                            <a:cs typeface="+mn-cs"/>
                          </a:rPr>
                          <m:t>𝑃𝐶</m:t>
                        </m:r>
                      </m:den>
                    </m:f>
                  </m:oMath>
                </m:oMathPara>
              </a14:m>
              <a:endParaRPr lang="es-MX" sz="1100">
                <a:solidFill>
                  <a:schemeClr val="tx1"/>
                </a:solidFill>
                <a:effectLst/>
                <a:latin typeface="+mn-lt"/>
                <a:ea typeface="+mn-ea"/>
                <a:cs typeface="+mn-cs"/>
              </a:endParaRPr>
            </a:p>
          </xdr:txBody>
        </xdr:sp>
      </mc:Choice>
      <mc:Fallback xmlns="">
        <xdr:sp macro="" textlink="">
          <xdr:nvSpPr>
            <xdr:cNvPr id="17" name="CuadroTexto 16">
              <a:extLst>
                <a:ext uri="{FF2B5EF4-FFF2-40B4-BE49-F238E27FC236}">
                  <a16:creationId xmlns:a16="http://schemas.microsoft.com/office/drawing/2014/main" id="{36519EF3-90F4-2030-2F03-D9803EAF651C}"/>
                </a:ext>
              </a:extLst>
            </xdr:cNvPr>
            <xdr:cNvSpPr txBox="1"/>
          </xdr:nvSpPr>
          <xdr:spPr>
            <a:xfrm>
              <a:off x="14470380" y="910590"/>
              <a:ext cx="1691104"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𝑅𝑆 𝑜 𝑃𝐴𝑃=(𝐴𝐶−(𝐼+ 𝑃𝐴))/𝑃𝐶</a:t>
              </a:r>
              <a:endParaRPr lang="es-MX" sz="1100">
                <a:solidFill>
                  <a:schemeClr val="tx1"/>
                </a:solidFill>
                <a:effectLst/>
                <a:latin typeface="+mn-lt"/>
                <a:ea typeface="+mn-ea"/>
                <a:cs typeface="+mn-cs"/>
              </a:endParaRPr>
            </a:p>
          </xdr:txBody>
        </xdr:sp>
      </mc:Fallback>
    </mc:AlternateContent>
    <xdr:clientData/>
  </xdr:oneCellAnchor>
  <xdr:oneCellAnchor>
    <xdr:from>
      <xdr:col>7</xdr:col>
      <xdr:colOff>45720</xdr:colOff>
      <xdr:row>7</xdr:row>
      <xdr:rowOff>26670</xdr:rowOff>
    </xdr:from>
    <xdr:ext cx="936923" cy="316946"/>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21F7F7C5-19F8-4EB9-9C98-BC99F8C92679}"/>
                </a:ext>
              </a:extLst>
            </xdr:cNvPr>
            <xdr:cNvSpPr txBox="1"/>
          </xdr:nvSpPr>
          <xdr:spPr>
            <a:xfrm>
              <a:off x="14508480" y="1306830"/>
              <a:ext cx="93692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𝑅𝐿</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𝑜</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𝑅𝑃𝐼</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𝐸</m:t>
                        </m:r>
                      </m:num>
                      <m:den>
                        <m:r>
                          <a:rPr lang="es-MX" sz="1100" i="1">
                            <a:solidFill>
                              <a:schemeClr val="tx1"/>
                            </a:solidFill>
                            <a:effectLst/>
                            <a:latin typeface="Cambria Math" panose="02040503050406030204" pitchFamily="18" charset="0"/>
                            <a:ea typeface="+mn-ea"/>
                            <a:cs typeface="+mn-cs"/>
                          </a:rPr>
                          <m:t>𝑃𝐶</m:t>
                        </m:r>
                      </m:den>
                    </m:f>
                  </m:oMath>
                </m:oMathPara>
              </a14:m>
              <a:endParaRPr lang="es-MX" sz="1100">
                <a:solidFill>
                  <a:schemeClr val="tx1"/>
                </a:solidFill>
                <a:effectLst/>
                <a:latin typeface="+mn-lt"/>
                <a:ea typeface="+mn-ea"/>
                <a:cs typeface="+mn-cs"/>
              </a:endParaRPr>
            </a:p>
          </xdr:txBody>
        </xdr:sp>
      </mc:Choice>
      <mc:Fallback xmlns="">
        <xdr:sp macro="" textlink="">
          <xdr:nvSpPr>
            <xdr:cNvPr id="18" name="CuadroTexto 17">
              <a:extLst>
                <a:ext uri="{FF2B5EF4-FFF2-40B4-BE49-F238E27FC236}">
                  <a16:creationId xmlns:a16="http://schemas.microsoft.com/office/drawing/2014/main" id="{21F7F7C5-19F8-4EB9-9C98-BC99F8C92679}"/>
                </a:ext>
              </a:extLst>
            </xdr:cNvPr>
            <xdr:cNvSpPr txBox="1"/>
          </xdr:nvSpPr>
          <xdr:spPr>
            <a:xfrm>
              <a:off x="14508480" y="1306830"/>
              <a:ext cx="936923"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𝑅𝐿 𝑜 𝑅𝑃𝐼=𝐸/𝑃𝐶</a:t>
              </a:r>
              <a:endParaRPr lang="es-MX" sz="1100">
                <a:solidFill>
                  <a:schemeClr val="tx1"/>
                </a:solidFill>
                <a:effectLst/>
                <a:latin typeface="+mn-lt"/>
                <a:ea typeface="+mn-ea"/>
                <a:cs typeface="+mn-cs"/>
              </a:endParaRPr>
            </a:p>
          </xdr:txBody>
        </xdr:sp>
      </mc:Fallback>
    </mc:AlternateContent>
    <xdr:clientData/>
  </xdr:oneCellAnchor>
  <xdr:oneCellAnchor>
    <xdr:from>
      <xdr:col>7</xdr:col>
      <xdr:colOff>60960</xdr:colOff>
      <xdr:row>10</xdr:row>
      <xdr:rowOff>0</xdr:rowOff>
    </xdr:from>
    <xdr:ext cx="575479" cy="315792"/>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1198BE0E-F50A-4290-9F9E-3290F9B2E50D}"/>
                </a:ext>
              </a:extLst>
            </xdr:cNvPr>
            <xdr:cNvSpPr txBox="1"/>
          </xdr:nvSpPr>
          <xdr:spPr>
            <a:xfrm>
              <a:off x="14523720" y="2011680"/>
              <a:ext cx="57547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𝑅𝐸</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𝑃𝑇</m:t>
                        </m:r>
                      </m:num>
                      <m:den>
                        <m:r>
                          <a:rPr lang="es-MX" sz="1100" i="1">
                            <a:solidFill>
                              <a:schemeClr val="tx1"/>
                            </a:solidFill>
                            <a:effectLst/>
                            <a:latin typeface="Cambria Math" panose="02040503050406030204" pitchFamily="18" charset="0"/>
                            <a:ea typeface="+mn-ea"/>
                            <a:cs typeface="+mn-cs"/>
                          </a:rPr>
                          <m:t>𝐴𝑇</m:t>
                        </m:r>
                      </m:den>
                    </m:f>
                  </m:oMath>
                </m:oMathPara>
              </a14:m>
              <a:endParaRPr lang="es-MX" sz="1100">
                <a:solidFill>
                  <a:schemeClr val="tx1"/>
                </a:solidFill>
                <a:effectLst/>
                <a:latin typeface="+mn-lt"/>
                <a:ea typeface="+mn-ea"/>
                <a:cs typeface="+mn-cs"/>
              </a:endParaRPr>
            </a:p>
          </xdr:txBody>
        </xdr:sp>
      </mc:Choice>
      <mc:Fallback xmlns="">
        <xdr:sp macro="" textlink="">
          <xdr:nvSpPr>
            <xdr:cNvPr id="19" name="CuadroTexto 18">
              <a:extLst>
                <a:ext uri="{FF2B5EF4-FFF2-40B4-BE49-F238E27FC236}">
                  <a16:creationId xmlns:a16="http://schemas.microsoft.com/office/drawing/2014/main" id="{1198BE0E-F50A-4290-9F9E-3290F9B2E50D}"/>
                </a:ext>
              </a:extLst>
            </xdr:cNvPr>
            <xdr:cNvSpPr txBox="1"/>
          </xdr:nvSpPr>
          <xdr:spPr>
            <a:xfrm>
              <a:off x="14523720" y="2011680"/>
              <a:ext cx="57547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𝑅𝐸=𝑃𝑇/𝐴𝑇</a:t>
              </a:r>
              <a:endParaRPr lang="es-MX" sz="1100">
                <a:solidFill>
                  <a:schemeClr val="tx1"/>
                </a:solidFill>
                <a:effectLst/>
                <a:latin typeface="+mn-lt"/>
                <a:ea typeface="+mn-ea"/>
                <a:cs typeface="+mn-cs"/>
              </a:endParaRPr>
            </a:p>
          </xdr:txBody>
        </xdr:sp>
      </mc:Fallback>
    </mc:AlternateContent>
    <xdr:clientData/>
  </xdr:oneCellAnchor>
  <xdr:oneCellAnchor>
    <xdr:from>
      <xdr:col>7</xdr:col>
      <xdr:colOff>45720</xdr:colOff>
      <xdr:row>12</xdr:row>
      <xdr:rowOff>38100</xdr:rowOff>
    </xdr:from>
    <xdr:ext cx="857863" cy="316882"/>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B7A99093-3FC0-478E-96C2-9DFCCC9421F4}"/>
                </a:ext>
              </a:extLst>
            </xdr:cNvPr>
            <xdr:cNvSpPr txBox="1"/>
          </xdr:nvSpPr>
          <xdr:spPr>
            <a:xfrm>
              <a:off x="14508480" y="2415540"/>
              <a:ext cx="85786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𝑅𝐼</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𝑦</m:t>
                    </m:r>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𝐶𝐶</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𝐶𝐶</m:t>
                        </m:r>
                      </m:num>
                      <m:den>
                        <m:r>
                          <a:rPr lang="es-MX" sz="1100" i="1">
                            <a:solidFill>
                              <a:schemeClr val="tx1"/>
                            </a:solidFill>
                            <a:effectLst/>
                            <a:latin typeface="Cambria Math" panose="02040503050406030204" pitchFamily="18" charset="0"/>
                            <a:ea typeface="+mn-ea"/>
                            <a:cs typeface="+mn-cs"/>
                          </a:rPr>
                          <m:t>𝐴𝑇</m:t>
                        </m:r>
                      </m:den>
                    </m:f>
                  </m:oMath>
                </m:oMathPara>
              </a14:m>
              <a:endParaRPr lang="es-MX" sz="1100">
                <a:solidFill>
                  <a:schemeClr val="tx1"/>
                </a:solidFill>
                <a:effectLst/>
                <a:latin typeface="+mn-lt"/>
                <a:ea typeface="+mn-ea"/>
                <a:cs typeface="+mn-cs"/>
              </a:endParaRPr>
            </a:p>
          </xdr:txBody>
        </xdr:sp>
      </mc:Choice>
      <mc:Fallback xmlns="">
        <xdr:sp macro="" textlink="">
          <xdr:nvSpPr>
            <xdr:cNvPr id="20" name="CuadroTexto 19">
              <a:extLst>
                <a:ext uri="{FF2B5EF4-FFF2-40B4-BE49-F238E27FC236}">
                  <a16:creationId xmlns:a16="http://schemas.microsoft.com/office/drawing/2014/main" id="{B7A99093-3FC0-478E-96C2-9DFCCC9421F4}"/>
                </a:ext>
              </a:extLst>
            </xdr:cNvPr>
            <xdr:cNvSpPr txBox="1"/>
          </xdr:nvSpPr>
          <xdr:spPr>
            <a:xfrm>
              <a:off x="14508480" y="2415540"/>
              <a:ext cx="85786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𝑅𝐼 𝑦 𝐶𝐶=𝐶𝐶/𝐴𝑇</a:t>
              </a:r>
              <a:endParaRPr lang="es-MX" sz="1100">
                <a:solidFill>
                  <a:schemeClr val="tx1"/>
                </a:solidFill>
                <a:effectLst/>
                <a:latin typeface="+mn-lt"/>
                <a:ea typeface="+mn-ea"/>
                <a:cs typeface="+mn-cs"/>
              </a:endParaRPr>
            </a:p>
          </xdr:txBody>
        </xdr:sp>
      </mc:Fallback>
    </mc:AlternateContent>
    <xdr:clientData/>
  </xdr:oneCellAnchor>
  <xdr:oneCellAnchor>
    <xdr:from>
      <xdr:col>7</xdr:col>
      <xdr:colOff>76200</xdr:colOff>
      <xdr:row>14</xdr:row>
      <xdr:rowOff>7620</xdr:rowOff>
    </xdr:from>
    <xdr:ext cx="779765" cy="318036"/>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AD1C1F1D-D05C-4D49-AF94-CE9079C01B92}"/>
                </a:ext>
              </a:extLst>
            </xdr:cNvPr>
            <xdr:cNvSpPr txBox="1"/>
          </xdr:nvSpPr>
          <xdr:spPr>
            <a:xfrm>
              <a:off x="14538960" y="2750820"/>
              <a:ext cx="77976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𝑅𝑃𝑃𝐶</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𝐶𝐶</m:t>
                        </m:r>
                      </m:num>
                      <m:den>
                        <m:r>
                          <a:rPr lang="es-MX" sz="1100" i="1">
                            <a:solidFill>
                              <a:schemeClr val="tx1"/>
                            </a:solidFill>
                            <a:effectLst/>
                            <a:latin typeface="Cambria Math" panose="02040503050406030204" pitchFamily="18" charset="0"/>
                            <a:ea typeface="+mn-ea"/>
                            <a:cs typeface="+mn-cs"/>
                          </a:rPr>
                          <m:t>𝑃𝐶</m:t>
                        </m:r>
                        <m:r>
                          <a:rPr lang="es-MX" sz="1100" i="1">
                            <a:solidFill>
                              <a:schemeClr val="tx1"/>
                            </a:solidFill>
                            <a:effectLst/>
                            <a:latin typeface="Cambria Math" panose="02040503050406030204" pitchFamily="18" charset="0"/>
                            <a:ea typeface="+mn-ea"/>
                            <a:cs typeface="+mn-cs"/>
                          </a:rPr>
                          <m:t> </m:t>
                        </m:r>
                      </m:den>
                    </m:f>
                  </m:oMath>
                </m:oMathPara>
              </a14:m>
              <a:endParaRPr lang="es-MX" sz="1100">
                <a:solidFill>
                  <a:schemeClr val="tx1"/>
                </a:solidFill>
                <a:effectLst/>
                <a:latin typeface="+mn-lt"/>
                <a:ea typeface="+mn-ea"/>
                <a:cs typeface="+mn-cs"/>
              </a:endParaRPr>
            </a:p>
          </xdr:txBody>
        </xdr:sp>
      </mc:Choice>
      <mc:Fallback xmlns="">
        <xdr:sp macro="" textlink="">
          <xdr:nvSpPr>
            <xdr:cNvPr id="21" name="CuadroTexto 20">
              <a:extLst>
                <a:ext uri="{FF2B5EF4-FFF2-40B4-BE49-F238E27FC236}">
                  <a16:creationId xmlns:a16="http://schemas.microsoft.com/office/drawing/2014/main" id="{AD1C1F1D-D05C-4D49-AF94-CE9079C01B92}"/>
                </a:ext>
              </a:extLst>
            </xdr:cNvPr>
            <xdr:cNvSpPr txBox="1"/>
          </xdr:nvSpPr>
          <xdr:spPr>
            <a:xfrm>
              <a:off x="14538960" y="2750820"/>
              <a:ext cx="77976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𝑅𝑃𝑃𝐶=𝐶𝐶/(𝑃𝐶 )</a:t>
              </a:r>
              <a:endParaRPr lang="es-MX" sz="1100">
                <a:solidFill>
                  <a:schemeClr val="tx1"/>
                </a:solidFill>
                <a:effectLst/>
                <a:latin typeface="+mn-lt"/>
                <a:ea typeface="+mn-ea"/>
                <a:cs typeface="+mn-cs"/>
              </a:endParaRPr>
            </a:p>
          </xdr:txBody>
        </xdr:sp>
      </mc:Fallback>
    </mc:AlternateContent>
    <xdr:clientData/>
  </xdr:oneCellAnchor>
  <xdr:oneCellAnchor>
    <xdr:from>
      <xdr:col>7</xdr:col>
      <xdr:colOff>91440</xdr:colOff>
      <xdr:row>17</xdr:row>
      <xdr:rowOff>0</xdr:rowOff>
    </xdr:from>
    <xdr:ext cx="1675139" cy="346954"/>
    <mc:AlternateContent xmlns:mc="http://schemas.openxmlformats.org/markup-compatibility/2006" xmlns:a14="http://schemas.microsoft.com/office/drawing/2010/main">
      <mc:Choice Requires="a14">
        <xdr:sp macro="" textlink="">
          <xdr:nvSpPr>
            <xdr:cNvPr id="22" name="CuadroTexto 21">
              <a:extLst>
                <a:ext uri="{FF2B5EF4-FFF2-40B4-BE49-F238E27FC236}">
                  <a16:creationId xmlns:a16="http://schemas.microsoft.com/office/drawing/2014/main" id="{5B897AE7-431D-4238-9E89-4ED29C3F3705}"/>
                </a:ext>
              </a:extLst>
            </xdr:cNvPr>
            <xdr:cNvSpPr txBox="1"/>
          </xdr:nvSpPr>
          <xdr:spPr>
            <a:xfrm>
              <a:off x="14554200" y="3291840"/>
              <a:ext cx="1675139"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𝑅𝑅𝐶𝐶</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𝑉𝑁</m:t>
                        </m:r>
                      </m:num>
                      <m:den>
                        <m:r>
                          <a:rPr lang="es-MX" sz="1100" b="0" i="1">
                            <a:solidFill>
                              <a:schemeClr val="tx1"/>
                            </a:solidFill>
                            <a:effectLst/>
                            <a:latin typeface="Cambria Math" panose="02040503050406030204" pitchFamily="18" charset="0"/>
                            <a:ea typeface="+mn-ea"/>
                            <a:cs typeface="+mn-cs"/>
                          </a:rPr>
                          <m:t>(</m:t>
                        </m:r>
                        <m:r>
                          <m:rPr>
                            <m:sty m:val="p"/>
                          </m:rPr>
                          <a:rPr lang="es-MX" sz="1100">
                            <a:solidFill>
                              <a:schemeClr val="tx1"/>
                            </a:solidFill>
                            <a:effectLst/>
                            <a:latin typeface="Cambria Math" panose="02040503050406030204" pitchFamily="18" charset="0"/>
                            <a:ea typeface="+mn-ea"/>
                            <a:cs typeface="+mn-cs"/>
                          </a:rPr>
                          <m:t>SI</m:t>
                        </m:r>
                        <m:r>
                          <a:rPr lang="es-MX" sz="1100" i="1">
                            <a:solidFill>
                              <a:schemeClr val="tx1"/>
                            </a:solidFill>
                            <a:effectLst/>
                            <a:latin typeface="Cambria Math" panose="02040503050406030204" pitchFamily="18" charset="0"/>
                            <a:ea typeface="+mn-ea"/>
                            <a:cs typeface="+mn-cs"/>
                          </a:rPr>
                          <m:t>𝐶𝐶</m:t>
                        </m:r>
                        <m:r>
                          <a:rPr lang="es-MX" sz="1100" i="1">
                            <a:solidFill>
                              <a:schemeClr val="tx1"/>
                            </a:solidFill>
                            <a:effectLst/>
                            <a:latin typeface="Cambria Math" panose="02040503050406030204" pitchFamily="18" charset="0"/>
                            <a:ea typeface="+mn-ea"/>
                            <a:cs typeface="+mn-cs"/>
                          </a:rPr>
                          <m:t> </m:t>
                        </m:r>
                        <m:r>
                          <a:rPr lang="es-MX" sz="1100">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 </m:t>
                        </m:r>
                        <m:r>
                          <m:rPr>
                            <m:sty m:val="p"/>
                          </m:rPr>
                          <a:rPr lang="es-MX" sz="1100">
                            <a:solidFill>
                              <a:schemeClr val="tx1"/>
                            </a:solidFill>
                            <a:effectLst/>
                            <a:latin typeface="Cambria Math" panose="02040503050406030204" pitchFamily="18" charset="0"/>
                            <a:ea typeface="+mn-ea"/>
                            <a:cs typeface="+mn-cs"/>
                          </a:rPr>
                          <m:t>SF</m:t>
                        </m:r>
                        <m:r>
                          <a:rPr lang="es-MX" sz="1100" i="1">
                            <a:solidFill>
                              <a:schemeClr val="tx1"/>
                            </a:solidFill>
                            <a:effectLst/>
                            <a:latin typeface="Cambria Math" panose="02040503050406030204" pitchFamily="18" charset="0"/>
                            <a:ea typeface="+mn-ea"/>
                            <a:cs typeface="+mn-cs"/>
                          </a:rPr>
                          <m:t>𝐶𝐶</m:t>
                        </m:r>
                        <m:r>
                          <a:rPr lang="es-MX" sz="1100" b="0" i="1">
                            <a:solidFill>
                              <a:schemeClr val="tx1"/>
                            </a:solidFill>
                            <a:effectLst/>
                            <a:latin typeface="Cambria Math" panose="02040503050406030204" pitchFamily="18" charset="0"/>
                            <a:ea typeface="+mn-ea"/>
                            <a:cs typeface="+mn-cs"/>
                          </a:rPr>
                          <m:t>)/2</m:t>
                        </m:r>
                      </m:den>
                    </m:f>
                  </m:oMath>
                </m:oMathPara>
              </a14:m>
              <a:endParaRPr lang="es-MX" sz="1100">
                <a:solidFill>
                  <a:schemeClr val="tx1"/>
                </a:solidFill>
                <a:effectLst/>
                <a:latin typeface="+mn-lt"/>
                <a:ea typeface="+mn-ea"/>
                <a:cs typeface="+mn-cs"/>
              </a:endParaRPr>
            </a:p>
          </xdr:txBody>
        </xdr:sp>
      </mc:Choice>
      <mc:Fallback xmlns="">
        <xdr:sp macro="" textlink="">
          <xdr:nvSpPr>
            <xdr:cNvPr id="22" name="CuadroTexto 21">
              <a:extLst>
                <a:ext uri="{FF2B5EF4-FFF2-40B4-BE49-F238E27FC236}">
                  <a16:creationId xmlns:a16="http://schemas.microsoft.com/office/drawing/2014/main" id="{5B897AE7-431D-4238-9E89-4ED29C3F3705}"/>
                </a:ext>
              </a:extLst>
            </xdr:cNvPr>
            <xdr:cNvSpPr txBox="1"/>
          </xdr:nvSpPr>
          <xdr:spPr>
            <a:xfrm>
              <a:off x="14554200" y="3291840"/>
              <a:ext cx="1675139"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𝑅𝑅𝐶𝐶=𝑉𝑁/(</a:t>
              </a:r>
              <a:r>
                <a:rPr lang="es-MX" sz="1100" b="0" i="0">
                  <a:solidFill>
                    <a:schemeClr val="tx1"/>
                  </a:solidFill>
                  <a:effectLst/>
                  <a:latin typeface="Cambria Math" panose="02040503050406030204" pitchFamily="18" charset="0"/>
                  <a:ea typeface="+mn-ea"/>
                  <a:cs typeface="+mn-cs"/>
                </a:rPr>
                <a:t>(</a:t>
              </a:r>
              <a:r>
                <a:rPr lang="es-MX" sz="1100" i="0">
                  <a:solidFill>
                    <a:schemeClr val="tx1"/>
                  </a:solidFill>
                  <a:effectLst/>
                  <a:latin typeface="+mn-lt"/>
                  <a:ea typeface="+mn-ea"/>
                  <a:cs typeface="+mn-cs"/>
                </a:rPr>
                <a:t>SI𝐶𝐶 + SF𝐶𝐶</a:t>
              </a:r>
              <a:r>
                <a:rPr lang="es-MX" sz="1100" b="0" i="0">
                  <a:solidFill>
                    <a:schemeClr val="tx1"/>
                  </a:solidFill>
                  <a:effectLst/>
                  <a:latin typeface="Cambria Math" panose="02040503050406030204" pitchFamily="18" charset="0"/>
                  <a:ea typeface="+mn-ea"/>
                  <a:cs typeface="+mn-cs"/>
                </a:rPr>
                <a:t>)/2</a:t>
              </a:r>
              <a:r>
                <a:rPr lang="es-MX" sz="1100" b="0" i="0">
                  <a:solidFill>
                    <a:schemeClr val="tx1"/>
                  </a:solidFill>
                  <a:effectLst/>
                  <a:latin typeface="+mn-lt"/>
                  <a:ea typeface="+mn-ea"/>
                  <a:cs typeface="+mn-cs"/>
                </a:rPr>
                <a:t>)</a:t>
              </a:r>
              <a:endParaRPr lang="es-MX" sz="1100">
                <a:solidFill>
                  <a:schemeClr val="tx1"/>
                </a:solidFill>
                <a:effectLst/>
                <a:latin typeface="+mn-lt"/>
                <a:ea typeface="+mn-ea"/>
                <a:cs typeface="+mn-cs"/>
              </a:endParaRPr>
            </a:p>
          </xdr:txBody>
        </xdr:sp>
      </mc:Fallback>
    </mc:AlternateContent>
    <xdr:clientData/>
  </xdr:oneCellAnchor>
  <xdr:oneCellAnchor>
    <xdr:from>
      <xdr:col>7</xdr:col>
      <xdr:colOff>38100</xdr:colOff>
      <xdr:row>19</xdr:row>
      <xdr:rowOff>45720</xdr:rowOff>
    </xdr:from>
    <xdr:ext cx="952825" cy="318036"/>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5CB79C28-9078-4693-892D-19660B37CB84}"/>
                </a:ext>
              </a:extLst>
            </xdr:cNvPr>
            <xdr:cNvSpPr txBox="1"/>
          </xdr:nvSpPr>
          <xdr:spPr>
            <a:xfrm>
              <a:off x="14500860" y="3703320"/>
              <a:ext cx="95282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𝑅𝑃</m:t>
                    </m:r>
                    <m:r>
                      <m:rPr>
                        <m:sty m:val="p"/>
                      </m:rPr>
                      <a:rPr lang="es-MX" sz="1100">
                        <a:solidFill>
                          <a:schemeClr val="tx1"/>
                        </a:solidFill>
                        <a:effectLst/>
                        <a:latin typeface="Cambria Math" panose="02040503050406030204" pitchFamily="18" charset="0"/>
                        <a:ea typeface="+mn-ea"/>
                        <a:cs typeface="+mn-cs"/>
                      </a:rPr>
                      <m:t>M</m:t>
                    </m:r>
                    <m:r>
                      <a:rPr lang="es-MX" sz="1100" i="1">
                        <a:solidFill>
                          <a:schemeClr val="tx1"/>
                        </a:solidFill>
                        <a:effectLst/>
                        <a:latin typeface="Cambria Math" panose="02040503050406030204" pitchFamily="18" charset="0"/>
                        <a:ea typeface="+mn-ea"/>
                        <a:cs typeface="+mn-cs"/>
                      </a:rPr>
                      <m:t>𝐶</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360</m:t>
                        </m:r>
                      </m:num>
                      <m:den>
                        <m:r>
                          <a:rPr lang="es-MX" sz="1100" i="1">
                            <a:solidFill>
                              <a:schemeClr val="tx1"/>
                            </a:solidFill>
                            <a:effectLst/>
                            <a:latin typeface="Cambria Math" panose="02040503050406030204" pitchFamily="18" charset="0"/>
                            <a:ea typeface="+mn-ea"/>
                            <a:cs typeface="+mn-cs"/>
                          </a:rPr>
                          <m:t>𝑅𝑅𝐶𝐶</m:t>
                        </m:r>
                      </m:den>
                    </m:f>
                  </m:oMath>
                </m:oMathPara>
              </a14:m>
              <a:endParaRPr lang="es-MX" sz="1100">
                <a:solidFill>
                  <a:schemeClr val="tx1"/>
                </a:solidFill>
                <a:effectLst/>
                <a:latin typeface="+mn-lt"/>
                <a:ea typeface="+mn-ea"/>
                <a:cs typeface="+mn-cs"/>
              </a:endParaRPr>
            </a:p>
          </xdr:txBody>
        </xdr:sp>
      </mc:Choice>
      <mc:Fallback xmlns="">
        <xdr:sp macro="" textlink="">
          <xdr:nvSpPr>
            <xdr:cNvPr id="23" name="CuadroTexto 22">
              <a:extLst>
                <a:ext uri="{FF2B5EF4-FFF2-40B4-BE49-F238E27FC236}">
                  <a16:creationId xmlns:a16="http://schemas.microsoft.com/office/drawing/2014/main" id="{5CB79C28-9078-4693-892D-19660B37CB84}"/>
                </a:ext>
              </a:extLst>
            </xdr:cNvPr>
            <xdr:cNvSpPr txBox="1"/>
          </xdr:nvSpPr>
          <xdr:spPr>
            <a:xfrm>
              <a:off x="14500860" y="3703320"/>
              <a:ext cx="95282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𝑅𝑃M𝐶=360/𝑅𝑅𝐶𝐶</a:t>
              </a:r>
              <a:endParaRPr lang="es-MX" sz="1100">
                <a:solidFill>
                  <a:schemeClr val="tx1"/>
                </a:solidFill>
                <a:effectLst/>
                <a:latin typeface="+mn-lt"/>
                <a:ea typeface="+mn-ea"/>
                <a:cs typeface="+mn-cs"/>
              </a:endParaRPr>
            </a:p>
          </xdr:txBody>
        </xdr:sp>
      </mc:Fallback>
    </mc:AlternateContent>
    <xdr:clientData/>
  </xdr:oneCellAnchor>
  <xdr:oneCellAnchor>
    <xdr:from>
      <xdr:col>7</xdr:col>
      <xdr:colOff>53340</xdr:colOff>
      <xdr:row>21</xdr:row>
      <xdr:rowOff>22860</xdr:rowOff>
    </xdr:from>
    <xdr:ext cx="1140056" cy="348044"/>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7B752D1-1753-4B84-B0AA-DA7E7F402A5E}"/>
                </a:ext>
              </a:extLst>
            </xdr:cNvPr>
            <xdr:cNvSpPr txBox="1"/>
          </xdr:nvSpPr>
          <xdr:spPr>
            <a:xfrm>
              <a:off x="14516100" y="4046220"/>
              <a:ext cx="1140056" cy="348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𝑃𝑅𝐼</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𝐶𝑉</m:t>
                        </m:r>
                      </m:num>
                      <m:den>
                        <m:r>
                          <a:rPr lang="es-MX" sz="1100" b="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𝐼𝐼</m:t>
                        </m:r>
                        <m:r>
                          <a:rPr lang="es-MX" sz="1100" i="1">
                            <a:solidFill>
                              <a:schemeClr val="tx1"/>
                            </a:solidFill>
                            <a:effectLst/>
                            <a:latin typeface="Cambria Math" panose="02040503050406030204" pitchFamily="18" charset="0"/>
                            <a:ea typeface="+mn-ea"/>
                            <a:cs typeface="+mn-cs"/>
                          </a:rPr>
                          <m:t>+</m:t>
                        </m:r>
                        <m:r>
                          <a:rPr lang="es-MX" sz="1100" i="1">
                            <a:solidFill>
                              <a:schemeClr val="tx1"/>
                            </a:solidFill>
                            <a:effectLst/>
                            <a:latin typeface="Cambria Math" panose="02040503050406030204" pitchFamily="18" charset="0"/>
                            <a:ea typeface="+mn-ea"/>
                            <a:cs typeface="+mn-cs"/>
                          </a:rPr>
                          <m:t>𝐼𝐹</m:t>
                        </m:r>
                        <m:r>
                          <a:rPr lang="es-MX" sz="1100" b="0" i="1">
                            <a:solidFill>
                              <a:schemeClr val="tx1"/>
                            </a:solidFill>
                            <a:effectLst/>
                            <a:latin typeface="Cambria Math" panose="02040503050406030204" pitchFamily="18" charset="0"/>
                            <a:ea typeface="+mn-ea"/>
                            <a:cs typeface="+mn-cs"/>
                          </a:rPr>
                          <m:t>)/2</m:t>
                        </m:r>
                      </m:den>
                    </m:f>
                  </m:oMath>
                </m:oMathPara>
              </a14:m>
              <a:endParaRPr lang="es-MX" sz="1100">
                <a:solidFill>
                  <a:schemeClr val="tx1"/>
                </a:solidFill>
                <a:effectLst/>
                <a:latin typeface="+mn-lt"/>
                <a:ea typeface="+mn-ea"/>
                <a:cs typeface="+mn-cs"/>
              </a:endParaRPr>
            </a:p>
          </xdr:txBody>
        </xdr:sp>
      </mc:Choice>
      <mc:Fallback xmlns="">
        <xdr:sp macro="" textlink="">
          <xdr:nvSpPr>
            <xdr:cNvPr id="24" name="CuadroTexto 23">
              <a:extLst>
                <a:ext uri="{FF2B5EF4-FFF2-40B4-BE49-F238E27FC236}">
                  <a16:creationId xmlns:a16="http://schemas.microsoft.com/office/drawing/2014/main" id="{07B752D1-1753-4B84-B0AA-DA7E7F402A5E}"/>
                </a:ext>
              </a:extLst>
            </xdr:cNvPr>
            <xdr:cNvSpPr txBox="1"/>
          </xdr:nvSpPr>
          <xdr:spPr>
            <a:xfrm>
              <a:off x="14516100" y="4046220"/>
              <a:ext cx="1140056" cy="3480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𝑃𝑅𝐼=𝐶𝑉/(</a:t>
              </a:r>
              <a:r>
                <a:rPr lang="es-MX" sz="1100" b="0" i="0">
                  <a:solidFill>
                    <a:schemeClr val="tx1"/>
                  </a:solidFill>
                  <a:effectLst/>
                  <a:latin typeface="Cambria Math" panose="02040503050406030204" pitchFamily="18" charset="0"/>
                  <a:ea typeface="+mn-ea"/>
                  <a:cs typeface="+mn-cs"/>
                </a:rPr>
                <a:t>(</a:t>
              </a:r>
              <a:r>
                <a:rPr lang="es-MX" sz="1100" i="0">
                  <a:solidFill>
                    <a:schemeClr val="tx1"/>
                  </a:solidFill>
                  <a:effectLst/>
                  <a:latin typeface="+mn-lt"/>
                  <a:ea typeface="+mn-ea"/>
                  <a:cs typeface="+mn-cs"/>
                </a:rPr>
                <a:t>𝐼𝐼+𝐼𝐹</a:t>
              </a:r>
              <a:r>
                <a:rPr lang="es-MX" sz="1100" b="0" i="0">
                  <a:solidFill>
                    <a:schemeClr val="tx1"/>
                  </a:solidFill>
                  <a:effectLst/>
                  <a:latin typeface="Cambria Math" panose="02040503050406030204" pitchFamily="18" charset="0"/>
                  <a:ea typeface="+mn-ea"/>
                  <a:cs typeface="+mn-cs"/>
                </a:rPr>
                <a:t>)/2</a:t>
              </a:r>
              <a:r>
                <a:rPr lang="es-MX" sz="1100" b="0" i="0">
                  <a:solidFill>
                    <a:schemeClr val="tx1"/>
                  </a:solidFill>
                  <a:effectLst/>
                  <a:latin typeface="+mn-lt"/>
                  <a:ea typeface="+mn-ea"/>
                  <a:cs typeface="+mn-cs"/>
                </a:rPr>
                <a:t>)</a:t>
              </a:r>
              <a:endParaRPr lang="es-MX" sz="1100">
                <a:solidFill>
                  <a:schemeClr val="tx1"/>
                </a:solidFill>
                <a:effectLst/>
                <a:latin typeface="+mn-lt"/>
                <a:ea typeface="+mn-ea"/>
                <a:cs typeface="+mn-cs"/>
              </a:endParaRPr>
            </a:p>
          </xdr:txBody>
        </xdr:sp>
      </mc:Fallback>
    </mc:AlternateContent>
    <xdr:clientData/>
  </xdr:oneCellAnchor>
  <xdr:oneCellAnchor>
    <xdr:from>
      <xdr:col>7</xdr:col>
      <xdr:colOff>60960</xdr:colOff>
      <xdr:row>23</xdr:row>
      <xdr:rowOff>15240</xdr:rowOff>
    </xdr:from>
    <xdr:ext cx="838498" cy="316882"/>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57BDA7C4-8441-4D8A-9010-61859435AF83}"/>
                </a:ext>
              </a:extLst>
            </xdr:cNvPr>
            <xdr:cNvSpPr txBox="1"/>
          </xdr:nvSpPr>
          <xdr:spPr>
            <a:xfrm>
              <a:off x="14523720" y="4404360"/>
              <a:ext cx="83849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𝑅𝑃</m:t>
                    </m:r>
                    <m:r>
                      <m:rPr>
                        <m:sty m:val="p"/>
                      </m:rPr>
                      <a:rPr lang="es-MX" sz="1100">
                        <a:solidFill>
                          <a:schemeClr val="tx1"/>
                        </a:solidFill>
                        <a:effectLst/>
                        <a:latin typeface="Cambria Math" panose="02040503050406030204" pitchFamily="18" charset="0"/>
                        <a:ea typeface="+mn-ea"/>
                        <a:cs typeface="+mn-cs"/>
                      </a:rPr>
                      <m:t>M</m:t>
                    </m:r>
                    <m:r>
                      <a:rPr lang="es-MX" sz="1100" i="1">
                        <a:solidFill>
                          <a:schemeClr val="tx1"/>
                        </a:solidFill>
                        <a:effectLst/>
                        <a:latin typeface="Cambria Math" panose="02040503050406030204" pitchFamily="18" charset="0"/>
                        <a:ea typeface="+mn-ea"/>
                        <a:cs typeface="+mn-cs"/>
                      </a:rPr>
                      <m:t>𝑉</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360</m:t>
                        </m:r>
                      </m:num>
                      <m:den>
                        <m:r>
                          <a:rPr lang="es-MX" sz="1100" i="1">
                            <a:solidFill>
                              <a:schemeClr val="tx1"/>
                            </a:solidFill>
                            <a:effectLst/>
                            <a:latin typeface="Cambria Math" panose="02040503050406030204" pitchFamily="18" charset="0"/>
                            <a:ea typeface="+mn-ea"/>
                            <a:cs typeface="+mn-cs"/>
                          </a:rPr>
                          <m:t>𝑅𝑅𝐼</m:t>
                        </m:r>
                      </m:den>
                    </m:f>
                  </m:oMath>
                </m:oMathPara>
              </a14:m>
              <a:endParaRPr lang="es-MX" sz="1100"/>
            </a:p>
          </xdr:txBody>
        </xdr:sp>
      </mc:Choice>
      <mc:Fallback xmlns="">
        <xdr:sp macro="" textlink="">
          <xdr:nvSpPr>
            <xdr:cNvPr id="25" name="CuadroTexto 24">
              <a:extLst>
                <a:ext uri="{FF2B5EF4-FFF2-40B4-BE49-F238E27FC236}">
                  <a16:creationId xmlns:a16="http://schemas.microsoft.com/office/drawing/2014/main" id="{57BDA7C4-8441-4D8A-9010-61859435AF83}"/>
                </a:ext>
              </a:extLst>
            </xdr:cNvPr>
            <xdr:cNvSpPr txBox="1"/>
          </xdr:nvSpPr>
          <xdr:spPr>
            <a:xfrm>
              <a:off x="14523720" y="4404360"/>
              <a:ext cx="83849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i="0">
                  <a:solidFill>
                    <a:schemeClr val="tx1"/>
                  </a:solidFill>
                  <a:effectLst/>
                  <a:latin typeface="+mn-lt"/>
                  <a:ea typeface="+mn-ea"/>
                  <a:cs typeface="+mn-cs"/>
                </a:rPr>
                <a:t>𝑅𝑃M𝑉=360/𝑅𝑅𝐼</a:t>
              </a:r>
              <a:endParaRPr lang="es-MX" sz="1100"/>
            </a:p>
          </xdr:txBody>
        </xdr:sp>
      </mc:Fallback>
    </mc:AlternateContent>
    <xdr:clientData/>
  </xdr:oneCellAnchor>
  <xdr:oneCellAnchor>
    <xdr:from>
      <xdr:col>7</xdr:col>
      <xdr:colOff>68580</xdr:colOff>
      <xdr:row>26</xdr:row>
      <xdr:rowOff>15240</xdr:rowOff>
    </xdr:from>
    <xdr:ext cx="746551" cy="316882"/>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E7046206-71F7-45FE-8CDF-C99AF2E0723B}"/>
                </a:ext>
              </a:extLst>
            </xdr:cNvPr>
            <xdr:cNvSpPr txBox="1"/>
          </xdr:nvSpPr>
          <xdr:spPr>
            <a:xfrm>
              <a:off x="14531340" y="4953000"/>
              <a:ext cx="7465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m:t>
                    </m:r>
                    <m:r>
                      <m:rPr>
                        <m:sty m:val="p"/>
                      </m:rPr>
                      <a:rPr lang="es-MX" sz="1100">
                        <a:solidFill>
                          <a:schemeClr val="tx1"/>
                        </a:solidFill>
                        <a:effectLst/>
                        <a:latin typeface="Cambria Math" panose="02040503050406030204" pitchFamily="18" charset="0"/>
                        <a:ea typeface="+mn-ea"/>
                        <a:cs typeface="+mn-cs"/>
                      </a:rPr>
                      <m:t>M</m:t>
                    </m:r>
                    <m:r>
                      <a:rPr lang="es-MX" sz="1100" i="1">
                        <a:solidFill>
                          <a:schemeClr val="tx1"/>
                        </a:solidFill>
                        <a:effectLst/>
                        <a:latin typeface="Cambria Math" panose="02040503050406030204" pitchFamily="18" charset="0"/>
                        <a:ea typeface="+mn-ea"/>
                        <a:cs typeface="+mn-cs"/>
                      </a:rPr>
                      <m:t>𝑈</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𝑈𝑁</m:t>
                        </m:r>
                      </m:num>
                      <m:den>
                        <m:r>
                          <a:rPr lang="es-MX" sz="1100" i="1">
                            <a:solidFill>
                              <a:schemeClr val="tx1"/>
                            </a:solidFill>
                            <a:effectLst/>
                            <a:latin typeface="Cambria Math" panose="02040503050406030204" pitchFamily="18" charset="0"/>
                            <a:ea typeface="+mn-ea"/>
                            <a:cs typeface="+mn-cs"/>
                          </a:rPr>
                          <m:t> </m:t>
                        </m:r>
                        <m:r>
                          <a:rPr lang="es-MX" sz="1100" i="1">
                            <a:solidFill>
                              <a:schemeClr val="tx1"/>
                            </a:solidFill>
                            <a:effectLst/>
                            <a:latin typeface="Cambria Math" panose="02040503050406030204" pitchFamily="18" charset="0"/>
                            <a:ea typeface="+mn-ea"/>
                            <a:cs typeface="+mn-cs"/>
                          </a:rPr>
                          <m:t>𝑉𝑁</m:t>
                        </m:r>
                      </m:den>
                    </m:f>
                  </m:oMath>
                </m:oMathPara>
              </a14:m>
              <a:endParaRPr lang="es-MX" sz="1100">
                <a:solidFill>
                  <a:schemeClr val="tx1"/>
                </a:solidFill>
                <a:effectLst/>
                <a:latin typeface="+mn-lt"/>
                <a:ea typeface="+mn-ea"/>
                <a:cs typeface="+mn-cs"/>
              </a:endParaRPr>
            </a:p>
          </xdr:txBody>
        </xdr:sp>
      </mc:Choice>
      <mc:Fallback xmlns="">
        <xdr:sp macro="" textlink="">
          <xdr:nvSpPr>
            <xdr:cNvPr id="26" name="CuadroTexto 25">
              <a:extLst>
                <a:ext uri="{FF2B5EF4-FFF2-40B4-BE49-F238E27FC236}">
                  <a16:creationId xmlns:a16="http://schemas.microsoft.com/office/drawing/2014/main" id="{E7046206-71F7-45FE-8CDF-C99AF2E0723B}"/>
                </a:ext>
              </a:extLst>
            </xdr:cNvPr>
            <xdr:cNvSpPr txBox="1"/>
          </xdr:nvSpPr>
          <xdr:spPr>
            <a:xfrm>
              <a:off x="14531340" y="4953000"/>
              <a:ext cx="7465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s-MX" sz="1100" i="0">
                  <a:solidFill>
                    <a:schemeClr val="tx1"/>
                  </a:solidFill>
                  <a:effectLst/>
                  <a:latin typeface="+mn-lt"/>
                  <a:ea typeface="+mn-ea"/>
                  <a:cs typeface="+mn-cs"/>
                </a:rPr>
                <a:t>𝑅M𝑈=𝑈𝑁/( 𝑉𝑁)</a:t>
              </a:r>
              <a:endParaRPr lang="es-MX" sz="1100">
                <a:solidFill>
                  <a:schemeClr val="tx1"/>
                </a:solidFill>
                <a:effectLst/>
                <a:latin typeface="+mn-lt"/>
                <a:ea typeface="+mn-ea"/>
                <a:cs typeface="+mn-cs"/>
              </a:endParaRPr>
            </a:p>
          </xdr:txBody>
        </xdr:sp>
      </mc:Fallback>
    </mc:AlternateContent>
    <xdr:clientData/>
  </xdr:oneCellAnchor>
  <xdr:oneCellAnchor>
    <xdr:from>
      <xdr:col>7</xdr:col>
      <xdr:colOff>114300</xdr:colOff>
      <xdr:row>28</xdr:row>
      <xdr:rowOff>45720</xdr:rowOff>
    </xdr:from>
    <xdr:ext cx="657359" cy="315792"/>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60DEEFEE-BE3A-4D23-AE4A-C36118A947B3}"/>
                </a:ext>
              </a:extLst>
            </xdr:cNvPr>
            <xdr:cNvSpPr txBox="1"/>
          </xdr:nvSpPr>
          <xdr:spPr>
            <a:xfrm>
              <a:off x="14577060" y="5349240"/>
              <a:ext cx="65735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i="1">
                        <a:solidFill>
                          <a:schemeClr val="tx1"/>
                        </a:solidFill>
                        <a:effectLst/>
                        <a:latin typeface="Cambria Math" panose="02040503050406030204" pitchFamily="18" charset="0"/>
                        <a:ea typeface="+mn-ea"/>
                        <a:cs typeface="+mn-cs"/>
                      </a:rPr>
                      <m:t>𝑅𝑅𝐼</m:t>
                    </m:r>
                    <m:r>
                      <a:rPr lang="es-MX" sz="1100" i="1">
                        <a:solidFill>
                          <a:schemeClr val="tx1"/>
                        </a:solidFill>
                        <a:effectLst/>
                        <a:latin typeface="Cambria Math" panose="02040503050406030204" pitchFamily="18" charset="0"/>
                        <a:ea typeface="+mn-ea"/>
                        <a:cs typeface="+mn-cs"/>
                      </a:rPr>
                      <m:t>=</m:t>
                    </m:r>
                    <m:f>
                      <m:fPr>
                        <m:ctrlPr>
                          <a:rPr lang="es-MX" sz="1100" i="1">
                            <a:solidFill>
                              <a:schemeClr val="tx1"/>
                            </a:solidFill>
                            <a:effectLst/>
                            <a:latin typeface="Cambria Math" panose="02040503050406030204" pitchFamily="18" charset="0"/>
                            <a:ea typeface="+mn-ea"/>
                            <a:cs typeface="+mn-cs"/>
                          </a:rPr>
                        </m:ctrlPr>
                      </m:fPr>
                      <m:num>
                        <m:r>
                          <a:rPr lang="es-MX" sz="1100" i="1">
                            <a:solidFill>
                              <a:schemeClr val="tx1"/>
                            </a:solidFill>
                            <a:effectLst/>
                            <a:latin typeface="Cambria Math" panose="02040503050406030204" pitchFamily="18" charset="0"/>
                            <a:ea typeface="+mn-ea"/>
                            <a:cs typeface="+mn-cs"/>
                          </a:rPr>
                          <m:t>𝑈𝑁</m:t>
                        </m:r>
                      </m:num>
                      <m:den>
                        <m:r>
                          <a:rPr lang="es-MX" sz="1100" i="1">
                            <a:solidFill>
                              <a:schemeClr val="tx1"/>
                            </a:solidFill>
                            <a:effectLst/>
                            <a:latin typeface="Cambria Math" panose="02040503050406030204" pitchFamily="18" charset="0"/>
                            <a:ea typeface="+mn-ea"/>
                            <a:cs typeface="+mn-cs"/>
                          </a:rPr>
                          <m:t>𝐴𝑇</m:t>
                        </m:r>
                      </m:den>
                    </m:f>
                  </m:oMath>
                </m:oMathPara>
              </a14:m>
              <a:endParaRPr lang="es-MX" sz="1100">
                <a:solidFill>
                  <a:schemeClr val="tx1"/>
                </a:solidFill>
                <a:effectLst/>
                <a:latin typeface="+mn-lt"/>
                <a:ea typeface="+mn-ea"/>
                <a:cs typeface="+mn-cs"/>
              </a:endParaRPr>
            </a:p>
          </xdr:txBody>
        </xdr:sp>
      </mc:Choice>
      <mc:Fallback xmlns="">
        <xdr:sp macro="" textlink="">
          <xdr:nvSpPr>
            <xdr:cNvPr id="27" name="CuadroTexto 26">
              <a:extLst>
                <a:ext uri="{FF2B5EF4-FFF2-40B4-BE49-F238E27FC236}">
                  <a16:creationId xmlns:a16="http://schemas.microsoft.com/office/drawing/2014/main" id="{60DEEFEE-BE3A-4D23-AE4A-C36118A947B3}"/>
                </a:ext>
              </a:extLst>
            </xdr:cNvPr>
            <xdr:cNvSpPr txBox="1"/>
          </xdr:nvSpPr>
          <xdr:spPr>
            <a:xfrm>
              <a:off x="14577060" y="5349240"/>
              <a:ext cx="65735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i="0">
                  <a:solidFill>
                    <a:schemeClr val="tx1"/>
                  </a:solidFill>
                  <a:effectLst/>
                  <a:latin typeface="+mn-lt"/>
                  <a:ea typeface="+mn-ea"/>
                  <a:cs typeface="+mn-cs"/>
                </a:rPr>
                <a:t>𝑅𝑅𝐼=𝑈𝑁/𝐴𝑇</a:t>
              </a:r>
              <a:endParaRPr lang="es-MX" sz="1100">
                <a:solidFill>
                  <a:schemeClr val="tx1"/>
                </a:solidFill>
                <a:effectLst/>
                <a:latin typeface="+mn-lt"/>
                <a:ea typeface="+mn-ea"/>
                <a:cs typeface="+mn-cs"/>
              </a:endParaRPr>
            </a:p>
          </xdr:txBody>
        </xdr:sp>
      </mc:Fallback>
    </mc:AlternateContent>
    <xdr:clientData/>
  </xdr:oneCellAnchor>
  <xdr:twoCellAnchor>
    <xdr:from>
      <xdr:col>14</xdr:col>
      <xdr:colOff>0</xdr:colOff>
      <xdr:row>0</xdr:row>
      <xdr:rowOff>0</xdr:rowOff>
    </xdr:from>
    <xdr:to>
      <xdr:col>24</xdr:col>
      <xdr:colOff>281940</xdr:colOff>
      <xdr:row>37</xdr:row>
      <xdr:rowOff>99060</xdr:rowOff>
    </xdr:to>
    <xdr:sp macro="" textlink="">
      <xdr:nvSpPr>
        <xdr:cNvPr id="29" name="CuadroTexto 28">
          <a:extLst>
            <a:ext uri="{FF2B5EF4-FFF2-40B4-BE49-F238E27FC236}">
              <a16:creationId xmlns:a16="http://schemas.microsoft.com/office/drawing/2014/main" id="{5254FD50-9688-44A7-B9F4-A379A2708FD3}"/>
            </a:ext>
          </a:extLst>
        </xdr:cNvPr>
        <xdr:cNvSpPr txBox="1"/>
      </xdr:nvSpPr>
      <xdr:spPr>
        <a:xfrm>
          <a:off x="19956780" y="0"/>
          <a:ext cx="8130540" cy="6865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000" b="1"/>
            <a:t>interpretación de las razones financieras "Alpha y Omega, S.A. de C.V.":</a:t>
          </a:r>
        </a:p>
        <a:p>
          <a:endParaRPr lang="es-MX" sz="1000"/>
        </a:p>
        <a:p>
          <a:r>
            <a:rPr lang="es-MX" sz="1000"/>
            <a:t>Liquidez:</a:t>
          </a:r>
        </a:p>
        <a:p>
          <a:r>
            <a:rPr lang="es-MX" sz="1000"/>
            <a:t>- Razón del capital de trabajo o razón circulante: Esta razón indica que por cada peso de pasivo a corto plazo, la empresa tiene $1.70 de activo circulante. Esto sugiere que la empresa tiene una posición favorable en términos de liquidez, ya que cuenta con suficientes activos circulantes para cubrir sus obligaciones a corto plazo.</a:t>
          </a:r>
        </a:p>
        <a:p>
          <a:endParaRPr lang="es-MX" sz="1000"/>
        </a:p>
        <a:p>
          <a:r>
            <a:rPr lang="es-MX" sz="1000"/>
            <a:t>- Razon severa o prueba del ácido: Esta razón indica que por cada peso de pasivo a corto plazo, la empresa tiene $1.30 de activos líquidos (excluyendo inventarios y pagos anticipados). Una razón superior a 1 indica que la empresa tiene suficiente liquidez para cumplir con sus obligaciones inmediatas.</a:t>
          </a:r>
        </a:p>
        <a:p>
          <a:endParaRPr lang="es-MX" sz="1000"/>
        </a:p>
        <a:p>
          <a:r>
            <a:rPr lang="es-MX" sz="1000"/>
            <a:t>- Razón de liquidez o de pago inmediato: Esta razón indica que por cada peso de pasivo a corto plazo, la empresa tiene $1.04 de efectivo. Esto muestra que la empresa tiene un nivel aceptable de liquidez para cubrir sus obligaciones a corto plazo.</a:t>
          </a:r>
        </a:p>
        <a:p>
          <a:endParaRPr lang="es-MX" sz="1000"/>
        </a:p>
        <a:p>
          <a:r>
            <a:rPr lang="es-MX" sz="1000"/>
            <a:t>Endeudamiento:</a:t>
          </a:r>
        </a:p>
        <a:p>
          <a:r>
            <a:rPr lang="es-MX" sz="1000"/>
            <a:t>- Razón de endeudamiento o de relación entre inversión y deuda: Esta razón muestra que el 46.07% del total de los activos de la empresa está financiado con deuda. Una razón inferior a 1 indica que la empresa tiene más activos que deuda, lo que puede ser considerado como una posición de endeudamiento moderado.</a:t>
          </a:r>
        </a:p>
        <a:p>
          <a:endParaRPr lang="es-MX" sz="1000"/>
        </a:p>
        <a:p>
          <a:r>
            <a:rPr lang="es-MX" sz="1000"/>
            <a:t>- Razon entre inversión y capital contable: Esta razón también muestra que el 46.07% del capital de la empresa es financiado con deuda. Es similar a la razón anterior y sugiere un nivel moderado de endeudamiento.</a:t>
          </a:r>
        </a:p>
        <a:p>
          <a:endParaRPr lang="es-MX" sz="1000"/>
        </a:p>
        <a:p>
          <a:r>
            <a:rPr lang="es-MX" sz="1000"/>
            <a:t>- Razon de protección al pasivo circulante: Esta razón indica que por cada peso de pasivo a corto plazo, la empresa tiene $1.60 de activo circulante. Esto muestra que la empresa tiene una capacidad adecuada para cubrir sus obligaciones a corto plazo.</a:t>
          </a:r>
        </a:p>
        <a:p>
          <a:endParaRPr lang="es-MX" sz="1000"/>
        </a:p>
        <a:p>
          <a:r>
            <a:rPr lang="es-MX" sz="1000"/>
            <a:t>Actividad:</a:t>
          </a:r>
        </a:p>
        <a:p>
          <a:r>
            <a:rPr lang="es-MX" sz="1000"/>
            <a:t>- Razon de rotación de cuentas por cobrar: Esta razón indica que las cuentas por cobrar se rotan aproximadamente 4.33 veces durante el período. Esto puede sugerir una buena eficiencia en la gestión de las cuentas por cobrar, ya que la empresa está cobrando rápidamente sus ventas a crédito.</a:t>
          </a:r>
        </a:p>
        <a:p>
          <a:endParaRPr lang="es-MX" sz="1000"/>
        </a:p>
        <a:p>
          <a:r>
            <a:rPr lang="es-MX" sz="1000"/>
            <a:t>- Razón del plazo medio de cobro: Esta razón indica que la empresa tarda aproximadamente 83 días en cobrar sus cuentas por cobrar. Un plazo medio de cobro más bajo puede ser favorable, ya que indica una recuperación rápida de los montos adeudados.</a:t>
          </a:r>
        </a:p>
        <a:p>
          <a:endParaRPr lang="es-MX" sz="1000"/>
        </a:p>
        <a:p>
          <a:r>
            <a:rPr lang="es-MX" sz="1000"/>
            <a:t>- Razon de rotación de inventarios: Esta razón indica que el inventario se rotó aproximadamente 1.81 veces durante el período. Una rotación más alta del inventario puede indicar una gestión eficiente de los niveles de inventario.</a:t>
          </a:r>
        </a:p>
        <a:p>
          <a:endParaRPr lang="es-MX" sz="1000"/>
        </a:p>
        <a:p>
          <a:r>
            <a:rPr lang="es-MX" sz="1000"/>
            <a:t>- Razón del plazo medio de venta: Esta razón indica que la empresa tarda aproximadamente 199 días en vender su inventario. Un plazo medio de venta más bajo puede ser favorable, ya que indica que la empresa está vendiendo sus productos rápidamente.</a:t>
          </a:r>
        </a:p>
        <a:p>
          <a:endParaRPr lang="es-MX" sz="1000"/>
        </a:p>
        <a:p>
          <a:r>
            <a:rPr lang="es-MX" sz="1000"/>
            <a:t>Rentabilidad:</a:t>
          </a:r>
        </a:p>
        <a:p>
          <a:r>
            <a:rPr lang="es-MX" sz="1000"/>
            <a:t>- Razón del margen de utilidad: Esta razón indica que por cada peso de ventas netas, la empresa obtiene un margen de utilidad del 44.86%. Esto muestra la rentabilidad de la empresa en términos de generar ganancias en relación con sus ventas.</a:t>
          </a:r>
        </a:p>
        <a:p>
          <a:endParaRPr lang="es-MX" sz="1000"/>
        </a:p>
        <a:p>
          <a:r>
            <a:rPr lang="es-MX" sz="1000"/>
            <a:t>- Razón de rentabilidad de la inversión o de índice de productividad: Esta razón indica que por cada peso de inversión, la empresa obtiene un rendimiento del 16.47%. Esto puede ser considerado como un indicador positivo de la productividad y rentabilidad de la empresa.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xdr:colOff>
      <xdr:row>0</xdr:row>
      <xdr:rowOff>0</xdr:rowOff>
    </xdr:from>
    <xdr:to>
      <xdr:col>11</xdr:col>
      <xdr:colOff>617220</xdr:colOff>
      <xdr:row>14</xdr:row>
      <xdr:rowOff>95250</xdr:rowOff>
    </xdr:to>
    <xdr:graphicFrame macro="">
      <xdr:nvGraphicFramePr>
        <xdr:cNvPr id="2" name="Gráfico 1">
          <a:extLst>
            <a:ext uri="{FF2B5EF4-FFF2-40B4-BE49-F238E27FC236}">
              <a16:creationId xmlns:a16="http://schemas.microsoft.com/office/drawing/2014/main" id="{6A9626D4-EECF-4E3A-8C1D-0DF32F91D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152400</xdr:rowOff>
    </xdr:from>
    <xdr:to>
      <xdr:col>11</xdr:col>
      <xdr:colOff>769620</xdr:colOff>
      <xdr:row>46</xdr:row>
      <xdr:rowOff>45720</xdr:rowOff>
    </xdr:to>
    <xdr:sp macro="" textlink="">
      <xdr:nvSpPr>
        <xdr:cNvPr id="3" name="CuadroTexto 2">
          <a:extLst>
            <a:ext uri="{FF2B5EF4-FFF2-40B4-BE49-F238E27FC236}">
              <a16:creationId xmlns:a16="http://schemas.microsoft.com/office/drawing/2014/main" id="{ECB8BC79-2861-4B48-950D-2B16592877D3}"/>
            </a:ext>
          </a:extLst>
        </xdr:cNvPr>
        <xdr:cNvSpPr txBox="1"/>
      </xdr:nvSpPr>
      <xdr:spPr>
        <a:xfrm>
          <a:off x="5615940" y="2712720"/>
          <a:ext cx="5478780" cy="5745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0" i="0">
              <a:solidFill>
                <a:schemeClr val="dk1"/>
              </a:solidFill>
              <a:effectLst/>
              <a:latin typeface="+mn-lt"/>
              <a:ea typeface="+mn-ea"/>
              <a:cs typeface="+mn-cs"/>
            </a:rPr>
            <a:t>El análisis horizontal de los estados financieros muestra cambios significativos en las diferentes cuentas de la empresa en comparación entre dos años. En el período analizado, se observa un aumento en la caja, inversiones, clientes, activos fijos, total de activos, proveedores, reservas y utilidades. Sin embargo, se registran disminuciones en bancos, inventarios, impuestos y provisiones. El total de pasivos y el total de patrimonio también experimentan incrementos. En general, el análisis refleja un crecimiento en la empresa, con mejoras en la liquidez, inversiones y rentabilidad.</a:t>
          </a:r>
        </a:p>
        <a:p>
          <a:endParaRPr lang="es-MX" sz="1000"/>
        </a:p>
        <a:p>
          <a:r>
            <a:rPr lang="es-MX" sz="1000"/>
            <a:t>1. Caja: La cuenta de caja ha aumentado en $4,000.00 (16%) desde el año 1 al año 2. Esto indica un incremento en los recursos en efectivo disponibles.</a:t>
          </a:r>
        </a:p>
        <a:p>
          <a:r>
            <a:rPr lang="es-MX" sz="1000"/>
            <a:t>2. Bancos: La cuenta de bancos ha disminuido en $10,000.00 (-33%) desde el año 1 al año 2. Esto sugiere que la empresa ha retirado una cantidad significativa de fondos de sus cuentas bancarias.</a:t>
          </a:r>
        </a:p>
        <a:p>
          <a:r>
            <a:rPr lang="es-MX" sz="1000"/>
            <a:t>3. Inversiones: La cuenta de inversiones ha aumentado en $10,000.00 (63%). Esto indica que la empresa ha realizado inversiones adicionales durante el período.</a:t>
          </a:r>
        </a:p>
        <a:p>
          <a:r>
            <a:rPr lang="es-MX" sz="1000"/>
            <a:t>4. Clientes: La cuenta de clientes ha aumentado en $4,000.00 (50%). Esto muestra un aumento en las ventas a crédito y en la cantidad que se espera recibir de los clientes.</a:t>
          </a:r>
        </a:p>
        <a:p>
          <a:r>
            <a:rPr lang="es-MX" sz="1000"/>
            <a:t>5. Inventarios: La cuenta de inventarios ha disminuido en $5,000.00 (-17%). Esto puede indicar una reducción en el nivel de inventarios o una disminución en el costo de adquisición de los mismos.</a:t>
          </a:r>
        </a:p>
        <a:p>
          <a:r>
            <a:rPr lang="es-MX" sz="1000"/>
            <a:t>6. Activos fijos: La cuenta de activos fijos ha aumentado en $15,000.00 (43%). Esto indica una inversión en activos fijos adicionales, como maquinaria, terrenos o edificios.</a:t>
          </a:r>
        </a:p>
        <a:p>
          <a:r>
            <a:rPr lang="es-MX" sz="1000"/>
            <a:t>7. Total activo: El total de activos ha aumentado en $18,000.00 (13%). Esto significa que la empresa ha experimentado un crecimiento general en sus activos durante el período analizado.</a:t>
          </a:r>
        </a:p>
        <a:p>
          <a:r>
            <a:rPr lang="es-MX" sz="1000"/>
            <a:t>8. Proveedores: La cuenta de proveedores ha aumentado en $13,000.00 (52%). Esto sugiere que la empresa ha adquirido más bienes o servicios a crédito y aún tiene que pagar a sus proveedores.</a:t>
          </a:r>
        </a:p>
        <a:p>
          <a:r>
            <a:rPr lang="es-MX" sz="1000"/>
            <a:t>9. Impuestos: La cuenta de impuestos ha disminuido en $8,000.00 (-44%). Esto puede indicar que la empresa ha pagado impuestos atrasados o ha reducido su carga impositiva durante el período.</a:t>
          </a:r>
        </a:p>
        <a:p>
          <a:r>
            <a:rPr lang="es-MX" sz="1000"/>
            <a:t>10. Provisiones: La cuenta de provisiones ha disminuido en $1,000.00 (-6%). Esto puede deberse a la utilización o liberación de reservas para cubrir contingencias o gastos futuros.</a:t>
          </a:r>
        </a:p>
        <a:p>
          <a:r>
            <a:rPr lang="es-MX" sz="1000"/>
            <a:t>11. Total pasivo: El total de pasivos ha aumentado en $4,000.00 (7%). Esto significa que los pasivos de la empresa han experimentado un crecimiento, aunque en menor medida que los activos.</a:t>
          </a:r>
        </a:p>
        <a:p>
          <a:r>
            <a:rPr lang="es-MX" sz="1000"/>
            <a:t>12. Aportes: La cuenta de aportes ha aumentado en $1,000.00 (2%). Esto puede indicar que los accionistas o socios han realizado nuevas inversiones en la empresa durante el período.</a:t>
          </a:r>
        </a:p>
        <a:p>
          <a:r>
            <a:rPr lang="es-MX" sz="1000"/>
            <a:t>13. Reservas: La cuenta de reservas ha aumentado en $6,000.00 (40%). Esto puede deberse a la acumulación de utilidades retenidas o aportes adicionales a los fondos de reserva.</a:t>
          </a:r>
        </a:p>
        <a:p>
          <a:r>
            <a:rPr lang="es-MX" sz="1000"/>
            <a:t>14. Utilidad: La cuenta de utilidad ha aumentado en $8,000.00 (44%). Esto indica que la empresa ha obtenido mayores beneficios durante el período analizado.</a:t>
          </a:r>
        </a:p>
        <a:p>
          <a:r>
            <a:rPr lang="es-MX" sz="1000"/>
            <a:t>15. Total patrimonio: El total del patrimonio ha aumentado en $15,000.00 (17%). Esto refleja el incremento en los aportes de los propietarios y las utilidades acumuladas.</a:t>
          </a:r>
        </a:p>
        <a:p>
          <a:endParaRPr lang="es-MX" sz="800"/>
        </a:p>
        <a:p>
          <a:r>
            <a:rPr lang="es-MX" sz="800"/>
            <a:t>En general, el análisis horizontal revela los cambios en las diferentes cuentas del estado financiero y proporciona una visión de la evolución de la empresa en términos de liquidez, endeudamiento, inversión y rentabilidad.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5"/>
  <sheetViews>
    <sheetView tabSelected="1" topLeftCell="A26" zoomScaleNormal="100" workbookViewId="0">
      <selection activeCell="C33" sqref="C33"/>
    </sheetView>
  </sheetViews>
  <sheetFormatPr defaultColWidth="11.42578125" defaultRowHeight="14.45"/>
  <cols>
    <col min="1" max="1" width="51.42578125" bestFit="1" customWidth="1"/>
    <col min="2" max="2" width="14.140625" style="9" bestFit="1" customWidth="1"/>
    <col min="3" max="3" width="46.5703125" bestFit="1" customWidth="1"/>
    <col min="4" max="4" width="13.85546875" customWidth="1"/>
    <col min="6" max="6" width="62" bestFit="1" customWidth="1"/>
    <col min="9" max="9" width="14.28515625" customWidth="1"/>
  </cols>
  <sheetData>
    <row r="1" spans="1:14">
      <c r="A1" s="35" t="s">
        <v>0</v>
      </c>
      <c r="B1" s="35"/>
      <c r="C1" s="35"/>
      <c r="D1" s="35"/>
    </row>
    <row r="2" spans="1:14">
      <c r="A2" s="36" t="s">
        <v>1</v>
      </c>
      <c r="B2" s="36"/>
      <c r="C2" s="36"/>
      <c r="D2" s="36"/>
      <c r="F2" s="37" t="s">
        <v>2</v>
      </c>
      <c r="G2" s="38"/>
      <c r="H2" s="38"/>
      <c r="I2" s="38"/>
    </row>
    <row r="3" spans="1:14">
      <c r="A3" s="6" t="s">
        <v>3</v>
      </c>
      <c r="B3" s="5"/>
      <c r="C3" s="6" t="s">
        <v>4</v>
      </c>
      <c r="D3" s="5"/>
      <c r="F3" s="24" t="s">
        <v>5</v>
      </c>
      <c r="G3" s="19" t="s">
        <v>6</v>
      </c>
      <c r="H3" s="39" t="s">
        <v>7</v>
      </c>
      <c r="I3" s="40"/>
    </row>
    <row r="4" spans="1:14">
      <c r="A4" s="4" t="s">
        <v>8</v>
      </c>
      <c r="B4" s="5"/>
      <c r="C4" s="4" t="s">
        <v>9</v>
      </c>
      <c r="D4" s="5"/>
      <c r="F4" s="21" t="s">
        <v>10</v>
      </c>
      <c r="G4" s="26">
        <f>B30/B31</f>
        <v>1.7034373712438418</v>
      </c>
      <c r="H4" s="25"/>
      <c r="I4" s="25"/>
      <c r="J4" s="28" t="s">
        <v>11</v>
      </c>
      <c r="K4" s="33" t="s">
        <v>12</v>
      </c>
      <c r="L4" s="33"/>
      <c r="M4" s="33"/>
      <c r="N4" s="33"/>
    </row>
    <row r="5" spans="1:14">
      <c r="A5" s="1" t="s">
        <v>13</v>
      </c>
      <c r="B5" s="2">
        <v>8500</v>
      </c>
      <c r="C5" s="1" t="s">
        <v>14</v>
      </c>
      <c r="D5" s="2">
        <v>125500</v>
      </c>
      <c r="F5" s="23"/>
      <c r="G5" s="27"/>
      <c r="H5" s="22"/>
      <c r="I5" s="22"/>
      <c r="J5" s="8"/>
      <c r="K5" s="33"/>
      <c r="L5" s="33"/>
      <c r="M5" s="33"/>
      <c r="N5" s="33"/>
    </row>
    <row r="6" spans="1:14">
      <c r="A6" s="1" t="s">
        <v>15</v>
      </c>
      <c r="B6" s="2">
        <v>5000</v>
      </c>
      <c r="C6" s="1" t="s">
        <v>16</v>
      </c>
      <c r="D6" s="2">
        <v>41365</v>
      </c>
      <c r="F6" s="21" t="s">
        <v>17</v>
      </c>
      <c r="G6" s="27">
        <f>(B30-B32)/B31</f>
        <v>1.3015949036331687</v>
      </c>
      <c r="H6" s="22"/>
      <c r="I6" s="22"/>
      <c r="J6" s="28" t="s">
        <v>11</v>
      </c>
      <c r="K6" s="33" t="s">
        <v>18</v>
      </c>
      <c r="L6" s="33"/>
      <c r="M6" s="33"/>
      <c r="N6" s="33"/>
    </row>
    <row r="7" spans="1:14">
      <c r="A7" s="1" t="s">
        <v>19</v>
      </c>
      <c r="B7" s="2">
        <v>259810</v>
      </c>
      <c r="C7" s="1" t="s">
        <v>20</v>
      </c>
      <c r="D7" s="2">
        <v>22500</v>
      </c>
      <c r="F7" s="23"/>
      <c r="G7" s="27"/>
      <c r="H7" s="22"/>
      <c r="I7" s="22"/>
      <c r="J7" s="8"/>
      <c r="K7" s="33"/>
      <c r="L7" s="33"/>
      <c r="M7" s="33"/>
      <c r="N7" s="33"/>
    </row>
    <row r="8" spans="1:14">
      <c r="A8" s="1" t="s">
        <v>21</v>
      </c>
      <c r="B8" s="2">
        <v>21000</v>
      </c>
      <c r="C8" s="1" t="s">
        <v>22</v>
      </c>
      <c r="D8" s="2">
        <v>75682</v>
      </c>
      <c r="F8" s="21" t="s">
        <v>23</v>
      </c>
      <c r="G8" s="27">
        <f>B33/B31</f>
        <v>1.0364232463631338</v>
      </c>
      <c r="H8" s="22"/>
      <c r="I8" s="22"/>
      <c r="J8" s="28" t="s">
        <v>11</v>
      </c>
      <c r="K8" s="33" t="s">
        <v>24</v>
      </c>
      <c r="L8" s="33"/>
      <c r="M8" s="33"/>
      <c r="N8" s="33"/>
    </row>
    <row r="9" spans="1:14">
      <c r="A9" s="1" t="s">
        <v>25</v>
      </c>
      <c r="B9" s="2">
        <v>63000</v>
      </c>
      <c r="C9" s="1" t="s">
        <v>26</v>
      </c>
      <c r="D9" s="2">
        <v>18920</v>
      </c>
      <c r="F9" s="23"/>
      <c r="G9" s="27"/>
      <c r="H9" s="22"/>
      <c r="I9" s="22"/>
      <c r="J9" s="8"/>
      <c r="K9" s="33"/>
      <c r="L9" s="33"/>
      <c r="M9" s="33"/>
      <c r="N9" s="33"/>
    </row>
    <row r="10" spans="1:14">
      <c r="A10" s="1" t="s">
        <v>27</v>
      </c>
      <c r="B10" s="2">
        <v>12300</v>
      </c>
      <c r="C10" s="4" t="s">
        <v>28</v>
      </c>
      <c r="D10" s="2">
        <f>SUM(D5:D9)</f>
        <v>283967</v>
      </c>
      <c r="F10" s="18" t="s">
        <v>29</v>
      </c>
      <c r="G10" s="27"/>
      <c r="H10" s="20"/>
      <c r="I10" s="20"/>
    </row>
    <row r="11" spans="1:14">
      <c r="A11" s="1" t="s">
        <v>30</v>
      </c>
      <c r="B11" s="2">
        <v>99110</v>
      </c>
      <c r="C11" s="6" t="s">
        <v>31</v>
      </c>
      <c r="D11" s="2"/>
      <c r="F11" s="21" t="s">
        <v>32</v>
      </c>
      <c r="G11" s="27">
        <f>B34/B35</f>
        <v>0.46068070460518445</v>
      </c>
      <c r="H11" s="22"/>
      <c r="I11" s="22"/>
      <c r="J11" s="29" t="s">
        <v>33</v>
      </c>
      <c r="K11" s="33" t="s">
        <v>34</v>
      </c>
      <c r="L11" s="33"/>
      <c r="M11" s="33"/>
      <c r="N11" s="33"/>
    </row>
    <row r="12" spans="1:14">
      <c r="A12" s="1" t="s">
        <v>35</v>
      </c>
      <c r="B12" s="2">
        <v>15000</v>
      </c>
      <c r="C12" s="1" t="s">
        <v>36</v>
      </c>
      <c r="D12" s="2">
        <v>65000</v>
      </c>
      <c r="F12" s="23"/>
      <c r="G12" s="27"/>
      <c r="H12" s="22"/>
      <c r="I12" s="22"/>
      <c r="K12" s="33"/>
      <c r="L12" s="33"/>
      <c r="M12" s="33"/>
      <c r="N12" s="33"/>
    </row>
    <row r="13" spans="1:14">
      <c r="A13" s="1" t="s">
        <v>37</v>
      </c>
      <c r="B13" s="2">
        <f>SUM(B5:B12)</f>
        <v>483720</v>
      </c>
      <c r="C13" s="1" t="s">
        <v>38</v>
      </c>
      <c r="D13" s="2">
        <v>40000</v>
      </c>
      <c r="F13" s="21" t="s">
        <v>39</v>
      </c>
      <c r="G13" s="27">
        <f>B34/B35</f>
        <v>0.46068070460518445</v>
      </c>
      <c r="H13" s="22"/>
      <c r="I13" s="22"/>
      <c r="J13" s="29" t="s">
        <v>33</v>
      </c>
      <c r="K13" s="33" t="s">
        <v>40</v>
      </c>
      <c r="L13" s="33"/>
      <c r="M13" s="33"/>
      <c r="N13" s="33"/>
    </row>
    <row r="14" spans="1:14">
      <c r="A14" s="1"/>
      <c r="B14" s="2"/>
      <c r="C14" s="6" t="s">
        <v>41</v>
      </c>
      <c r="D14" s="5">
        <f>SUM(D12:D13)</f>
        <v>105000</v>
      </c>
      <c r="F14" s="23"/>
      <c r="G14" s="27"/>
      <c r="H14" s="22"/>
      <c r="I14" s="22"/>
      <c r="K14" s="33"/>
      <c r="L14" s="33"/>
      <c r="M14" s="33"/>
      <c r="N14" s="33"/>
    </row>
    <row r="15" spans="1:14">
      <c r="A15" s="6" t="s">
        <v>42</v>
      </c>
      <c r="B15" s="5"/>
      <c r="C15" s="6" t="s">
        <v>43</v>
      </c>
      <c r="D15" s="5">
        <f>SUM(D10,D14)</f>
        <v>388967</v>
      </c>
      <c r="F15" s="21" t="s">
        <v>44</v>
      </c>
      <c r="G15" s="27">
        <f>B36/B31</f>
        <v>1.6035806977571339</v>
      </c>
      <c r="H15" s="22"/>
      <c r="I15" s="22"/>
      <c r="J15" s="28" t="s">
        <v>11</v>
      </c>
      <c r="K15" s="33" t="s">
        <v>45</v>
      </c>
      <c r="L15" s="33"/>
      <c r="M15" s="33"/>
      <c r="N15" s="33"/>
    </row>
    <row r="16" spans="1:14">
      <c r="A16" s="36" t="s">
        <v>46</v>
      </c>
      <c r="B16" s="36"/>
      <c r="C16" s="7" t="s">
        <v>47</v>
      </c>
      <c r="D16" s="2"/>
      <c r="F16" s="23"/>
      <c r="G16" s="27"/>
      <c r="H16" s="22"/>
      <c r="I16" s="22"/>
      <c r="K16" s="33"/>
      <c r="L16" s="33"/>
      <c r="M16" s="33"/>
      <c r="N16" s="33"/>
    </row>
    <row r="17" spans="1:14">
      <c r="A17" s="1" t="s">
        <v>48</v>
      </c>
      <c r="B17" s="2">
        <v>125000</v>
      </c>
      <c r="C17" s="3" t="s">
        <v>49</v>
      </c>
      <c r="D17" s="2"/>
      <c r="F17" s="18" t="s">
        <v>50</v>
      </c>
      <c r="G17" s="27"/>
      <c r="H17" s="20"/>
      <c r="I17" s="20"/>
    </row>
    <row r="18" spans="1:14">
      <c r="A18" s="1" t="s">
        <v>51</v>
      </c>
      <c r="B18" s="2">
        <v>60750</v>
      </c>
      <c r="C18" s="3" t="s">
        <v>52</v>
      </c>
      <c r="D18" s="2">
        <v>100000</v>
      </c>
      <c r="F18" s="21" t="s">
        <v>53</v>
      </c>
      <c r="G18" s="27">
        <f>B44/(B40)</f>
        <v>4.3258328972614688</v>
      </c>
      <c r="H18" s="20"/>
      <c r="I18" s="20"/>
      <c r="J18" s="28" t="s">
        <v>11</v>
      </c>
      <c r="K18" s="33" t="s">
        <v>54</v>
      </c>
      <c r="L18" s="33"/>
      <c r="M18" s="33"/>
      <c r="N18" s="33"/>
    </row>
    <row r="19" spans="1:14">
      <c r="A19" s="1" t="s">
        <v>55</v>
      </c>
      <c r="B19" s="2">
        <v>14400</v>
      </c>
      <c r="C19" s="3" t="s">
        <v>56</v>
      </c>
      <c r="D19" s="2">
        <v>45000</v>
      </c>
      <c r="F19" s="23"/>
      <c r="G19" s="27"/>
      <c r="H19" s="20"/>
      <c r="I19" s="20"/>
      <c r="K19" s="33"/>
      <c r="L19" s="33"/>
      <c r="M19" s="33"/>
      <c r="N19" s="33"/>
    </row>
    <row r="20" spans="1:14">
      <c r="A20" s="1" t="s">
        <v>57</v>
      </c>
      <c r="B20" s="2">
        <v>29000</v>
      </c>
      <c r="C20" s="7" t="s">
        <v>58</v>
      </c>
      <c r="D20" s="5">
        <f>SUM(D18:D19)</f>
        <v>145000</v>
      </c>
      <c r="F20" s="21" t="s">
        <v>59</v>
      </c>
      <c r="G20" s="27">
        <f>360/G18</f>
        <v>83.220967741935482</v>
      </c>
      <c r="H20" s="20"/>
      <c r="I20" s="20"/>
      <c r="J20" s="29" t="s">
        <v>33</v>
      </c>
      <c r="K20" s="33" t="s">
        <v>60</v>
      </c>
      <c r="L20" s="33"/>
      <c r="M20" s="33"/>
      <c r="N20" s="33"/>
    </row>
    <row r="21" spans="1:14">
      <c r="A21" s="4" t="s">
        <v>61</v>
      </c>
      <c r="B21" s="5">
        <f>SUM(B17:B20)</f>
        <v>229150</v>
      </c>
      <c r="C21" s="7" t="s">
        <v>62</v>
      </c>
      <c r="D21" s="2"/>
      <c r="F21" s="23"/>
      <c r="G21" s="27"/>
      <c r="H21" s="20"/>
      <c r="I21" s="20"/>
      <c r="K21" s="33"/>
      <c r="L21" s="33"/>
      <c r="M21" s="33"/>
      <c r="N21" s="33"/>
    </row>
    <row r="22" spans="1:14">
      <c r="A22" s="4" t="s">
        <v>63</v>
      </c>
      <c r="B22" s="5"/>
      <c r="C22" s="3" t="s">
        <v>64</v>
      </c>
      <c r="D22" s="2">
        <v>139067</v>
      </c>
      <c r="F22" s="21" t="s">
        <v>65</v>
      </c>
      <c r="G22" s="27">
        <f>B45/(B43)</f>
        <v>1.8089950720479071</v>
      </c>
      <c r="H22" s="20"/>
      <c r="I22" s="20"/>
      <c r="J22" s="29" t="s">
        <v>33</v>
      </c>
      <c r="K22" s="33" t="s">
        <v>66</v>
      </c>
      <c r="L22" s="33"/>
      <c r="M22" s="33"/>
      <c r="N22" s="33"/>
    </row>
    <row r="23" spans="1:14">
      <c r="A23" s="1" t="s">
        <v>67</v>
      </c>
      <c r="B23" s="2">
        <v>7159</v>
      </c>
      <c r="C23" s="3" t="s">
        <v>68</v>
      </c>
      <c r="D23" s="2">
        <v>111178</v>
      </c>
      <c r="F23" s="23"/>
      <c r="G23" s="27"/>
      <c r="H23" s="20"/>
      <c r="I23" s="20"/>
      <c r="K23" s="33"/>
      <c r="L23" s="33"/>
      <c r="M23" s="33"/>
      <c r="N23" s="33"/>
    </row>
    <row r="24" spans="1:14">
      <c r="A24" s="1" t="s">
        <v>69</v>
      </c>
      <c r="B24" s="2"/>
      <c r="C24" s="3" t="s">
        <v>70</v>
      </c>
      <c r="D24" s="2">
        <v>60119</v>
      </c>
      <c r="F24" s="21" t="s">
        <v>71</v>
      </c>
      <c r="G24" s="27">
        <f>360/G22</f>
        <v>199.00551724137932</v>
      </c>
      <c r="H24" s="20"/>
      <c r="I24" s="20"/>
      <c r="J24" s="29" t="s">
        <v>33</v>
      </c>
      <c r="K24" s="33" t="s">
        <v>72</v>
      </c>
      <c r="L24" s="33"/>
      <c r="M24" s="33"/>
      <c r="N24" s="33"/>
    </row>
    <row r="25" spans="1:14">
      <c r="A25" s="4" t="s">
        <v>73</v>
      </c>
      <c r="B25" s="5">
        <v>124302</v>
      </c>
      <c r="C25" s="7" t="s">
        <v>74</v>
      </c>
      <c r="D25" s="5">
        <f>SUM(D22:D24)</f>
        <v>310364</v>
      </c>
      <c r="F25" s="23"/>
      <c r="G25" s="27"/>
      <c r="H25" s="20"/>
      <c r="I25" s="20"/>
      <c r="K25" s="33"/>
      <c r="L25" s="33"/>
      <c r="M25" s="33"/>
      <c r="N25" s="33"/>
    </row>
    <row r="26" spans="1:14">
      <c r="A26" s="5"/>
      <c r="B26" s="5"/>
      <c r="C26" s="7" t="s">
        <v>75</v>
      </c>
      <c r="D26" s="5">
        <f>SUM(D25,D20)</f>
        <v>455364</v>
      </c>
      <c r="F26" s="18" t="s">
        <v>76</v>
      </c>
      <c r="G26" s="27"/>
      <c r="H26" s="20"/>
      <c r="I26" s="20"/>
    </row>
    <row r="27" spans="1:14">
      <c r="A27" s="4" t="s">
        <v>77</v>
      </c>
      <c r="B27" s="5">
        <f>SUM(B21:B25,B13)</f>
        <v>844331</v>
      </c>
      <c r="C27" s="7" t="s">
        <v>78</v>
      </c>
      <c r="D27" s="5">
        <f>SUM(D26,D15)</f>
        <v>844331</v>
      </c>
      <c r="F27" s="21" t="s">
        <v>79</v>
      </c>
      <c r="G27" s="27">
        <f>B37/B44</f>
        <v>0.44860322580645162</v>
      </c>
      <c r="H27" s="20"/>
      <c r="I27" s="20"/>
      <c r="J27" s="28" t="s">
        <v>11</v>
      </c>
      <c r="K27" s="33" t="s">
        <v>80</v>
      </c>
      <c r="L27" s="33"/>
      <c r="M27" s="33"/>
      <c r="N27" s="33"/>
    </row>
    <row r="28" spans="1:14">
      <c r="F28" s="23"/>
      <c r="G28" s="27"/>
      <c r="H28" s="20"/>
      <c r="I28" s="20"/>
      <c r="K28" s="33"/>
      <c r="L28" s="33"/>
      <c r="M28" s="33"/>
      <c r="N28" s="33"/>
    </row>
    <row r="29" spans="1:14">
      <c r="A29" s="34" t="s">
        <v>81</v>
      </c>
      <c r="B29" s="34"/>
      <c r="F29" s="21" t="s">
        <v>82</v>
      </c>
      <c r="G29" s="27">
        <f>B37/B35</f>
        <v>0.16470673231232774</v>
      </c>
      <c r="H29" s="20"/>
      <c r="I29" s="20"/>
      <c r="J29" s="28" t="s">
        <v>11</v>
      </c>
      <c r="K29" s="33" t="s">
        <v>83</v>
      </c>
      <c r="L29" s="33"/>
      <c r="M29" s="33"/>
      <c r="N29" s="33"/>
    </row>
    <row r="30" spans="1:14">
      <c r="A30" s="30" t="s">
        <v>84</v>
      </c>
      <c r="B30" s="31">
        <f>SUM(B5:B12)</f>
        <v>483720</v>
      </c>
      <c r="F30" s="23"/>
      <c r="G30" s="27"/>
      <c r="H30" s="20"/>
      <c r="I30" s="20"/>
      <c r="K30" s="33"/>
      <c r="L30" s="33"/>
      <c r="M30" s="33"/>
      <c r="N30" s="33"/>
    </row>
    <row r="31" spans="1:14">
      <c r="A31" s="30" t="s">
        <v>85</v>
      </c>
      <c r="B31" s="32">
        <f>$D$10</f>
        <v>283967</v>
      </c>
    </row>
    <row r="32" spans="1:14">
      <c r="A32" s="30" t="s">
        <v>86</v>
      </c>
      <c r="B32" s="32">
        <v>114110</v>
      </c>
    </row>
    <row r="33" spans="1:2">
      <c r="A33" s="30" t="s">
        <v>87</v>
      </c>
      <c r="B33" s="32">
        <v>294310</v>
      </c>
    </row>
    <row r="34" spans="1:2">
      <c r="A34" s="30" t="s">
        <v>88</v>
      </c>
      <c r="B34" s="32">
        <v>388967</v>
      </c>
    </row>
    <row r="35" spans="1:2">
      <c r="A35" s="30" t="s">
        <v>89</v>
      </c>
      <c r="B35" s="32">
        <v>844331</v>
      </c>
    </row>
    <row r="36" spans="1:2">
      <c r="A36" s="30" t="s">
        <v>90</v>
      </c>
      <c r="B36" s="32">
        <v>455364</v>
      </c>
    </row>
    <row r="37" spans="1:2">
      <c r="A37" s="30" t="s">
        <v>91</v>
      </c>
      <c r="B37" s="32">
        <v>139067</v>
      </c>
    </row>
    <row r="38" spans="1:2">
      <c r="A38" s="30" t="s">
        <v>92</v>
      </c>
      <c r="B38" s="32">
        <v>80325</v>
      </c>
    </row>
    <row r="39" spans="1:2">
      <c r="A39" s="30" t="s">
        <v>93</v>
      </c>
      <c r="B39" s="32">
        <v>63000</v>
      </c>
    </row>
    <row r="40" spans="1:2">
      <c r="A40" s="30" t="s">
        <v>94</v>
      </c>
      <c r="B40" s="32">
        <f>SUM(B38:B39)/2</f>
        <v>71662.5</v>
      </c>
    </row>
    <row r="41" spans="1:2">
      <c r="A41" s="30" t="s">
        <v>95</v>
      </c>
      <c r="B41" s="32">
        <v>61200</v>
      </c>
    </row>
    <row r="42" spans="1:2">
      <c r="A42" s="30" t="s">
        <v>96</v>
      </c>
      <c r="B42" s="32">
        <v>99110</v>
      </c>
    </row>
    <row r="43" spans="1:2">
      <c r="A43" s="30" t="s">
        <v>97</v>
      </c>
      <c r="B43" s="32">
        <f>SUM(B41:B42)/2</f>
        <v>80155</v>
      </c>
    </row>
    <row r="44" spans="1:2">
      <c r="A44" s="30" t="s">
        <v>98</v>
      </c>
      <c r="B44" s="32">
        <v>310000</v>
      </c>
    </row>
    <row r="45" spans="1:2">
      <c r="A45" s="30" t="s">
        <v>99</v>
      </c>
      <c r="B45" s="32">
        <v>145000</v>
      </c>
    </row>
  </sheetData>
  <mergeCells count="18">
    <mergeCell ref="K4:N5"/>
    <mergeCell ref="K6:N7"/>
    <mergeCell ref="K8:N9"/>
    <mergeCell ref="K11:N12"/>
    <mergeCell ref="A1:D1"/>
    <mergeCell ref="A2:D2"/>
    <mergeCell ref="F2:I2"/>
    <mergeCell ref="H3:I3"/>
    <mergeCell ref="K24:N25"/>
    <mergeCell ref="K27:N28"/>
    <mergeCell ref="K29:N30"/>
    <mergeCell ref="A29:B29"/>
    <mergeCell ref="K13:N14"/>
    <mergeCell ref="K15:N16"/>
    <mergeCell ref="K18:N19"/>
    <mergeCell ref="K20:N21"/>
    <mergeCell ref="K22:N23"/>
    <mergeCell ref="A16:B16"/>
  </mergeCells>
  <pageMargins left="0.7" right="0.7" top="0.75" bottom="0.75" header="0.3" footer="0.3"/>
  <pageSetup scale="77"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7703B-768E-46EF-AD2E-651E0C89D0D7}">
  <dimension ref="A1:F17"/>
  <sheetViews>
    <sheetView workbookViewId="0">
      <selection activeCell="D25" sqref="D25"/>
    </sheetView>
  </sheetViews>
  <sheetFormatPr defaultColWidth="11.42578125" defaultRowHeight="14.45"/>
  <cols>
    <col min="1" max="1" width="15.7109375" bestFit="1" customWidth="1"/>
    <col min="2" max="3" width="12.5703125" bestFit="1" customWidth="1"/>
    <col min="4" max="4" width="21" bestFit="1" customWidth="1"/>
    <col min="5" max="5" width="20.140625" bestFit="1" customWidth="1"/>
  </cols>
  <sheetData>
    <row r="1" spans="1:6">
      <c r="F1" s="8"/>
    </row>
    <row r="2" spans="1:6">
      <c r="A2" s="17" t="s">
        <v>100</v>
      </c>
      <c r="B2" s="17" t="s">
        <v>101</v>
      </c>
      <c r="C2" s="17" t="s">
        <v>102</v>
      </c>
      <c r="D2" s="17" t="s">
        <v>103</v>
      </c>
      <c r="E2" s="17" t="s">
        <v>104</v>
      </c>
      <c r="F2" s="8"/>
    </row>
    <row r="3" spans="1:6">
      <c r="A3" s="16" t="s">
        <v>13</v>
      </c>
      <c r="B3" s="15">
        <v>25000</v>
      </c>
      <c r="C3" s="15">
        <v>29000</v>
      </c>
      <c r="D3" s="15">
        <f t="shared" ref="D3:D17" si="0">C3-B3</f>
        <v>4000</v>
      </c>
      <c r="E3" s="14">
        <f t="shared" ref="E3:E17" si="1">D3/B3</f>
        <v>0.16</v>
      </c>
      <c r="F3" s="8"/>
    </row>
    <row r="4" spans="1:6">
      <c r="A4" s="16" t="s">
        <v>19</v>
      </c>
      <c r="B4" s="15">
        <v>30000</v>
      </c>
      <c r="C4" s="15">
        <v>20000</v>
      </c>
      <c r="D4" s="15">
        <f t="shared" si="0"/>
        <v>-10000</v>
      </c>
      <c r="E4" s="14">
        <f t="shared" si="1"/>
        <v>-0.33333333333333331</v>
      </c>
      <c r="F4" s="8"/>
    </row>
    <row r="5" spans="1:6">
      <c r="A5" s="16" t="s">
        <v>105</v>
      </c>
      <c r="B5" s="15">
        <v>16000</v>
      </c>
      <c r="C5" s="15">
        <v>26000</v>
      </c>
      <c r="D5" s="15">
        <f t="shared" si="0"/>
        <v>10000</v>
      </c>
      <c r="E5" s="14">
        <f t="shared" si="1"/>
        <v>0.625</v>
      </c>
      <c r="F5" s="8"/>
    </row>
    <row r="6" spans="1:6">
      <c r="A6" s="16" t="s">
        <v>25</v>
      </c>
      <c r="B6" s="15">
        <v>8000</v>
      </c>
      <c r="C6" s="15">
        <v>12000</v>
      </c>
      <c r="D6" s="15">
        <f t="shared" si="0"/>
        <v>4000</v>
      </c>
      <c r="E6" s="14">
        <f t="shared" si="1"/>
        <v>0.5</v>
      </c>
      <c r="F6" s="8"/>
    </row>
    <row r="7" spans="1:6">
      <c r="A7" s="16" t="s">
        <v>106</v>
      </c>
      <c r="B7" s="15">
        <v>30000</v>
      </c>
      <c r="C7" s="15">
        <v>25000</v>
      </c>
      <c r="D7" s="15">
        <f t="shared" si="0"/>
        <v>-5000</v>
      </c>
      <c r="E7" s="14">
        <f t="shared" si="1"/>
        <v>-0.16666666666666666</v>
      </c>
      <c r="F7" s="8"/>
    </row>
    <row r="8" spans="1:6">
      <c r="A8" s="16" t="s">
        <v>107</v>
      </c>
      <c r="B8" s="15">
        <v>35000</v>
      </c>
      <c r="C8" s="15">
        <v>50000</v>
      </c>
      <c r="D8" s="15">
        <f t="shared" si="0"/>
        <v>15000</v>
      </c>
      <c r="E8" s="14">
        <f t="shared" si="1"/>
        <v>0.42857142857142855</v>
      </c>
      <c r="F8" s="8"/>
    </row>
    <row r="9" spans="1:6">
      <c r="A9" s="13" t="s">
        <v>108</v>
      </c>
      <c r="B9" s="11">
        <f>SUM(B3:B8)</f>
        <v>144000</v>
      </c>
      <c r="C9" s="11">
        <f>SUM(C3:C8)</f>
        <v>162000</v>
      </c>
      <c r="D9" s="11">
        <f t="shared" si="0"/>
        <v>18000</v>
      </c>
      <c r="E9" s="10">
        <f t="shared" si="1"/>
        <v>0.125</v>
      </c>
      <c r="F9" s="8"/>
    </row>
    <row r="10" spans="1:6">
      <c r="A10" s="16" t="s">
        <v>14</v>
      </c>
      <c r="B10" s="15">
        <v>25000</v>
      </c>
      <c r="C10" s="15">
        <v>38000</v>
      </c>
      <c r="D10" s="15">
        <f t="shared" si="0"/>
        <v>13000</v>
      </c>
      <c r="E10" s="14">
        <f t="shared" si="1"/>
        <v>0.52</v>
      </c>
      <c r="F10" s="8"/>
    </row>
    <row r="11" spans="1:6">
      <c r="A11" s="16" t="s">
        <v>109</v>
      </c>
      <c r="B11" s="15">
        <v>18000</v>
      </c>
      <c r="C11" s="15">
        <v>10000</v>
      </c>
      <c r="D11" s="15">
        <f t="shared" si="0"/>
        <v>-8000</v>
      </c>
      <c r="E11" s="14">
        <f t="shared" si="1"/>
        <v>-0.44444444444444442</v>
      </c>
      <c r="F11" s="8"/>
    </row>
    <row r="12" spans="1:6">
      <c r="A12" s="16" t="s">
        <v>110</v>
      </c>
      <c r="B12" s="15">
        <v>16000</v>
      </c>
      <c r="C12" s="15">
        <v>15000</v>
      </c>
      <c r="D12" s="15">
        <f t="shared" si="0"/>
        <v>-1000</v>
      </c>
      <c r="E12" s="14">
        <f t="shared" si="1"/>
        <v>-6.25E-2</v>
      </c>
      <c r="F12" s="8"/>
    </row>
    <row r="13" spans="1:6">
      <c r="A13" s="13" t="s">
        <v>111</v>
      </c>
      <c r="B13" s="11">
        <f>SUM(B10:B12)</f>
        <v>59000</v>
      </c>
      <c r="C13" s="11">
        <v>63000</v>
      </c>
      <c r="D13" s="11">
        <f t="shared" si="0"/>
        <v>4000</v>
      </c>
      <c r="E13" s="10">
        <f t="shared" si="1"/>
        <v>6.7796610169491525E-2</v>
      </c>
      <c r="F13" s="8"/>
    </row>
    <row r="14" spans="1:6">
      <c r="A14" s="16" t="s">
        <v>112</v>
      </c>
      <c r="B14" s="15">
        <v>54000</v>
      </c>
      <c r="C14" s="15">
        <v>55000</v>
      </c>
      <c r="D14" s="15">
        <f t="shared" si="0"/>
        <v>1000</v>
      </c>
      <c r="E14" s="14">
        <f t="shared" si="1"/>
        <v>1.8518518518518517E-2</v>
      </c>
      <c r="F14" s="8"/>
    </row>
    <row r="15" spans="1:6">
      <c r="A15" s="16" t="s">
        <v>70</v>
      </c>
      <c r="B15" s="15">
        <v>15000</v>
      </c>
      <c r="C15" s="15">
        <v>21000</v>
      </c>
      <c r="D15" s="15">
        <f t="shared" si="0"/>
        <v>6000</v>
      </c>
      <c r="E15" s="14">
        <f t="shared" si="1"/>
        <v>0.4</v>
      </c>
      <c r="F15" s="8"/>
    </row>
    <row r="16" spans="1:6">
      <c r="A16" s="16" t="s">
        <v>113</v>
      </c>
      <c r="B16" s="15">
        <v>18000</v>
      </c>
      <c r="C16" s="15">
        <v>26000</v>
      </c>
      <c r="D16" s="15">
        <f t="shared" si="0"/>
        <v>8000</v>
      </c>
      <c r="E16" s="14">
        <f t="shared" si="1"/>
        <v>0.44444444444444442</v>
      </c>
      <c r="F16" s="8"/>
    </row>
    <row r="17" spans="1:5">
      <c r="A17" s="13" t="s">
        <v>114</v>
      </c>
      <c r="B17" s="12">
        <f>SUM(B14:B16)</f>
        <v>87000</v>
      </c>
      <c r="C17" s="12">
        <f>SUM(C14:C16)</f>
        <v>102000</v>
      </c>
      <c r="D17" s="11">
        <f t="shared" si="0"/>
        <v>15000</v>
      </c>
      <c r="E17" s="10">
        <f t="shared" si="1"/>
        <v>0.17241379310344829</v>
      </c>
    </row>
  </sheetData>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0F47D93F1711249B94E2F3907099445" ma:contentTypeVersion="3" ma:contentTypeDescription="Create a new document." ma:contentTypeScope="" ma:versionID="4b58f907fea62f8818877e9e18801413">
  <xsd:schema xmlns:xsd="http://www.w3.org/2001/XMLSchema" xmlns:xs="http://www.w3.org/2001/XMLSchema" xmlns:p="http://schemas.microsoft.com/office/2006/metadata/properties" xmlns:ns2="d25ccf01-e544-487a-9b83-cef692376d52" targetNamespace="http://schemas.microsoft.com/office/2006/metadata/properties" ma:root="true" ma:fieldsID="c8cc6174cc700f6fdeb3d5104cea4065" ns2:_="">
    <xsd:import namespace="d25ccf01-e544-487a-9b83-cef692376d5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5ccf01-e544-487a-9b83-cef692376d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BA23E2-F0E5-4DF7-A93C-88128A9C511E}"/>
</file>

<file path=customXml/itemProps2.xml><?xml version="1.0" encoding="utf-8"?>
<ds:datastoreItem xmlns:ds="http://schemas.openxmlformats.org/officeDocument/2006/customXml" ds:itemID="{7B595DF3-CEFD-45D9-BC57-C19963882D60}"/>
</file>

<file path=customXml/itemProps3.xml><?xml version="1.0" encoding="utf-8"?>
<ds:datastoreItem xmlns:ds="http://schemas.openxmlformats.org/officeDocument/2006/customXml" ds:itemID="{073831A3-93A6-4FDA-887E-62A81E18C9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Ivan</dc:creator>
  <cp:keywords/>
  <dc:description/>
  <cp:lastModifiedBy>Gustavo Ivan Garcia Quiroz</cp:lastModifiedBy>
  <cp:revision/>
  <dcterms:created xsi:type="dcterms:W3CDTF">2023-05-23T14:28:59Z</dcterms:created>
  <dcterms:modified xsi:type="dcterms:W3CDTF">2023-06-03T22:31:00Z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0x01010090F47D93F1711249B94E2F3907099445</vt:lpwstr>
  </property>
</Properties>
</file>