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ttps://correoipn.sharepoint.com/sites/Finanzas3CV3/Shared Documents/General/García Quiroz Gustavo Ivan/"/>
    </mc:Choice>
  </mc:AlternateContent>
  <xr:revisionPtr revIDLastSave="11" documentId="13_ncr:1_{E53C9EB5-F7C5-4BE6-BB62-8BEBDB23E18D}" xr6:coauthVersionLast="47" xr6:coauthVersionMax="47" xr10:uidLastSave="{9E9AD4AE-809B-41FE-92D0-0FC3266EE89D}"/>
  <bookViews>
    <workbookView xWindow="-108" yWindow="-108" windowWidth="23256" windowHeight="12456" firstSheet="1" activeTab="4" xr2:uid="{00000000-000D-0000-FFFF-FFFF00000000}"/>
  </bookViews>
  <sheets>
    <sheet name="Lámparas para el hogar S. A." sheetId="2" r:id="rId1"/>
    <sheet name="Ralencar S.A. de C.V." sheetId="1" r:id="rId2"/>
    <sheet name="Sheet1" sheetId="6" r:id="rId3"/>
    <sheet name="Empresa Lostreschanchitos " sheetId="7" r:id="rId4"/>
    <sheet name="Empresa Lostreschanchitos ER" sheetId="8" r:id="rId5"/>
  </sheets>
  <externalReferences>
    <externalReference r:id="rId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8" l="1"/>
  <c r="E25" i="8" s="1"/>
  <c r="D24" i="8"/>
  <c r="E24" i="8" s="1"/>
  <c r="D23" i="8"/>
  <c r="E23" i="8" s="1"/>
  <c r="E22" i="8"/>
  <c r="D22" i="8"/>
  <c r="D21" i="8"/>
  <c r="E21" i="8" s="1"/>
  <c r="E20" i="8"/>
  <c r="D20" i="8"/>
  <c r="D19" i="8"/>
  <c r="E19" i="8" s="1"/>
  <c r="E18" i="8"/>
  <c r="D18" i="8"/>
  <c r="D17" i="8"/>
  <c r="E17" i="8" s="1"/>
  <c r="E16" i="8"/>
  <c r="D16" i="8"/>
  <c r="D12" i="8"/>
  <c r="E12" i="8" s="1"/>
  <c r="E11" i="8"/>
  <c r="D11" i="8"/>
  <c r="D10" i="8"/>
  <c r="E10" i="8" s="1"/>
  <c r="E9" i="8"/>
  <c r="D9" i="8"/>
  <c r="D8" i="8"/>
  <c r="E8" i="8" s="1"/>
  <c r="E7" i="8"/>
  <c r="D7" i="8"/>
  <c r="D6" i="8"/>
  <c r="E6" i="8" s="1"/>
  <c r="E5" i="8"/>
  <c r="D5" i="8"/>
  <c r="D4" i="8"/>
  <c r="E4" i="8" s="1"/>
  <c r="E3" i="8"/>
  <c r="D3" i="8"/>
  <c r="D73" i="7"/>
  <c r="E73" i="7" s="1"/>
  <c r="D72" i="7"/>
  <c r="E72" i="7" s="1"/>
  <c r="D71" i="7"/>
  <c r="E71" i="7" s="1"/>
  <c r="E70" i="7"/>
  <c r="D70" i="7"/>
  <c r="D69" i="7"/>
  <c r="E69" i="7" s="1"/>
  <c r="D67" i="7"/>
  <c r="E67" i="7" s="1"/>
  <c r="D66" i="7"/>
  <c r="E66" i="7" s="1"/>
  <c r="E64" i="7"/>
  <c r="D64" i="7"/>
  <c r="D63" i="7"/>
  <c r="E63" i="7" s="1"/>
  <c r="D62" i="7"/>
  <c r="E62" i="7" s="1"/>
  <c r="D61" i="7"/>
  <c r="E61" i="7" s="1"/>
  <c r="E60" i="7"/>
  <c r="D60" i="7"/>
  <c r="D57" i="7"/>
  <c r="E57" i="7" s="1"/>
  <c r="D56" i="7"/>
  <c r="E56" i="7" s="1"/>
  <c r="D55" i="7"/>
  <c r="E55" i="7" s="1"/>
  <c r="E54" i="7"/>
  <c r="D54" i="7"/>
  <c r="D53" i="7"/>
  <c r="E53" i="7" s="1"/>
  <c r="D52" i="7"/>
  <c r="E52" i="7" s="1"/>
  <c r="D51" i="7"/>
  <c r="E51" i="7" s="1"/>
  <c r="E50" i="7"/>
  <c r="D50" i="7"/>
  <c r="D49" i="7"/>
  <c r="E49" i="7" s="1"/>
  <c r="D29" i="7"/>
  <c r="E29" i="7" s="1"/>
  <c r="D28" i="7"/>
  <c r="E28" i="7" s="1"/>
  <c r="E27" i="7"/>
  <c r="D27" i="7"/>
  <c r="D26" i="7"/>
  <c r="E26" i="7" s="1"/>
  <c r="D25" i="7"/>
  <c r="E25" i="7" s="1"/>
  <c r="D23" i="7"/>
  <c r="E23" i="7" s="1"/>
  <c r="E22" i="7"/>
  <c r="D22" i="7"/>
  <c r="D20" i="7"/>
  <c r="E20" i="7" s="1"/>
  <c r="D19" i="7"/>
  <c r="E19" i="7" s="1"/>
  <c r="D18" i="7"/>
  <c r="E18" i="7" s="1"/>
  <c r="E17" i="7"/>
  <c r="D17" i="7"/>
  <c r="D16" i="7"/>
  <c r="E16" i="7" s="1"/>
  <c r="D13" i="7"/>
  <c r="E13" i="7" s="1"/>
  <c r="D12" i="7"/>
  <c r="E12" i="7" s="1"/>
  <c r="E11" i="7"/>
  <c r="D11" i="7"/>
  <c r="D10" i="7"/>
  <c r="E10" i="7" s="1"/>
  <c r="D9" i="7"/>
  <c r="E9" i="7" s="1"/>
  <c r="D8" i="7"/>
  <c r="E8" i="7" s="1"/>
  <c r="E7" i="7"/>
  <c r="D7" i="7"/>
  <c r="D6" i="7"/>
  <c r="E6" i="7" s="1"/>
  <c r="D5" i="7"/>
  <c r="E5" i="7" s="1"/>
  <c r="B11" i="2"/>
  <c r="B21" i="2"/>
  <c r="B28" i="2" s="1"/>
  <c r="B25" i="2"/>
  <c r="B26" i="2" s="1"/>
  <c r="B45" i="2"/>
  <c r="C34" i="2" s="1"/>
  <c r="C50" i="2"/>
  <c r="C51" i="2"/>
  <c r="C52" i="2"/>
  <c r="B53" i="2"/>
  <c r="B62" i="2" s="1"/>
  <c r="C54" i="2"/>
  <c r="C55" i="2"/>
  <c r="C56" i="2"/>
  <c r="C57" i="2"/>
  <c r="B58" i="2"/>
  <c r="C59" i="2"/>
  <c r="C60" i="2"/>
  <c r="B61" i="2"/>
  <c r="C62" i="2" l="1"/>
  <c r="B63" i="2"/>
  <c r="C63" i="2" s="1"/>
  <c r="C5" i="2"/>
  <c r="C15" i="2"/>
  <c r="C24" i="2"/>
  <c r="C28" i="2"/>
  <c r="C20" i="2"/>
  <c r="C6" i="2"/>
  <c r="C16" i="2"/>
  <c r="C9" i="2"/>
  <c r="C19" i="2"/>
  <c r="C10" i="2"/>
  <c r="C23" i="2"/>
  <c r="C7" i="2"/>
  <c r="C17" i="2"/>
  <c r="C8" i="2"/>
  <c r="C18" i="2"/>
  <c r="C14" i="2"/>
  <c r="C33" i="2"/>
  <c r="C32" i="2"/>
  <c r="C43" i="2"/>
  <c r="C37" i="2"/>
  <c r="C44" i="2"/>
  <c r="C31" i="2"/>
  <c r="C41" i="2"/>
  <c r="C38" i="2"/>
  <c r="C36" i="2"/>
  <c r="C45" i="2"/>
</calcChain>
</file>

<file path=xl/sharedStrings.xml><?xml version="1.0" encoding="utf-8"?>
<sst xmlns="http://schemas.openxmlformats.org/spreadsheetml/2006/main" count="269" uniqueCount="146">
  <si>
    <t>Lámparas para el hogar S. A.</t>
  </si>
  <si>
    <t>BALANCE GENERAL AL 31 DE DICIEMBRE DEL 20XX</t>
  </si>
  <si>
    <t xml:space="preserve">ACTIVO </t>
  </si>
  <si>
    <t>VALOR</t>
  </si>
  <si>
    <t>%</t>
  </si>
  <si>
    <t>CIRCULANTE</t>
  </si>
  <si>
    <t>DOCUMENTOS POR COBRAR</t>
  </si>
  <si>
    <t>CLIENTES</t>
  </si>
  <si>
    <t>DEUDORES DIVERSOS</t>
  </si>
  <si>
    <t>BANCOS</t>
  </si>
  <si>
    <t>INVENTARIO</t>
  </si>
  <si>
    <t>INVERSIONES TEMPORALES</t>
  </si>
  <si>
    <t>TOTAL ACTIVO CIRCULANTE</t>
  </si>
  <si>
    <t>NO CIRCULANTE</t>
  </si>
  <si>
    <t>FIJO</t>
  </si>
  <si>
    <t>EQUIPO DE CÓMPUTO</t>
  </si>
  <si>
    <t>TERRENO</t>
  </si>
  <si>
    <t>EDIFICIO</t>
  </si>
  <si>
    <t>MOBILIARIO Y EQUIPO</t>
  </si>
  <si>
    <t>SOFTWARE</t>
  </si>
  <si>
    <t>INSTALACIONES Y ADAPTACIONES</t>
  </si>
  <si>
    <t>EQUIPO DE REPARTO</t>
  </si>
  <si>
    <t>TOTAL ACTIVO FIJO</t>
  </si>
  <si>
    <t>DIFERIDO</t>
  </si>
  <si>
    <t>Pagos anticipados</t>
  </si>
  <si>
    <t>PATENTES Y MARCAS</t>
  </si>
  <si>
    <t>TOTAL ACTIVO DIFERIDO</t>
  </si>
  <si>
    <t>TOTAL ACTIVO NO CIRCULANTE</t>
  </si>
  <si>
    <t>OTROS ACTIVOS</t>
  </si>
  <si>
    <t>TOTAL ACTIVO</t>
  </si>
  <si>
    <t>PASIVO</t>
  </si>
  <si>
    <t>A CORTO PLAZO</t>
  </si>
  <si>
    <t>IMPUESTOS POR PAGAR</t>
  </si>
  <si>
    <t>DOCUMENTOS POR PAGAR</t>
  </si>
  <si>
    <t>ACREEDORES</t>
  </si>
  <si>
    <t>PROVEEDORES</t>
  </si>
  <si>
    <t>A LARGO PLAZO</t>
  </si>
  <si>
    <t>ACREEDOR HIPOTECARIO</t>
  </si>
  <si>
    <t>PRÉSTAMOS BANCARIOS L/P</t>
  </si>
  <si>
    <t>Cobros anticipados</t>
  </si>
  <si>
    <t>CAPITAL CONTABLE</t>
  </si>
  <si>
    <t>CAPITAL Contribuido</t>
  </si>
  <si>
    <t>CAPITAL SOCIAL</t>
  </si>
  <si>
    <t>CAPITAL ganado</t>
  </si>
  <si>
    <t>UTILIDADES ACUMULADAS</t>
  </si>
  <si>
    <t>Utilidad neta</t>
  </si>
  <si>
    <t>TOTAL PASIVO MAS CAPITAL CONTABLE</t>
  </si>
  <si>
    <t>ESTADO DE RESULTADOS DEL 01 DE ENERO AL 31 DE DICIEMBRE DEL 20XX</t>
  </si>
  <si>
    <t>Valor</t>
  </si>
  <si>
    <t>VENTAS</t>
  </si>
  <si>
    <t>VENTAS NETAS</t>
  </si>
  <si>
    <t>COSTO DE VENTAS</t>
  </si>
  <si>
    <t>UTILIDAD BRUTA</t>
  </si>
  <si>
    <t>GASTOS DE ADMINISTRACIÓN</t>
  </si>
  <si>
    <t>GASTOS DE VENTA</t>
  </si>
  <si>
    <t>GASTOS FINANCIEROS</t>
  </si>
  <si>
    <t>OTROS GASTOS</t>
  </si>
  <si>
    <t>TOTAL DE GASTOS</t>
  </si>
  <si>
    <t xml:space="preserve">PRODUCTOS FINANCIEROS </t>
  </si>
  <si>
    <t>OTROS INGRESOS O PRODUCTOS</t>
  </si>
  <si>
    <t>TOTAL DE INGRESOS</t>
  </si>
  <si>
    <t>UTILIDAD ANTES DE IMPUESTOS</t>
  </si>
  <si>
    <t>UTILIDAD NETA DEL EJERCICIO</t>
  </si>
  <si>
    <t>LAS NOTAS QUE SE ACOMPAÑAN SON PARTE INTEGRANTE DE ESTE ESTADO FINANCIERO</t>
  </si>
  <si>
    <t>AUTORIZADO POR</t>
  </si>
  <si>
    <t>ELABORADO POR</t>
  </si>
  <si>
    <t>SR. X</t>
  </si>
  <si>
    <t>GARCIA QUIROZ GUSTAVO IVAN</t>
  </si>
  <si>
    <t>PROPIETARIO</t>
  </si>
  <si>
    <t>CONTADOR</t>
  </si>
  <si>
    <t>Ralencar S.A. de C.V.</t>
  </si>
  <si>
    <t>Estado de Resultados del 01 de julio al 31 de diciembre de 2013</t>
  </si>
  <si>
    <t>Importe</t>
  </si>
  <si>
    <t>Ventas</t>
  </si>
  <si>
    <t>Devoluciones S/Ventas</t>
  </si>
  <si>
    <t>Descuentos S/ventas</t>
  </si>
  <si>
    <t>Ventas netas</t>
  </si>
  <si>
    <t>Compras</t>
  </si>
  <si>
    <t>Devoluciones S/Compra</t>
  </si>
  <si>
    <t>Inventario Inicial</t>
  </si>
  <si>
    <t>Inventario final</t>
  </si>
  <si>
    <t>Utilidad bruta</t>
  </si>
  <si>
    <t>gastos de venta</t>
  </si>
  <si>
    <t>gastos de administracion</t>
  </si>
  <si>
    <t>gastos financieros</t>
  </si>
  <si>
    <t>total de gastos</t>
  </si>
  <si>
    <t>Utilidad antes de impuestos</t>
  </si>
  <si>
    <t>ISR</t>
  </si>
  <si>
    <t>PTU</t>
  </si>
  <si>
    <t>Utilidad neta del ejercicio</t>
  </si>
  <si>
    <t>Rolcar S.A. de C.V.</t>
  </si>
  <si>
    <t>Estado de Resultados del 01 de mayo al 31 agosto de 2015</t>
  </si>
  <si>
    <t>Porcentaje</t>
  </si>
  <si>
    <t>Otros Productos</t>
  </si>
  <si>
    <t>Gastos de Compra</t>
  </si>
  <si>
    <t>Gastos Financieros</t>
  </si>
  <si>
    <t>Otros Gastos</t>
  </si>
  <si>
    <t>Utilidad por operaciones continuas</t>
  </si>
  <si>
    <t>antes del ISR y PTU</t>
  </si>
  <si>
    <t>Silvino y asociados A.C.</t>
  </si>
  <si>
    <t>Estado de Resultados del 01 de de enero al 31 diciembre de 2009</t>
  </si>
  <si>
    <t>Productos Financieros</t>
  </si>
  <si>
    <t>Empresa los tres chanchitos Balance General
cifras en millones de cesos</t>
  </si>
  <si>
    <t>Activos</t>
  </si>
  <si>
    <t>Activos Corrientes</t>
  </si>
  <si>
    <r>
      <rPr>
        <sz val="11.5"/>
        <rFont val="Times New Roman"/>
        <family val="1"/>
      </rPr>
      <t>Efectivo</t>
    </r>
  </si>
  <si>
    <r>
      <rPr>
        <sz val="11.5"/>
        <rFont val="Times New Roman"/>
        <family val="1"/>
      </rPr>
      <t>Inversiones a corto plazo</t>
    </r>
  </si>
  <si>
    <t>Cuentas por cobrar</t>
  </si>
  <si>
    <t>Inventario de mercancias</t>
  </si>
  <si>
    <t>Total de Activos Corrientes</t>
  </si>
  <si>
    <r>
      <rPr>
        <sz val="11.5"/>
        <rFont val="Times New Roman"/>
        <family val="1"/>
      </rPr>
      <t>Activo Fijo Bruto</t>
    </r>
  </si>
  <si>
    <r>
      <rPr>
        <sz val="11.5"/>
        <rFont val="Times New Roman"/>
        <family val="1"/>
      </rPr>
      <t xml:space="preserve">Depreciación </t>
    </r>
    <r>
      <rPr>
        <sz val="11.5"/>
        <rFont val="Times New Roman"/>
        <family val="1"/>
      </rPr>
      <t>Acumulada</t>
    </r>
  </si>
  <si>
    <t>Activo Fijo Neto</t>
  </si>
  <si>
    <t>Total Activos</t>
  </si>
  <si>
    <t>Pasivos</t>
  </si>
  <si>
    <r>
      <rPr>
        <sz val="11.5"/>
        <rFont val="Times New Roman"/>
        <family val="1"/>
      </rPr>
      <t>Pasivo Corriente</t>
    </r>
  </si>
  <si>
    <r>
      <rPr>
        <sz val="11.5"/>
        <rFont val="Times New Roman"/>
        <family val="1"/>
      </rPr>
      <t>Cuentas por pagar</t>
    </r>
  </si>
  <si>
    <r>
      <rPr>
        <sz val="11.5"/>
        <rFont val="Times New Roman"/>
        <family val="1"/>
      </rPr>
      <t>Impuesto por pagar</t>
    </r>
  </si>
  <si>
    <r>
      <rPr>
        <sz val="11.5"/>
        <rFont val="Times New Roman"/>
        <family val="1"/>
      </rPr>
      <t>Acreedores</t>
    </r>
  </si>
  <si>
    <t>Total Pasivo Corriente</t>
  </si>
  <si>
    <r>
      <rPr>
        <sz val="11.5"/>
        <rFont val="Times New Roman"/>
        <family val="1"/>
      </rPr>
      <t>Pasivo a largo plazo</t>
    </r>
  </si>
  <si>
    <t>Otros pasivos</t>
  </si>
  <si>
    <r>
      <rPr>
        <sz val="11.5"/>
        <rFont val="Times New Roman"/>
        <family val="1"/>
      </rPr>
      <t>Seguro de Cesantia</t>
    </r>
  </si>
  <si>
    <t>Total Pasivos</t>
  </si>
  <si>
    <t>Capital</t>
  </si>
  <si>
    <r>
      <rPr>
        <sz val="11.5"/>
        <rFont val="Times New Roman"/>
        <family val="1"/>
      </rPr>
      <t>Capital Pagado</t>
    </r>
  </si>
  <si>
    <r>
      <rPr>
        <sz val="11.5"/>
        <rFont val="Times New Roman"/>
        <family val="1"/>
      </rPr>
      <t>Reserva</t>
    </r>
  </si>
  <si>
    <r>
      <rPr>
        <sz val="11.5"/>
        <rFont val="Times New Roman"/>
        <family val="1"/>
      </rPr>
      <t>Utilidades</t>
    </r>
  </si>
  <si>
    <t>Total Capital</t>
  </si>
  <si>
    <t>Total Pasivo + Capital</t>
  </si>
  <si>
    <t>Empresa los tres chanchitos Cuenta  de Perdidas y Ganancias cifras en millones de pesos</t>
  </si>
  <si>
    <t>Años</t>
  </si>
  <si>
    <r>
      <rPr>
        <sz val="11.5"/>
        <rFont val="Times New Roman"/>
        <family val="1"/>
      </rPr>
      <t>Ventas</t>
    </r>
  </si>
  <si>
    <r>
      <rPr>
        <sz val="11.5"/>
        <rFont val="Times New Roman"/>
        <family val="1"/>
      </rPr>
      <t>Costo de venta</t>
    </r>
  </si>
  <si>
    <t>Gastos de adrninistracion y ventas</t>
  </si>
  <si>
    <t>Utilidad Operacional</t>
  </si>
  <si>
    <r>
      <rPr>
        <sz val="11.5"/>
        <rFont val="Times New Roman"/>
        <family val="1"/>
      </rPr>
      <t>Gastos Financieros</t>
    </r>
  </si>
  <si>
    <t>Descuentos esp. Ventas</t>
  </si>
  <si>
    <t>Impuestos</t>
  </si>
  <si>
    <t>Utilidad Neta</t>
  </si>
  <si>
    <t>Empresa los tres chanchitos Balance General
cifras en millones de pesos</t>
  </si>
  <si>
    <t>Variacion absoluta</t>
  </si>
  <si>
    <t>Variacion relativa</t>
  </si>
  <si>
    <t>dic-31'</t>
  </si>
  <si>
    <t>ActivosCorrientes</t>
  </si>
  <si>
    <t>Costo de venta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</si>
</sst>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44" formatCode="_-&quot;$&quot;* #,##0.00_-;\-&quot;$&quot;* #,##0.00_-;_-&quot;$&quot;* &quot;-&quot;??_-;_-@_-"/>
  </numFmts>
  <fonts count="16" x14ac:knownFonts="1">
    <font>
      <sz val="11"/>
      <color theme="1"/>
      <name val="Calibri"/>
      <family val="2"/>
      <scheme val="minor"/>
    </font>
    <font>
      <sz val="11"/>
      <color rgb="FF006100"/>
      <name val="Calibri"/>
      <family val="2"/>
      <scheme val="minor"/>
    </font>
    <font>
      <sz val="11"/>
      <color rgb="FF000000"/>
      <name val="Calibri"/>
      <family val="2"/>
      <scheme val="minor"/>
    </font>
    <font>
      <sz val="11"/>
      <color rgb="FF9C6500"/>
      <name val="Calibri"/>
      <family val="2"/>
      <scheme val="minor"/>
    </font>
    <font>
      <sz val="11"/>
      <color rgb="FFFFFFFF"/>
      <name val="Calibri"/>
      <family val="2"/>
      <scheme val="minor"/>
    </font>
    <font>
      <sz val="11"/>
      <color rgb="FF9C5700"/>
      <name val="Calibri"/>
      <family val="2"/>
      <scheme val="minor"/>
    </font>
    <font>
      <sz val="11"/>
      <color theme="1"/>
      <name val="Calibri"/>
      <family val="2"/>
      <scheme val="minor"/>
    </font>
    <font>
      <b/>
      <sz val="11"/>
      <color rgb="FF3F3F3F"/>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rgb="FF000000"/>
      <name val="Calibri"/>
      <family val="2"/>
    </font>
    <font>
      <b/>
      <sz val="11.5"/>
      <name val="Times New Roman"/>
      <family val="1"/>
    </font>
    <font>
      <b/>
      <sz val="11"/>
      <color rgb="FF000000"/>
      <name val="Calibri"/>
      <family val="2"/>
    </font>
    <font>
      <sz val="11.5"/>
      <name val="Times New Roman"/>
      <family val="1"/>
    </font>
    <font>
      <b/>
      <sz val="11"/>
      <color rgb="FF006100"/>
      <name val="Calibri"/>
      <family val="2"/>
      <scheme val="minor"/>
    </font>
  </fonts>
  <fills count="18">
    <fill>
      <patternFill patternType="none"/>
    </fill>
    <fill>
      <patternFill patternType="gray125"/>
    </fill>
    <fill>
      <patternFill patternType="solid">
        <fgColor rgb="FFC00000"/>
        <bgColor rgb="FF000000"/>
      </patternFill>
    </fill>
    <fill>
      <patternFill patternType="solid">
        <fgColor rgb="FFFFFFFF"/>
        <bgColor rgb="FF000000"/>
      </patternFill>
    </fill>
    <fill>
      <patternFill patternType="solid">
        <fgColor rgb="FFFFEB9C"/>
        <bgColor rgb="FF000000"/>
      </patternFill>
    </fill>
    <fill>
      <patternFill patternType="solid">
        <fgColor rgb="FFC6EFCE"/>
        <bgColor rgb="FF000000"/>
      </patternFill>
    </fill>
    <fill>
      <patternFill patternType="solid">
        <fgColor rgb="FFC6EFCE"/>
      </patternFill>
    </fill>
    <fill>
      <patternFill patternType="solid">
        <fgColor rgb="FFFFEB9C"/>
      </patternFill>
    </fill>
    <fill>
      <patternFill patternType="solid">
        <fgColor rgb="FFF2F2F2"/>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8"/>
      </patternFill>
    </fill>
    <fill>
      <patternFill patternType="solid">
        <fgColor rgb="FFC00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FFCC"/>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auto="1"/>
      </bottom>
      <diagonal/>
    </border>
    <border>
      <left/>
      <right/>
      <top style="thin">
        <color rgb="FFB2B2B2"/>
      </top>
      <bottom style="thin">
        <color auto="1"/>
      </bottom>
      <diagonal/>
    </border>
    <border>
      <left/>
      <right style="thin">
        <color rgb="FFB2B2B2"/>
      </right>
      <top style="thin">
        <color rgb="FFB2B2B2"/>
      </top>
      <bottom style="thin">
        <color auto="1"/>
      </bottom>
      <diagonal/>
    </border>
    <border>
      <left style="thin">
        <color rgb="FFB2B2B2"/>
      </left>
      <right/>
      <top/>
      <bottom/>
      <diagonal/>
    </border>
    <border>
      <left style="thin">
        <color rgb="FFB2B2B2"/>
      </left>
      <right/>
      <top/>
      <bottom style="thin">
        <color auto="1"/>
      </bottom>
      <diagonal/>
    </border>
  </borders>
  <cellStyleXfs count="13">
    <xf numFmtId="0" fontId="0" fillId="0" borderId="0"/>
    <xf numFmtId="44" fontId="6" fillId="0" borderId="0" applyFont="0" applyFill="0" applyBorder="0" applyAlignment="0" applyProtection="0"/>
    <xf numFmtId="9" fontId="6" fillId="0" borderId="0" applyFont="0" applyFill="0" applyBorder="0" applyAlignment="0" applyProtection="0"/>
    <xf numFmtId="0" fontId="1" fillId="6" borderId="0" applyNumberFormat="0" applyBorder="0" applyAlignment="0" applyProtection="0"/>
    <xf numFmtId="0" fontId="5" fillId="7" borderId="0" applyNumberFormat="0" applyBorder="0" applyAlignment="0" applyProtection="0"/>
    <xf numFmtId="0" fontId="7" fillId="8" borderId="5" applyNumberFormat="0" applyAlignment="0" applyProtection="0"/>
    <xf numFmtId="0" fontId="10"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10" fillId="12" borderId="0" applyNumberFormat="0" applyBorder="0" applyAlignment="0" applyProtection="0"/>
    <xf numFmtId="0" fontId="11" fillId="16" borderId="17" applyNumberFormat="0" applyFont="0" applyAlignment="0" applyProtection="0"/>
    <xf numFmtId="0" fontId="11" fillId="0" borderId="0"/>
    <xf numFmtId="9" fontId="11" fillId="0" borderId="0" applyFont="0" applyFill="0" applyBorder="0" applyAlignment="0" applyProtection="0"/>
  </cellStyleXfs>
  <cellXfs count="131">
    <xf numFmtId="0" fontId="0" fillId="0" borderId="0" xfId="0"/>
    <xf numFmtId="0" fontId="2" fillId="0" borderId="0" xfId="0" applyFont="1"/>
    <xf numFmtId="0" fontId="4" fillId="2" borderId="1" xfId="0" applyFont="1" applyFill="1" applyBorder="1"/>
    <xf numFmtId="0" fontId="2" fillId="3" borderId="1" xfId="0" applyFont="1" applyFill="1" applyBorder="1"/>
    <xf numFmtId="8" fontId="2" fillId="3" borderId="1" xfId="0" applyNumberFormat="1" applyFont="1" applyFill="1" applyBorder="1"/>
    <xf numFmtId="9" fontId="2" fillId="3" borderId="1" xfId="0" applyNumberFormat="1" applyFont="1" applyFill="1" applyBorder="1"/>
    <xf numFmtId="0" fontId="5" fillId="4" borderId="1" xfId="0" applyFont="1" applyFill="1" applyBorder="1"/>
    <xf numFmtId="8" fontId="5" fillId="4" borderId="1" xfId="0" applyNumberFormat="1" applyFont="1" applyFill="1" applyBorder="1"/>
    <xf numFmtId="8" fontId="3" fillId="4" borderId="1" xfId="0" applyNumberFormat="1" applyFont="1" applyFill="1" applyBorder="1"/>
    <xf numFmtId="0" fontId="2" fillId="0" borderId="1" xfId="0" applyFont="1" applyBorder="1"/>
    <xf numFmtId="8" fontId="2" fillId="0" borderId="1" xfId="0" applyNumberFormat="1" applyFont="1" applyBorder="1"/>
    <xf numFmtId="0" fontId="1" fillId="5" borderId="1" xfId="0" applyFont="1" applyFill="1" applyBorder="1"/>
    <xf numFmtId="8" fontId="1" fillId="5" borderId="1" xfId="0" applyNumberFormat="1" applyFont="1" applyFill="1" applyBorder="1"/>
    <xf numFmtId="9" fontId="2" fillId="0" borderId="0" xfId="0" applyNumberFormat="1" applyFont="1"/>
    <xf numFmtId="0" fontId="7" fillId="8" borderId="6" xfId="5" applyBorder="1" applyAlignment="1">
      <alignment horizontal="center"/>
    </xf>
    <xf numFmtId="0" fontId="7" fillId="8" borderId="7" xfId="5" applyBorder="1" applyAlignment="1">
      <alignment horizontal="center"/>
    </xf>
    <xf numFmtId="0" fontId="7" fillId="8" borderId="5" xfId="5" applyAlignment="1">
      <alignment horizontal="center"/>
    </xf>
    <xf numFmtId="0" fontId="7" fillId="8" borderId="8" xfId="5" applyBorder="1" applyAlignment="1">
      <alignment horizontal="center"/>
    </xf>
    <xf numFmtId="9" fontId="7" fillId="8" borderId="5" xfId="2" applyFont="1" applyFill="1" applyBorder="1"/>
    <xf numFmtId="44" fontId="1" fillId="6" borderId="5" xfId="3" applyNumberFormat="1" applyBorder="1"/>
    <xf numFmtId="0" fontId="1" fillId="6" borderId="5" xfId="3" applyBorder="1" applyAlignment="1">
      <alignment vertical="center"/>
    </xf>
    <xf numFmtId="44" fontId="5" fillId="7" borderId="5" xfId="4" applyNumberFormat="1" applyBorder="1"/>
    <xf numFmtId="0" fontId="5" fillId="7" borderId="5" xfId="4" applyBorder="1"/>
    <xf numFmtId="0" fontId="5" fillId="7" borderId="5" xfId="4" applyBorder="1" applyAlignment="1">
      <alignment vertical="center"/>
    </xf>
    <xf numFmtId="44" fontId="7" fillId="8" borderId="5" xfId="5" applyNumberFormat="1"/>
    <xf numFmtId="0" fontId="7" fillId="8" borderId="5" xfId="5"/>
    <xf numFmtId="44" fontId="10" fillId="13" borderId="9" xfId="6" applyNumberFormat="1" applyFill="1" applyBorder="1"/>
    <xf numFmtId="44" fontId="10" fillId="13" borderId="10" xfId="6" applyNumberFormat="1" applyFill="1" applyBorder="1"/>
    <xf numFmtId="0" fontId="0" fillId="0" borderId="0" xfId="0" applyAlignment="1">
      <alignment vertical="center"/>
    </xf>
    <xf numFmtId="9" fontId="9" fillId="0" borderId="0" xfId="2" applyFont="1"/>
    <xf numFmtId="44" fontId="10" fillId="12" borderId="12" xfId="9" applyNumberFormat="1" applyBorder="1"/>
    <xf numFmtId="0" fontId="10" fillId="12" borderId="13" xfId="9" applyBorder="1"/>
    <xf numFmtId="44" fontId="6" fillId="10" borderId="0" xfId="1" applyFill="1" applyAlignment="1">
      <alignment vertical="center"/>
    </xf>
    <xf numFmtId="0" fontId="6" fillId="10" borderId="13" xfId="7" applyBorder="1"/>
    <xf numFmtId="44" fontId="6" fillId="10" borderId="0" xfId="7" applyNumberFormat="1" applyBorder="1"/>
    <xf numFmtId="0" fontId="6" fillId="10" borderId="15" xfId="7" applyBorder="1"/>
    <xf numFmtId="44" fontId="6" fillId="11" borderId="0" xfId="8" applyNumberFormat="1" applyBorder="1"/>
    <xf numFmtId="0" fontId="6" fillId="11" borderId="15" xfId="8" applyBorder="1"/>
    <xf numFmtId="44" fontId="10" fillId="9" borderId="10" xfId="6" applyNumberFormat="1" applyBorder="1"/>
    <xf numFmtId="0" fontId="10" fillId="9" borderId="14" xfId="6" applyBorder="1"/>
    <xf numFmtId="44" fontId="6" fillId="10" borderId="0" xfId="1" applyFill="1" applyBorder="1"/>
    <xf numFmtId="44" fontId="0" fillId="14" borderId="0" xfId="1" applyFont="1" applyFill="1" applyBorder="1"/>
    <xf numFmtId="0" fontId="6" fillId="14" borderId="15" xfId="7" applyFill="1" applyBorder="1"/>
    <xf numFmtId="44" fontId="6" fillId="14" borderId="0" xfId="1" applyFill="1" applyBorder="1"/>
    <xf numFmtId="44" fontId="10" fillId="9" borderId="10" xfId="1" applyFont="1" applyFill="1" applyBorder="1"/>
    <xf numFmtId="44" fontId="8" fillId="12" borderId="11" xfId="9" applyNumberFormat="1" applyFont="1" applyBorder="1"/>
    <xf numFmtId="0" fontId="8" fillId="12" borderId="13" xfId="9" applyFont="1" applyBorder="1"/>
    <xf numFmtId="0" fontId="6" fillId="10" borderId="0" xfId="7"/>
    <xf numFmtId="44" fontId="9" fillId="0" borderId="0" xfId="0" applyNumberFormat="1" applyFont="1"/>
    <xf numFmtId="0" fontId="9" fillId="0" borderId="0" xfId="0" applyFont="1" applyAlignment="1">
      <alignment vertical="center"/>
    </xf>
    <xf numFmtId="44" fontId="9" fillId="10" borderId="16" xfId="1" applyFont="1" applyFill="1" applyBorder="1"/>
    <xf numFmtId="44" fontId="6" fillId="15" borderId="0" xfId="1" applyFill="1" applyBorder="1"/>
    <xf numFmtId="0" fontId="6" fillId="15" borderId="15" xfId="7" applyFill="1" applyBorder="1"/>
    <xf numFmtId="9" fontId="6" fillId="14" borderId="16" xfId="2" applyFill="1" applyBorder="1"/>
    <xf numFmtId="44" fontId="6" fillId="14" borderId="0" xfId="7" applyNumberFormat="1" applyFill="1" applyBorder="1"/>
    <xf numFmtId="44" fontId="10" fillId="9" borderId="9" xfId="6" applyNumberFormat="1" applyBorder="1"/>
    <xf numFmtId="0" fontId="7" fillId="8" borderId="7" xfId="5" applyBorder="1" applyAlignment="1">
      <alignment horizontal="center"/>
    </xf>
    <xf numFmtId="0" fontId="7" fillId="8" borderId="6" xfId="5" applyBorder="1" applyAlignment="1">
      <alignment horizontal="center"/>
    </xf>
    <xf numFmtId="0" fontId="7" fillId="8" borderId="8" xfId="5" applyBorder="1" applyAlignment="1">
      <alignment horizontal="center"/>
    </xf>
    <xf numFmtId="0" fontId="10" fillId="9" borderId="14" xfId="6" applyBorder="1" applyAlignment="1">
      <alignment horizontal="center"/>
    </xf>
    <xf numFmtId="0" fontId="10" fillId="9" borderId="10" xfId="6" applyBorder="1" applyAlignment="1">
      <alignment horizontal="center"/>
    </xf>
    <xf numFmtId="0" fontId="10" fillId="9" borderId="9" xfId="6" applyBorder="1" applyAlignment="1">
      <alignment horizontal="center"/>
    </xf>
    <xf numFmtId="0" fontId="10" fillId="9" borderId="13" xfId="6" applyBorder="1" applyAlignment="1">
      <alignment horizontal="center"/>
    </xf>
    <xf numFmtId="0" fontId="10" fillId="9" borderId="12" xfId="6" applyBorder="1" applyAlignment="1">
      <alignment horizontal="center"/>
    </xf>
    <xf numFmtId="0" fontId="10" fillId="9" borderId="11" xfId="6" applyBorder="1" applyAlignment="1">
      <alignment horizontal="center"/>
    </xf>
    <xf numFmtId="0" fontId="10" fillId="13" borderId="14" xfId="6" applyFill="1" applyBorder="1" applyAlignment="1">
      <alignment horizontal="center"/>
    </xf>
    <xf numFmtId="0" fontId="10" fillId="13" borderId="10" xfId="6" applyFill="1" applyBorder="1" applyAlignment="1">
      <alignment horizontal="center"/>
    </xf>
    <xf numFmtId="0" fontId="10" fillId="13" borderId="9" xfId="6" applyFill="1" applyBorder="1" applyAlignment="1">
      <alignment horizontal="center"/>
    </xf>
    <xf numFmtId="0" fontId="10" fillId="13" borderId="13" xfId="6" applyFill="1" applyBorder="1" applyAlignment="1">
      <alignment horizontal="center"/>
    </xf>
    <xf numFmtId="0" fontId="10" fillId="13" borderId="12" xfId="6" applyFill="1" applyBorder="1" applyAlignment="1">
      <alignment horizontal="center"/>
    </xf>
    <xf numFmtId="0" fontId="10" fillId="13" borderId="11" xfId="6"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12" fillId="17" borderId="18" xfId="10" applyFont="1" applyFill="1" applyBorder="1" applyAlignment="1">
      <alignment horizontal="center" vertical="top" wrapText="1"/>
    </xf>
    <xf numFmtId="0" fontId="12" fillId="17" borderId="19" xfId="10" applyFont="1" applyFill="1" applyBorder="1" applyAlignment="1">
      <alignment horizontal="center" vertical="top" wrapText="1"/>
    </xf>
    <xf numFmtId="0" fontId="12" fillId="17" borderId="20" xfId="10" applyFont="1" applyFill="1" applyBorder="1" applyAlignment="1">
      <alignment horizontal="center" vertical="top" wrapText="1"/>
    </xf>
    <xf numFmtId="0" fontId="11" fillId="0" borderId="0" xfId="11"/>
    <xf numFmtId="0" fontId="13" fillId="0" borderId="1" xfId="11" applyFont="1" applyBorder="1" applyAlignment="1">
      <alignment horizontal="left" vertical="top" wrapText="1"/>
    </xf>
    <xf numFmtId="0" fontId="12" fillId="0" borderId="1" xfId="11" applyFont="1" applyBorder="1" applyAlignment="1">
      <alignment vertical="top" wrapText="1"/>
    </xf>
    <xf numFmtId="0" fontId="12" fillId="0" borderId="1" xfId="11" applyFont="1" applyBorder="1" applyAlignment="1">
      <alignment horizontal="left" vertical="top" wrapText="1"/>
    </xf>
    <xf numFmtId="0" fontId="12" fillId="0" borderId="1" xfId="11" applyFont="1" applyBorder="1" applyAlignment="1">
      <alignment horizontal="center" vertical="top" wrapText="1"/>
    </xf>
    <xf numFmtId="17" fontId="12" fillId="0" borderId="1" xfId="11" applyNumberFormat="1" applyFont="1" applyBorder="1" applyAlignment="1">
      <alignment horizontal="left" vertical="top" wrapText="1"/>
    </xf>
    <xf numFmtId="0" fontId="14" fillId="0" borderId="1" xfId="11" applyFont="1" applyBorder="1" applyAlignment="1">
      <alignment horizontal="left" vertical="top" wrapText="1"/>
    </xf>
    <xf numFmtId="1" fontId="14" fillId="0" borderId="1" xfId="11" applyNumberFormat="1" applyFont="1" applyBorder="1" applyAlignment="1">
      <alignment horizontal="left" vertical="top" wrapText="1"/>
    </xf>
    <xf numFmtId="0" fontId="11" fillId="0" borderId="1" xfId="11" applyBorder="1" applyAlignment="1">
      <alignment horizontal="left" vertical="top" wrapText="1"/>
    </xf>
    <xf numFmtId="0" fontId="12" fillId="17" borderId="1" xfId="11" applyFont="1" applyFill="1" applyBorder="1" applyAlignment="1">
      <alignment horizontal="left" vertical="top" wrapText="1"/>
    </xf>
    <xf numFmtId="1" fontId="12" fillId="17" borderId="1" xfId="11" applyNumberFormat="1" applyFont="1" applyFill="1" applyBorder="1" applyAlignment="1">
      <alignment horizontal="left" vertical="top" wrapText="1"/>
    </xf>
    <xf numFmtId="0" fontId="15" fillId="6" borderId="1" xfId="3" applyFont="1" applyBorder="1" applyAlignment="1">
      <alignment horizontal="left" vertical="top" wrapText="1"/>
    </xf>
    <xf numFmtId="1" fontId="15" fillId="6" borderId="1" xfId="3" applyNumberFormat="1" applyFont="1" applyBorder="1" applyAlignment="1">
      <alignment horizontal="left" vertical="top" wrapText="1"/>
    </xf>
    <xf numFmtId="0" fontId="13" fillId="0" borderId="0" xfId="11" applyFont="1"/>
    <xf numFmtId="0" fontId="12" fillId="17" borderId="13" xfId="11" applyFont="1" applyFill="1" applyBorder="1" applyAlignment="1">
      <alignment horizontal="center" vertical="top" wrapText="1"/>
    </xf>
    <xf numFmtId="0" fontId="12" fillId="17" borderId="12" xfId="11" applyFont="1" applyFill="1" applyBorder="1" applyAlignment="1">
      <alignment horizontal="center" vertical="top" wrapText="1"/>
    </xf>
    <xf numFmtId="1" fontId="12" fillId="0" borderId="1" xfId="11" applyNumberFormat="1" applyFont="1" applyBorder="1" applyAlignment="1">
      <alignment horizontal="center" vertical="top" wrapText="1"/>
    </xf>
    <xf numFmtId="1" fontId="14" fillId="0" borderId="1" xfId="11" applyNumberFormat="1" applyFont="1" applyBorder="1" applyAlignment="1">
      <alignment vertical="top" wrapText="1"/>
    </xf>
    <xf numFmtId="0" fontId="14" fillId="0" borderId="1" xfId="11" applyFont="1" applyBorder="1" applyAlignment="1">
      <alignment vertical="top" wrapText="1"/>
    </xf>
    <xf numFmtId="0" fontId="15" fillId="6" borderId="1" xfId="3" applyFont="1" applyBorder="1" applyAlignment="1">
      <alignment vertical="top" wrapText="1"/>
    </xf>
    <xf numFmtId="0" fontId="12" fillId="17" borderId="21" xfId="10" applyFont="1" applyFill="1" applyBorder="1" applyAlignment="1">
      <alignment horizontal="center" vertical="top" wrapText="1"/>
    </xf>
    <xf numFmtId="0" fontId="12" fillId="17" borderId="0" xfId="10" applyFont="1" applyFill="1" applyBorder="1" applyAlignment="1">
      <alignment horizontal="center" vertical="top" wrapText="1"/>
    </xf>
    <xf numFmtId="0" fontId="12" fillId="0" borderId="2" xfId="11" applyFont="1" applyBorder="1" applyAlignment="1">
      <alignment horizontal="center" vertical="top" wrapText="1"/>
    </xf>
    <xf numFmtId="0" fontId="13" fillId="0" borderId="1" xfId="11" applyFont="1" applyBorder="1" applyAlignment="1">
      <alignment horizontal="center"/>
    </xf>
    <xf numFmtId="0" fontId="12" fillId="0" borderId="1" xfId="11" quotePrefix="1" applyFont="1" applyBorder="1" applyAlignment="1">
      <alignment horizontal="left" vertical="top" wrapText="1"/>
    </xf>
    <xf numFmtId="17" fontId="12" fillId="0" borderId="2" xfId="11" applyNumberFormat="1" applyFont="1" applyBorder="1" applyAlignment="1">
      <alignment horizontal="left" vertical="top" wrapText="1"/>
    </xf>
    <xf numFmtId="0" fontId="11" fillId="0" borderId="1" xfId="11" applyBorder="1"/>
    <xf numFmtId="0" fontId="13" fillId="0" borderId="1" xfId="11" applyFont="1" applyBorder="1" applyAlignment="1">
      <alignment horizontal="center" vertical="top" wrapText="1"/>
    </xf>
    <xf numFmtId="0" fontId="13" fillId="0" borderId="2" xfId="11" applyFont="1" applyBorder="1" applyAlignment="1">
      <alignment horizontal="center" vertical="top" wrapText="1"/>
    </xf>
    <xf numFmtId="1" fontId="14" fillId="0" borderId="1" xfId="11" applyNumberFormat="1" applyFont="1" applyBorder="1" applyAlignment="1">
      <alignment horizontal="center" vertical="top" wrapText="1"/>
    </xf>
    <xf numFmtId="1" fontId="14" fillId="0" borderId="2" xfId="11" applyNumberFormat="1" applyFont="1" applyBorder="1" applyAlignment="1">
      <alignment horizontal="center" vertical="top" wrapText="1"/>
    </xf>
    <xf numFmtId="9" fontId="0" fillId="0" borderId="1" xfId="12" applyFont="1" applyBorder="1"/>
    <xf numFmtId="0" fontId="14" fillId="0" borderId="1" xfId="11" applyFont="1" applyBorder="1" applyAlignment="1">
      <alignment horizontal="center" vertical="top" wrapText="1"/>
    </xf>
    <xf numFmtId="0" fontId="11" fillId="0" borderId="0" xfId="11" applyAlignment="1">
      <alignment horizontal="center"/>
    </xf>
    <xf numFmtId="1" fontId="12" fillId="17" borderId="1" xfId="11" applyNumberFormat="1" applyFont="1" applyFill="1" applyBorder="1" applyAlignment="1">
      <alignment horizontal="center" vertical="top" wrapText="1"/>
    </xf>
    <xf numFmtId="1" fontId="12" fillId="17" borderId="2" xfId="11" applyNumberFormat="1" applyFont="1" applyFill="1" applyBorder="1" applyAlignment="1">
      <alignment horizontal="center" vertical="top" wrapText="1"/>
    </xf>
    <xf numFmtId="9" fontId="13" fillId="17" borderId="1" xfId="12" applyFont="1" applyFill="1" applyBorder="1"/>
    <xf numFmtId="1" fontId="15" fillId="6" borderId="1" xfId="3" applyNumberFormat="1" applyFont="1" applyBorder="1" applyAlignment="1">
      <alignment horizontal="center" vertical="top" wrapText="1"/>
    </xf>
    <xf numFmtId="1" fontId="15" fillId="6" borderId="2" xfId="3" applyNumberFormat="1" applyFont="1" applyBorder="1" applyAlignment="1">
      <alignment horizontal="center" vertical="top" wrapText="1"/>
    </xf>
    <xf numFmtId="9" fontId="15" fillId="6" borderId="1" xfId="3" applyNumberFormat="1" applyFont="1" applyBorder="1"/>
    <xf numFmtId="0" fontId="11" fillId="0" borderId="1" xfId="11" applyBorder="1" applyAlignment="1">
      <alignment horizontal="center" vertical="top" wrapText="1"/>
    </xf>
    <xf numFmtId="1" fontId="12" fillId="0" borderId="2" xfId="11" applyNumberFormat="1" applyFont="1" applyBorder="1" applyAlignment="1">
      <alignment horizontal="center" vertical="top" wrapText="1"/>
    </xf>
    <xf numFmtId="9" fontId="13" fillId="0" borderId="1" xfId="12" applyFont="1" applyBorder="1"/>
    <xf numFmtId="0" fontId="12" fillId="17" borderId="22" xfId="10" applyFont="1" applyFill="1" applyBorder="1" applyAlignment="1">
      <alignment horizontal="center" vertical="top" wrapText="1"/>
    </xf>
    <xf numFmtId="0" fontId="12" fillId="17" borderId="12" xfId="10" applyFont="1" applyFill="1" applyBorder="1" applyAlignment="1">
      <alignment horizontal="center" vertical="top" wrapText="1"/>
    </xf>
    <xf numFmtId="0" fontId="12" fillId="0" borderId="2" xfId="11" applyFont="1" applyBorder="1" applyAlignment="1">
      <alignment horizontal="left" vertical="top" wrapText="1"/>
    </xf>
    <xf numFmtId="0" fontId="13" fillId="0" borderId="1" xfId="11" applyFont="1" applyBorder="1"/>
    <xf numFmtId="17" fontId="12" fillId="0" borderId="1" xfId="11" quotePrefix="1" applyNumberFormat="1" applyFont="1" applyBorder="1" applyAlignment="1">
      <alignment horizontal="left" vertical="top" wrapText="1"/>
    </xf>
    <xf numFmtId="0" fontId="15" fillId="6" borderId="1" xfId="3" applyFont="1" applyBorder="1" applyAlignment="1">
      <alignment horizontal="center" vertical="top" wrapText="1"/>
    </xf>
    <xf numFmtId="0" fontId="12" fillId="17" borderId="2" xfId="11" applyFont="1" applyFill="1" applyBorder="1" applyAlignment="1">
      <alignment horizontal="center" vertical="top" wrapText="1"/>
    </xf>
    <xf numFmtId="0" fontId="12" fillId="17" borderId="3" xfId="11" applyFont="1" applyFill="1" applyBorder="1" applyAlignment="1">
      <alignment horizontal="center" vertical="top" wrapText="1"/>
    </xf>
    <xf numFmtId="0" fontId="12" fillId="17" borderId="4" xfId="11" applyFont="1" applyFill="1" applyBorder="1" applyAlignment="1">
      <alignment horizontal="center" vertical="top" wrapText="1"/>
    </xf>
    <xf numFmtId="1" fontId="11" fillId="0" borderId="1" xfId="11" applyNumberFormat="1" applyBorder="1" applyAlignment="1">
      <alignment horizontal="center"/>
    </xf>
    <xf numFmtId="1" fontId="15" fillId="6" borderId="1" xfId="3" applyNumberFormat="1" applyFont="1" applyBorder="1" applyAlignment="1">
      <alignment horizontal="center"/>
    </xf>
  </cellXfs>
  <cellStyles count="13">
    <cellStyle name="20% - Énfasis1" xfId="7" builtinId="30"/>
    <cellStyle name="40% - Énfasis1" xfId="8" builtinId="31"/>
    <cellStyle name="Bueno" xfId="3" builtinId="26"/>
    <cellStyle name="Énfasis1" xfId="6" builtinId="29"/>
    <cellStyle name="Énfasis5" xfId="9" builtinId="45"/>
    <cellStyle name="Moneda" xfId="1" builtinId="4"/>
    <cellStyle name="Neutral" xfId="4" builtinId="28"/>
    <cellStyle name="Normal" xfId="0" builtinId="0"/>
    <cellStyle name="Normal 2" xfId="11" xr:uid="{AD700A9E-7275-48F4-968B-4521A1428FB4}"/>
    <cellStyle name="Notas 2" xfId="10" xr:uid="{8ECB0321-70E0-4D4D-8700-2CB92649FC4E}"/>
    <cellStyle name="Porcentaje" xfId="2" builtinId="5"/>
    <cellStyle name="Porcentaje 2" xfId="12" xr:uid="{136309C7-B0B5-4912-BB3F-4FA0CCF10B6B}"/>
    <cellStyle name="Salida"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ACTIVO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pieChart>
        <c:varyColors val="1"/>
        <c:ser>
          <c:idx val="1"/>
          <c:order val="1"/>
          <c:tx>
            <c:strRef>
              <c:f>'Lámparas para el hogar S. A.'!$C$3</c:f>
              <c:strCache>
                <c:ptCount val="1"/>
                <c:pt idx="0">
                  <c:v> %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00-423F-AE67-5409407FC8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00-423F-AE67-5409407FC8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00-423F-AE67-5409407FC8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00-423F-AE67-5409407FC8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00-423F-AE67-5409407FC8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300-423F-AE67-5409407FC8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300-423F-AE67-5409407FC8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300-423F-AE67-5409407FC8C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300-423F-AE67-5409407FC8C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300-423F-AE67-5409407FC8C2}"/>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8300-423F-AE67-5409407FC8C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300-423F-AE67-5409407FC8C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300-423F-AE67-5409407FC8C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300-423F-AE67-5409407FC8C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8300-423F-AE67-5409407FC8C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8300-423F-AE67-5409407FC8C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8300-423F-AE67-5409407FC8C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8300-423F-AE67-5409407FC8C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8300-423F-AE67-5409407FC8C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8300-423F-AE67-5409407FC8C2}"/>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8300-423F-AE67-5409407FC8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'Lámparas para el hogar S. A.'!$A$4:$A$24</c:f>
              <c:strCache>
                <c:ptCount val="21"/>
                <c:pt idx="0">
                  <c:v>CIRCULANTE</c:v>
                </c:pt>
                <c:pt idx="1">
                  <c:v>DOCUMENTOS POR COBRAR</c:v>
                </c:pt>
                <c:pt idx="2">
                  <c:v>CLIENTES</c:v>
                </c:pt>
                <c:pt idx="3">
                  <c:v>DEUDORES DIVERSOS</c:v>
                </c:pt>
                <c:pt idx="4">
                  <c:v>BANCOS</c:v>
                </c:pt>
                <c:pt idx="5">
                  <c:v>INVENTARIO</c:v>
                </c:pt>
                <c:pt idx="6">
                  <c:v>INVERSIONES TEMPORALES</c:v>
                </c:pt>
                <c:pt idx="7">
                  <c:v>TOTAL ACTIVO CIRCULANTE</c:v>
                </c:pt>
                <c:pt idx="8">
                  <c:v>NO CIRCULANTE</c:v>
                </c:pt>
                <c:pt idx="9">
                  <c:v>FIJO</c:v>
                </c:pt>
                <c:pt idx="10">
                  <c:v>EQUIPO DE CÓMPUTO</c:v>
                </c:pt>
                <c:pt idx="11">
                  <c:v>TERRENO</c:v>
                </c:pt>
                <c:pt idx="12">
                  <c:v>EDIFICIO</c:v>
                </c:pt>
                <c:pt idx="13">
                  <c:v>MOBILIARIO Y EQUIPO</c:v>
                </c:pt>
                <c:pt idx="14">
                  <c:v>SOFTWARE</c:v>
                </c:pt>
                <c:pt idx="15">
                  <c:v>INSTALACIONES Y ADAPTACIONES</c:v>
                </c:pt>
                <c:pt idx="16">
                  <c:v>EQUIPO DE REPARTO</c:v>
                </c:pt>
                <c:pt idx="17">
                  <c:v>TOTAL ACTIVO FIJO</c:v>
                </c:pt>
                <c:pt idx="18">
                  <c:v>DIFERIDO</c:v>
                </c:pt>
                <c:pt idx="19">
                  <c:v>Pagos anticipados</c:v>
                </c:pt>
                <c:pt idx="20">
                  <c:v>PATENTES Y MARCAS</c:v>
                </c:pt>
              </c:strCache>
            </c:strRef>
          </c:cat>
          <c:val>
            <c:numRef>
              <c:f>'Lámparas para el hogar S. A.'!$C$4:$C$24</c:f>
              <c:numCache>
                <c:formatCode>0%</c:formatCode>
                <c:ptCount val="21"/>
                <c:pt idx="1">
                  <c:v>2.229995627459554E-2</c:v>
                </c:pt>
                <c:pt idx="2">
                  <c:v>5.4656755574989072E-2</c:v>
                </c:pt>
                <c:pt idx="3">
                  <c:v>1.9020550940096196E-2</c:v>
                </c:pt>
                <c:pt idx="4">
                  <c:v>0.13226934849147354</c:v>
                </c:pt>
                <c:pt idx="5">
                  <c:v>7.8705728027984256E-2</c:v>
                </c:pt>
                <c:pt idx="6">
                  <c:v>3.0170529077393964E-2</c:v>
                </c:pt>
                <c:pt idx="10">
                  <c:v>8.19851333624836E-2</c:v>
                </c:pt>
                <c:pt idx="11">
                  <c:v>0.15303891560996941</c:v>
                </c:pt>
                <c:pt idx="12">
                  <c:v>0.21862702229995629</c:v>
                </c:pt>
                <c:pt idx="13">
                  <c:v>5.1049409707039792E-2</c:v>
                </c:pt>
                <c:pt idx="14">
                  <c:v>1.7271534761696544E-2</c:v>
                </c:pt>
                <c:pt idx="15">
                  <c:v>3.1700918233493657E-2</c:v>
                </c:pt>
                <c:pt idx="16">
                  <c:v>6.4276344556187151E-2</c:v>
                </c:pt>
                <c:pt idx="19">
                  <c:v>1.9676432006996064E-2</c:v>
                </c:pt>
                <c:pt idx="20">
                  <c:v>2.5251421075644948E-2</c:v>
                </c:pt>
              </c:numCache>
            </c:numRef>
          </c:val>
          <c:extLst>
            <c:ext xmlns:c16="http://schemas.microsoft.com/office/drawing/2014/chart" uri="{C3380CC4-5D6E-409C-BE32-E72D297353CC}">
              <c16:uniqueId val="{0000002A-8300-423F-AE67-5409407FC8C2}"/>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'Lámparas para el hogar S. A.'!$B$3</c15:sqref>
                        </c15:formulaRef>
                      </c:ext>
                    </c:extLst>
                    <c:strCache>
                      <c:ptCount val="1"/>
                      <c:pt idx="0">
                        <c:v> VALOR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C-8300-423F-AE67-5409407FC8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E-8300-423F-AE67-5409407FC8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0-8300-423F-AE67-5409407FC8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2-8300-423F-AE67-5409407FC8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4-8300-423F-AE67-5409407FC8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6-8300-423F-AE67-5409407FC8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8-8300-423F-AE67-5409407FC8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A-8300-423F-AE67-5409407FC8C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C-8300-423F-AE67-5409407FC8C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E-8300-423F-AE67-5409407FC8C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0-8300-423F-AE67-5409407FC8C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2-8300-423F-AE67-5409407FC8C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4-8300-423F-AE67-5409407FC8C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6-8300-423F-AE67-5409407FC8C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8-8300-423F-AE67-5409407FC8C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A-8300-423F-AE67-5409407FC8C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C-8300-423F-AE67-5409407FC8C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E-8300-423F-AE67-5409407FC8C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50-8300-423F-AE67-5409407FC8C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52-8300-423F-AE67-5409407FC8C2}"/>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54-8300-423F-AE67-5409407FC8C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'Lámparas para el hogar S. A.'!$A$4:$A$24</c15:sqref>
                        </c15:formulaRef>
                      </c:ext>
                    </c:extLst>
                    <c:strCache>
                      <c:ptCount val="21"/>
                      <c:pt idx="0">
                        <c:v>CIRCULANTE</c:v>
                      </c:pt>
                      <c:pt idx="1">
                        <c:v>DOCUMENTOS POR COBRAR</c:v>
                      </c:pt>
                      <c:pt idx="2">
                        <c:v>CLIENTES</c:v>
                      </c:pt>
                      <c:pt idx="3">
                        <c:v>DEUDORES DIVERSOS</c:v>
                      </c:pt>
                      <c:pt idx="4">
                        <c:v>BANCOS</c:v>
                      </c:pt>
                      <c:pt idx="5">
                        <c:v>INVENTARIO</c:v>
                      </c:pt>
                      <c:pt idx="6">
                        <c:v>INVERSIONES TEMPORALES</c:v>
                      </c:pt>
                      <c:pt idx="7">
                        <c:v>TOTAL ACTIVO CIRCULANTE</c:v>
                      </c:pt>
                      <c:pt idx="8">
                        <c:v>NO CIRCULANTE</c:v>
                      </c:pt>
                      <c:pt idx="9">
                        <c:v>FIJO</c:v>
                      </c:pt>
                      <c:pt idx="10">
                        <c:v>EQUIPO DE CÓMPUTO</c:v>
                      </c:pt>
                      <c:pt idx="11">
                        <c:v>TERRENO</c:v>
                      </c:pt>
                      <c:pt idx="12">
                        <c:v>EDIFICIO</c:v>
                      </c:pt>
                      <c:pt idx="13">
                        <c:v>MOBILIARIO Y EQUIPO</c:v>
                      </c:pt>
                      <c:pt idx="14">
                        <c:v>SOFTWARE</c:v>
                      </c:pt>
                      <c:pt idx="15">
                        <c:v>INSTALACIONES Y ADAPTACIONES</c:v>
                      </c:pt>
                      <c:pt idx="16">
                        <c:v>EQUIPO DE REPARTO</c:v>
                      </c:pt>
                      <c:pt idx="17">
                        <c:v>TOTAL ACTIVO FIJO</c:v>
                      </c:pt>
                      <c:pt idx="18">
                        <c:v>DIFERIDO</c:v>
                      </c:pt>
                      <c:pt idx="19">
                        <c:v>Pagos anticipados</c:v>
                      </c:pt>
                      <c:pt idx="20">
                        <c:v>PATENTES Y MARCAS</c:v>
                      </c:pt>
                    </c:strCache>
                  </c:strRef>
                </c:cat>
                <c:val>
                  <c:numRef>
                    <c:extLst>
                      <c:ext uri="{02D57815-91ED-43cb-92C2-25804820EDAC}">
                        <c15:formulaRef>
                          <c15:sqref>'Lámparas para el hogar S. A.'!$B$4:$B$24</c15:sqref>
                        </c15:formulaRef>
                      </c:ext>
                    </c:extLst>
                    <c:numCache>
                      <c:formatCode>_("$"* #,##0.00_);_("$"* \(#,##0.00\);_("$"* "-"??_);_(@_)</c:formatCode>
                      <c:ptCount val="21"/>
                      <c:pt idx="1">
                        <c:v>51000</c:v>
                      </c:pt>
                      <c:pt idx="2">
                        <c:v>125000</c:v>
                      </c:pt>
                      <c:pt idx="3">
                        <c:v>43500</c:v>
                      </c:pt>
                      <c:pt idx="4">
                        <c:v>302500</c:v>
                      </c:pt>
                      <c:pt idx="5">
                        <c:v>180000</c:v>
                      </c:pt>
                      <c:pt idx="6">
                        <c:v>69000</c:v>
                      </c:pt>
                      <c:pt idx="7">
                        <c:v>771000</c:v>
                      </c:pt>
                      <c:pt idx="10">
                        <c:v>187500</c:v>
                      </c:pt>
                      <c:pt idx="11">
                        <c:v>350000</c:v>
                      </c:pt>
                      <c:pt idx="12">
                        <c:v>500000</c:v>
                      </c:pt>
                      <c:pt idx="13">
                        <c:v>116750</c:v>
                      </c:pt>
                      <c:pt idx="14">
                        <c:v>39500</c:v>
                      </c:pt>
                      <c:pt idx="15">
                        <c:v>72500</c:v>
                      </c:pt>
                      <c:pt idx="16">
                        <c:v>147000</c:v>
                      </c:pt>
                      <c:pt idx="17">
                        <c:v>1413250</c:v>
                      </c:pt>
                      <c:pt idx="19">
                        <c:v>45000</c:v>
                      </c:pt>
                      <c:pt idx="20">
                        <c:v>57750</c:v>
                      </c:pt>
                    </c:numCache>
                  </c:numRef>
                </c:val>
                <c:extLst>
                  <c:ext xmlns:c16="http://schemas.microsoft.com/office/drawing/2014/chart" uri="{C3380CC4-5D6E-409C-BE32-E72D297353CC}">
                    <c16:uniqueId val="{00000055-8300-423F-AE67-5409407FC8C2}"/>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Pasivo + Capital</a:t>
            </a:r>
          </a:p>
          <a:p>
            <a:pPr>
              <a:defRPr/>
            </a:pPr>
            <a:r>
              <a:rPr lang="es-MX"/>
              <a:t>2012-2013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'Empresa Lostreschanchitos '!$B$46</c:f>
              <c:strCache>
                <c:ptCount val="1"/>
                <c:pt idx="0">
                  <c:v>2012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'!$A$48:$A$73</c15:sqref>
                  </c15:fullRef>
                </c:ext>
              </c:extLst>
              <c:f>('Empresa Lostreschanchitos '!$A$63,'Empresa Lostreschanchitos '!$A$67,'Empresa Lostreschanchitos '!$A$72:$A$73)</c:f>
              <c:strCache>
                <c:ptCount val="4"/>
                <c:pt idx="0">
                  <c:v>Total Pasivo Corriente</c:v>
                </c:pt>
                <c:pt idx="1">
                  <c:v>Total Pasivos</c:v>
                </c:pt>
                <c:pt idx="2">
                  <c:v>Total Capital</c:v>
                </c:pt>
                <c:pt idx="3">
                  <c:v>Total Pasivo + Capital</c:v>
                </c:pt>
              </c:strCache>
            </c:strRef>
          </c:cat>
          <c:val>
            <c:numRef>
              <c:extLst>
                <c:ext xmlns:c15="http://schemas.microsoft.com/office/drawing/2012/chart" uri="{02D57815-91ED-43cb-92C2-25804820EDAC}">
                  <c15:fullRef>
                    <c15:sqref>'Empresa Lostreschanchitos '!$B$48:$B$73</c15:sqref>
                  </c15:fullRef>
                </c:ext>
              </c:extLst>
              <c:f>('Empresa Lostreschanchitos '!$B$63,'Empresa Lostreschanchitos '!$B$67,'Empresa Lostreschanchitos '!$B$72:$B$73)</c:f>
              <c:numCache>
                <c:formatCode>0</c:formatCode>
                <c:ptCount val="4"/>
                <c:pt idx="0">
                  <c:v>280</c:v>
                </c:pt>
                <c:pt idx="1">
                  <c:v>640</c:v>
                </c:pt>
                <c:pt idx="2">
                  <c:v>608</c:v>
                </c:pt>
                <c:pt idx="3">
                  <c:v>1248</c:v>
                </c:pt>
              </c:numCache>
            </c:numRef>
          </c:val>
          <c:extLst>
            <c:ext xmlns:c16="http://schemas.microsoft.com/office/drawing/2014/chart" uri="{C3380CC4-5D6E-409C-BE32-E72D297353CC}">
              <c16:uniqueId val="{00000000-A7B0-4369-B1F3-DE1B2282201C}"/>
            </c:ext>
          </c:extLst>
        </c:ser>
        <c:ser>
          <c:idx val="1"/>
          <c:order val="1"/>
          <c:tx>
            <c:strRef>
              <c:f>'Empresa Lostreschanchitos '!$C$46</c:f>
              <c:strCache>
                <c:ptCount val="1"/>
                <c:pt idx="0">
                  <c:v>2013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'!$A$48:$A$73</c15:sqref>
                  </c15:fullRef>
                </c:ext>
              </c:extLst>
              <c:f>('Empresa Lostreschanchitos '!$A$63,'Empresa Lostreschanchitos '!$A$67,'Empresa Lostreschanchitos '!$A$72:$A$73)</c:f>
              <c:strCache>
                <c:ptCount val="4"/>
                <c:pt idx="0">
                  <c:v>Total Pasivo Corriente</c:v>
                </c:pt>
                <c:pt idx="1">
                  <c:v>Total Pasivos</c:v>
                </c:pt>
                <c:pt idx="2">
                  <c:v>Total Capital</c:v>
                </c:pt>
                <c:pt idx="3">
                  <c:v>Total Pasivo + Capital</c:v>
                </c:pt>
              </c:strCache>
            </c:strRef>
          </c:cat>
          <c:val>
            <c:numRef>
              <c:extLst>
                <c:ext xmlns:c15="http://schemas.microsoft.com/office/drawing/2012/chart" uri="{02D57815-91ED-43cb-92C2-25804820EDAC}">
                  <c15:fullRef>
                    <c15:sqref>'Empresa Lostreschanchitos '!$C$48:$C$73</c15:sqref>
                  </c15:fullRef>
                </c:ext>
              </c:extLst>
              <c:f>('Empresa Lostreschanchitos '!$C$63,'Empresa Lostreschanchitos '!$C$67,'Empresa Lostreschanchitos '!$C$72:$C$73)</c:f>
              <c:numCache>
                <c:formatCode>0</c:formatCode>
                <c:ptCount val="4"/>
                <c:pt idx="0">
                  <c:v>667</c:v>
                </c:pt>
                <c:pt idx="1">
                  <c:v>1168</c:v>
                </c:pt>
                <c:pt idx="2" formatCode="General">
                  <c:v>554</c:v>
                </c:pt>
                <c:pt idx="3">
                  <c:v>1722</c:v>
                </c:pt>
              </c:numCache>
            </c:numRef>
          </c:val>
          <c:extLst>
            <c:ext xmlns:c16="http://schemas.microsoft.com/office/drawing/2014/chart" uri="{C3380CC4-5D6E-409C-BE32-E72D297353CC}">
              <c16:uniqueId val="{00000001-A7B0-4369-B1F3-DE1B2282201C}"/>
            </c:ext>
          </c:extLst>
        </c:ser>
        <c:ser>
          <c:idx val="2"/>
          <c:order val="2"/>
          <c:tx>
            <c:strRef>
              <c:f>'Empresa Lostreschanchitos '!$D$46</c:f>
              <c:strCache>
                <c:ptCount val="1"/>
                <c:pt idx="0">
                  <c:v>Variacion absoluta</c:v>
                </c:pt>
              </c:strCache>
            </c:strRef>
          </c:tx>
          <c:spPr>
            <a:solidFill>
              <a:schemeClr val="accent3"/>
            </a:solidFill>
            <a:ln>
              <a:noFill/>
            </a:ln>
            <a:effectLst/>
          </c:spPr>
          <c:invertIfNegative val="0"/>
          <c:dLbls>
            <c:dLbl>
              <c:idx val="2"/>
              <c:layout>
                <c:manualLayout>
                  <c:x val="0"/>
                  <c:y val="0.1296296296296296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B0-4369-B1F3-DE1B228220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'!$A$48:$A$73</c15:sqref>
                  </c15:fullRef>
                </c:ext>
              </c:extLst>
              <c:f>('Empresa Lostreschanchitos '!$A$63,'Empresa Lostreschanchitos '!$A$67,'Empresa Lostreschanchitos '!$A$72:$A$73)</c:f>
              <c:strCache>
                <c:ptCount val="4"/>
                <c:pt idx="0">
                  <c:v>Total Pasivo Corriente</c:v>
                </c:pt>
                <c:pt idx="1">
                  <c:v>Total Pasivos</c:v>
                </c:pt>
                <c:pt idx="2">
                  <c:v>Total Capital</c:v>
                </c:pt>
                <c:pt idx="3">
                  <c:v>Total Pasivo + Capital</c:v>
                </c:pt>
              </c:strCache>
            </c:strRef>
          </c:cat>
          <c:val>
            <c:numRef>
              <c:extLst>
                <c:ext xmlns:c15="http://schemas.microsoft.com/office/drawing/2012/chart" uri="{02D57815-91ED-43cb-92C2-25804820EDAC}">
                  <c15:fullRef>
                    <c15:sqref>'Empresa Lostreschanchitos '!$D$48:$D$73</c15:sqref>
                  </c15:fullRef>
                </c:ext>
              </c:extLst>
              <c:f>('Empresa Lostreschanchitos '!$D$63,'Empresa Lostreschanchitos '!$D$67,'Empresa Lostreschanchitos '!$D$72:$D$73)</c:f>
              <c:numCache>
                <c:formatCode>0</c:formatCode>
                <c:ptCount val="4"/>
                <c:pt idx="0">
                  <c:v>387</c:v>
                </c:pt>
                <c:pt idx="1">
                  <c:v>528</c:v>
                </c:pt>
                <c:pt idx="2">
                  <c:v>-54</c:v>
                </c:pt>
                <c:pt idx="3">
                  <c:v>474</c:v>
                </c:pt>
              </c:numCache>
            </c:numRef>
          </c:val>
          <c:extLst>
            <c:ext xmlns:c15="http://schemas.microsoft.com/office/drawing/2012/chart" uri="{02D57815-91ED-43cb-92C2-25804820EDAC}">
              <c15:categoryFilterExceptions>
                <c15:categoryFilterException>
                  <c15:sqref>'Empresa Lostreschanchitos '!$D$56</c15:sqref>
                  <c15:dLbl>
                    <c:idx val="-1"/>
                    <c:layout>
                      <c:manualLayout>
                        <c:x val="-1.0185067526415994E-16"/>
                        <c:y val="0.11111147564887722"/>
                      </c:manualLayout>
                    </c:layout>
                    <c:dLblPos val="outEnd"/>
                    <c:showLegendKey val="0"/>
                    <c:showVal val="1"/>
                    <c:showCatName val="0"/>
                    <c:showSerName val="0"/>
                    <c:showPercent val="0"/>
                    <c:showBubbleSize val="0"/>
                    <c:extLst>
                      <c:ext uri="{CE6537A1-D6FC-4f65-9D91-7224C49458BB}"/>
                      <c:ext xmlns:c16="http://schemas.microsoft.com/office/drawing/2014/chart" uri="{C3380CC4-5D6E-409C-BE32-E72D297353CC}">
                        <c16:uniqueId val="{0000000C-A7B0-4369-B1F3-DE1B2282201C}"/>
                      </c:ext>
                    </c:extLst>
                  </c15:dLbl>
                </c15:categoryFilterException>
              </c15:categoryFilterExceptions>
            </c:ext>
            <c:ext xmlns:c16="http://schemas.microsoft.com/office/drawing/2014/chart" uri="{C3380CC4-5D6E-409C-BE32-E72D297353CC}">
              <c16:uniqueId val="{00000003-A7B0-4369-B1F3-DE1B2282201C}"/>
            </c:ext>
          </c:extLst>
        </c:ser>
        <c:ser>
          <c:idx val="3"/>
          <c:order val="3"/>
          <c:tx>
            <c:strRef>
              <c:f>'Empresa Lostreschanchitos '!$E$46</c:f>
              <c:strCache>
                <c:ptCount val="1"/>
                <c:pt idx="0">
                  <c:v>Variacion relativa</c:v>
                </c:pt>
              </c:strCache>
            </c:strRef>
          </c:tx>
          <c:spPr>
            <a:solidFill>
              <a:schemeClr val="accent4"/>
            </a:solidFill>
            <a:ln>
              <a:noFill/>
            </a:ln>
            <a:effectLst/>
          </c:spPr>
          <c:invertIfNegative val="0"/>
          <c:dLbls>
            <c:dLbl>
              <c:idx val="2"/>
              <c:layout>
                <c:manualLayout>
                  <c:x val="2.7777777777777779E-3"/>
                  <c:y val="0.1203707349081365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7B0-4369-B1F3-DE1B228220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'!$A$48:$A$73</c15:sqref>
                  </c15:fullRef>
                </c:ext>
              </c:extLst>
              <c:f>('Empresa Lostreschanchitos '!$A$63,'Empresa Lostreschanchitos '!$A$67,'Empresa Lostreschanchitos '!$A$72:$A$73)</c:f>
              <c:strCache>
                <c:ptCount val="4"/>
                <c:pt idx="0">
                  <c:v>Total Pasivo Corriente</c:v>
                </c:pt>
                <c:pt idx="1">
                  <c:v>Total Pasivos</c:v>
                </c:pt>
                <c:pt idx="2">
                  <c:v>Total Capital</c:v>
                </c:pt>
                <c:pt idx="3">
                  <c:v>Total Pasivo + Capital</c:v>
                </c:pt>
              </c:strCache>
            </c:strRef>
          </c:cat>
          <c:val>
            <c:numRef>
              <c:extLst>
                <c:ext xmlns:c15="http://schemas.microsoft.com/office/drawing/2012/chart" uri="{02D57815-91ED-43cb-92C2-25804820EDAC}">
                  <c15:fullRef>
                    <c15:sqref>'Empresa Lostreschanchitos '!$E$48:$E$73</c15:sqref>
                  </c15:fullRef>
                </c:ext>
              </c:extLst>
              <c:f>('Empresa Lostreschanchitos '!$E$63,'Empresa Lostreschanchitos '!$E$67,'Empresa Lostreschanchitos '!$E$72:$E$73)</c:f>
              <c:numCache>
                <c:formatCode>0%</c:formatCode>
                <c:ptCount val="4"/>
                <c:pt idx="0">
                  <c:v>1.3821428571428571</c:v>
                </c:pt>
                <c:pt idx="1">
                  <c:v>0.82499999999999996</c:v>
                </c:pt>
                <c:pt idx="2">
                  <c:v>-8.8815789473684209E-2</c:v>
                </c:pt>
                <c:pt idx="3">
                  <c:v>0.37980769230769229</c:v>
                </c:pt>
              </c:numCache>
            </c:numRef>
          </c:val>
          <c:extLst>
            <c:ext xmlns:c15="http://schemas.microsoft.com/office/drawing/2012/chart" uri="{02D57815-91ED-43cb-92C2-25804820EDAC}">
              <c15:categoryFilterExceptions>
                <c15:categoryFilterException>
                  <c15:sqref>'Empresa Lostreschanchitos '!$E$56</c15:sqref>
                  <c15:dLbl>
                    <c:idx val="-1"/>
                    <c:layout>
                      <c:manualLayout>
                        <c:x val="0"/>
                        <c:y val="0.1111111111111111"/>
                      </c:manualLayout>
                    </c:layout>
                    <c:dLblPos val="outEnd"/>
                    <c:showLegendKey val="0"/>
                    <c:showVal val="1"/>
                    <c:showCatName val="0"/>
                    <c:showSerName val="0"/>
                    <c:showPercent val="0"/>
                    <c:showBubbleSize val="0"/>
                    <c:extLst>
                      <c:ext uri="{CE6537A1-D6FC-4f65-9D91-7224C49458BB}"/>
                      <c:ext xmlns:c16="http://schemas.microsoft.com/office/drawing/2014/chart" uri="{C3380CC4-5D6E-409C-BE32-E72D297353CC}">
                        <c16:uniqueId val="{0000000D-A7B0-4369-B1F3-DE1B2282201C}"/>
                      </c:ext>
                    </c:extLst>
                  </c15:dLbl>
                </c15:categoryFilterException>
              </c15:categoryFilterExceptions>
            </c:ext>
            <c:ext xmlns:c16="http://schemas.microsoft.com/office/drawing/2014/chart" uri="{C3380CC4-5D6E-409C-BE32-E72D297353CC}">
              <c16:uniqueId val="{00000005-A7B0-4369-B1F3-DE1B2282201C}"/>
            </c:ext>
          </c:extLst>
        </c:ser>
        <c:dLbls>
          <c:dLblPos val="outEnd"/>
          <c:showLegendKey val="0"/>
          <c:showVal val="1"/>
          <c:showCatName val="0"/>
          <c:showSerName val="0"/>
          <c:showPercent val="0"/>
          <c:showBubbleSize val="0"/>
        </c:dLbls>
        <c:gapWidth val="219"/>
        <c:overlap val="-27"/>
        <c:axId val="632773423"/>
        <c:axId val="632767663"/>
        <c:extLst>
          <c:ext xmlns:c15="http://schemas.microsoft.com/office/drawing/2012/chart" uri="{02D57815-91ED-43cb-92C2-25804820EDAC}">
            <c15:filteredBarSeries>
              <c15:ser>
                <c:idx val="4"/>
                <c:order val="4"/>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'Empresa Lostreschanchitos '!$A$48:$A$73</c15:sqref>
                        </c15:fullRef>
                        <c15:formulaRef>
                          <c15:sqref>('Empresa Lostreschanchitos '!$A$63,'Empresa Lostreschanchitos '!$A$67,'Empresa Lostreschanchitos '!$A$72:$A$73)</c15:sqref>
                        </c15:formulaRef>
                      </c:ext>
                    </c:extLst>
                    <c:strCache>
                      <c:ptCount val="4"/>
                      <c:pt idx="0">
                        <c:v>Efectivo</c:v>
                      </c:pt>
                      <c:pt idx="1">
                        <c:v>Inversiones a corto plazo</c:v>
                      </c:pt>
                      <c:pt idx="2">
                        <c:v>Cuentas por cobrar</c:v>
                      </c:pt>
                      <c:pt idx="3">
                        <c:v>Inventario de mercancias</c:v>
                      </c:pt>
                      <c:pt idx="4">
                        <c:v>Total de Activos Corrientes</c:v>
                      </c:pt>
                      <c:pt idx="5">
                        <c:v>Activo Fijo Bruto</c:v>
                      </c:pt>
                      <c:pt idx="6">
                        <c:v>Depreciación Acumulada</c:v>
                      </c:pt>
                      <c:pt idx="7">
                        <c:v>Activo Fijo Neto</c:v>
                      </c:pt>
                      <c:pt idx="8">
                        <c:v>Total Activos</c:v>
                      </c:pt>
                      <c:pt idx="9">
                        <c:v>Pasivos</c:v>
                      </c:pt>
                      <c:pt idx="10">
                        <c:v>Pasivo Corriente</c:v>
                      </c:pt>
                      <c:pt idx="11">
                        <c:v>Cuentas por pagar</c:v>
                      </c:pt>
                      <c:pt idx="12">
                        <c:v>Impuesto por pagar</c:v>
                      </c:pt>
                      <c:pt idx="13">
                        <c:v>Acreedores</c:v>
                      </c:pt>
                      <c:pt idx="14">
                        <c:v>Total Pasivo Corriente</c:v>
                      </c:pt>
                      <c:pt idx="15">
                        <c:v>Pasivo a largo plazo</c:v>
                      </c:pt>
                      <c:pt idx="16">
                        <c:v>Otros pasivos</c:v>
                      </c:pt>
                      <c:pt idx="17">
                        <c:v>Seguro de Cesantia</c:v>
                      </c:pt>
                      <c:pt idx="18">
                        <c:v>Total Pasivos</c:v>
                      </c:pt>
                      <c:pt idx="19">
                        <c:v>Capital</c:v>
                      </c:pt>
                      <c:pt idx="20">
                        <c:v>Capital Pagado</c:v>
                      </c:pt>
                      <c:pt idx="21">
                        <c:v>Reserva</c:v>
                      </c:pt>
                      <c:pt idx="22">
                        <c:v>Utilidades</c:v>
                      </c:pt>
                      <c:pt idx="23">
                        <c:v>Total Capital</c:v>
                      </c:pt>
                      <c:pt idx="24">
                        <c:v>Total Pasivo + Capital</c:v>
                      </c:pt>
                    </c:strCache>
                  </c:strRef>
                </c:cat>
                <c:val>
                  <c:numRef>
                    <c:extLst>
                      <c:ext uri="{02D57815-91ED-43cb-92C2-25804820EDAC}">
                        <c15:fullRef>
                          <c15:sqref>'Empresa Lostreschanchitos '!$D$47</c15:sqref>
                        </c15:fullRef>
                        <c15:formulaRef>
                          <c15:sqref/>
                        </c15:formulaRef>
                      </c:ext>
                    </c:extLst>
                    <c:numCache>
                      <c:formatCode>mmm\-yy</c:formatCode>
                      <c:ptCount val="0"/>
                    </c:numCache>
                  </c:numRef>
                </c:val>
                <c:extLst>
                  <c:ext xmlns:c16="http://schemas.microsoft.com/office/drawing/2014/chart" uri="{C3380CC4-5D6E-409C-BE32-E72D297353CC}">
                    <c16:uniqueId val="{00000006-A7B0-4369-B1F3-DE1B2282201C}"/>
                  </c:ext>
                </c:extLst>
              </c15:ser>
            </c15:filteredBarSeries>
            <c15:filteredBarSeries>
              <c15:ser>
                <c:idx val="5"/>
                <c:order val="5"/>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'!$A$48:$A$73</c15:sqref>
                        </c15:fullRef>
                        <c15:formulaRef>
                          <c15:sqref>('Empresa Lostreschanchitos '!$A$63,'Empresa Lostreschanchitos '!$A$67,'Empresa Lostreschanchitos '!$A$72:$A$73)</c15:sqref>
                        </c15:formulaRef>
                      </c:ext>
                    </c:extLst>
                    <c:strCache>
                      <c:ptCount val="4"/>
                      <c:pt idx="0">
                        <c:v>Efectivo</c:v>
                      </c:pt>
                      <c:pt idx="1">
                        <c:v>Inversiones a corto plazo</c:v>
                      </c:pt>
                      <c:pt idx="2">
                        <c:v>Cuentas por cobrar</c:v>
                      </c:pt>
                      <c:pt idx="3">
                        <c:v>Inventario de mercancias</c:v>
                      </c:pt>
                      <c:pt idx="4">
                        <c:v>Total de Activos Corrientes</c:v>
                      </c:pt>
                      <c:pt idx="5">
                        <c:v>Activo Fijo Bruto</c:v>
                      </c:pt>
                      <c:pt idx="6">
                        <c:v>Depreciación Acumulada</c:v>
                      </c:pt>
                      <c:pt idx="7">
                        <c:v>Activo Fijo Neto</c:v>
                      </c:pt>
                      <c:pt idx="8">
                        <c:v>Total Activos</c:v>
                      </c:pt>
                      <c:pt idx="9">
                        <c:v>Pasivos</c:v>
                      </c:pt>
                      <c:pt idx="10">
                        <c:v>Pasivo Corriente</c:v>
                      </c:pt>
                      <c:pt idx="11">
                        <c:v>Cuentas por pagar</c:v>
                      </c:pt>
                      <c:pt idx="12">
                        <c:v>Impuesto por pagar</c:v>
                      </c:pt>
                      <c:pt idx="13">
                        <c:v>Acreedores</c:v>
                      </c:pt>
                      <c:pt idx="14">
                        <c:v>Total Pasivo Corriente</c:v>
                      </c:pt>
                      <c:pt idx="15">
                        <c:v>Pasivo a largo plazo</c:v>
                      </c:pt>
                      <c:pt idx="16">
                        <c:v>Otros pasivos</c:v>
                      </c:pt>
                      <c:pt idx="17">
                        <c:v>Seguro de Cesantia</c:v>
                      </c:pt>
                      <c:pt idx="18">
                        <c:v>Total Pasivos</c:v>
                      </c:pt>
                      <c:pt idx="19">
                        <c:v>Capital</c:v>
                      </c:pt>
                      <c:pt idx="20">
                        <c:v>Capital Pagado</c:v>
                      </c:pt>
                      <c:pt idx="21">
                        <c:v>Reserva</c:v>
                      </c:pt>
                      <c:pt idx="22">
                        <c:v>Utilidades</c:v>
                      </c:pt>
                      <c:pt idx="23">
                        <c:v>Total Capital</c:v>
                      </c:pt>
                      <c:pt idx="24">
                        <c:v>Total Pasivo + Capital</c:v>
                      </c:pt>
                    </c:strCache>
                  </c:strRef>
                </c:cat>
                <c:val>
                  <c:numRef>
                    <c:extLst>
                      <c:ext xmlns:c15="http://schemas.microsoft.com/office/drawing/2012/chart" uri="{02D57815-91ED-43cb-92C2-25804820EDAC}">
                        <c15:fullRef>
                          <c15:sqref>'Empresa Lostreschanchitos '!$E$47</c15:sqref>
                        </c15:fullRef>
                        <c15:formulaRef>
                          <c15:sqref/>
                        </c15:formulaRef>
                      </c:ext>
                    </c:extLst>
                    <c:numCache>
                      <c:formatCode>General</c:formatCode>
                      <c:ptCount val="0"/>
                    </c:numCache>
                  </c:numRef>
                </c:val>
                <c:extLst>
                  <c:ext xmlns:c16="http://schemas.microsoft.com/office/drawing/2014/chart" uri="{C3380CC4-5D6E-409C-BE32-E72D297353CC}">
                    <c16:uniqueId val="{00000007-A7B0-4369-B1F3-DE1B2282201C}"/>
                  </c:ext>
                </c:extLst>
              </c15:ser>
            </c15:filteredBarSeries>
            <c15:filteredBarSeries>
              <c15:ser>
                <c:idx val="6"/>
                <c:order val="6"/>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'!$A$48:$A$73</c15:sqref>
                        </c15:fullRef>
                        <c15:formulaRef>
                          <c15:sqref>('Empresa Lostreschanchitos '!$A$63,'Empresa Lostreschanchitos '!$A$67,'Empresa Lostreschanchitos '!$A$72:$A$73)</c15:sqref>
                        </c15:formulaRef>
                      </c:ext>
                    </c:extLst>
                    <c:strCache>
                      <c:ptCount val="4"/>
                      <c:pt idx="0">
                        <c:v>Efectivo</c:v>
                      </c:pt>
                      <c:pt idx="1">
                        <c:v>Inversiones a corto plazo</c:v>
                      </c:pt>
                      <c:pt idx="2">
                        <c:v>Cuentas por cobrar</c:v>
                      </c:pt>
                      <c:pt idx="3">
                        <c:v>Inventario de mercancias</c:v>
                      </c:pt>
                      <c:pt idx="4">
                        <c:v>Total de Activos Corrientes</c:v>
                      </c:pt>
                      <c:pt idx="5">
                        <c:v>Activo Fijo Bruto</c:v>
                      </c:pt>
                      <c:pt idx="6">
                        <c:v>Depreciación Acumulada</c:v>
                      </c:pt>
                      <c:pt idx="7">
                        <c:v>Activo Fijo Neto</c:v>
                      </c:pt>
                      <c:pt idx="8">
                        <c:v>Total Activos</c:v>
                      </c:pt>
                      <c:pt idx="9">
                        <c:v>Pasivos</c:v>
                      </c:pt>
                      <c:pt idx="10">
                        <c:v>Pasivo Corriente</c:v>
                      </c:pt>
                      <c:pt idx="11">
                        <c:v>Cuentas por pagar</c:v>
                      </c:pt>
                      <c:pt idx="12">
                        <c:v>Impuesto por pagar</c:v>
                      </c:pt>
                      <c:pt idx="13">
                        <c:v>Acreedores</c:v>
                      </c:pt>
                      <c:pt idx="14">
                        <c:v>Total Pasivo Corriente</c:v>
                      </c:pt>
                      <c:pt idx="15">
                        <c:v>Pasivo a largo plazo</c:v>
                      </c:pt>
                      <c:pt idx="16">
                        <c:v>Otros pasivos</c:v>
                      </c:pt>
                      <c:pt idx="17">
                        <c:v>Seguro de Cesantia</c:v>
                      </c:pt>
                      <c:pt idx="18">
                        <c:v>Total Pasivos</c:v>
                      </c:pt>
                      <c:pt idx="19">
                        <c:v>Capital</c:v>
                      </c:pt>
                      <c:pt idx="20">
                        <c:v>Capital Pagado</c:v>
                      </c:pt>
                      <c:pt idx="21">
                        <c:v>Reserva</c:v>
                      </c:pt>
                      <c:pt idx="22">
                        <c:v>Utilidades</c:v>
                      </c:pt>
                      <c:pt idx="23">
                        <c:v>Total Capital</c:v>
                      </c:pt>
                      <c:pt idx="24">
                        <c:v>Total Pasivo + Capital</c:v>
                      </c:pt>
                    </c:strCache>
                  </c:strRef>
                </c:cat>
                <c:val>
                  <c:numRef>
                    <c:extLst>
                      <c:ext xmlns:c15="http://schemas.microsoft.com/office/drawing/2012/chart" uri="{02D57815-91ED-43cb-92C2-25804820EDAC}">
                        <c15:fullRef>
                          <c15:sqref>'Empresa Lostreschanchitos '!$A$47</c15:sqref>
                        </c15:fullRef>
                        <c15:formulaRef>
                          <c15:sqref/>
                        </c15:formulaRef>
                      </c:ext>
                    </c:extLst>
                    <c:numCache>
                      <c:formatCode>General</c:formatCode>
                      <c:ptCount val="0"/>
                    </c:numCache>
                  </c:numRef>
                </c:val>
                <c:extLst>
                  <c:ext xmlns:c16="http://schemas.microsoft.com/office/drawing/2014/chart" uri="{C3380CC4-5D6E-409C-BE32-E72D297353CC}">
                    <c16:uniqueId val="{00000008-A7B0-4369-B1F3-DE1B2282201C}"/>
                  </c:ext>
                </c:extLst>
              </c15:ser>
            </c15:filteredBarSeries>
            <c15:filteredBarSeries>
              <c15:ser>
                <c:idx val="7"/>
                <c:order val="7"/>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'!$A$48:$A$73</c15:sqref>
                        </c15:fullRef>
                        <c15:formulaRef>
                          <c15:sqref>('Empresa Lostreschanchitos '!$A$63,'Empresa Lostreschanchitos '!$A$67,'Empresa Lostreschanchitos '!$A$72:$A$73)</c15:sqref>
                        </c15:formulaRef>
                      </c:ext>
                    </c:extLst>
                    <c:strCache>
                      <c:ptCount val="4"/>
                      <c:pt idx="0">
                        <c:v>Efectivo</c:v>
                      </c:pt>
                      <c:pt idx="1">
                        <c:v>Inversiones a corto plazo</c:v>
                      </c:pt>
                      <c:pt idx="2">
                        <c:v>Cuentas por cobrar</c:v>
                      </c:pt>
                      <c:pt idx="3">
                        <c:v>Inventario de mercancias</c:v>
                      </c:pt>
                      <c:pt idx="4">
                        <c:v>Total de Activos Corrientes</c:v>
                      </c:pt>
                      <c:pt idx="5">
                        <c:v>Activo Fijo Bruto</c:v>
                      </c:pt>
                      <c:pt idx="6">
                        <c:v>Depreciación Acumulada</c:v>
                      </c:pt>
                      <c:pt idx="7">
                        <c:v>Activo Fijo Neto</c:v>
                      </c:pt>
                      <c:pt idx="8">
                        <c:v>Total Activos</c:v>
                      </c:pt>
                      <c:pt idx="9">
                        <c:v>Pasivos</c:v>
                      </c:pt>
                      <c:pt idx="10">
                        <c:v>Pasivo Corriente</c:v>
                      </c:pt>
                      <c:pt idx="11">
                        <c:v>Cuentas por pagar</c:v>
                      </c:pt>
                      <c:pt idx="12">
                        <c:v>Impuesto por pagar</c:v>
                      </c:pt>
                      <c:pt idx="13">
                        <c:v>Acreedores</c:v>
                      </c:pt>
                      <c:pt idx="14">
                        <c:v>Total Pasivo Corriente</c:v>
                      </c:pt>
                      <c:pt idx="15">
                        <c:v>Pasivo a largo plazo</c:v>
                      </c:pt>
                      <c:pt idx="16">
                        <c:v>Otros pasivos</c:v>
                      </c:pt>
                      <c:pt idx="17">
                        <c:v>Seguro de Cesantia</c:v>
                      </c:pt>
                      <c:pt idx="18">
                        <c:v>Total Pasivos</c:v>
                      </c:pt>
                      <c:pt idx="19">
                        <c:v>Capital</c:v>
                      </c:pt>
                      <c:pt idx="20">
                        <c:v>Capital Pagado</c:v>
                      </c:pt>
                      <c:pt idx="21">
                        <c:v>Reserva</c:v>
                      </c:pt>
                      <c:pt idx="22">
                        <c:v>Utilidades</c:v>
                      </c:pt>
                      <c:pt idx="23">
                        <c:v>Total Capital</c:v>
                      </c:pt>
                      <c:pt idx="24">
                        <c:v>Total Pasivo + Capital</c:v>
                      </c:pt>
                    </c:strCache>
                  </c:strRef>
                </c:cat>
                <c:val>
                  <c:numRef>
                    <c:extLst>
                      <c:ext xmlns:c15="http://schemas.microsoft.com/office/drawing/2012/chart" uri="{02D57815-91ED-43cb-92C2-25804820EDAC}">
                        <c15:fullRef>
                          <c15:sqref>'Empresa Lostreschanchitos '!$D$46</c15:sqref>
                        </c15:fullRef>
                        <c15:formulaRef>
                          <c15:sqref/>
                        </c15:formulaRef>
                      </c:ext>
                    </c:extLst>
                    <c:numCache>
                      <c:formatCode>General</c:formatCode>
                      <c:ptCount val="0"/>
                    </c:numCache>
                  </c:numRef>
                </c:val>
                <c:extLst>
                  <c:ext xmlns:c16="http://schemas.microsoft.com/office/drawing/2014/chart" uri="{C3380CC4-5D6E-409C-BE32-E72D297353CC}">
                    <c16:uniqueId val="{00000009-A7B0-4369-B1F3-DE1B2282201C}"/>
                  </c:ext>
                </c:extLst>
              </c15:ser>
            </c15:filteredBarSeries>
            <c15:filteredBarSeries>
              <c15:ser>
                <c:idx val="8"/>
                <c:order val="8"/>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'!$A$48:$A$73</c15:sqref>
                        </c15:fullRef>
                        <c15:formulaRef>
                          <c15:sqref>('Empresa Lostreschanchitos '!$A$63,'Empresa Lostreschanchitos '!$A$67,'Empresa Lostreschanchitos '!$A$72:$A$73)</c15:sqref>
                        </c15:formulaRef>
                      </c:ext>
                    </c:extLst>
                    <c:strCache>
                      <c:ptCount val="4"/>
                      <c:pt idx="0">
                        <c:v>Efectivo</c:v>
                      </c:pt>
                      <c:pt idx="1">
                        <c:v>Inversiones a corto plazo</c:v>
                      </c:pt>
                      <c:pt idx="2">
                        <c:v>Cuentas por cobrar</c:v>
                      </c:pt>
                      <c:pt idx="3">
                        <c:v>Inventario de mercancias</c:v>
                      </c:pt>
                      <c:pt idx="4">
                        <c:v>Total de Activos Corrientes</c:v>
                      </c:pt>
                      <c:pt idx="5">
                        <c:v>Activo Fijo Bruto</c:v>
                      </c:pt>
                      <c:pt idx="6">
                        <c:v>Depreciación Acumulada</c:v>
                      </c:pt>
                      <c:pt idx="7">
                        <c:v>Activo Fijo Neto</c:v>
                      </c:pt>
                      <c:pt idx="8">
                        <c:v>Total Activos</c:v>
                      </c:pt>
                      <c:pt idx="9">
                        <c:v>Pasivos</c:v>
                      </c:pt>
                      <c:pt idx="10">
                        <c:v>Pasivo Corriente</c:v>
                      </c:pt>
                      <c:pt idx="11">
                        <c:v>Cuentas por pagar</c:v>
                      </c:pt>
                      <c:pt idx="12">
                        <c:v>Impuesto por pagar</c:v>
                      </c:pt>
                      <c:pt idx="13">
                        <c:v>Acreedores</c:v>
                      </c:pt>
                      <c:pt idx="14">
                        <c:v>Total Pasivo Corriente</c:v>
                      </c:pt>
                      <c:pt idx="15">
                        <c:v>Pasivo a largo plazo</c:v>
                      </c:pt>
                      <c:pt idx="16">
                        <c:v>Otros pasivos</c:v>
                      </c:pt>
                      <c:pt idx="17">
                        <c:v>Seguro de Cesantia</c:v>
                      </c:pt>
                      <c:pt idx="18">
                        <c:v>Total Pasivos</c:v>
                      </c:pt>
                      <c:pt idx="19">
                        <c:v>Capital</c:v>
                      </c:pt>
                      <c:pt idx="20">
                        <c:v>Capital Pagado</c:v>
                      </c:pt>
                      <c:pt idx="21">
                        <c:v>Reserva</c:v>
                      </c:pt>
                      <c:pt idx="22">
                        <c:v>Utilidades</c:v>
                      </c:pt>
                      <c:pt idx="23">
                        <c:v>Total Capital</c:v>
                      </c:pt>
                      <c:pt idx="24">
                        <c:v>Total Pasivo + Capital</c:v>
                      </c:pt>
                    </c:strCache>
                  </c:strRef>
                </c:cat>
                <c:val>
                  <c:numRef>
                    <c:extLst>
                      <c:ext xmlns:c15="http://schemas.microsoft.com/office/drawing/2012/chart" uri="{02D57815-91ED-43cb-92C2-25804820EDAC}">
                        <c15:fullRef>
                          <c15:sqref>'Empresa Lostreschanchitos '!$E$46</c15:sqref>
                        </c15:fullRef>
                        <c15:formulaRef>
                          <c15:sqref/>
                        </c15:formulaRef>
                      </c:ext>
                    </c:extLst>
                    <c:numCache>
                      <c:formatCode>General</c:formatCode>
                      <c:ptCount val="0"/>
                    </c:numCache>
                  </c:numRef>
                </c:val>
                <c:extLst>
                  <c:ext xmlns:c16="http://schemas.microsoft.com/office/drawing/2014/chart" uri="{C3380CC4-5D6E-409C-BE32-E72D297353CC}">
                    <c16:uniqueId val="{0000000A-A7B0-4369-B1F3-DE1B2282201C}"/>
                  </c:ext>
                </c:extLst>
              </c15:ser>
            </c15:filteredBarSeries>
            <c15:filteredBarSeries>
              <c15:ser>
                <c:idx val="9"/>
                <c:order val="9"/>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'!$A$48:$A$73</c15:sqref>
                        </c15:fullRef>
                        <c15:formulaRef>
                          <c15:sqref>('Empresa Lostreschanchitos '!$A$63,'Empresa Lostreschanchitos '!$A$67,'Empresa Lostreschanchitos '!$A$72:$A$73)</c15:sqref>
                        </c15:formulaRef>
                      </c:ext>
                    </c:extLst>
                    <c:strCache>
                      <c:ptCount val="4"/>
                      <c:pt idx="0">
                        <c:v>Efectivo</c:v>
                      </c:pt>
                      <c:pt idx="1">
                        <c:v>Inversiones a corto plazo</c:v>
                      </c:pt>
                      <c:pt idx="2">
                        <c:v>Cuentas por cobrar</c:v>
                      </c:pt>
                      <c:pt idx="3">
                        <c:v>Inventario de mercancias</c:v>
                      </c:pt>
                      <c:pt idx="4">
                        <c:v>Total de Activos Corrientes</c:v>
                      </c:pt>
                      <c:pt idx="5">
                        <c:v>Activo Fijo Bruto</c:v>
                      </c:pt>
                      <c:pt idx="6">
                        <c:v>Depreciación Acumulada</c:v>
                      </c:pt>
                      <c:pt idx="7">
                        <c:v>Activo Fijo Neto</c:v>
                      </c:pt>
                      <c:pt idx="8">
                        <c:v>Total Activos</c:v>
                      </c:pt>
                      <c:pt idx="9">
                        <c:v>Pasivos</c:v>
                      </c:pt>
                      <c:pt idx="10">
                        <c:v>Pasivo Corriente</c:v>
                      </c:pt>
                      <c:pt idx="11">
                        <c:v>Cuentas por pagar</c:v>
                      </c:pt>
                      <c:pt idx="12">
                        <c:v>Impuesto por pagar</c:v>
                      </c:pt>
                      <c:pt idx="13">
                        <c:v>Acreedores</c:v>
                      </c:pt>
                      <c:pt idx="14">
                        <c:v>Total Pasivo Corriente</c:v>
                      </c:pt>
                      <c:pt idx="15">
                        <c:v>Pasivo a largo plazo</c:v>
                      </c:pt>
                      <c:pt idx="16">
                        <c:v>Otros pasivos</c:v>
                      </c:pt>
                      <c:pt idx="17">
                        <c:v>Seguro de Cesantia</c:v>
                      </c:pt>
                      <c:pt idx="18">
                        <c:v>Total Pasivos</c:v>
                      </c:pt>
                      <c:pt idx="19">
                        <c:v>Capital</c:v>
                      </c:pt>
                      <c:pt idx="20">
                        <c:v>Capital Pagado</c:v>
                      </c:pt>
                      <c:pt idx="21">
                        <c:v>Reserva</c:v>
                      </c:pt>
                      <c:pt idx="22">
                        <c:v>Utilidades</c:v>
                      </c:pt>
                      <c:pt idx="23">
                        <c:v>Total Capital</c:v>
                      </c:pt>
                      <c:pt idx="24">
                        <c:v>Total Pasivo + Capital</c:v>
                      </c:pt>
                    </c:strCache>
                  </c:strRef>
                </c:cat>
                <c:val>
                  <c:numRef>
                    <c:extLst>
                      <c:ext xmlns:c15="http://schemas.microsoft.com/office/drawing/2012/chart" uri="{02D57815-91ED-43cb-92C2-25804820EDAC}">
                        <c15:fullRef>
                          <c15:sqref>'Empresa Lostreschanchitos '!$A$46</c15:sqref>
                        </c15:fullRef>
                        <c15:formulaRef>
                          <c15:sqref/>
                        </c15:formulaRef>
                      </c:ext>
                    </c:extLst>
                    <c:numCache>
                      <c:formatCode>General</c:formatCode>
                      <c:ptCount val="0"/>
                    </c:numCache>
                  </c:numRef>
                </c:val>
                <c:extLst>
                  <c:ext xmlns:c16="http://schemas.microsoft.com/office/drawing/2014/chart" uri="{C3380CC4-5D6E-409C-BE32-E72D297353CC}">
                    <c16:uniqueId val="{0000000B-A7B0-4369-B1F3-DE1B2282201C}"/>
                  </c:ext>
                </c:extLst>
              </c15:ser>
            </c15:filteredBarSeries>
          </c:ext>
        </c:extLst>
      </c:barChart>
      <c:catAx>
        <c:axId val="63277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32767663"/>
        <c:crosses val="autoZero"/>
        <c:auto val="1"/>
        <c:lblAlgn val="ctr"/>
        <c:lblOffset val="100"/>
        <c:noMultiLvlLbl val="0"/>
      </c:catAx>
      <c:valAx>
        <c:axId val="63276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32773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Cuenta  de Perdidas y Ganancias 2011-2012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'Empresa Lostreschanchitos ER'!$B$2</c:f>
              <c:strCache>
                <c:ptCount val="1"/>
                <c:pt idx="0">
                  <c:v>2011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ER'!$A$3:$A$12</c15:sqref>
                  </c15:fullRef>
                </c:ext>
              </c:extLst>
              <c:f>('Empresa Lostreschanchitos ER'!$A$5,'Empresa Lostreschanchitos ER'!$A$7,'Empresa Lostreschanchitos ER'!$A$10,'Empresa Lostreschanchitos ER'!$A$12)</c:f>
              <c:strCache>
                <c:ptCount val="4"/>
                <c:pt idx="0">
                  <c:v>Utilidad bruta</c:v>
                </c:pt>
                <c:pt idx="1">
                  <c:v>Utilidad Operacional</c:v>
                </c:pt>
                <c:pt idx="2">
                  <c:v>Utilidad antes de impuestos</c:v>
                </c:pt>
                <c:pt idx="3">
                  <c:v>Utilidad Neta</c:v>
                </c:pt>
              </c:strCache>
            </c:strRef>
          </c:cat>
          <c:val>
            <c:numRef>
              <c:extLst>
                <c:ext xmlns:c15="http://schemas.microsoft.com/office/drawing/2012/chart" uri="{02D57815-91ED-43cb-92C2-25804820EDAC}">
                  <c15:fullRef>
                    <c15:sqref>'Empresa Lostreschanchitos ER'!$B$3:$B$12</c15:sqref>
                  </c15:fullRef>
                </c:ext>
              </c:extLst>
              <c:f>('Empresa Lostreschanchitos ER'!$B$5,'Empresa Lostreschanchitos ER'!$B$7,'Empresa Lostreschanchitos ER'!$B$10,'Empresa Lostreschanchitos ER'!$B$12)</c:f>
              <c:numCache>
                <c:formatCode>0</c:formatCode>
                <c:ptCount val="4"/>
                <c:pt idx="0" formatCode="General">
                  <c:v>900</c:v>
                </c:pt>
                <c:pt idx="1" formatCode="General">
                  <c:v>250</c:v>
                </c:pt>
                <c:pt idx="2">
                  <c:v>128</c:v>
                </c:pt>
                <c:pt idx="3">
                  <c:v>103</c:v>
                </c:pt>
              </c:numCache>
            </c:numRef>
          </c:val>
          <c:extLst>
            <c:ext xmlns:c16="http://schemas.microsoft.com/office/drawing/2014/chart" uri="{C3380CC4-5D6E-409C-BE32-E72D297353CC}">
              <c16:uniqueId val="{00000000-C4E4-4E86-9405-E421206464EA}"/>
            </c:ext>
          </c:extLst>
        </c:ser>
        <c:ser>
          <c:idx val="1"/>
          <c:order val="1"/>
          <c:tx>
            <c:strRef>
              <c:f>'Empresa Lostreschanchitos ER'!$C$2</c:f>
              <c:strCache>
                <c:ptCount val="1"/>
                <c:pt idx="0">
                  <c:v>2012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ER'!$A$3:$A$12</c15:sqref>
                  </c15:fullRef>
                </c:ext>
              </c:extLst>
              <c:f>('Empresa Lostreschanchitos ER'!$A$5,'Empresa Lostreschanchitos ER'!$A$7,'Empresa Lostreschanchitos ER'!$A$10,'Empresa Lostreschanchitos ER'!$A$12)</c:f>
              <c:strCache>
                <c:ptCount val="4"/>
                <c:pt idx="0">
                  <c:v>Utilidad bruta</c:v>
                </c:pt>
                <c:pt idx="1">
                  <c:v>Utilidad Operacional</c:v>
                </c:pt>
                <c:pt idx="2">
                  <c:v>Utilidad antes de impuestos</c:v>
                </c:pt>
                <c:pt idx="3">
                  <c:v>Utilidad Neta</c:v>
                </c:pt>
              </c:strCache>
            </c:strRef>
          </c:cat>
          <c:val>
            <c:numRef>
              <c:extLst>
                <c:ext xmlns:c15="http://schemas.microsoft.com/office/drawing/2012/chart" uri="{02D57815-91ED-43cb-92C2-25804820EDAC}">
                  <c15:fullRef>
                    <c15:sqref>'Empresa Lostreschanchitos ER'!$C$3:$C$12</c15:sqref>
                  </c15:fullRef>
                </c:ext>
              </c:extLst>
              <c:f>('Empresa Lostreschanchitos ER'!$C$5,'Empresa Lostreschanchitos ER'!$C$7,'Empresa Lostreschanchitos ER'!$C$10,'Empresa Lostreschanchitos ER'!$C$12)</c:f>
              <c:numCache>
                <c:formatCode>0</c:formatCode>
                <c:ptCount val="4"/>
                <c:pt idx="0" formatCode="General">
                  <c:v>1200</c:v>
                </c:pt>
                <c:pt idx="1">
                  <c:v>460</c:v>
                </c:pt>
                <c:pt idx="2" formatCode="General">
                  <c:v>308</c:v>
                </c:pt>
                <c:pt idx="3" formatCode="General">
                  <c:v>248</c:v>
                </c:pt>
              </c:numCache>
            </c:numRef>
          </c:val>
          <c:extLst>
            <c:ext xmlns:c16="http://schemas.microsoft.com/office/drawing/2014/chart" uri="{C3380CC4-5D6E-409C-BE32-E72D297353CC}">
              <c16:uniqueId val="{00000001-C4E4-4E86-9405-E421206464EA}"/>
            </c:ext>
          </c:extLst>
        </c:ser>
        <c:ser>
          <c:idx val="2"/>
          <c:order val="2"/>
          <c:tx>
            <c:strRef>
              <c:f>'Empresa Lostreschanchitos ER'!$D$2</c:f>
              <c:strCache>
                <c:ptCount val="1"/>
                <c:pt idx="0">
                  <c:v>Variacion absoluta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ER'!$A$3:$A$12</c15:sqref>
                  </c15:fullRef>
                </c:ext>
              </c:extLst>
              <c:f>('Empresa Lostreschanchitos ER'!$A$5,'Empresa Lostreschanchitos ER'!$A$7,'Empresa Lostreschanchitos ER'!$A$10,'Empresa Lostreschanchitos ER'!$A$12)</c:f>
              <c:strCache>
                <c:ptCount val="4"/>
                <c:pt idx="0">
                  <c:v>Utilidad bruta</c:v>
                </c:pt>
                <c:pt idx="1">
                  <c:v>Utilidad Operacional</c:v>
                </c:pt>
                <c:pt idx="2">
                  <c:v>Utilidad antes de impuestos</c:v>
                </c:pt>
                <c:pt idx="3">
                  <c:v>Utilidad Neta</c:v>
                </c:pt>
              </c:strCache>
            </c:strRef>
          </c:cat>
          <c:val>
            <c:numRef>
              <c:extLst>
                <c:ext xmlns:c15="http://schemas.microsoft.com/office/drawing/2012/chart" uri="{02D57815-91ED-43cb-92C2-25804820EDAC}">
                  <c15:fullRef>
                    <c15:sqref>'Empresa Lostreschanchitos ER'!$D$3:$D$12</c15:sqref>
                  </c15:fullRef>
                </c:ext>
              </c:extLst>
              <c:f>('Empresa Lostreschanchitos ER'!$D$5,'Empresa Lostreschanchitos ER'!$D$7,'Empresa Lostreschanchitos ER'!$D$10,'Empresa Lostreschanchitos ER'!$D$12)</c:f>
              <c:numCache>
                <c:formatCode>0</c:formatCode>
                <c:ptCount val="4"/>
                <c:pt idx="0">
                  <c:v>300</c:v>
                </c:pt>
                <c:pt idx="1">
                  <c:v>210</c:v>
                </c:pt>
                <c:pt idx="2">
                  <c:v>180</c:v>
                </c:pt>
                <c:pt idx="3">
                  <c:v>145</c:v>
                </c:pt>
              </c:numCache>
            </c:numRef>
          </c:val>
          <c:extLst>
            <c:ext xmlns:c16="http://schemas.microsoft.com/office/drawing/2014/chart" uri="{C3380CC4-5D6E-409C-BE32-E72D297353CC}">
              <c16:uniqueId val="{00000002-C4E4-4E86-9405-E421206464EA}"/>
            </c:ext>
          </c:extLst>
        </c:ser>
        <c:ser>
          <c:idx val="3"/>
          <c:order val="3"/>
          <c:tx>
            <c:strRef>
              <c:f>'Empresa Lostreschanchitos ER'!$E$2</c:f>
              <c:strCache>
                <c:ptCount val="1"/>
                <c:pt idx="0">
                  <c:v>Variacion relativa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ER'!$A$3:$A$12</c15:sqref>
                  </c15:fullRef>
                </c:ext>
              </c:extLst>
              <c:f>('Empresa Lostreschanchitos ER'!$A$5,'Empresa Lostreschanchitos ER'!$A$7,'Empresa Lostreschanchitos ER'!$A$10,'Empresa Lostreschanchitos ER'!$A$12)</c:f>
              <c:strCache>
                <c:ptCount val="4"/>
                <c:pt idx="0">
                  <c:v>Utilidad bruta</c:v>
                </c:pt>
                <c:pt idx="1">
                  <c:v>Utilidad Operacional</c:v>
                </c:pt>
                <c:pt idx="2">
                  <c:v>Utilidad antes de impuestos</c:v>
                </c:pt>
                <c:pt idx="3">
                  <c:v>Utilidad Neta</c:v>
                </c:pt>
              </c:strCache>
            </c:strRef>
          </c:cat>
          <c:val>
            <c:numRef>
              <c:extLst>
                <c:ext xmlns:c15="http://schemas.microsoft.com/office/drawing/2012/chart" uri="{02D57815-91ED-43cb-92C2-25804820EDAC}">
                  <c15:fullRef>
                    <c15:sqref>'Empresa Lostreschanchitos ER'!$E$3:$E$12</c15:sqref>
                  </c15:fullRef>
                </c:ext>
              </c:extLst>
              <c:f>('Empresa Lostreschanchitos ER'!$E$5,'Empresa Lostreschanchitos ER'!$E$7,'Empresa Lostreschanchitos ER'!$E$10,'Empresa Lostreschanchitos ER'!$E$12)</c:f>
              <c:numCache>
                <c:formatCode>0%</c:formatCode>
                <c:ptCount val="4"/>
                <c:pt idx="0">
                  <c:v>0.33333333333333331</c:v>
                </c:pt>
                <c:pt idx="1">
                  <c:v>0.84</c:v>
                </c:pt>
                <c:pt idx="2">
                  <c:v>1.40625</c:v>
                </c:pt>
                <c:pt idx="3">
                  <c:v>1.4077669902912622</c:v>
                </c:pt>
              </c:numCache>
            </c:numRef>
          </c:val>
          <c:extLst>
            <c:ext xmlns:c16="http://schemas.microsoft.com/office/drawing/2014/chart" uri="{C3380CC4-5D6E-409C-BE32-E72D297353CC}">
              <c16:uniqueId val="{00000003-C4E4-4E86-9405-E421206464EA}"/>
            </c:ext>
          </c:extLst>
        </c:ser>
        <c:dLbls>
          <c:dLblPos val="outEnd"/>
          <c:showLegendKey val="0"/>
          <c:showVal val="1"/>
          <c:showCatName val="0"/>
          <c:showSerName val="0"/>
          <c:showPercent val="0"/>
          <c:showBubbleSize val="0"/>
        </c:dLbls>
        <c:gapWidth val="219"/>
        <c:overlap val="-27"/>
        <c:axId val="632772463"/>
        <c:axId val="632761903"/>
      </c:barChart>
      <c:catAx>
        <c:axId val="63277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32761903"/>
        <c:crosses val="autoZero"/>
        <c:auto val="1"/>
        <c:lblAlgn val="ctr"/>
        <c:lblOffset val="100"/>
        <c:noMultiLvlLbl val="0"/>
      </c:catAx>
      <c:valAx>
        <c:axId val="6327619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32772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Cuenta  de Perdidas y Ganancias 2012 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'Empresa Lostreschanchitos ER'!$B$15</c:f>
              <c:strCache>
                <c:ptCount val="1"/>
                <c:pt idx="0">
                  <c:v>2012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ER'!$A$16:$A$25</c15:sqref>
                  </c15:fullRef>
                </c:ext>
              </c:extLst>
              <c:f>('Empresa Lostreschanchitos ER'!$A$18,'Empresa Lostreschanchitos ER'!$A$20,'Empresa Lostreschanchitos ER'!$A$23,'Empresa Lostreschanchitos ER'!$A$25)</c:f>
              <c:strCache>
                <c:ptCount val="4"/>
                <c:pt idx="0">
                  <c:v>Utilidad bruta</c:v>
                </c:pt>
                <c:pt idx="1">
                  <c:v>Utilidad Operacional</c:v>
                </c:pt>
                <c:pt idx="2">
                  <c:v>Utilidad antes de impuestos</c:v>
                </c:pt>
                <c:pt idx="3">
                  <c:v>Utilidad Neta</c:v>
                </c:pt>
              </c:strCache>
            </c:strRef>
          </c:cat>
          <c:val>
            <c:numRef>
              <c:extLst>
                <c:ext xmlns:c15="http://schemas.microsoft.com/office/drawing/2012/chart" uri="{02D57815-91ED-43cb-92C2-25804820EDAC}">
                  <c15:fullRef>
                    <c15:sqref>'Empresa Lostreschanchitos ER'!$B$16:$B$25</c15:sqref>
                  </c15:fullRef>
                </c:ext>
              </c:extLst>
              <c:f>('Empresa Lostreschanchitos ER'!$B$18,'Empresa Lostreschanchitos ER'!$B$20,'Empresa Lostreschanchitos ER'!$B$23,'Empresa Lostreschanchitos ER'!$B$25)</c:f>
              <c:numCache>
                <c:formatCode>0</c:formatCode>
                <c:ptCount val="4"/>
                <c:pt idx="0" formatCode="General">
                  <c:v>1200</c:v>
                </c:pt>
                <c:pt idx="1">
                  <c:v>460</c:v>
                </c:pt>
                <c:pt idx="2" formatCode="General">
                  <c:v>308</c:v>
                </c:pt>
                <c:pt idx="3" formatCode="General">
                  <c:v>248</c:v>
                </c:pt>
              </c:numCache>
            </c:numRef>
          </c:val>
          <c:extLst>
            <c:ext xmlns:c16="http://schemas.microsoft.com/office/drawing/2014/chart" uri="{C3380CC4-5D6E-409C-BE32-E72D297353CC}">
              <c16:uniqueId val="{00000000-491D-44AA-9F29-6BB7AAB397BC}"/>
            </c:ext>
          </c:extLst>
        </c:ser>
        <c:ser>
          <c:idx val="1"/>
          <c:order val="1"/>
          <c:tx>
            <c:strRef>
              <c:f>'Empresa Lostreschanchitos ER'!$C$15</c:f>
              <c:strCache>
                <c:ptCount val="1"/>
                <c:pt idx="0">
                  <c:v>2013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ER'!$A$16:$A$25</c15:sqref>
                  </c15:fullRef>
                </c:ext>
              </c:extLst>
              <c:f>('Empresa Lostreschanchitos ER'!$A$18,'Empresa Lostreschanchitos ER'!$A$20,'Empresa Lostreschanchitos ER'!$A$23,'Empresa Lostreschanchitos ER'!$A$25)</c:f>
              <c:strCache>
                <c:ptCount val="4"/>
                <c:pt idx="0">
                  <c:v>Utilidad bruta</c:v>
                </c:pt>
                <c:pt idx="1">
                  <c:v>Utilidad Operacional</c:v>
                </c:pt>
                <c:pt idx="2">
                  <c:v>Utilidad antes de impuestos</c:v>
                </c:pt>
                <c:pt idx="3">
                  <c:v>Utilidad Neta</c:v>
                </c:pt>
              </c:strCache>
            </c:strRef>
          </c:cat>
          <c:val>
            <c:numRef>
              <c:extLst>
                <c:ext xmlns:c15="http://schemas.microsoft.com/office/drawing/2012/chart" uri="{02D57815-91ED-43cb-92C2-25804820EDAC}">
                  <c15:fullRef>
                    <c15:sqref>'Empresa Lostreschanchitos ER'!$C$16:$C$25</c15:sqref>
                  </c15:fullRef>
                </c:ext>
              </c:extLst>
              <c:f>('Empresa Lostreschanchitos ER'!$C$18,'Empresa Lostreschanchitos ER'!$C$20,'Empresa Lostreschanchitos ER'!$C$23,'Empresa Lostreschanchitos ER'!$C$25)</c:f>
              <c:numCache>
                <c:formatCode>0</c:formatCode>
                <c:ptCount val="4"/>
                <c:pt idx="0" formatCode="General">
                  <c:v>1635</c:v>
                </c:pt>
                <c:pt idx="1">
                  <c:v>633</c:v>
                </c:pt>
                <c:pt idx="2" formatCode="General">
                  <c:v>249</c:v>
                </c:pt>
                <c:pt idx="3" formatCode="General">
                  <c:v>194</c:v>
                </c:pt>
              </c:numCache>
            </c:numRef>
          </c:val>
          <c:extLst>
            <c:ext xmlns:c16="http://schemas.microsoft.com/office/drawing/2014/chart" uri="{C3380CC4-5D6E-409C-BE32-E72D297353CC}">
              <c16:uniqueId val="{00000001-491D-44AA-9F29-6BB7AAB397BC}"/>
            </c:ext>
          </c:extLst>
        </c:ser>
        <c:ser>
          <c:idx val="2"/>
          <c:order val="2"/>
          <c:tx>
            <c:strRef>
              <c:f>'Empresa Lostreschanchitos ER'!$D$15</c:f>
              <c:strCache>
                <c:ptCount val="1"/>
                <c:pt idx="0">
                  <c:v>Variacion absoluta</c:v>
                </c:pt>
              </c:strCache>
            </c:strRef>
          </c:tx>
          <c:spPr>
            <a:solidFill>
              <a:schemeClr val="accent3"/>
            </a:solidFill>
            <a:ln>
              <a:noFill/>
            </a:ln>
            <a:effectLst/>
          </c:spPr>
          <c:invertIfNegative val="0"/>
          <c:dLbls>
            <c:dLbl>
              <c:idx val="2"/>
              <c:layout>
                <c:manualLayout>
                  <c:x val="0"/>
                  <c:y val="0.1157411052785069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91D-44AA-9F29-6BB7AAB397BC}"/>
                </c:ext>
              </c:extLst>
            </c:dLbl>
            <c:dLbl>
              <c:idx val="3"/>
              <c:layout>
                <c:manualLayout>
                  <c:x val="-8.3333333333333332E-3"/>
                  <c:y val="9.722258675998833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91D-44AA-9F29-6BB7AAB397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ER'!$A$16:$A$25</c15:sqref>
                  </c15:fullRef>
                </c:ext>
              </c:extLst>
              <c:f>('Empresa Lostreschanchitos ER'!$A$18,'Empresa Lostreschanchitos ER'!$A$20,'Empresa Lostreschanchitos ER'!$A$23,'Empresa Lostreschanchitos ER'!$A$25)</c:f>
              <c:strCache>
                <c:ptCount val="4"/>
                <c:pt idx="0">
                  <c:v>Utilidad bruta</c:v>
                </c:pt>
                <c:pt idx="1">
                  <c:v>Utilidad Operacional</c:v>
                </c:pt>
                <c:pt idx="2">
                  <c:v>Utilidad antes de impuestos</c:v>
                </c:pt>
                <c:pt idx="3">
                  <c:v>Utilidad Neta</c:v>
                </c:pt>
              </c:strCache>
            </c:strRef>
          </c:cat>
          <c:val>
            <c:numRef>
              <c:extLst>
                <c:ext xmlns:c15="http://schemas.microsoft.com/office/drawing/2012/chart" uri="{02D57815-91ED-43cb-92C2-25804820EDAC}">
                  <c15:fullRef>
                    <c15:sqref>'Empresa Lostreschanchitos ER'!$D$16:$D$25</c15:sqref>
                  </c15:fullRef>
                </c:ext>
              </c:extLst>
              <c:f>('Empresa Lostreschanchitos ER'!$D$18,'Empresa Lostreschanchitos ER'!$D$20,'Empresa Lostreschanchitos ER'!$D$23,'Empresa Lostreschanchitos ER'!$D$25)</c:f>
              <c:numCache>
                <c:formatCode>0</c:formatCode>
                <c:ptCount val="4"/>
                <c:pt idx="0">
                  <c:v>435</c:v>
                </c:pt>
                <c:pt idx="1">
                  <c:v>173</c:v>
                </c:pt>
                <c:pt idx="2">
                  <c:v>-59</c:v>
                </c:pt>
                <c:pt idx="3">
                  <c:v>-54</c:v>
                </c:pt>
              </c:numCache>
            </c:numRef>
          </c:val>
          <c:extLst>
            <c:ext xmlns:c16="http://schemas.microsoft.com/office/drawing/2014/chart" uri="{C3380CC4-5D6E-409C-BE32-E72D297353CC}">
              <c16:uniqueId val="{00000004-491D-44AA-9F29-6BB7AAB397BC}"/>
            </c:ext>
          </c:extLst>
        </c:ser>
        <c:ser>
          <c:idx val="3"/>
          <c:order val="3"/>
          <c:tx>
            <c:strRef>
              <c:f>'Empresa Lostreschanchitos ER'!$E$15</c:f>
              <c:strCache>
                <c:ptCount val="1"/>
                <c:pt idx="0">
                  <c:v>Variacion relativa</c:v>
                </c:pt>
              </c:strCache>
            </c:strRef>
          </c:tx>
          <c:spPr>
            <a:solidFill>
              <a:schemeClr val="accent4"/>
            </a:solidFill>
            <a:ln>
              <a:noFill/>
            </a:ln>
            <a:effectLst/>
          </c:spPr>
          <c:invertIfNegative val="0"/>
          <c:dLbls>
            <c:dLbl>
              <c:idx val="2"/>
              <c:layout>
                <c:manualLayout>
                  <c:x val="8.3333333333333332E-3"/>
                  <c:y val="8.7963327500729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91D-44AA-9F29-6BB7AAB397BC}"/>
                </c:ext>
              </c:extLst>
            </c:dLbl>
            <c:dLbl>
              <c:idx val="3"/>
              <c:layout>
                <c:manualLayout>
                  <c:x val="-5.5555555555556572E-3"/>
                  <c:y val="6.94448089822105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91D-44AA-9F29-6BB7AAB397B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ER'!$A$16:$A$25</c15:sqref>
                  </c15:fullRef>
                </c:ext>
              </c:extLst>
              <c:f>('Empresa Lostreschanchitos ER'!$A$18,'Empresa Lostreschanchitos ER'!$A$20,'Empresa Lostreschanchitos ER'!$A$23,'Empresa Lostreschanchitos ER'!$A$25)</c:f>
              <c:strCache>
                <c:ptCount val="4"/>
                <c:pt idx="0">
                  <c:v>Utilidad bruta</c:v>
                </c:pt>
                <c:pt idx="1">
                  <c:v>Utilidad Operacional</c:v>
                </c:pt>
                <c:pt idx="2">
                  <c:v>Utilidad antes de impuestos</c:v>
                </c:pt>
                <c:pt idx="3">
                  <c:v>Utilidad Neta</c:v>
                </c:pt>
              </c:strCache>
            </c:strRef>
          </c:cat>
          <c:val>
            <c:numRef>
              <c:extLst>
                <c:ext xmlns:c15="http://schemas.microsoft.com/office/drawing/2012/chart" uri="{02D57815-91ED-43cb-92C2-25804820EDAC}">
                  <c15:fullRef>
                    <c15:sqref>'Empresa Lostreschanchitos ER'!$E$16:$E$25</c15:sqref>
                  </c15:fullRef>
                </c:ext>
              </c:extLst>
              <c:f>('Empresa Lostreschanchitos ER'!$E$18,'Empresa Lostreschanchitos ER'!$E$20,'Empresa Lostreschanchitos ER'!$E$23,'Empresa Lostreschanchitos ER'!$E$25)</c:f>
              <c:numCache>
                <c:formatCode>0%</c:formatCode>
                <c:ptCount val="4"/>
                <c:pt idx="0">
                  <c:v>0.36249999999999999</c:v>
                </c:pt>
                <c:pt idx="1">
                  <c:v>0.37608695652173912</c:v>
                </c:pt>
                <c:pt idx="2">
                  <c:v>-0.19155844155844157</c:v>
                </c:pt>
                <c:pt idx="3">
                  <c:v>-0.21774193548387097</c:v>
                </c:pt>
              </c:numCache>
            </c:numRef>
          </c:val>
          <c:extLst>
            <c:ext xmlns:c16="http://schemas.microsoft.com/office/drawing/2014/chart" uri="{C3380CC4-5D6E-409C-BE32-E72D297353CC}">
              <c16:uniqueId val="{00000007-491D-44AA-9F29-6BB7AAB397BC}"/>
            </c:ext>
          </c:extLst>
        </c:ser>
        <c:dLbls>
          <c:dLblPos val="outEnd"/>
          <c:showLegendKey val="0"/>
          <c:showVal val="1"/>
          <c:showCatName val="0"/>
          <c:showSerName val="0"/>
          <c:showPercent val="0"/>
          <c:showBubbleSize val="0"/>
        </c:dLbls>
        <c:gapWidth val="219"/>
        <c:overlap val="-27"/>
        <c:axId val="632778703"/>
        <c:axId val="632764303"/>
      </c:barChart>
      <c:catAx>
        <c:axId val="63277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32764303"/>
        <c:crosses val="autoZero"/>
        <c:auto val="1"/>
        <c:lblAlgn val="ctr"/>
        <c:lblOffset val="100"/>
        <c:noMultiLvlLbl val="0"/>
      </c:catAx>
      <c:valAx>
        <c:axId val="632764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32778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 PASIVO Y</a:t>
            </a:r>
            <a:r>
              <a:rPr lang="es-MX" baseline="0"/>
              <a:t> </a:t>
            </a:r>
            <a:r>
              <a:rPr lang="es-MX"/>
              <a:t>CAPITAL CONTABLE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pieChart>
        <c:varyColors val="1"/>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7C-4716-8EE7-76A06A590F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7C-4716-8EE7-76A06A590F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7C-4716-8EE7-76A06A590F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7C-4716-8EE7-76A06A590F6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87C-4716-8EE7-76A06A590F6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87C-4716-8EE7-76A06A590F6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87C-4716-8EE7-76A06A590F6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87C-4716-8EE7-76A06A590F6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87C-4716-8EE7-76A06A590F6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87C-4716-8EE7-76A06A590F6E}"/>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187C-4716-8EE7-76A06A590F6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87C-4716-8EE7-76A06A590F6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87C-4716-8EE7-76A06A590F6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87C-4716-8EE7-76A06A590F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'Lámparas para el hogar S. A.'!$A$31:$A$44</c:f>
              <c:strCache>
                <c:ptCount val="14"/>
                <c:pt idx="0">
                  <c:v>IMPUESTOS POR PAGAR</c:v>
                </c:pt>
                <c:pt idx="1">
                  <c:v>DOCUMENTOS POR PAGAR</c:v>
                </c:pt>
                <c:pt idx="2">
                  <c:v>ACREEDORES</c:v>
                </c:pt>
                <c:pt idx="3">
                  <c:v>PROVEEDORES</c:v>
                </c:pt>
                <c:pt idx="4">
                  <c:v>A LARGO PLAZO</c:v>
                </c:pt>
                <c:pt idx="5">
                  <c:v>ACREEDOR HIPOTECARIO</c:v>
                </c:pt>
                <c:pt idx="6">
                  <c:v>PRÉSTAMOS BANCARIOS L/P</c:v>
                </c:pt>
                <c:pt idx="7">
                  <c:v>Cobros anticipados</c:v>
                </c:pt>
                <c:pt idx="8">
                  <c:v>CAPITAL CONTABLE</c:v>
                </c:pt>
                <c:pt idx="9">
                  <c:v>CAPITAL Contribuido</c:v>
                </c:pt>
                <c:pt idx="10">
                  <c:v>CAPITAL SOCIAL</c:v>
                </c:pt>
                <c:pt idx="11">
                  <c:v>CAPITAL ganado</c:v>
                </c:pt>
                <c:pt idx="12">
                  <c:v>UTILIDADES ACUMULADAS</c:v>
                </c:pt>
                <c:pt idx="13">
                  <c:v>Utilidad neta</c:v>
                </c:pt>
              </c:strCache>
            </c:strRef>
          </c:cat>
          <c:val>
            <c:numRef>
              <c:f>'Lámparas para el hogar S. A.'!$C$31:$C$44</c:f>
              <c:numCache>
                <c:formatCode>0%</c:formatCode>
                <c:ptCount val="14"/>
                <c:pt idx="0">
                  <c:v>1.0275470048097944E-2</c:v>
                </c:pt>
                <c:pt idx="1">
                  <c:v>2.1862702229995628E-2</c:v>
                </c:pt>
                <c:pt idx="2">
                  <c:v>4.5911674682990816E-2</c:v>
                </c:pt>
                <c:pt idx="3">
                  <c:v>7.2146917358985568E-2</c:v>
                </c:pt>
                <c:pt idx="5">
                  <c:v>0.13117621337997376</c:v>
                </c:pt>
                <c:pt idx="6">
                  <c:v>7.761259291648448E-2</c:v>
                </c:pt>
                <c:pt idx="7">
                  <c:v>5.574989068648885E-3</c:v>
                </c:pt>
                <c:pt idx="10">
                  <c:v>0.43725404459991257</c:v>
                </c:pt>
                <c:pt idx="12">
                  <c:v>0.12898994315697421</c:v>
                </c:pt>
                <c:pt idx="13">
                  <c:v>6.919545255793616E-2</c:v>
                </c:pt>
              </c:numCache>
            </c:numRef>
          </c:val>
          <c:extLst>
            <c:ext xmlns:c16="http://schemas.microsoft.com/office/drawing/2014/chart" uri="{C3380CC4-5D6E-409C-BE32-E72D297353CC}">
              <c16:uniqueId val="{0000001C-187C-4716-8EE7-76A06A590F6E}"/>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1E-187C-4716-8EE7-76A06A590F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0-187C-4716-8EE7-76A06A590F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2-187C-4716-8EE7-76A06A590F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4-187C-4716-8EE7-76A06A590F6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6-187C-4716-8EE7-76A06A590F6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8-187C-4716-8EE7-76A06A590F6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A-187C-4716-8EE7-76A06A590F6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C-187C-4716-8EE7-76A06A590F6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E-187C-4716-8EE7-76A06A590F6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0-187C-4716-8EE7-76A06A590F6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2-187C-4716-8EE7-76A06A590F6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4-187C-4716-8EE7-76A06A590F6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6-187C-4716-8EE7-76A06A590F6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8-187C-4716-8EE7-76A06A590F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'Lámparas para el hogar S. A.'!$A$31:$A$44</c15:sqref>
                        </c15:formulaRef>
                      </c:ext>
                    </c:extLst>
                    <c:strCache>
                      <c:ptCount val="14"/>
                      <c:pt idx="0">
                        <c:v>IMPUESTOS POR PAGAR</c:v>
                      </c:pt>
                      <c:pt idx="1">
                        <c:v>DOCUMENTOS POR PAGAR</c:v>
                      </c:pt>
                      <c:pt idx="2">
                        <c:v>ACREEDORES</c:v>
                      </c:pt>
                      <c:pt idx="3">
                        <c:v>PROVEEDORES</c:v>
                      </c:pt>
                      <c:pt idx="4">
                        <c:v>A LARGO PLAZO</c:v>
                      </c:pt>
                      <c:pt idx="5">
                        <c:v>ACREEDOR HIPOTECARIO</c:v>
                      </c:pt>
                      <c:pt idx="6">
                        <c:v>PRÉSTAMOS BANCARIOS L/P</c:v>
                      </c:pt>
                      <c:pt idx="7">
                        <c:v>Cobros anticipados</c:v>
                      </c:pt>
                      <c:pt idx="8">
                        <c:v>CAPITAL CONTABLE</c:v>
                      </c:pt>
                      <c:pt idx="9">
                        <c:v>CAPITAL Contribuido</c:v>
                      </c:pt>
                      <c:pt idx="10">
                        <c:v>CAPITAL SOCIAL</c:v>
                      </c:pt>
                      <c:pt idx="11">
                        <c:v>CAPITAL ganado</c:v>
                      </c:pt>
                      <c:pt idx="12">
                        <c:v>UTILIDADES ACUMULADAS</c:v>
                      </c:pt>
                      <c:pt idx="13">
                        <c:v>Utilidad neta</c:v>
                      </c:pt>
                    </c:strCache>
                  </c:strRef>
                </c:cat>
                <c:val>
                  <c:numRef>
                    <c:extLst>
                      <c:ext uri="{02D57815-91ED-43cb-92C2-25804820EDAC}">
                        <c15:formulaRef>
                          <c15:sqref>'Lámparas para el hogar S. A.'!$B$31:$B$44</c15:sqref>
                        </c15:formulaRef>
                      </c:ext>
                    </c:extLst>
                    <c:numCache>
                      <c:formatCode>_("$"* #,##0.00_);_("$"* \(#,##0.00\);_("$"* "-"??_);_(@_)</c:formatCode>
                      <c:ptCount val="14"/>
                      <c:pt idx="0">
                        <c:v>23500</c:v>
                      </c:pt>
                      <c:pt idx="1">
                        <c:v>50000</c:v>
                      </c:pt>
                      <c:pt idx="2">
                        <c:v>105000</c:v>
                      </c:pt>
                      <c:pt idx="3">
                        <c:v>165000</c:v>
                      </c:pt>
                      <c:pt idx="5">
                        <c:v>300000</c:v>
                      </c:pt>
                      <c:pt idx="6">
                        <c:v>177500</c:v>
                      </c:pt>
                      <c:pt idx="7">
                        <c:v>12750</c:v>
                      </c:pt>
                      <c:pt idx="10">
                        <c:v>1000000</c:v>
                      </c:pt>
                      <c:pt idx="12">
                        <c:v>295000</c:v>
                      </c:pt>
                      <c:pt idx="13">
                        <c:v>158250</c:v>
                      </c:pt>
                    </c:numCache>
                  </c:numRef>
                </c:val>
                <c:extLst>
                  <c:ext xmlns:c16="http://schemas.microsoft.com/office/drawing/2014/chart" uri="{C3380CC4-5D6E-409C-BE32-E72D297353CC}">
                    <c16:uniqueId val="{00000039-187C-4716-8EE7-76A06A590F6E}"/>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ESTADO DE RESULTADOS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pieChart>
        <c:varyColors val="1"/>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C8-46CF-B094-C65308205B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C8-46CF-B094-C65308205B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C8-46CF-B094-C65308205B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C8-46CF-B094-C65308205B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1C8-46CF-B094-C65308205B0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1C8-46CF-B094-C65308205B0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1C8-46CF-B094-C65308205B0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1C8-46CF-B094-C65308205B0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1C8-46CF-B094-C65308205B0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1C8-46CF-B094-C65308205B0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1C8-46CF-B094-C65308205B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'Lámparas para el hogar S. A.'!$A$52:$A$62</c:f>
              <c:strCache>
                <c:ptCount val="11"/>
                <c:pt idx="0">
                  <c:v>COSTO DE VENTAS</c:v>
                </c:pt>
                <c:pt idx="1">
                  <c:v>UTILIDAD BRUTA</c:v>
                </c:pt>
                <c:pt idx="2">
                  <c:v>GASTOS DE ADMINISTRACIÓN</c:v>
                </c:pt>
                <c:pt idx="3">
                  <c:v>GASTOS DE VENTA</c:v>
                </c:pt>
                <c:pt idx="4">
                  <c:v>GASTOS FINANCIEROS</c:v>
                </c:pt>
                <c:pt idx="5">
                  <c:v>OTROS GASTOS</c:v>
                </c:pt>
                <c:pt idx="6">
                  <c:v>TOTAL DE GASTOS</c:v>
                </c:pt>
                <c:pt idx="7">
                  <c:v>PRODUCTOS FINANCIEROS </c:v>
                </c:pt>
                <c:pt idx="8">
                  <c:v>OTROS INGRESOS O PRODUCTOS</c:v>
                </c:pt>
                <c:pt idx="9">
                  <c:v>TOTAL DE INGRESOS</c:v>
                </c:pt>
                <c:pt idx="10">
                  <c:v>UTILIDAD ANTES DE IMPUESTOS</c:v>
                </c:pt>
              </c:strCache>
            </c:strRef>
          </c:cat>
          <c:val>
            <c:numRef>
              <c:f>'Lámparas para el hogar S. A.'!$C$52:$C$62</c:f>
              <c:numCache>
                <c:formatCode>0%</c:formatCode>
                <c:ptCount val="11"/>
                <c:pt idx="0">
                  <c:v>0.34862385321100919</c:v>
                </c:pt>
                <c:pt idx="2">
                  <c:v>8.2568807339449546E-2</c:v>
                </c:pt>
                <c:pt idx="3">
                  <c:v>6.4220183486238536E-2</c:v>
                </c:pt>
                <c:pt idx="4">
                  <c:v>1.834862385321101E-2</c:v>
                </c:pt>
                <c:pt idx="5">
                  <c:v>4.1284403669724773E-2</c:v>
                </c:pt>
                <c:pt idx="7">
                  <c:v>2.5229357798165139E-2</c:v>
                </c:pt>
                <c:pt idx="8">
                  <c:v>1.3761467889908258E-2</c:v>
                </c:pt>
                <c:pt idx="10">
                  <c:v>0.48394495412844035</c:v>
                </c:pt>
              </c:numCache>
            </c:numRef>
          </c:val>
          <c:extLst>
            <c:ext xmlns:c16="http://schemas.microsoft.com/office/drawing/2014/chart" uri="{C3380CC4-5D6E-409C-BE32-E72D297353CC}">
              <c16:uniqueId val="{00000016-71C8-46CF-B094-C65308205B0F}"/>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18-71C8-46CF-B094-C65308205B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A-71C8-46CF-B094-C65308205B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C-71C8-46CF-B094-C65308205B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E-71C8-46CF-B094-C65308205B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0-71C8-46CF-B094-C65308205B0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2-71C8-46CF-B094-C65308205B0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4-71C8-46CF-B094-C65308205B0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6-71C8-46CF-B094-C65308205B0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8-71C8-46CF-B094-C65308205B0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A-71C8-46CF-B094-C65308205B0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C-71C8-46CF-B094-C65308205B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'Lámparas para el hogar S. A.'!$A$52:$A$62</c15:sqref>
                        </c15:formulaRef>
                      </c:ext>
                    </c:extLst>
                    <c:strCache>
                      <c:ptCount val="11"/>
                      <c:pt idx="0">
                        <c:v>COSTO DE VENTAS</c:v>
                      </c:pt>
                      <c:pt idx="1">
                        <c:v>UTILIDAD BRUTA</c:v>
                      </c:pt>
                      <c:pt idx="2">
                        <c:v>GASTOS DE ADMINISTRACIÓN</c:v>
                      </c:pt>
                      <c:pt idx="3">
                        <c:v>GASTOS DE VENTA</c:v>
                      </c:pt>
                      <c:pt idx="4">
                        <c:v>GASTOS FINANCIEROS</c:v>
                      </c:pt>
                      <c:pt idx="5">
                        <c:v>OTROS GASTOS</c:v>
                      </c:pt>
                      <c:pt idx="6">
                        <c:v>TOTAL DE GASTOS</c:v>
                      </c:pt>
                      <c:pt idx="7">
                        <c:v>PRODUCTOS FINANCIEROS </c:v>
                      </c:pt>
                      <c:pt idx="8">
                        <c:v>OTROS INGRESOS O PRODUCTOS</c:v>
                      </c:pt>
                      <c:pt idx="9">
                        <c:v>TOTAL DE INGRESOS</c:v>
                      </c:pt>
                      <c:pt idx="10">
                        <c:v>UTILIDAD ANTES DE IMPUESTOS</c:v>
                      </c:pt>
                    </c:strCache>
                  </c:strRef>
                </c:cat>
                <c:val>
                  <c:numRef>
                    <c:extLst>
                      <c:ext uri="{02D57815-91ED-43cb-92C2-25804820EDAC}">
                        <c15:formulaRef>
                          <c15:sqref>'Lámparas para el hogar S. A.'!$B$52:$B$62</c15:sqref>
                        </c15:formulaRef>
                      </c:ext>
                    </c:extLst>
                    <c:numCache>
                      <c:formatCode>_("$"* #,##0.00_);_("$"* \(#,##0.00\);_("$"* "-"??_);_(@_)</c:formatCode>
                      <c:ptCount val="11"/>
                      <c:pt idx="0">
                        <c:v>114000</c:v>
                      </c:pt>
                      <c:pt idx="1">
                        <c:v>213000</c:v>
                      </c:pt>
                      <c:pt idx="2">
                        <c:v>27000</c:v>
                      </c:pt>
                      <c:pt idx="3">
                        <c:v>21000</c:v>
                      </c:pt>
                      <c:pt idx="4">
                        <c:v>6000</c:v>
                      </c:pt>
                      <c:pt idx="5">
                        <c:v>13500</c:v>
                      </c:pt>
                      <c:pt idx="6">
                        <c:v>67500</c:v>
                      </c:pt>
                      <c:pt idx="7">
                        <c:v>8250</c:v>
                      </c:pt>
                      <c:pt idx="8">
                        <c:v>4500</c:v>
                      </c:pt>
                      <c:pt idx="9">
                        <c:v>12750</c:v>
                      </c:pt>
                      <c:pt idx="10">
                        <c:v>158250</c:v>
                      </c:pt>
                    </c:numCache>
                  </c:numRef>
                </c:val>
                <c:extLst>
                  <c:ext xmlns:c16="http://schemas.microsoft.com/office/drawing/2014/chart" uri="{C3380CC4-5D6E-409C-BE32-E72D297353CC}">
                    <c16:uniqueId val="{0000002D-71C8-46CF-B094-C65308205B0F}"/>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Ralencar S.A. de C.V.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0.33359544445826389"/>
          <c:y val="9.9011917635692434E-2"/>
          <c:w val="0.28690406617818487"/>
          <c:h val="0.34700024282773895"/>
        </c:manualLayout>
      </c:layout>
      <c:pieChart>
        <c:varyColors val="1"/>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BB-400B-B17C-C172B05B5B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BB-400B-B17C-C172B05B5B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BB-400B-B17C-C172B05B5B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BB-400B-B17C-C172B05B5B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EBB-400B-B17C-C172B05B5B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EBB-400B-B17C-C172B05B5BB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EBB-400B-B17C-C172B05B5BB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EBB-400B-B17C-C172B05B5BB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EBB-400B-B17C-C172B05B5BB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EBB-400B-B17C-C172B05B5BB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EBB-400B-B17C-C172B05B5BB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EBB-400B-B17C-C172B05B5BB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EBB-400B-B17C-C172B05B5BB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EBB-400B-B17C-C172B05B5BB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EBB-400B-B17C-C172B05B5BB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EBB-400B-B17C-C172B05B5B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'Ralencar S.A. de C.V.'!$A$5:$A$20</c:f>
              <c:strCache>
                <c:ptCount val="16"/>
                <c:pt idx="0">
                  <c:v>Devoluciones S/Ventas</c:v>
                </c:pt>
                <c:pt idx="1">
                  <c:v>Descuentos S/ventas</c:v>
                </c:pt>
                <c:pt idx="2">
                  <c:v>Ventas netas</c:v>
                </c:pt>
                <c:pt idx="3">
                  <c:v>Compras</c:v>
                </c:pt>
                <c:pt idx="4">
                  <c:v>Devoluciones S/Compra</c:v>
                </c:pt>
                <c:pt idx="5">
                  <c:v>Inventario Inicial</c:v>
                </c:pt>
                <c:pt idx="6">
                  <c:v>Inventario final</c:v>
                </c:pt>
                <c:pt idx="7">
                  <c:v>Utilidad bruta</c:v>
                </c:pt>
                <c:pt idx="8">
                  <c:v>gastos de venta</c:v>
                </c:pt>
                <c:pt idx="9">
                  <c:v>gastos de administracion</c:v>
                </c:pt>
                <c:pt idx="10">
                  <c:v>gastos financieros</c:v>
                </c:pt>
                <c:pt idx="11">
                  <c:v>total de gastos</c:v>
                </c:pt>
                <c:pt idx="12">
                  <c:v>Utilidad antes de impuestos</c:v>
                </c:pt>
                <c:pt idx="13">
                  <c:v>ISR</c:v>
                </c:pt>
                <c:pt idx="14">
                  <c:v>PTU</c:v>
                </c:pt>
                <c:pt idx="15">
                  <c:v>Utilidad neta del ejercicio</c:v>
                </c:pt>
              </c:strCache>
            </c:strRef>
          </c:cat>
          <c:val>
            <c:numRef>
              <c:f>'Ralencar S.A. de C.V.'!$C$5:$C$20</c:f>
              <c:numCache>
                <c:formatCode>0%</c:formatCode>
                <c:ptCount val="16"/>
                <c:pt idx="0">
                  <c:v>0.19</c:v>
                </c:pt>
                <c:pt idx="1">
                  <c:v>0</c:v>
                </c:pt>
                <c:pt idx="2">
                  <c:v>0.8</c:v>
                </c:pt>
                <c:pt idx="3">
                  <c:v>0.46</c:v>
                </c:pt>
                <c:pt idx="4">
                  <c:v>0.09</c:v>
                </c:pt>
                <c:pt idx="5">
                  <c:v>0.16</c:v>
                </c:pt>
                <c:pt idx="6">
                  <c:v>0.08</c:v>
                </c:pt>
                <c:pt idx="7">
                  <c:v>0.35</c:v>
                </c:pt>
                <c:pt idx="8">
                  <c:v>0.03</c:v>
                </c:pt>
                <c:pt idx="9">
                  <c:v>0.02</c:v>
                </c:pt>
                <c:pt idx="10">
                  <c:v>0</c:v>
                </c:pt>
                <c:pt idx="11">
                  <c:v>0.06</c:v>
                </c:pt>
                <c:pt idx="12">
                  <c:v>0.28999999999999998</c:v>
                </c:pt>
                <c:pt idx="13">
                  <c:v>0.3</c:v>
                </c:pt>
                <c:pt idx="14">
                  <c:v>0.1</c:v>
                </c:pt>
                <c:pt idx="15">
                  <c:v>0.18</c:v>
                </c:pt>
              </c:numCache>
            </c:numRef>
          </c:val>
          <c:extLst>
            <c:ext xmlns:c16="http://schemas.microsoft.com/office/drawing/2014/chart" uri="{C3380CC4-5D6E-409C-BE32-E72D297353CC}">
              <c16:uniqueId val="{00000001-96E6-40AB-922D-A17B8C6BE760}"/>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21-EEBB-400B-B17C-C172B05B5B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EEBB-400B-B17C-C172B05B5B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EEBB-400B-B17C-C172B05B5B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EEBB-400B-B17C-C172B05B5B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9-EEBB-400B-B17C-C172B05B5B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B-EEBB-400B-B17C-C172B05B5BB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D-EEBB-400B-B17C-C172B05B5BB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F-EEBB-400B-B17C-C172B05B5BB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1-EEBB-400B-B17C-C172B05B5BB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3-EEBB-400B-B17C-C172B05B5BB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5-EEBB-400B-B17C-C172B05B5BB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7-EEBB-400B-B17C-C172B05B5BB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9-EEBB-400B-B17C-C172B05B5BB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B-EEBB-400B-B17C-C172B05B5BB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3D-EEBB-400B-B17C-C172B05B5BBE}"/>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3F-EEBB-400B-B17C-C172B05B5B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'Ralencar S.A. de C.V.'!$A$5:$A$20</c15:sqref>
                        </c15:formulaRef>
                      </c:ext>
                    </c:extLst>
                    <c:strCache>
                      <c:ptCount val="16"/>
                      <c:pt idx="0">
                        <c:v>Devoluciones S/Ventas</c:v>
                      </c:pt>
                      <c:pt idx="1">
                        <c:v>Descuentos S/ventas</c:v>
                      </c:pt>
                      <c:pt idx="2">
                        <c:v>Ventas netas</c:v>
                      </c:pt>
                      <c:pt idx="3">
                        <c:v>Compras</c:v>
                      </c:pt>
                      <c:pt idx="4">
                        <c:v>Devoluciones S/Compra</c:v>
                      </c:pt>
                      <c:pt idx="5">
                        <c:v>Inventario Inicial</c:v>
                      </c:pt>
                      <c:pt idx="6">
                        <c:v>Inventario final</c:v>
                      </c:pt>
                      <c:pt idx="7">
                        <c:v>Utilidad bruta</c:v>
                      </c:pt>
                      <c:pt idx="8">
                        <c:v>gastos de venta</c:v>
                      </c:pt>
                      <c:pt idx="9">
                        <c:v>gastos de administracion</c:v>
                      </c:pt>
                      <c:pt idx="10">
                        <c:v>gastos financieros</c:v>
                      </c:pt>
                      <c:pt idx="11">
                        <c:v>total de gastos</c:v>
                      </c:pt>
                      <c:pt idx="12">
                        <c:v>Utilidad antes de impuestos</c:v>
                      </c:pt>
                      <c:pt idx="13">
                        <c:v>ISR</c:v>
                      </c:pt>
                      <c:pt idx="14">
                        <c:v>PTU</c:v>
                      </c:pt>
                      <c:pt idx="15">
                        <c:v>Utilidad neta del ejercicio</c:v>
                      </c:pt>
                    </c:strCache>
                  </c:strRef>
                </c:cat>
                <c:val>
                  <c:numRef>
                    <c:extLst>
                      <c:ext uri="{02D57815-91ED-43cb-92C2-25804820EDAC}">
                        <c15:formulaRef>
                          <c15:sqref>'Ralencar S.A. de C.V.'!$B$5:$B$20</c15:sqref>
                        </c15:formulaRef>
                      </c:ext>
                    </c:extLst>
                    <c:numCache>
                      <c:formatCode>"$"#,##0.00_);[Red]\("$"#,##0.00\)</c:formatCode>
                      <c:ptCount val="16"/>
                      <c:pt idx="0">
                        <c:v>725000</c:v>
                      </c:pt>
                      <c:pt idx="1">
                        <c:v>15000</c:v>
                      </c:pt>
                      <c:pt idx="2">
                        <c:v>2985000</c:v>
                      </c:pt>
                      <c:pt idx="3">
                        <c:v>1700000</c:v>
                      </c:pt>
                      <c:pt idx="4">
                        <c:v>325000</c:v>
                      </c:pt>
                      <c:pt idx="5">
                        <c:v>600000</c:v>
                      </c:pt>
                      <c:pt idx="6">
                        <c:v>300000</c:v>
                      </c:pt>
                      <c:pt idx="7">
                        <c:v>1310000</c:v>
                      </c:pt>
                      <c:pt idx="8">
                        <c:v>110000</c:v>
                      </c:pt>
                      <c:pt idx="9">
                        <c:v>93000</c:v>
                      </c:pt>
                      <c:pt idx="10">
                        <c:v>15000</c:v>
                      </c:pt>
                      <c:pt idx="11">
                        <c:v>218000</c:v>
                      </c:pt>
                      <c:pt idx="12">
                        <c:v>1092000</c:v>
                      </c:pt>
                      <c:pt idx="13">
                        <c:v>327600</c:v>
                      </c:pt>
                      <c:pt idx="14">
                        <c:v>109200</c:v>
                      </c:pt>
                      <c:pt idx="15">
                        <c:v>655200</c:v>
                      </c:pt>
                    </c:numCache>
                  </c:numRef>
                </c:val>
                <c:extLst>
                  <c:ext xmlns:c16="http://schemas.microsoft.com/office/drawing/2014/chart" uri="{C3380CC4-5D6E-409C-BE32-E72D297353CC}">
                    <c16:uniqueId val="{00000000-96E6-40AB-922D-A17B8C6BE760}"/>
                  </c:ext>
                </c:extLst>
              </c15:ser>
            </c15:filteredPieSeries>
          </c:ext>
        </c:extLst>
      </c:pieChart>
      <c:spPr>
        <a:noFill/>
        <a:ln>
          <a:noFill/>
        </a:ln>
        <a:effectLst/>
      </c:spPr>
    </c:plotArea>
    <c:legend>
      <c:legendPos val="b"/>
      <c:layout>
        <c:manualLayout>
          <c:xMode val="edge"/>
          <c:yMode val="edge"/>
          <c:x val="4.8015625459522808E-2"/>
          <c:y val="0.5197850954638904"/>
          <c:w val="0.8416495112383281"/>
          <c:h val="0.244931271266598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Rolcar S.A. de C.V.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pieChart>
        <c:varyColors val="1"/>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71-4A49-882A-6C828F5B6B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71-4A49-882A-6C828F5B6B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71-4A49-882A-6C828F5B6B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71-4A49-882A-6C828F5B6B9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71-4A49-882A-6C828F5B6B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271-4A49-882A-6C828F5B6B9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271-4A49-882A-6C828F5B6B9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271-4A49-882A-6C828F5B6B9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271-4A49-882A-6C828F5B6B9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271-4A49-882A-6C828F5B6B9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271-4A49-882A-6C828F5B6B9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271-4A49-882A-6C828F5B6B9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271-4A49-882A-6C828F5B6B9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271-4A49-882A-6C828F5B6B9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271-4A49-882A-6C828F5B6B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'Ralencar S.A. de C.V.'!$A$32:$A$46</c:f>
              <c:strCache>
                <c:ptCount val="15"/>
                <c:pt idx="0">
                  <c:v>Compras</c:v>
                </c:pt>
                <c:pt idx="1">
                  <c:v>Inventario Inicial</c:v>
                </c:pt>
                <c:pt idx="2">
                  <c:v>Inventario final</c:v>
                </c:pt>
                <c:pt idx="3">
                  <c:v>Otros Productos</c:v>
                </c:pt>
                <c:pt idx="4">
                  <c:v>Utilidad bruta</c:v>
                </c:pt>
                <c:pt idx="5">
                  <c:v>Gastos de Compra</c:v>
                </c:pt>
                <c:pt idx="6">
                  <c:v>Gastos Financieros</c:v>
                </c:pt>
                <c:pt idx="7">
                  <c:v>gastos de administracion</c:v>
                </c:pt>
                <c:pt idx="8">
                  <c:v>Otros Gastos</c:v>
                </c:pt>
                <c:pt idx="9">
                  <c:v>total de gastos</c:v>
                </c:pt>
                <c:pt idx="10">
                  <c:v>Utilidad por operaciones continuas</c:v>
                </c:pt>
                <c:pt idx="11">
                  <c:v>antes del ISR y PTU</c:v>
                </c:pt>
                <c:pt idx="12">
                  <c:v>ISR</c:v>
                </c:pt>
                <c:pt idx="13">
                  <c:v>PTU</c:v>
                </c:pt>
                <c:pt idx="14">
                  <c:v>Utilidad neta del ejercicio</c:v>
                </c:pt>
              </c:strCache>
            </c:strRef>
          </c:cat>
          <c:val>
            <c:numRef>
              <c:f>'Ralencar S.A. de C.V.'!$C$32:$C$46</c:f>
              <c:numCache>
                <c:formatCode>0%</c:formatCode>
                <c:ptCount val="15"/>
                <c:pt idx="0">
                  <c:v>0.5</c:v>
                </c:pt>
                <c:pt idx="1">
                  <c:v>0.34</c:v>
                </c:pt>
                <c:pt idx="2">
                  <c:v>0.26</c:v>
                </c:pt>
                <c:pt idx="3">
                  <c:v>0.01</c:v>
                </c:pt>
                <c:pt idx="4">
                  <c:v>0.43</c:v>
                </c:pt>
                <c:pt idx="5">
                  <c:v>7.0000000000000007E-2</c:v>
                </c:pt>
                <c:pt idx="6">
                  <c:v>0.01</c:v>
                </c:pt>
                <c:pt idx="7">
                  <c:v>0.11</c:v>
                </c:pt>
                <c:pt idx="8">
                  <c:v>0.01</c:v>
                </c:pt>
                <c:pt idx="9">
                  <c:v>0.21</c:v>
                </c:pt>
                <c:pt idx="11">
                  <c:v>0.22</c:v>
                </c:pt>
                <c:pt idx="12">
                  <c:v>0.3</c:v>
                </c:pt>
                <c:pt idx="13">
                  <c:v>0.1</c:v>
                </c:pt>
                <c:pt idx="14">
                  <c:v>0.13</c:v>
                </c:pt>
              </c:numCache>
            </c:numRef>
          </c:val>
          <c:extLst>
            <c:ext xmlns:c16="http://schemas.microsoft.com/office/drawing/2014/chart" uri="{C3380CC4-5D6E-409C-BE32-E72D297353CC}">
              <c16:uniqueId val="{00000001-F1B5-4C3F-A32A-F86882020E03}"/>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1F-7271-4A49-882A-6C828F5B6B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7271-4A49-882A-6C828F5B6B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7271-4A49-882A-6C828F5B6B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7271-4A49-882A-6C828F5B6B9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7271-4A49-882A-6C828F5B6B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9-7271-4A49-882A-6C828F5B6B9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B-7271-4A49-882A-6C828F5B6B9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D-7271-4A49-882A-6C828F5B6B9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F-7271-4A49-882A-6C828F5B6B9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1-7271-4A49-882A-6C828F5B6B9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3-7271-4A49-882A-6C828F5B6B9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5-7271-4A49-882A-6C828F5B6B9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7-7271-4A49-882A-6C828F5B6B9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9-7271-4A49-882A-6C828F5B6B9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3B-7271-4A49-882A-6C828F5B6B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'Ralencar S.A. de C.V.'!$A$32:$A$46</c15:sqref>
                        </c15:formulaRef>
                      </c:ext>
                    </c:extLst>
                    <c:strCache>
                      <c:ptCount val="15"/>
                      <c:pt idx="0">
                        <c:v>Compras</c:v>
                      </c:pt>
                      <c:pt idx="1">
                        <c:v>Inventario Inicial</c:v>
                      </c:pt>
                      <c:pt idx="2">
                        <c:v>Inventario final</c:v>
                      </c:pt>
                      <c:pt idx="3">
                        <c:v>Otros Productos</c:v>
                      </c:pt>
                      <c:pt idx="4">
                        <c:v>Utilidad bruta</c:v>
                      </c:pt>
                      <c:pt idx="5">
                        <c:v>Gastos de Compra</c:v>
                      </c:pt>
                      <c:pt idx="6">
                        <c:v>Gastos Financieros</c:v>
                      </c:pt>
                      <c:pt idx="7">
                        <c:v>gastos de administracion</c:v>
                      </c:pt>
                      <c:pt idx="8">
                        <c:v>Otros Gastos</c:v>
                      </c:pt>
                      <c:pt idx="9">
                        <c:v>total de gastos</c:v>
                      </c:pt>
                      <c:pt idx="10">
                        <c:v>Utilidad por operaciones continuas</c:v>
                      </c:pt>
                      <c:pt idx="11">
                        <c:v>antes del ISR y PTU</c:v>
                      </c:pt>
                      <c:pt idx="12">
                        <c:v>ISR</c:v>
                      </c:pt>
                      <c:pt idx="13">
                        <c:v>PTU</c:v>
                      </c:pt>
                      <c:pt idx="14">
                        <c:v>Utilidad neta del ejercicio</c:v>
                      </c:pt>
                    </c:strCache>
                  </c:strRef>
                </c:cat>
                <c:val>
                  <c:numRef>
                    <c:extLst>
                      <c:ext uri="{02D57815-91ED-43cb-92C2-25804820EDAC}">
                        <c15:formulaRef>
                          <c15:sqref>'Ralencar S.A. de C.V.'!$B$32:$B$46</c15:sqref>
                        </c15:formulaRef>
                      </c:ext>
                    </c:extLst>
                    <c:numCache>
                      <c:formatCode>"$"#,##0.00_);[Red]\("$"#,##0.00\)</c:formatCode>
                      <c:ptCount val="15"/>
                      <c:pt idx="0">
                        <c:v>175000</c:v>
                      </c:pt>
                      <c:pt idx="1">
                        <c:v>120000</c:v>
                      </c:pt>
                      <c:pt idx="2">
                        <c:v>90000</c:v>
                      </c:pt>
                      <c:pt idx="3">
                        <c:v>5000</c:v>
                      </c:pt>
                      <c:pt idx="4">
                        <c:v>150000</c:v>
                      </c:pt>
                      <c:pt idx="5">
                        <c:v>25000</c:v>
                      </c:pt>
                      <c:pt idx="6">
                        <c:v>3500</c:v>
                      </c:pt>
                      <c:pt idx="7">
                        <c:v>40000</c:v>
                      </c:pt>
                      <c:pt idx="8">
                        <c:v>5000</c:v>
                      </c:pt>
                      <c:pt idx="9">
                        <c:v>73500</c:v>
                      </c:pt>
                      <c:pt idx="11">
                        <c:v>76500</c:v>
                      </c:pt>
                      <c:pt idx="12">
                        <c:v>22950</c:v>
                      </c:pt>
                      <c:pt idx="13">
                        <c:v>7650</c:v>
                      </c:pt>
                      <c:pt idx="14">
                        <c:v>45900</c:v>
                      </c:pt>
                    </c:numCache>
                  </c:numRef>
                </c:val>
                <c:extLst>
                  <c:ext xmlns:c16="http://schemas.microsoft.com/office/drawing/2014/chart" uri="{C3380CC4-5D6E-409C-BE32-E72D297353CC}">
                    <c16:uniqueId val="{00000000-F1B5-4C3F-A32A-F86882020E03}"/>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Silvino y asociados A.C.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pieChart>
        <c:varyColors val="1"/>
        <c:ser>
          <c:idx val="1"/>
          <c:order val="1"/>
          <c:tx>
            <c:strRef>
              <c:f>'Ralencar S.A. de C.V.'!$C$48:$C$50</c:f>
              <c:strCache>
                <c:ptCount val="3"/>
                <c:pt idx="0">
                  <c:v>Silvino y asociados A.C.</c:v>
                </c:pt>
                <c:pt idx="1">
                  <c:v>Estado de Resultados del 01 de de enero al 31 diciembre de 2009</c:v>
                </c:pt>
                <c:pt idx="2">
                  <c:v>Porcentaje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25-4022-85DA-6758F6CBBD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25-4022-85DA-6758F6CBBD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25-4022-85DA-6758F6CBBD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25-4022-85DA-6758F6CBBD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25-4022-85DA-6758F6CBBD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725-4022-85DA-6758F6CBBD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725-4022-85DA-6758F6CBBD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725-4022-85DA-6758F6CBBD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725-4022-85DA-6758F6CBBD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725-4022-85DA-6758F6CBBDA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725-4022-85DA-6758F6CBBDA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725-4022-85DA-6758F6CBBDA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725-4022-85DA-6758F6CBBDA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725-4022-85DA-6758F6CBBDA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725-4022-85DA-6758F6CBBDA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9725-4022-85DA-6758F6CBBDA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9725-4022-85DA-6758F6CBBDA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9725-4022-85DA-6758F6CBBDA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9725-4022-85DA-6758F6CBBD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'Ralencar S.A. de C.V.'!$A$51:$A$69</c:f>
              <c:strCache>
                <c:ptCount val="19"/>
                <c:pt idx="0">
                  <c:v>Ventas</c:v>
                </c:pt>
                <c:pt idx="1">
                  <c:v>Devoluciones S/Ventas</c:v>
                </c:pt>
                <c:pt idx="2">
                  <c:v>Descuentos S/ventas</c:v>
                </c:pt>
                <c:pt idx="3">
                  <c:v>Ventas netas</c:v>
                </c:pt>
                <c:pt idx="4">
                  <c:v>Compras</c:v>
                </c:pt>
                <c:pt idx="5">
                  <c:v>Devoluciones S/Compra</c:v>
                </c:pt>
                <c:pt idx="6">
                  <c:v>Productos Financieros</c:v>
                </c:pt>
                <c:pt idx="7">
                  <c:v>Inventario Inicial</c:v>
                </c:pt>
                <c:pt idx="8">
                  <c:v>Inventario final</c:v>
                </c:pt>
                <c:pt idx="9">
                  <c:v>Utilidad bruta</c:v>
                </c:pt>
                <c:pt idx="10">
                  <c:v>Gastos de Compra</c:v>
                </c:pt>
                <c:pt idx="11">
                  <c:v>gastos de administracion</c:v>
                </c:pt>
                <c:pt idx="12">
                  <c:v>Otros Gastos</c:v>
                </c:pt>
                <c:pt idx="13">
                  <c:v>total de gastos</c:v>
                </c:pt>
                <c:pt idx="14">
                  <c:v>Utilidad por operaciones continuas</c:v>
                </c:pt>
                <c:pt idx="15">
                  <c:v>antes del ISR y PTU</c:v>
                </c:pt>
                <c:pt idx="16">
                  <c:v>ISR</c:v>
                </c:pt>
                <c:pt idx="17">
                  <c:v>PTU</c:v>
                </c:pt>
                <c:pt idx="18">
                  <c:v>Utilidad neta del ejercicio</c:v>
                </c:pt>
              </c:strCache>
            </c:strRef>
          </c:cat>
          <c:val>
            <c:numRef>
              <c:f>'Ralencar S.A. de C.V.'!$C$51:$C$69</c:f>
              <c:numCache>
                <c:formatCode>0%</c:formatCode>
                <c:ptCount val="19"/>
                <c:pt idx="0">
                  <c:v>1</c:v>
                </c:pt>
                <c:pt idx="1">
                  <c:v>0.18</c:v>
                </c:pt>
                <c:pt idx="2">
                  <c:v>0.25</c:v>
                </c:pt>
                <c:pt idx="3">
                  <c:v>0.56999999999999995</c:v>
                </c:pt>
                <c:pt idx="4">
                  <c:v>0.61</c:v>
                </c:pt>
                <c:pt idx="5">
                  <c:v>0.03</c:v>
                </c:pt>
                <c:pt idx="6">
                  <c:v>0.02</c:v>
                </c:pt>
                <c:pt idx="7">
                  <c:v>0.31</c:v>
                </c:pt>
                <c:pt idx="8">
                  <c:v>0.26</c:v>
                </c:pt>
                <c:pt idx="9">
                  <c:v>-0.04</c:v>
                </c:pt>
                <c:pt idx="10">
                  <c:v>0.01</c:v>
                </c:pt>
                <c:pt idx="11">
                  <c:v>0.26</c:v>
                </c:pt>
                <c:pt idx="12">
                  <c:v>0.01</c:v>
                </c:pt>
                <c:pt idx="13">
                  <c:v>0.27</c:v>
                </c:pt>
                <c:pt idx="14">
                  <c:v>0</c:v>
                </c:pt>
                <c:pt idx="15">
                  <c:v>-0.31</c:v>
                </c:pt>
                <c:pt idx="16">
                  <c:v>0.3</c:v>
                </c:pt>
                <c:pt idx="17">
                  <c:v>0.1</c:v>
                </c:pt>
                <c:pt idx="18">
                  <c:v>-0.19</c:v>
                </c:pt>
              </c:numCache>
            </c:numRef>
          </c:val>
          <c:extLst>
            <c:ext xmlns:c16="http://schemas.microsoft.com/office/drawing/2014/chart" uri="{C3380CC4-5D6E-409C-BE32-E72D297353CC}">
              <c16:uniqueId val="{00000001-850D-439F-93C5-508F6AEAD198}"/>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'Ralencar S.A. de C.V.'!$B$48:$B$50</c15:sqref>
                        </c15:formulaRef>
                      </c:ext>
                    </c:extLst>
                    <c:strCache>
                      <c:ptCount val="3"/>
                      <c:pt idx="0">
                        <c:v>Silvino y asociados A.C.</c:v>
                      </c:pt>
                      <c:pt idx="1">
                        <c:v>Estado de Resultados del 01 de de enero al 31 diciembre de 2009</c:v>
                      </c:pt>
                      <c:pt idx="2">
                        <c:v>Importe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9725-4022-85DA-6758F6CBBD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9725-4022-85DA-6758F6CBBD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9725-4022-85DA-6758F6CBBD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9725-4022-85DA-6758F6CBBD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9725-4022-85DA-6758F6CBBD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9725-4022-85DA-6758F6CBBD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9725-4022-85DA-6758F6CBBD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9725-4022-85DA-6758F6CBBD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9725-4022-85DA-6758F6CBBD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9725-4022-85DA-6758F6CBBDA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9725-4022-85DA-6758F6CBBDA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9725-4022-85DA-6758F6CBBDA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9725-4022-85DA-6758F6CBBDA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9725-4022-85DA-6758F6CBBDA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9725-4022-85DA-6758F6CBBDA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9725-4022-85DA-6758F6CBBDA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9725-4022-85DA-6758F6CBBDA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9725-4022-85DA-6758F6CBBDA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9725-4022-85DA-6758F6CBBD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'Ralencar S.A. de C.V.'!$A$51:$A$69</c15:sqref>
                        </c15:formulaRef>
                      </c:ext>
                    </c:extLst>
                    <c:strCache>
                      <c:ptCount val="19"/>
                      <c:pt idx="0">
                        <c:v>Ventas</c:v>
                      </c:pt>
                      <c:pt idx="1">
                        <c:v>Devoluciones S/Ventas</c:v>
                      </c:pt>
                      <c:pt idx="2">
                        <c:v>Descuentos S/ventas</c:v>
                      </c:pt>
                      <c:pt idx="3">
                        <c:v>Ventas netas</c:v>
                      </c:pt>
                      <c:pt idx="4">
                        <c:v>Compras</c:v>
                      </c:pt>
                      <c:pt idx="5">
                        <c:v>Devoluciones S/Compra</c:v>
                      </c:pt>
                      <c:pt idx="6">
                        <c:v>Productos Financieros</c:v>
                      </c:pt>
                      <c:pt idx="7">
                        <c:v>Inventario Inicial</c:v>
                      </c:pt>
                      <c:pt idx="8">
                        <c:v>Inventario final</c:v>
                      </c:pt>
                      <c:pt idx="9">
                        <c:v>Utilidad bruta</c:v>
                      </c:pt>
                      <c:pt idx="10">
                        <c:v>Gastos de Compra</c:v>
                      </c:pt>
                      <c:pt idx="11">
                        <c:v>gastos de administracion</c:v>
                      </c:pt>
                      <c:pt idx="12">
                        <c:v>Otros Gastos</c:v>
                      </c:pt>
                      <c:pt idx="13">
                        <c:v>total de gastos</c:v>
                      </c:pt>
                      <c:pt idx="14">
                        <c:v>Utilidad por operaciones continuas</c:v>
                      </c:pt>
                      <c:pt idx="15">
                        <c:v>antes del ISR y PTU</c:v>
                      </c:pt>
                      <c:pt idx="16">
                        <c:v>ISR</c:v>
                      </c:pt>
                      <c:pt idx="17">
                        <c:v>PTU</c:v>
                      </c:pt>
                      <c:pt idx="18">
                        <c:v>Utilidad neta del ejercicio</c:v>
                      </c:pt>
                    </c:strCache>
                  </c:strRef>
                </c:cat>
                <c:val>
                  <c:numRef>
                    <c:extLst>
                      <c:ext uri="{02D57815-91ED-43cb-92C2-25804820EDAC}">
                        <c15:formulaRef>
                          <c15:sqref>'Ralencar S.A. de C.V.'!$B$51:$B$69</c15:sqref>
                        </c15:formulaRef>
                      </c:ext>
                    </c:extLst>
                    <c:numCache>
                      <c:formatCode>"$"#,##0.00_);[Red]\("$"#,##0.00\)</c:formatCode>
                      <c:ptCount val="19"/>
                      <c:pt idx="0">
                        <c:v>15000000</c:v>
                      </c:pt>
                      <c:pt idx="1">
                        <c:v>2700000</c:v>
                      </c:pt>
                      <c:pt idx="2">
                        <c:v>3800000</c:v>
                      </c:pt>
                      <c:pt idx="3">
                        <c:v>8500000</c:v>
                      </c:pt>
                      <c:pt idx="4">
                        <c:v>9100000</c:v>
                      </c:pt>
                      <c:pt idx="5">
                        <c:v>465000</c:v>
                      </c:pt>
                      <c:pt idx="6">
                        <c:v>300000</c:v>
                      </c:pt>
                      <c:pt idx="7">
                        <c:v>4690000</c:v>
                      </c:pt>
                      <c:pt idx="8">
                        <c:v>3960000</c:v>
                      </c:pt>
                      <c:pt idx="9">
                        <c:v>-565000</c:v>
                      </c:pt>
                      <c:pt idx="10">
                        <c:v>135000</c:v>
                      </c:pt>
                      <c:pt idx="11">
                        <c:v>3875000</c:v>
                      </c:pt>
                      <c:pt idx="12">
                        <c:v>90000</c:v>
                      </c:pt>
                      <c:pt idx="13">
                        <c:v>4100000</c:v>
                      </c:pt>
                      <c:pt idx="15">
                        <c:v>-4665000</c:v>
                      </c:pt>
                      <c:pt idx="16">
                        <c:v>-1399500</c:v>
                      </c:pt>
                      <c:pt idx="17">
                        <c:v>-466500</c:v>
                      </c:pt>
                      <c:pt idx="18">
                        <c:v>-2799000</c:v>
                      </c:pt>
                    </c:numCache>
                  </c:numRef>
                </c:val>
                <c:extLst>
                  <c:ext xmlns:c16="http://schemas.microsoft.com/office/drawing/2014/chart" uri="{C3380CC4-5D6E-409C-BE32-E72D297353CC}">
                    <c16:uniqueId val="{00000000-850D-439F-93C5-508F6AEAD198}"/>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1" i="0" u="none" strike="noStrike" baseline="0">
                <a:effectLst/>
              </a:rPr>
              <a:t>Activos </a:t>
            </a:r>
          </a:p>
          <a:p>
            <a:pPr>
              <a:defRPr/>
            </a:pPr>
            <a:r>
              <a:rPr lang="es-MX" sz="1400" b="1" i="0" u="none" strike="noStrike" baseline="0">
                <a:effectLst/>
              </a:rPr>
              <a:t>2011-2012</a:t>
            </a:r>
            <a:r>
              <a:rPr lang="es-MX" sz="1400" b="0" i="0" u="none" strike="noStrike" baseline="0"/>
              <a:t> </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'Empresa Lostreschanchitos '!$B$2</c:f>
              <c:strCache>
                <c:ptCount val="1"/>
                <c:pt idx="0">
                  <c:v>2011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'!$A$3:$A$29</c15:sqref>
                  </c15:fullRef>
                </c:ext>
              </c:extLst>
              <c:f>('Empresa Lostreschanchitos '!$A$9,'Empresa Lostreschanchitos '!$A$12:$A$13)</c:f>
              <c:strCache>
                <c:ptCount val="3"/>
                <c:pt idx="0">
                  <c:v>Total de Activos Corrientes</c:v>
                </c:pt>
                <c:pt idx="1">
                  <c:v>Activo Fijo Neto</c:v>
                </c:pt>
                <c:pt idx="2">
                  <c:v>Total Activos</c:v>
                </c:pt>
              </c:strCache>
            </c:strRef>
          </c:cat>
          <c:val>
            <c:numRef>
              <c:extLst>
                <c:ext xmlns:c15="http://schemas.microsoft.com/office/drawing/2012/chart" uri="{02D57815-91ED-43cb-92C2-25804820EDAC}">
                  <c15:fullRef>
                    <c15:sqref>'Empresa Lostreschanchitos '!$B$3:$B$29</c15:sqref>
                  </c15:fullRef>
                </c:ext>
              </c:extLst>
              <c:f>('Empresa Lostreschanchitos '!$B$9,'Empresa Lostreschanchitos '!$B$12:$B$13)</c:f>
              <c:numCache>
                <c:formatCode>General</c:formatCode>
                <c:ptCount val="3"/>
                <c:pt idx="0" formatCode="0">
                  <c:v>773</c:v>
                </c:pt>
                <c:pt idx="1" formatCode="0">
                  <c:v>240</c:v>
                </c:pt>
                <c:pt idx="2" formatCode="0">
                  <c:v>1013</c:v>
                </c:pt>
              </c:numCache>
            </c:numRef>
          </c:val>
          <c:extLst>
            <c:ext xmlns:c16="http://schemas.microsoft.com/office/drawing/2014/chart" uri="{C3380CC4-5D6E-409C-BE32-E72D297353CC}">
              <c16:uniqueId val="{00000000-6798-4983-A970-6A2EA5488709}"/>
            </c:ext>
          </c:extLst>
        </c:ser>
        <c:ser>
          <c:idx val="1"/>
          <c:order val="1"/>
          <c:tx>
            <c:strRef>
              <c:f>'Empresa Lostreschanchitos '!$C$2</c:f>
              <c:strCache>
                <c:ptCount val="1"/>
                <c:pt idx="0">
                  <c:v>2012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'!$A$3:$A$29</c15:sqref>
                  </c15:fullRef>
                </c:ext>
              </c:extLst>
              <c:f>('Empresa Lostreschanchitos '!$A$9,'Empresa Lostreschanchitos '!$A$12:$A$13)</c:f>
              <c:strCache>
                <c:ptCount val="3"/>
                <c:pt idx="0">
                  <c:v>Total de Activos Corrientes</c:v>
                </c:pt>
                <c:pt idx="1">
                  <c:v>Activo Fijo Neto</c:v>
                </c:pt>
                <c:pt idx="2">
                  <c:v>Total Activos</c:v>
                </c:pt>
              </c:strCache>
            </c:strRef>
          </c:cat>
          <c:val>
            <c:numRef>
              <c:extLst>
                <c:ext xmlns:c15="http://schemas.microsoft.com/office/drawing/2012/chart" uri="{02D57815-91ED-43cb-92C2-25804820EDAC}">
                  <c15:fullRef>
                    <c15:sqref>'Empresa Lostreschanchitos '!$C$3:$C$29</c15:sqref>
                  </c15:fullRef>
                </c:ext>
              </c:extLst>
              <c:f>('Empresa Lostreschanchitos '!$C$9,'Empresa Lostreschanchitos '!$C$12:$C$13)</c:f>
              <c:numCache>
                <c:formatCode>General</c:formatCode>
                <c:ptCount val="3"/>
                <c:pt idx="0" formatCode="0">
                  <c:v>908</c:v>
                </c:pt>
                <c:pt idx="1" formatCode="0">
                  <c:v>310</c:v>
                </c:pt>
                <c:pt idx="2" formatCode="0">
                  <c:v>1218</c:v>
                </c:pt>
              </c:numCache>
            </c:numRef>
          </c:val>
          <c:extLst>
            <c:ext xmlns:c16="http://schemas.microsoft.com/office/drawing/2014/chart" uri="{C3380CC4-5D6E-409C-BE32-E72D297353CC}">
              <c16:uniqueId val="{00000001-6798-4983-A970-6A2EA5488709}"/>
            </c:ext>
          </c:extLst>
        </c:ser>
        <c:ser>
          <c:idx val="2"/>
          <c:order val="2"/>
          <c:tx>
            <c:strRef>
              <c:f>'Empresa Lostreschanchitos '!$D$2</c:f>
              <c:strCache>
                <c:ptCount val="1"/>
                <c:pt idx="0">
                  <c:v>Variacion absoluta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'!$A$3:$A$29</c15:sqref>
                  </c15:fullRef>
                </c:ext>
              </c:extLst>
              <c:f>('Empresa Lostreschanchitos '!$A$9,'Empresa Lostreschanchitos '!$A$12:$A$13)</c:f>
              <c:strCache>
                <c:ptCount val="3"/>
                <c:pt idx="0">
                  <c:v>Total de Activos Corrientes</c:v>
                </c:pt>
                <c:pt idx="1">
                  <c:v>Activo Fijo Neto</c:v>
                </c:pt>
                <c:pt idx="2">
                  <c:v>Total Activos</c:v>
                </c:pt>
              </c:strCache>
            </c:strRef>
          </c:cat>
          <c:val>
            <c:numRef>
              <c:extLst>
                <c:ext xmlns:c15="http://schemas.microsoft.com/office/drawing/2012/chart" uri="{02D57815-91ED-43cb-92C2-25804820EDAC}">
                  <c15:fullRef>
                    <c15:sqref>'Empresa Lostreschanchitos '!$D$3:$D$29</c15:sqref>
                  </c15:fullRef>
                </c:ext>
              </c:extLst>
              <c:f>('Empresa Lostreschanchitos '!$D$9,'Empresa Lostreschanchitos '!$D$12:$D$13)</c:f>
              <c:numCache>
                <c:formatCode>General</c:formatCode>
                <c:ptCount val="3"/>
                <c:pt idx="0" formatCode="0">
                  <c:v>135</c:v>
                </c:pt>
                <c:pt idx="1" formatCode="0">
                  <c:v>70</c:v>
                </c:pt>
                <c:pt idx="2" formatCode="0">
                  <c:v>205</c:v>
                </c:pt>
              </c:numCache>
            </c:numRef>
          </c:val>
          <c:extLst>
            <c:ext xmlns:c16="http://schemas.microsoft.com/office/drawing/2014/chart" uri="{C3380CC4-5D6E-409C-BE32-E72D297353CC}">
              <c16:uniqueId val="{00000002-6798-4983-A970-6A2EA5488709}"/>
            </c:ext>
          </c:extLst>
        </c:ser>
        <c:ser>
          <c:idx val="3"/>
          <c:order val="3"/>
          <c:tx>
            <c:strRef>
              <c:f>'Empresa Lostreschanchitos '!$E$2</c:f>
              <c:strCache>
                <c:ptCount val="1"/>
                <c:pt idx="0">
                  <c:v>Variacion relativa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'!$A$3:$A$29</c15:sqref>
                  </c15:fullRef>
                </c:ext>
              </c:extLst>
              <c:f>('Empresa Lostreschanchitos '!$A$9,'Empresa Lostreschanchitos '!$A$12:$A$13)</c:f>
              <c:strCache>
                <c:ptCount val="3"/>
                <c:pt idx="0">
                  <c:v>Total de Activos Corrientes</c:v>
                </c:pt>
                <c:pt idx="1">
                  <c:v>Activo Fijo Neto</c:v>
                </c:pt>
                <c:pt idx="2">
                  <c:v>Total Activos</c:v>
                </c:pt>
              </c:strCache>
            </c:strRef>
          </c:cat>
          <c:val>
            <c:numRef>
              <c:extLst>
                <c:ext xmlns:c15="http://schemas.microsoft.com/office/drawing/2012/chart" uri="{02D57815-91ED-43cb-92C2-25804820EDAC}">
                  <c15:fullRef>
                    <c15:sqref>'Empresa Lostreschanchitos '!$E$3:$E$29</c15:sqref>
                  </c15:fullRef>
                </c:ext>
              </c:extLst>
              <c:f>('Empresa Lostreschanchitos '!$E$9,'Empresa Lostreschanchitos '!$E$12:$E$13)</c:f>
              <c:numCache>
                <c:formatCode>General</c:formatCode>
                <c:ptCount val="3"/>
                <c:pt idx="0" formatCode="0%">
                  <c:v>0.17464424320827943</c:v>
                </c:pt>
                <c:pt idx="1" formatCode="0%">
                  <c:v>0.29166666666666669</c:v>
                </c:pt>
                <c:pt idx="2" formatCode="0%">
                  <c:v>0.20236920039486672</c:v>
                </c:pt>
              </c:numCache>
            </c:numRef>
          </c:val>
          <c:extLst>
            <c:ext xmlns:c16="http://schemas.microsoft.com/office/drawing/2014/chart" uri="{C3380CC4-5D6E-409C-BE32-E72D297353CC}">
              <c16:uniqueId val="{00000003-6798-4983-A970-6A2EA5488709}"/>
            </c:ext>
          </c:extLst>
        </c:ser>
        <c:dLbls>
          <c:dLblPos val="outEnd"/>
          <c:showLegendKey val="0"/>
          <c:showVal val="1"/>
          <c:showCatName val="0"/>
          <c:showSerName val="0"/>
          <c:showPercent val="0"/>
          <c:showBubbleSize val="0"/>
        </c:dLbls>
        <c:gapWidth val="219"/>
        <c:overlap val="-27"/>
        <c:axId val="513635391"/>
        <c:axId val="523739727"/>
      </c:barChart>
      <c:catAx>
        <c:axId val="51363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23739727"/>
        <c:crosses val="autoZero"/>
        <c:auto val="1"/>
        <c:lblAlgn val="ctr"/>
        <c:lblOffset val="100"/>
        <c:noMultiLvlLbl val="0"/>
      </c:catAx>
      <c:valAx>
        <c:axId val="52373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13635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1" i="0" u="none" strike="noStrike" baseline="0">
                <a:effectLst/>
              </a:rPr>
              <a:t>Pasivo + Capital </a:t>
            </a:r>
          </a:p>
          <a:p>
            <a:pPr>
              <a:defRPr/>
            </a:pPr>
            <a:r>
              <a:rPr lang="es-MX" sz="1400" b="1" i="0" u="none" strike="noStrike" baseline="0">
                <a:effectLst/>
              </a:rPr>
              <a:t>2011-2012</a:t>
            </a:r>
            <a:r>
              <a:rPr lang="es-MX" sz="1400" b="0" i="0" u="none" strike="noStrike" baseline="0"/>
              <a:t> </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'Empresa Lostreschanchitos '!$B$2</c:f>
              <c:strCache>
                <c:ptCount val="1"/>
                <c:pt idx="0">
                  <c:v>2011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'!$A$3:$A$29</c15:sqref>
                  </c15:fullRef>
                </c:ext>
              </c:extLst>
              <c:f>('Empresa Lostreschanchitos '!$A$19,'Empresa Lostreschanchitos '!$A$23,'Empresa Lostreschanchitos '!$A$28:$A$29)</c:f>
              <c:strCache>
                <c:ptCount val="4"/>
                <c:pt idx="0">
                  <c:v>Total Pasivo Corriente</c:v>
                </c:pt>
                <c:pt idx="1">
                  <c:v>Total Pasivos</c:v>
                </c:pt>
                <c:pt idx="2">
                  <c:v>Total Capital</c:v>
                </c:pt>
                <c:pt idx="3">
                  <c:v>Total Pasivo + Capital</c:v>
                </c:pt>
              </c:strCache>
            </c:strRef>
          </c:cat>
          <c:val>
            <c:numRef>
              <c:extLst>
                <c:ext xmlns:c15="http://schemas.microsoft.com/office/drawing/2012/chart" uri="{02D57815-91ED-43cb-92C2-25804820EDAC}">
                  <c15:fullRef>
                    <c15:sqref>'Empresa Lostreschanchitos '!$B$3:$B$29</c15:sqref>
                  </c15:fullRef>
                </c:ext>
              </c:extLst>
              <c:f>('Empresa Lostreschanchitos '!$B$19,'Empresa Lostreschanchitos '!$B$23,'Empresa Lostreschanchitos '!$B$28:$B$29)</c:f>
              <c:numCache>
                <c:formatCode>General</c:formatCode>
                <c:ptCount val="4"/>
                <c:pt idx="0" formatCode="0">
                  <c:v>175</c:v>
                </c:pt>
                <c:pt idx="1" formatCode="0">
                  <c:v>545</c:v>
                </c:pt>
                <c:pt idx="2" formatCode="0">
                  <c:v>390</c:v>
                </c:pt>
                <c:pt idx="3" formatCode="0">
                  <c:v>935</c:v>
                </c:pt>
              </c:numCache>
            </c:numRef>
          </c:val>
          <c:extLst>
            <c:ext xmlns:c16="http://schemas.microsoft.com/office/drawing/2014/chart" uri="{C3380CC4-5D6E-409C-BE32-E72D297353CC}">
              <c16:uniqueId val="{00000000-197F-4FFD-9C6F-114EE7949820}"/>
            </c:ext>
          </c:extLst>
        </c:ser>
        <c:ser>
          <c:idx val="1"/>
          <c:order val="1"/>
          <c:tx>
            <c:strRef>
              <c:f>'Empresa Lostreschanchitos '!$C$2</c:f>
              <c:strCache>
                <c:ptCount val="1"/>
                <c:pt idx="0">
                  <c:v>2012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'!$A$3:$A$29</c15:sqref>
                  </c15:fullRef>
                </c:ext>
              </c:extLst>
              <c:f>('Empresa Lostreschanchitos '!$A$19,'Empresa Lostreschanchitos '!$A$23,'Empresa Lostreschanchitos '!$A$28:$A$29)</c:f>
              <c:strCache>
                <c:ptCount val="4"/>
                <c:pt idx="0">
                  <c:v>Total Pasivo Corriente</c:v>
                </c:pt>
                <c:pt idx="1">
                  <c:v>Total Pasivos</c:v>
                </c:pt>
                <c:pt idx="2">
                  <c:v>Total Capital</c:v>
                </c:pt>
                <c:pt idx="3">
                  <c:v>Total Pasivo + Capital</c:v>
                </c:pt>
              </c:strCache>
            </c:strRef>
          </c:cat>
          <c:val>
            <c:numRef>
              <c:extLst>
                <c:ext xmlns:c15="http://schemas.microsoft.com/office/drawing/2012/chart" uri="{02D57815-91ED-43cb-92C2-25804820EDAC}">
                  <c15:fullRef>
                    <c15:sqref>'Empresa Lostreschanchitos '!$C$3:$C$29</c15:sqref>
                  </c15:fullRef>
                </c:ext>
              </c:extLst>
              <c:f>('Empresa Lostreschanchitos '!$C$19,'Empresa Lostreschanchitos '!$C$23,'Empresa Lostreschanchitos '!$C$28:$C$29)</c:f>
              <c:numCache>
                <c:formatCode>General</c:formatCode>
                <c:ptCount val="4"/>
                <c:pt idx="0" formatCode="0">
                  <c:v>280</c:v>
                </c:pt>
                <c:pt idx="1" formatCode="0">
                  <c:v>640</c:v>
                </c:pt>
                <c:pt idx="2" formatCode="0">
                  <c:v>608</c:v>
                </c:pt>
                <c:pt idx="3" formatCode="0">
                  <c:v>1248</c:v>
                </c:pt>
              </c:numCache>
            </c:numRef>
          </c:val>
          <c:extLst>
            <c:ext xmlns:c16="http://schemas.microsoft.com/office/drawing/2014/chart" uri="{C3380CC4-5D6E-409C-BE32-E72D297353CC}">
              <c16:uniqueId val="{00000001-197F-4FFD-9C6F-114EE7949820}"/>
            </c:ext>
          </c:extLst>
        </c:ser>
        <c:ser>
          <c:idx val="2"/>
          <c:order val="2"/>
          <c:tx>
            <c:strRef>
              <c:f>'Empresa Lostreschanchitos '!$D$2</c:f>
              <c:strCache>
                <c:ptCount val="1"/>
                <c:pt idx="0">
                  <c:v>Variacion absoluta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'!$A$3:$A$29</c15:sqref>
                  </c15:fullRef>
                </c:ext>
              </c:extLst>
              <c:f>('Empresa Lostreschanchitos '!$A$19,'Empresa Lostreschanchitos '!$A$23,'Empresa Lostreschanchitos '!$A$28:$A$29)</c:f>
              <c:strCache>
                <c:ptCount val="4"/>
                <c:pt idx="0">
                  <c:v>Total Pasivo Corriente</c:v>
                </c:pt>
                <c:pt idx="1">
                  <c:v>Total Pasivos</c:v>
                </c:pt>
                <c:pt idx="2">
                  <c:v>Total Capital</c:v>
                </c:pt>
                <c:pt idx="3">
                  <c:v>Total Pasivo + Capital</c:v>
                </c:pt>
              </c:strCache>
            </c:strRef>
          </c:cat>
          <c:val>
            <c:numRef>
              <c:extLst>
                <c:ext xmlns:c15="http://schemas.microsoft.com/office/drawing/2012/chart" uri="{02D57815-91ED-43cb-92C2-25804820EDAC}">
                  <c15:fullRef>
                    <c15:sqref>'Empresa Lostreschanchitos '!$D$3:$D$29</c15:sqref>
                  </c15:fullRef>
                </c:ext>
              </c:extLst>
              <c:f>('Empresa Lostreschanchitos '!$D$19,'Empresa Lostreschanchitos '!$D$23,'Empresa Lostreschanchitos '!$D$28:$D$29)</c:f>
              <c:numCache>
                <c:formatCode>General</c:formatCode>
                <c:ptCount val="4"/>
                <c:pt idx="0" formatCode="0">
                  <c:v>105</c:v>
                </c:pt>
                <c:pt idx="1" formatCode="0">
                  <c:v>95</c:v>
                </c:pt>
                <c:pt idx="2" formatCode="0">
                  <c:v>218</c:v>
                </c:pt>
                <c:pt idx="3" formatCode="0">
                  <c:v>313</c:v>
                </c:pt>
              </c:numCache>
            </c:numRef>
          </c:val>
          <c:extLst>
            <c:ext xmlns:c16="http://schemas.microsoft.com/office/drawing/2014/chart" uri="{C3380CC4-5D6E-409C-BE32-E72D297353CC}">
              <c16:uniqueId val="{00000002-197F-4FFD-9C6F-114EE7949820}"/>
            </c:ext>
          </c:extLst>
        </c:ser>
        <c:ser>
          <c:idx val="3"/>
          <c:order val="3"/>
          <c:tx>
            <c:strRef>
              <c:f>'Empresa Lostreschanchitos '!$E$2</c:f>
              <c:strCache>
                <c:ptCount val="1"/>
                <c:pt idx="0">
                  <c:v>Variacion relativa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'!$A$3:$A$29</c15:sqref>
                  </c15:fullRef>
                </c:ext>
              </c:extLst>
              <c:f>('Empresa Lostreschanchitos '!$A$19,'Empresa Lostreschanchitos '!$A$23,'Empresa Lostreschanchitos '!$A$28:$A$29)</c:f>
              <c:strCache>
                <c:ptCount val="4"/>
                <c:pt idx="0">
                  <c:v>Total Pasivo Corriente</c:v>
                </c:pt>
                <c:pt idx="1">
                  <c:v>Total Pasivos</c:v>
                </c:pt>
                <c:pt idx="2">
                  <c:v>Total Capital</c:v>
                </c:pt>
                <c:pt idx="3">
                  <c:v>Total Pasivo + Capital</c:v>
                </c:pt>
              </c:strCache>
            </c:strRef>
          </c:cat>
          <c:val>
            <c:numRef>
              <c:extLst>
                <c:ext xmlns:c15="http://schemas.microsoft.com/office/drawing/2012/chart" uri="{02D57815-91ED-43cb-92C2-25804820EDAC}">
                  <c15:fullRef>
                    <c15:sqref>'Empresa Lostreschanchitos '!$E$3:$E$29</c15:sqref>
                  </c15:fullRef>
                </c:ext>
              </c:extLst>
              <c:f>('Empresa Lostreschanchitos '!$E$19,'Empresa Lostreschanchitos '!$E$23,'Empresa Lostreschanchitos '!$E$28:$E$29)</c:f>
              <c:numCache>
                <c:formatCode>General</c:formatCode>
                <c:ptCount val="4"/>
                <c:pt idx="0" formatCode="0%">
                  <c:v>0.6</c:v>
                </c:pt>
                <c:pt idx="1" formatCode="0%">
                  <c:v>0.1743119266055046</c:v>
                </c:pt>
                <c:pt idx="2" formatCode="0%">
                  <c:v>0.55897435897435899</c:v>
                </c:pt>
                <c:pt idx="3" formatCode="0%">
                  <c:v>0.33475935828877007</c:v>
                </c:pt>
              </c:numCache>
            </c:numRef>
          </c:val>
          <c:extLst>
            <c:ext xmlns:c16="http://schemas.microsoft.com/office/drawing/2014/chart" uri="{C3380CC4-5D6E-409C-BE32-E72D297353CC}">
              <c16:uniqueId val="{00000003-197F-4FFD-9C6F-114EE7949820}"/>
            </c:ext>
          </c:extLst>
        </c:ser>
        <c:dLbls>
          <c:dLblPos val="outEnd"/>
          <c:showLegendKey val="0"/>
          <c:showVal val="1"/>
          <c:showCatName val="0"/>
          <c:showSerName val="0"/>
          <c:showPercent val="0"/>
          <c:showBubbleSize val="0"/>
        </c:dLbls>
        <c:gapWidth val="219"/>
        <c:overlap val="-27"/>
        <c:axId val="513635391"/>
        <c:axId val="523739727"/>
      </c:barChart>
      <c:catAx>
        <c:axId val="51363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23739727"/>
        <c:crosses val="autoZero"/>
        <c:auto val="1"/>
        <c:lblAlgn val="ctr"/>
        <c:lblOffset val="100"/>
        <c:noMultiLvlLbl val="0"/>
      </c:catAx>
      <c:valAx>
        <c:axId val="52373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13635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Activos</a:t>
            </a:r>
          </a:p>
          <a:p>
            <a:pPr>
              <a:defRPr/>
            </a:pPr>
            <a:r>
              <a:rPr lang="es-MX"/>
              <a:t>2012-2013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'Empresa Lostreschanchitos '!$B$46</c:f>
              <c:strCache>
                <c:ptCount val="1"/>
                <c:pt idx="0">
                  <c:v>2012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'!$A$48:$A$73</c15:sqref>
                  </c15:fullRef>
                </c:ext>
              </c:extLst>
              <c:f>('Empresa Lostreschanchitos '!$A$53,'Empresa Lostreschanchitos '!$A$56:$A$57)</c:f>
              <c:strCache>
                <c:ptCount val="3"/>
                <c:pt idx="0">
                  <c:v>Total de Activos Corrientes</c:v>
                </c:pt>
                <c:pt idx="1">
                  <c:v>Activo Fijo Neto</c:v>
                </c:pt>
                <c:pt idx="2">
                  <c:v>Total Activos</c:v>
                </c:pt>
              </c:strCache>
            </c:strRef>
          </c:cat>
          <c:val>
            <c:numRef>
              <c:extLst>
                <c:ext xmlns:c15="http://schemas.microsoft.com/office/drawing/2012/chart" uri="{02D57815-91ED-43cb-92C2-25804820EDAC}">
                  <c15:fullRef>
                    <c15:sqref>'Empresa Lostreschanchitos '!$B$48:$B$73</c15:sqref>
                  </c15:fullRef>
                </c:ext>
              </c:extLst>
              <c:f>('Empresa Lostreschanchitos '!$B$53,'Empresa Lostreschanchitos '!$B$56:$B$57)</c:f>
              <c:numCache>
                <c:formatCode>0</c:formatCode>
                <c:ptCount val="3"/>
                <c:pt idx="0">
                  <c:v>908</c:v>
                </c:pt>
                <c:pt idx="1">
                  <c:v>310</c:v>
                </c:pt>
                <c:pt idx="2">
                  <c:v>1218</c:v>
                </c:pt>
              </c:numCache>
            </c:numRef>
          </c:val>
          <c:extLst>
            <c:ext xmlns:c16="http://schemas.microsoft.com/office/drawing/2014/chart" uri="{C3380CC4-5D6E-409C-BE32-E72D297353CC}">
              <c16:uniqueId val="{00000000-406E-4E1F-860F-E9FC2E5FBB88}"/>
            </c:ext>
          </c:extLst>
        </c:ser>
        <c:ser>
          <c:idx val="1"/>
          <c:order val="1"/>
          <c:tx>
            <c:strRef>
              <c:f>'Empresa Lostreschanchitos '!$C$46</c:f>
              <c:strCache>
                <c:ptCount val="1"/>
                <c:pt idx="0">
                  <c:v>2013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'!$A$48:$A$73</c15:sqref>
                  </c15:fullRef>
                </c:ext>
              </c:extLst>
              <c:f>('Empresa Lostreschanchitos '!$A$53,'Empresa Lostreschanchitos '!$A$56:$A$57)</c:f>
              <c:strCache>
                <c:ptCount val="3"/>
                <c:pt idx="0">
                  <c:v>Total de Activos Corrientes</c:v>
                </c:pt>
                <c:pt idx="1">
                  <c:v>Activo Fijo Neto</c:v>
                </c:pt>
                <c:pt idx="2">
                  <c:v>Total Activos</c:v>
                </c:pt>
              </c:strCache>
            </c:strRef>
          </c:cat>
          <c:val>
            <c:numRef>
              <c:extLst>
                <c:ext xmlns:c15="http://schemas.microsoft.com/office/drawing/2012/chart" uri="{02D57815-91ED-43cb-92C2-25804820EDAC}">
                  <c15:fullRef>
                    <c15:sqref>'Empresa Lostreschanchitos '!$C$48:$C$73</c15:sqref>
                  </c15:fullRef>
                </c:ext>
              </c:extLst>
              <c:f>('Empresa Lostreschanchitos '!$C$53,'Empresa Lostreschanchitos '!$C$56:$C$57)</c:f>
              <c:numCache>
                <c:formatCode>0</c:formatCode>
                <c:ptCount val="3"/>
                <c:pt idx="0">
                  <c:v>1458</c:v>
                </c:pt>
                <c:pt idx="1">
                  <c:v>290</c:v>
                </c:pt>
                <c:pt idx="2">
                  <c:v>1748</c:v>
                </c:pt>
              </c:numCache>
            </c:numRef>
          </c:val>
          <c:extLst>
            <c:ext xmlns:c16="http://schemas.microsoft.com/office/drawing/2014/chart" uri="{C3380CC4-5D6E-409C-BE32-E72D297353CC}">
              <c16:uniqueId val="{00000001-406E-4E1F-860F-E9FC2E5FBB88}"/>
            </c:ext>
          </c:extLst>
        </c:ser>
        <c:ser>
          <c:idx val="2"/>
          <c:order val="2"/>
          <c:tx>
            <c:strRef>
              <c:f>'Empresa Lostreschanchitos '!$D$46</c:f>
              <c:strCache>
                <c:ptCount val="1"/>
                <c:pt idx="0">
                  <c:v>Variacion absoluta</c:v>
                </c:pt>
              </c:strCache>
            </c:strRef>
          </c:tx>
          <c:spPr>
            <a:solidFill>
              <a:schemeClr val="accent3"/>
            </a:solidFill>
            <a:ln>
              <a:noFill/>
            </a:ln>
            <a:effectLst/>
          </c:spPr>
          <c:invertIfNegative val="0"/>
          <c:dLbls>
            <c:dLbl>
              <c:idx val="1"/>
              <c:layout>
                <c:manualLayout>
                  <c:x val="-1.0185067526415994E-16"/>
                  <c:y val="0.1111114756488772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06E-4E1F-860F-E9FC2E5FBB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'!$A$48:$A$73</c15:sqref>
                  </c15:fullRef>
                </c:ext>
              </c:extLst>
              <c:f>('Empresa Lostreschanchitos '!$A$53,'Empresa Lostreschanchitos '!$A$56:$A$57)</c:f>
              <c:strCache>
                <c:ptCount val="3"/>
                <c:pt idx="0">
                  <c:v>Total de Activos Corrientes</c:v>
                </c:pt>
                <c:pt idx="1">
                  <c:v>Activo Fijo Neto</c:v>
                </c:pt>
                <c:pt idx="2">
                  <c:v>Total Activos</c:v>
                </c:pt>
              </c:strCache>
            </c:strRef>
          </c:cat>
          <c:val>
            <c:numRef>
              <c:extLst>
                <c:ext xmlns:c15="http://schemas.microsoft.com/office/drawing/2012/chart" uri="{02D57815-91ED-43cb-92C2-25804820EDAC}">
                  <c15:fullRef>
                    <c15:sqref>'Empresa Lostreschanchitos '!$D$48:$D$73</c15:sqref>
                  </c15:fullRef>
                </c:ext>
              </c:extLst>
              <c:f>('Empresa Lostreschanchitos '!$D$53,'Empresa Lostreschanchitos '!$D$56:$D$57)</c:f>
              <c:numCache>
                <c:formatCode>0</c:formatCode>
                <c:ptCount val="3"/>
                <c:pt idx="0">
                  <c:v>550</c:v>
                </c:pt>
                <c:pt idx="1">
                  <c:v>-20</c:v>
                </c:pt>
                <c:pt idx="2">
                  <c:v>530</c:v>
                </c:pt>
              </c:numCache>
            </c:numRef>
          </c:val>
          <c:extLst>
            <c:ext xmlns:c16="http://schemas.microsoft.com/office/drawing/2014/chart" uri="{C3380CC4-5D6E-409C-BE32-E72D297353CC}">
              <c16:uniqueId val="{00000003-406E-4E1F-860F-E9FC2E5FBB88}"/>
            </c:ext>
          </c:extLst>
        </c:ser>
        <c:ser>
          <c:idx val="3"/>
          <c:order val="3"/>
          <c:tx>
            <c:strRef>
              <c:f>'Empresa Lostreschanchitos '!$E$46</c:f>
              <c:strCache>
                <c:ptCount val="1"/>
                <c:pt idx="0">
                  <c:v>Variacion relativa</c:v>
                </c:pt>
              </c:strCache>
            </c:strRef>
          </c:tx>
          <c:spPr>
            <a:solidFill>
              <a:schemeClr val="accent4"/>
            </a:solidFill>
            <a:ln>
              <a:noFill/>
            </a:ln>
            <a:effectLst/>
          </c:spPr>
          <c:invertIfNegative val="0"/>
          <c:dLbls>
            <c:dLbl>
              <c:idx val="1"/>
              <c:layout>
                <c:manualLayout>
                  <c:x val="0"/>
                  <c:y val="0.111111111111111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06E-4E1F-860F-E9FC2E5FBB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'!$A$48:$A$73</c15:sqref>
                  </c15:fullRef>
                </c:ext>
              </c:extLst>
              <c:f>('Empresa Lostreschanchitos '!$A$53,'Empresa Lostreschanchitos '!$A$56:$A$57)</c:f>
              <c:strCache>
                <c:ptCount val="3"/>
                <c:pt idx="0">
                  <c:v>Total de Activos Corrientes</c:v>
                </c:pt>
                <c:pt idx="1">
                  <c:v>Activo Fijo Neto</c:v>
                </c:pt>
                <c:pt idx="2">
                  <c:v>Total Activos</c:v>
                </c:pt>
              </c:strCache>
            </c:strRef>
          </c:cat>
          <c:val>
            <c:numRef>
              <c:extLst>
                <c:ext xmlns:c15="http://schemas.microsoft.com/office/drawing/2012/chart" uri="{02D57815-91ED-43cb-92C2-25804820EDAC}">
                  <c15:fullRef>
                    <c15:sqref>'Empresa Lostreschanchitos '!$E$48:$E$73</c15:sqref>
                  </c15:fullRef>
                </c:ext>
              </c:extLst>
              <c:f>('Empresa Lostreschanchitos '!$E$53,'Empresa Lostreschanchitos '!$E$56:$E$57)</c:f>
              <c:numCache>
                <c:formatCode>0%</c:formatCode>
                <c:ptCount val="3"/>
                <c:pt idx="0">
                  <c:v>0.60572687224669608</c:v>
                </c:pt>
                <c:pt idx="1">
                  <c:v>-6.4516129032258063E-2</c:v>
                </c:pt>
                <c:pt idx="2">
                  <c:v>0.43513957307060758</c:v>
                </c:pt>
              </c:numCache>
            </c:numRef>
          </c:val>
          <c:extLst>
            <c:ext xmlns:c16="http://schemas.microsoft.com/office/drawing/2014/chart" uri="{C3380CC4-5D6E-409C-BE32-E72D297353CC}">
              <c16:uniqueId val="{00000005-406E-4E1F-860F-E9FC2E5FBB88}"/>
            </c:ext>
          </c:extLst>
        </c:ser>
        <c:dLbls>
          <c:dLblPos val="outEnd"/>
          <c:showLegendKey val="0"/>
          <c:showVal val="1"/>
          <c:showCatName val="0"/>
          <c:showSerName val="0"/>
          <c:showPercent val="0"/>
          <c:showBubbleSize val="0"/>
        </c:dLbls>
        <c:gapWidth val="219"/>
        <c:overlap val="-27"/>
        <c:axId val="632773423"/>
        <c:axId val="632767663"/>
        <c:extLst>
          <c:ext xmlns:c15="http://schemas.microsoft.com/office/drawing/2012/chart" uri="{02D57815-91ED-43cb-92C2-25804820EDAC}">
            <c15:filteredBarSeries>
              <c15:ser>
                <c:idx val="4"/>
                <c:order val="4"/>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'Empresa Lostreschanchitos '!$A$48:$A$73</c15:sqref>
                        </c15:fullRef>
                        <c15:formulaRef>
                          <c15:sqref>('Empresa Lostreschanchitos '!$A$53,'Empresa Lostreschanchitos '!$A$56:$A$57)</c15:sqref>
                        </c15:formulaRef>
                      </c:ext>
                    </c:extLst>
                    <c:strCache>
                      <c:ptCount val="3"/>
                      <c:pt idx="0">
                        <c:v>Efectivo</c:v>
                      </c:pt>
                      <c:pt idx="1">
                        <c:v>Inversiones a corto plazo</c:v>
                      </c:pt>
                      <c:pt idx="2">
                        <c:v>Cuentas por cobrar</c:v>
                      </c:pt>
                      <c:pt idx="3">
                        <c:v>Inventario de mercancias</c:v>
                      </c:pt>
                      <c:pt idx="4">
                        <c:v>Total de Activos Corrientes</c:v>
                      </c:pt>
                      <c:pt idx="5">
                        <c:v>Activo Fijo Bruto</c:v>
                      </c:pt>
                      <c:pt idx="6">
                        <c:v>Depreciación Acumulada</c:v>
                      </c:pt>
                      <c:pt idx="7">
                        <c:v>Activo Fijo Neto</c:v>
                      </c:pt>
                      <c:pt idx="8">
                        <c:v>Total Activos</c:v>
                      </c:pt>
                      <c:pt idx="9">
                        <c:v>Pasivos</c:v>
                      </c:pt>
                      <c:pt idx="10">
                        <c:v>Pasivo Corriente</c:v>
                      </c:pt>
                      <c:pt idx="11">
                        <c:v>Cuentas por pagar</c:v>
                      </c:pt>
                      <c:pt idx="12">
                        <c:v>Impuesto por pagar</c:v>
                      </c:pt>
                      <c:pt idx="13">
                        <c:v>Acreedores</c:v>
                      </c:pt>
                      <c:pt idx="14">
                        <c:v>Total Pasivo Corriente</c:v>
                      </c:pt>
                      <c:pt idx="15">
                        <c:v>Pasivo a largo plazo</c:v>
                      </c:pt>
                      <c:pt idx="16">
                        <c:v>Otros pasivos</c:v>
                      </c:pt>
                      <c:pt idx="17">
                        <c:v>Seguro de Cesantia</c:v>
                      </c:pt>
                      <c:pt idx="18">
                        <c:v>Total Pasivos</c:v>
                      </c:pt>
                      <c:pt idx="19">
                        <c:v>Capital</c:v>
                      </c:pt>
                      <c:pt idx="20">
                        <c:v>Capital Pagado</c:v>
                      </c:pt>
                      <c:pt idx="21">
                        <c:v>Reserva</c:v>
                      </c:pt>
                      <c:pt idx="22">
                        <c:v>Utilidades</c:v>
                      </c:pt>
                      <c:pt idx="23">
                        <c:v>Total Capital</c:v>
                      </c:pt>
                      <c:pt idx="24">
                        <c:v>Total Pasivo + Capital</c:v>
                      </c:pt>
                    </c:strCache>
                  </c:strRef>
                </c:cat>
                <c:val>
                  <c:numRef>
                    <c:extLst>
                      <c:ext uri="{02D57815-91ED-43cb-92C2-25804820EDAC}">
                        <c15:fullRef>
                          <c15:sqref>'Empresa Lostreschanchitos '!$D$47</c15:sqref>
                        </c15:fullRef>
                        <c15:formulaRef>
                          <c15:sqref/>
                        </c15:formulaRef>
                      </c:ext>
                    </c:extLst>
                    <c:numCache>
                      <c:formatCode>mmm\-yy</c:formatCode>
                      <c:ptCount val="0"/>
                    </c:numCache>
                  </c:numRef>
                </c:val>
                <c:extLst>
                  <c:ext xmlns:c16="http://schemas.microsoft.com/office/drawing/2014/chart" uri="{C3380CC4-5D6E-409C-BE32-E72D297353CC}">
                    <c16:uniqueId val="{00000006-406E-4E1F-860F-E9FC2E5FBB88}"/>
                  </c:ext>
                </c:extLst>
              </c15:ser>
            </c15:filteredBarSeries>
            <c15:filteredBarSeries>
              <c15:ser>
                <c:idx val="5"/>
                <c:order val="5"/>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'!$A$48:$A$73</c15:sqref>
                        </c15:fullRef>
                        <c15:formulaRef>
                          <c15:sqref>('Empresa Lostreschanchitos '!$A$53,'Empresa Lostreschanchitos '!$A$56:$A$57)</c15:sqref>
                        </c15:formulaRef>
                      </c:ext>
                    </c:extLst>
                    <c:strCache>
                      <c:ptCount val="3"/>
                      <c:pt idx="0">
                        <c:v>Efectivo</c:v>
                      </c:pt>
                      <c:pt idx="1">
                        <c:v>Inversiones a corto plazo</c:v>
                      </c:pt>
                      <c:pt idx="2">
                        <c:v>Cuentas por cobrar</c:v>
                      </c:pt>
                      <c:pt idx="3">
                        <c:v>Inventario de mercancias</c:v>
                      </c:pt>
                      <c:pt idx="4">
                        <c:v>Total de Activos Corrientes</c:v>
                      </c:pt>
                      <c:pt idx="5">
                        <c:v>Activo Fijo Bruto</c:v>
                      </c:pt>
                      <c:pt idx="6">
                        <c:v>Depreciación Acumulada</c:v>
                      </c:pt>
                      <c:pt idx="7">
                        <c:v>Activo Fijo Neto</c:v>
                      </c:pt>
                      <c:pt idx="8">
                        <c:v>Total Activos</c:v>
                      </c:pt>
                      <c:pt idx="9">
                        <c:v>Pasivos</c:v>
                      </c:pt>
                      <c:pt idx="10">
                        <c:v>Pasivo Corriente</c:v>
                      </c:pt>
                      <c:pt idx="11">
                        <c:v>Cuentas por pagar</c:v>
                      </c:pt>
                      <c:pt idx="12">
                        <c:v>Impuesto por pagar</c:v>
                      </c:pt>
                      <c:pt idx="13">
                        <c:v>Acreedores</c:v>
                      </c:pt>
                      <c:pt idx="14">
                        <c:v>Total Pasivo Corriente</c:v>
                      </c:pt>
                      <c:pt idx="15">
                        <c:v>Pasivo a largo plazo</c:v>
                      </c:pt>
                      <c:pt idx="16">
                        <c:v>Otros pasivos</c:v>
                      </c:pt>
                      <c:pt idx="17">
                        <c:v>Seguro de Cesantia</c:v>
                      </c:pt>
                      <c:pt idx="18">
                        <c:v>Total Pasivos</c:v>
                      </c:pt>
                      <c:pt idx="19">
                        <c:v>Capital</c:v>
                      </c:pt>
                      <c:pt idx="20">
                        <c:v>Capital Pagado</c:v>
                      </c:pt>
                      <c:pt idx="21">
                        <c:v>Reserva</c:v>
                      </c:pt>
                      <c:pt idx="22">
                        <c:v>Utilidades</c:v>
                      </c:pt>
                      <c:pt idx="23">
                        <c:v>Total Capital</c:v>
                      </c:pt>
                      <c:pt idx="24">
                        <c:v>Total Pasivo + Capital</c:v>
                      </c:pt>
                    </c:strCache>
                  </c:strRef>
                </c:cat>
                <c:val>
                  <c:numRef>
                    <c:extLst>
                      <c:ext xmlns:c15="http://schemas.microsoft.com/office/drawing/2012/chart" uri="{02D57815-91ED-43cb-92C2-25804820EDAC}">
                        <c15:fullRef>
                          <c15:sqref>'Empresa Lostreschanchitos '!$E$47</c15:sqref>
                        </c15:fullRef>
                        <c15:formulaRef>
                          <c15:sqref/>
                        </c15:formulaRef>
                      </c:ext>
                    </c:extLst>
                    <c:numCache>
                      <c:formatCode>General</c:formatCode>
                      <c:ptCount val="0"/>
                    </c:numCache>
                  </c:numRef>
                </c:val>
                <c:extLst>
                  <c:ext xmlns:c16="http://schemas.microsoft.com/office/drawing/2014/chart" uri="{C3380CC4-5D6E-409C-BE32-E72D297353CC}">
                    <c16:uniqueId val="{00000007-406E-4E1F-860F-E9FC2E5FBB88}"/>
                  </c:ext>
                </c:extLst>
              </c15:ser>
            </c15:filteredBarSeries>
            <c15:filteredBarSeries>
              <c15:ser>
                <c:idx val="6"/>
                <c:order val="6"/>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'!$A$48:$A$73</c15:sqref>
                        </c15:fullRef>
                        <c15:formulaRef>
                          <c15:sqref>('Empresa Lostreschanchitos '!$A$53,'Empresa Lostreschanchitos '!$A$56:$A$57)</c15:sqref>
                        </c15:formulaRef>
                      </c:ext>
                    </c:extLst>
                    <c:strCache>
                      <c:ptCount val="3"/>
                      <c:pt idx="0">
                        <c:v>Efectivo</c:v>
                      </c:pt>
                      <c:pt idx="1">
                        <c:v>Inversiones a corto plazo</c:v>
                      </c:pt>
                      <c:pt idx="2">
                        <c:v>Cuentas por cobrar</c:v>
                      </c:pt>
                      <c:pt idx="3">
                        <c:v>Inventario de mercancias</c:v>
                      </c:pt>
                      <c:pt idx="4">
                        <c:v>Total de Activos Corrientes</c:v>
                      </c:pt>
                      <c:pt idx="5">
                        <c:v>Activo Fijo Bruto</c:v>
                      </c:pt>
                      <c:pt idx="6">
                        <c:v>Depreciación Acumulada</c:v>
                      </c:pt>
                      <c:pt idx="7">
                        <c:v>Activo Fijo Neto</c:v>
                      </c:pt>
                      <c:pt idx="8">
                        <c:v>Total Activos</c:v>
                      </c:pt>
                      <c:pt idx="9">
                        <c:v>Pasivos</c:v>
                      </c:pt>
                      <c:pt idx="10">
                        <c:v>Pasivo Corriente</c:v>
                      </c:pt>
                      <c:pt idx="11">
                        <c:v>Cuentas por pagar</c:v>
                      </c:pt>
                      <c:pt idx="12">
                        <c:v>Impuesto por pagar</c:v>
                      </c:pt>
                      <c:pt idx="13">
                        <c:v>Acreedores</c:v>
                      </c:pt>
                      <c:pt idx="14">
                        <c:v>Total Pasivo Corriente</c:v>
                      </c:pt>
                      <c:pt idx="15">
                        <c:v>Pasivo a largo plazo</c:v>
                      </c:pt>
                      <c:pt idx="16">
                        <c:v>Otros pasivos</c:v>
                      </c:pt>
                      <c:pt idx="17">
                        <c:v>Seguro de Cesantia</c:v>
                      </c:pt>
                      <c:pt idx="18">
                        <c:v>Total Pasivos</c:v>
                      </c:pt>
                      <c:pt idx="19">
                        <c:v>Capital</c:v>
                      </c:pt>
                      <c:pt idx="20">
                        <c:v>Capital Pagado</c:v>
                      </c:pt>
                      <c:pt idx="21">
                        <c:v>Reserva</c:v>
                      </c:pt>
                      <c:pt idx="22">
                        <c:v>Utilidades</c:v>
                      </c:pt>
                      <c:pt idx="23">
                        <c:v>Total Capital</c:v>
                      </c:pt>
                      <c:pt idx="24">
                        <c:v>Total Pasivo + Capital</c:v>
                      </c:pt>
                    </c:strCache>
                  </c:strRef>
                </c:cat>
                <c:val>
                  <c:numRef>
                    <c:extLst>
                      <c:ext xmlns:c15="http://schemas.microsoft.com/office/drawing/2012/chart" uri="{02D57815-91ED-43cb-92C2-25804820EDAC}">
                        <c15:fullRef>
                          <c15:sqref>'Empresa Lostreschanchitos '!$A$47</c15:sqref>
                        </c15:fullRef>
                        <c15:formulaRef>
                          <c15:sqref/>
                        </c15:formulaRef>
                      </c:ext>
                    </c:extLst>
                    <c:numCache>
                      <c:formatCode>General</c:formatCode>
                      <c:ptCount val="0"/>
                    </c:numCache>
                  </c:numRef>
                </c:val>
                <c:extLst>
                  <c:ext xmlns:c16="http://schemas.microsoft.com/office/drawing/2014/chart" uri="{C3380CC4-5D6E-409C-BE32-E72D297353CC}">
                    <c16:uniqueId val="{00000008-406E-4E1F-860F-E9FC2E5FBB88}"/>
                  </c:ext>
                </c:extLst>
              </c15:ser>
            </c15:filteredBarSeries>
            <c15:filteredBarSeries>
              <c15:ser>
                <c:idx val="7"/>
                <c:order val="7"/>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'!$A$48:$A$73</c15:sqref>
                        </c15:fullRef>
                        <c15:formulaRef>
                          <c15:sqref>('Empresa Lostreschanchitos '!$A$53,'Empresa Lostreschanchitos '!$A$56:$A$57)</c15:sqref>
                        </c15:formulaRef>
                      </c:ext>
                    </c:extLst>
                    <c:strCache>
                      <c:ptCount val="3"/>
                      <c:pt idx="0">
                        <c:v>Efectivo</c:v>
                      </c:pt>
                      <c:pt idx="1">
                        <c:v>Inversiones a corto plazo</c:v>
                      </c:pt>
                      <c:pt idx="2">
                        <c:v>Cuentas por cobrar</c:v>
                      </c:pt>
                      <c:pt idx="3">
                        <c:v>Inventario de mercancias</c:v>
                      </c:pt>
                      <c:pt idx="4">
                        <c:v>Total de Activos Corrientes</c:v>
                      </c:pt>
                      <c:pt idx="5">
                        <c:v>Activo Fijo Bruto</c:v>
                      </c:pt>
                      <c:pt idx="6">
                        <c:v>Depreciación Acumulada</c:v>
                      </c:pt>
                      <c:pt idx="7">
                        <c:v>Activo Fijo Neto</c:v>
                      </c:pt>
                      <c:pt idx="8">
                        <c:v>Total Activos</c:v>
                      </c:pt>
                      <c:pt idx="9">
                        <c:v>Pasivos</c:v>
                      </c:pt>
                      <c:pt idx="10">
                        <c:v>Pasivo Corriente</c:v>
                      </c:pt>
                      <c:pt idx="11">
                        <c:v>Cuentas por pagar</c:v>
                      </c:pt>
                      <c:pt idx="12">
                        <c:v>Impuesto por pagar</c:v>
                      </c:pt>
                      <c:pt idx="13">
                        <c:v>Acreedores</c:v>
                      </c:pt>
                      <c:pt idx="14">
                        <c:v>Total Pasivo Corriente</c:v>
                      </c:pt>
                      <c:pt idx="15">
                        <c:v>Pasivo a largo plazo</c:v>
                      </c:pt>
                      <c:pt idx="16">
                        <c:v>Otros pasivos</c:v>
                      </c:pt>
                      <c:pt idx="17">
                        <c:v>Seguro de Cesantia</c:v>
                      </c:pt>
                      <c:pt idx="18">
                        <c:v>Total Pasivos</c:v>
                      </c:pt>
                      <c:pt idx="19">
                        <c:v>Capital</c:v>
                      </c:pt>
                      <c:pt idx="20">
                        <c:v>Capital Pagado</c:v>
                      </c:pt>
                      <c:pt idx="21">
                        <c:v>Reserva</c:v>
                      </c:pt>
                      <c:pt idx="22">
                        <c:v>Utilidades</c:v>
                      </c:pt>
                      <c:pt idx="23">
                        <c:v>Total Capital</c:v>
                      </c:pt>
                      <c:pt idx="24">
                        <c:v>Total Pasivo + Capital</c:v>
                      </c:pt>
                    </c:strCache>
                  </c:strRef>
                </c:cat>
                <c:val>
                  <c:numRef>
                    <c:extLst>
                      <c:ext xmlns:c15="http://schemas.microsoft.com/office/drawing/2012/chart" uri="{02D57815-91ED-43cb-92C2-25804820EDAC}">
                        <c15:fullRef>
                          <c15:sqref>'Empresa Lostreschanchitos '!$D$46</c15:sqref>
                        </c15:fullRef>
                        <c15:formulaRef>
                          <c15:sqref/>
                        </c15:formulaRef>
                      </c:ext>
                    </c:extLst>
                    <c:numCache>
                      <c:formatCode>General</c:formatCode>
                      <c:ptCount val="0"/>
                    </c:numCache>
                  </c:numRef>
                </c:val>
                <c:extLst>
                  <c:ext xmlns:c16="http://schemas.microsoft.com/office/drawing/2014/chart" uri="{C3380CC4-5D6E-409C-BE32-E72D297353CC}">
                    <c16:uniqueId val="{00000009-406E-4E1F-860F-E9FC2E5FBB88}"/>
                  </c:ext>
                </c:extLst>
              </c15:ser>
            </c15:filteredBarSeries>
            <c15:filteredBarSeries>
              <c15:ser>
                <c:idx val="8"/>
                <c:order val="8"/>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'!$A$48:$A$73</c15:sqref>
                        </c15:fullRef>
                        <c15:formulaRef>
                          <c15:sqref>('Empresa Lostreschanchitos '!$A$53,'Empresa Lostreschanchitos '!$A$56:$A$57)</c15:sqref>
                        </c15:formulaRef>
                      </c:ext>
                    </c:extLst>
                    <c:strCache>
                      <c:ptCount val="3"/>
                      <c:pt idx="0">
                        <c:v>Efectivo</c:v>
                      </c:pt>
                      <c:pt idx="1">
                        <c:v>Inversiones a corto plazo</c:v>
                      </c:pt>
                      <c:pt idx="2">
                        <c:v>Cuentas por cobrar</c:v>
                      </c:pt>
                      <c:pt idx="3">
                        <c:v>Inventario de mercancias</c:v>
                      </c:pt>
                      <c:pt idx="4">
                        <c:v>Total de Activos Corrientes</c:v>
                      </c:pt>
                      <c:pt idx="5">
                        <c:v>Activo Fijo Bruto</c:v>
                      </c:pt>
                      <c:pt idx="6">
                        <c:v>Depreciación Acumulada</c:v>
                      </c:pt>
                      <c:pt idx="7">
                        <c:v>Activo Fijo Neto</c:v>
                      </c:pt>
                      <c:pt idx="8">
                        <c:v>Total Activos</c:v>
                      </c:pt>
                      <c:pt idx="9">
                        <c:v>Pasivos</c:v>
                      </c:pt>
                      <c:pt idx="10">
                        <c:v>Pasivo Corriente</c:v>
                      </c:pt>
                      <c:pt idx="11">
                        <c:v>Cuentas por pagar</c:v>
                      </c:pt>
                      <c:pt idx="12">
                        <c:v>Impuesto por pagar</c:v>
                      </c:pt>
                      <c:pt idx="13">
                        <c:v>Acreedores</c:v>
                      </c:pt>
                      <c:pt idx="14">
                        <c:v>Total Pasivo Corriente</c:v>
                      </c:pt>
                      <c:pt idx="15">
                        <c:v>Pasivo a largo plazo</c:v>
                      </c:pt>
                      <c:pt idx="16">
                        <c:v>Otros pasivos</c:v>
                      </c:pt>
                      <c:pt idx="17">
                        <c:v>Seguro de Cesantia</c:v>
                      </c:pt>
                      <c:pt idx="18">
                        <c:v>Total Pasivos</c:v>
                      </c:pt>
                      <c:pt idx="19">
                        <c:v>Capital</c:v>
                      </c:pt>
                      <c:pt idx="20">
                        <c:v>Capital Pagado</c:v>
                      </c:pt>
                      <c:pt idx="21">
                        <c:v>Reserva</c:v>
                      </c:pt>
                      <c:pt idx="22">
                        <c:v>Utilidades</c:v>
                      </c:pt>
                      <c:pt idx="23">
                        <c:v>Total Capital</c:v>
                      </c:pt>
                      <c:pt idx="24">
                        <c:v>Total Pasivo + Capital</c:v>
                      </c:pt>
                    </c:strCache>
                  </c:strRef>
                </c:cat>
                <c:val>
                  <c:numRef>
                    <c:extLst>
                      <c:ext xmlns:c15="http://schemas.microsoft.com/office/drawing/2012/chart" uri="{02D57815-91ED-43cb-92C2-25804820EDAC}">
                        <c15:fullRef>
                          <c15:sqref>'Empresa Lostreschanchitos '!$E$46</c15:sqref>
                        </c15:fullRef>
                        <c15:formulaRef>
                          <c15:sqref/>
                        </c15:formulaRef>
                      </c:ext>
                    </c:extLst>
                    <c:numCache>
                      <c:formatCode>General</c:formatCode>
                      <c:ptCount val="0"/>
                    </c:numCache>
                  </c:numRef>
                </c:val>
                <c:extLst>
                  <c:ext xmlns:c16="http://schemas.microsoft.com/office/drawing/2014/chart" uri="{C3380CC4-5D6E-409C-BE32-E72D297353CC}">
                    <c16:uniqueId val="{0000000A-406E-4E1F-860F-E9FC2E5FBB88}"/>
                  </c:ext>
                </c:extLst>
              </c15:ser>
            </c15:filteredBarSeries>
            <c15:filteredBarSeries>
              <c15:ser>
                <c:idx val="9"/>
                <c:order val="9"/>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'Empresa Lostreschanchitos '!$A$48:$A$73</c15:sqref>
                        </c15:fullRef>
                        <c15:formulaRef>
                          <c15:sqref>('Empresa Lostreschanchitos '!$A$53,'Empresa Lostreschanchitos '!$A$56:$A$57)</c15:sqref>
                        </c15:formulaRef>
                      </c:ext>
                    </c:extLst>
                    <c:strCache>
                      <c:ptCount val="3"/>
                      <c:pt idx="0">
                        <c:v>Efectivo</c:v>
                      </c:pt>
                      <c:pt idx="1">
                        <c:v>Inversiones a corto plazo</c:v>
                      </c:pt>
                      <c:pt idx="2">
                        <c:v>Cuentas por cobrar</c:v>
                      </c:pt>
                      <c:pt idx="3">
                        <c:v>Inventario de mercancias</c:v>
                      </c:pt>
                      <c:pt idx="4">
                        <c:v>Total de Activos Corrientes</c:v>
                      </c:pt>
                      <c:pt idx="5">
                        <c:v>Activo Fijo Bruto</c:v>
                      </c:pt>
                      <c:pt idx="6">
                        <c:v>Depreciación Acumulada</c:v>
                      </c:pt>
                      <c:pt idx="7">
                        <c:v>Activo Fijo Neto</c:v>
                      </c:pt>
                      <c:pt idx="8">
                        <c:v>Total Activos</c:v>
                      </c:pt>
                      <c:pt idx="9">
                        <c:v>Pasivos</c:v>
                      </c:pt>
                      <c:pt idx="10">
                        <c:v>Pasivo Corriente</c:v>
                      </c:pt>
                      <c:pt idx="11">
                        <c:v>Cuentas por pagar</c:v>
                      </c:pt>
                      <c:pt idx="12">
                        <c:v>Impuesto por pagar</c:v>
                      </c:pt>
                      <c:pt idx="13">
                        <c:v>Acreedores</c:v>
                      </c:pt>
                      <c:pt idx="14">
                        <c:v>Total Pasivo Corriente</c:v>
                      </c:pt>
                      <c:pt idx="15">
                        <c:v>Pasivo a largo plazo</c:v>
                      </c:pt>
                      <c:pt idx="16">
                        <c:v>Otros pasivos</c:v>
                      </c:pt>
                      <c:pt idx="17">
                        <c:v>Seguro de Cesantia</c:v>
                      </c:pt>
                      <c:pt idx="18">
                        <c:v>Total Pasivos</c:v>
                      </c:pt>
                      <c:pt idx="19">
                        <c:v>Capital</c:v>
                      </c:pt>
                      <c:pt idx="20">
                        <c:v>Capital Pagado</c:v>
                      </c:pt>
                      <c:pt idx="21">
                        <c:v>Reserva</c:v>
                      </c:pt>
                      <c:pt idx="22">
                        <c:v>Utilidades</c:v>
                      </c:pt>
                      <c:pt idx="23">
                        <c:v>Total Capital</c:v>
                      </c:pt>
                      <c:pt idx="24">
                        <c:v>Total Pasivo + Capital</c:v>
                      </c:pt>
                    </c:strCache>
                  </c:strRef>
                </c:cat>
                <c:val>
                  <c:numRef>
                    <c:extLst>
                      <c:ext xmlns:c15="http://schemas.microsoft.com/office/drawing/2012/chart" uri="{02D57815-91ED-43cb-92C2-25804820EDAC}">
                        <c15:fullRef>
                          <c15:sqref>'Empresa Lostreschanchitos '!$A$46</c15:sqref>
                        </c15:fullRef>
                        <c15:formulaRef>
                          <c15:sqref/>
                        </c15:formulaRef>
                      </c:ext>
                    </c:extLst>
                    <c:numCache>
                      <c:formatCode>General</c:formatCode>
                      <c:ptCount val="0"/>
                    </c:numCache>
                  </c:numRef>
                </c:val>
                <c:extLst>
                  <c:ext xmlns:c16="http://schemas.microsoft.com/office/drawing/2014/chart" uri="{C3380CC4-5D6E-409C-BE32-E72D297353CC}">
                    <c16:uniqueId val="{0000000B-406E-4E1F-860F-E9FC2E5FBB88}"/>
                  </c:ext>
                </c:extLst>
              </c15:ser>
            </c15:filteredBarSeries>
          </c:ext>
        </c:extLst>
      </c:barChart>
      <c:catAx>
        <c:axId val="63277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32767663"/>
        <c:crosses val="autoZero"/>
        <c:auto val="1"/>
        <c:lblAlgn val="ctr"/>
        <c:lblOffset val="100"/>
        <c:noMultiLvlLbl val="0"/>
      </c:catAx>
      <c:valAx>
        <c:axId val="63276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32773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106680</xdr:colOff>
      <xdr:row>0</xdr:row>
      <xdr:rowOff>0</xdr:rowOff>
    </xdr:from>
    <xdr:to>
      <xdr:col>10</xdr:col>
      <xdr:colOff>746760</xdr:colOff>
      <xdr:row>29</xdr:row>
      <xdr:rowOff>156210</xdr:rowOff>
    </xdr:to>
    <xdr:graphicFrame macro="">
      <xdr:nvGraphicFramePr>
        <xdr:cNvPr id="2" name="Gráfico 1">
          <a:extLst>
            <a:ext uri="{FF2B5EF4-FFF2-40B4-BE49-F238E27FC236}">
              <a16:creationId xmlns:a16="http://schemas.microsoft.com/office/drawing/2014/main" id="{11FE4876-D785-4141-9700-4D6A9FCE6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xdr:colOff>
      <xdr:row>0</xdr:row>
      <xdr:rowOff>0</xdr:rowOff>
    </xdr:from>
    <xdr:to>
      <xdr:col>16</xdr:col>
      <xdr:colOff>662940</xdr:colOff>
      <xdr:row>23</xdr:row>
      <xdr:rowOff>55245</xdr:rowOff>
    </xdr:to>
    <xdr:graphicFrame macro="">
      <xdr:nvGraphicFramePr>
        <xdr:cNvPr id="3" name="Gráfico 2">
          <a:extLst>
            <a:ext uri="{FF2B5EF4-FFF2-40B4-BE49-F238E27FC236}">
              <a16:creationId xmlns:a16="http://schemas.microsoft.com/office/drawing/2014/main" id="{A30D4799-9BEA-4A8D-9D00-3004A9EFDD1F}"/>
            </a:ext>
            <a:ext uri="{147F2762-F138-4A5C-976F-8EAC2B608ADB}">
              <a16:predDERef xmlns:a16="http://schemas.microsoft.com/office/drawing/2014/main" pred="{11FE4876-D785-4141-9700-4D6A9FCE6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182880</xdr:colOff>
      <xdr:row>47</xdr:row>
      <xdr:rowOff>34290</xdr:rowOff>
    </xdr:from>
    <xdr:to>
      <xdr:col>10</xdr:col>
      <xdr:colOff>175260</xdr:colOff>
      <xdr:row>76</xdr:row>
      <xdr:rowOff>0</xdr:rowOff>
    </xdr:to>
    <xdr:graphicFrame macro="">
      <xdr:nvGraphicFramePr>
        <xdr:cNvPr id="4" name="Gráfico 3">
          <a:extLst>
            <a:ext uri="{FF2B5EF4-FFF2-40B4-BE49-F238E27FC236}">
              <a16:creationId xmlns:a16="http://schemas.microsoft.com/office/drawing/2014/main" id="{3D2D0C2C-13D4-4BDD-943E-2C3CEDEB9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29</xdr:row>
      <xdr:rowOff>160020</xdr:rowOff>
    </xdr:from>
    <xdr:to>
      <xdr:col>10</xdr:col>
      <xdr:colOff>762000</xdr:colOff>
      <xdr:row>47</xdr:row>
      <xdr:rowOff>99060</xdr:rowOff>
    </xdr:to>
    <xdr:sp macro="" textlink="">
      <xdr:nvSpPr>
        <xdr:cNvPr id="5" name="CuadroTexto 4">
          <a:extLst>
            <a:ext uri="{FF2B5EF4-FFF2-40B4-BE49-F238E27FC236}">
              <a16:creationId xmlns:a16="http://schemas.microsoft.com/office/drawing/2014/main" id="{1E18CA30-7363-B16E-2BD3-5E06177FA674}"/>
            </a:ext>
          </a:extLst>
        </xdr:cNvPr>
        <xdr:cNvSpPr txBox="1"/>
      </xdr:nvSpPr>
      <xdr:spPr>
        <a:xfrm>
          <a:off x="5234940" y="5463540"/>
          <a:ext cx="5532120" cy="3230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00"/>
            <a:t>El análisis vertical del balance general de Lámparas para el Hogar S.A. proporciona una representación porcentual de los diferentes elementos del activo en relación con el total del activo. A continuación, se presenta una interpretación acerca de los principales hallazgos:</a:t>
          </a:r>
        </a:p>
        <a:p>
          <a:endParaRPr lang="es-MX" sz="1000"/>
        </a:p>
        <a:p>
          <a:r>
            <a:rPr lang="es-MX" sz="1000"/>
            <a:t>1. Activo Circulante: Representa el 33.71% del total del activo. Los principales componentes del activo circulante son los bancos, con un 13% del total, seguido de los clientes con un 5% y el inventario con un 8%. Esto indica que la empresa tiene una cantidad considerable de efectivo disponible en los bancos, una cartera de clientes sólida y un nivel aceptable de inventario para respaldar sus operaciones diarias.</a:t>
          </a:r>
        </a:p>
        <a:p>
          <a:endParaRPr lang="es-MX" sz="1000"/>
        </a:p>
        <a:p>
          <a:r>
            <a:rPr lang="es-MX" sz="1000"/>
            <a:t>2. Activo No Circulante: Representa el 66.29% del total del activo. El activo fijo es la parte más significativa del activo no circulante, con un 60.17% del total. Esto se debe a las inversiones realizadas en equipo de cómputo, terrenos, edificios, mobiliario y equipo, software, instalaciones y adaptaciones, y equipo de reparto. Estos activos fijos son necesarios para respaldar las operaciones a largo plazo de la empresa. El activo diferido, que incluye pagos anticipados, patentes y marcas, representa el 4.48% del total del activo no circulante.</a:t>
          </a:r>
        </a:p>
        <a:p>
          <a:endParaRPr lang="es-MX" sz="1000"/>
        </a:p>
        <a:p>
          <a:r>
            <a:rPr lang="es-MX" sz="1000"/>
            <a:t>En general, se puede observar que Lámparas para el Hogar S.A. tiene una estructura de activos equilibrada, con una proporción significativa de activos fijos que respaldan su crecimiento a largo plazo. Además, la empresa cuenta con una cantidad considerable de activos circulantes, lo que indica una capacidad adecuada para cubrir sus obligaciones a corto plazo. Sin embargo, es importante considerar otros aspectos, como el pasivo y el patrimonio, para obtener una imagen completa de la situación financiera de la empresa.</a:t>
          </a:r>
        </a:p>
      </xdr:txBody>
    </xdr:sp>
    <xdr:clientData/>
  </xdr:twoCellAnchor>
  <xdr:twoCellAnchor>
    <xdr:from>
      <xdr:col>11</xdr:col>
      <xdr:colOff>0</xdr:colOff>
      <xdr:row>23</xdr:row>
      <xdr:rowOff>53340</xdr:rowOff>
    </xdr:from>
    <xdr:to>
      <xdr:col>18</xdr:col>
      <xdr:colOff>7620</xdr:colOff>
      <xdr:row>46</xdr:row>
      <xdr:rowOff>129540</xdr:rowOff>
    </xdr:to>
    <xdr:sp macro="" textlink="">
      <xdr:nvSpPr>
        <xdr:cNvPr id="6" name="CuadroTexto 5">
          <a:extLst>
            <a:ext uri="{FF2B5EF4-FFF2-40B4-BE49-F238E27FC236}">
              <a16:creationId xmlns:a16="http://schemas.microsoft.com/office/drawing/2014/main" id="{6D094C5B-8F80-654C-2CB9-73E6736AF75F}"/>
            </a:ext>
          </a:extLst>
        </xdr:cNvPr>
        <xdr:cNvSpPr txBox="1"/>
      </xdr:nvSpPr>
      <xdr:spPr>
        <a:xfrm>
          <a:off x="10789920" y="4259580"/>
          <a:ext cx="5501640" cy="428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00"/>
            <a:t>El análisis vertical del balance general proporciona una representación porcentual de los diferentes componentes del pasivo y el capital contable en relación con el total del pasivo y el capital contable. A continuación, se presenta una interpretación acerca de los principales hallazgos:</a:t>
          </a:r>
        </a:p>
        <a:p>
          <a:endParaRPr lang="es-MX" sz="1000"/>
        </a:p>
        <a:p>
          <a:r>
            <a:rPr lang="es-MX" sz="1000"/>
            <a:t>1. Pasivo a Corto Plazo: Representa el 15% del total del pasivo y el capital contable. Los componentes más destacados son los acreedores con un 5% y los proveedores con un 7%. Esto indica que la empresa tiene obligaciones pendientes a corto plazo con sus acreedores y proveedores.</a:t>
          </a:r>
        </a:p>
        <a:p>
          <a:endParaRPr lang="es-MX" sz="1000"/>
        </a:p>
        <a:p>
          <a:r>
            <a:rPr lang="es-MX" sz="1000"/>
            <a:t>2. Pasivo a Largo Plazo: Representa el 21% del total del pasivo y el capital contable. El principal componente es el acreedor hipotecario con un 13%, seguido de los préstamos bancarios a largo plazo con un 8%. Estos pasivos reflejan las obligaciones de la empresa a largo plazo, como pagos de hipotecas y préstamos.</a:t>
          </a:r>
        </a:p>
        <a:p>
          <a:endParaRPr lang="es-MX" sz="1000"/>
        </a:p>
        <a:p>
          <a:r>
            <a:rPr lang="es-MX" sz="1000"/>
            <a:t>3. Capital Contable: Representa el 64% del total del pasivo y el capital contable. El capital contribuido es la parte más significativa, con el capital social representando el 44% del total. El capital ganado, que incluye las utilidades acumuladas y la utilidad neta, representa el 20% del total. Esto indica que la empresa ha acumulado utilidades a lo largo del tiempo y ha retenido parte de esas ganancias en forma de utilidades acumuladas.</a:t>
          </a:r>
        </a:p>
        <a:p>
          <a:endParaRPr lang="es-MX" sz="1000"/>
        </a:p>
        <a:p>
          <a:r>
            <a:rPr lang="es-MX" sz="1000"/>
            <a:t>En general, se puede observar que Lámparas para el Hogar S.A. tiene una estructura de pasivos equilibrada, con una proporción considerable de capital contable que respalda su financiamiento. La empresa tiene tanto pasivos a corto plazo como a largo plazo, lo que indica un equilibrio entre las obligaciones a corto y largo plazo. Además, el capital contable muestra una combinación de capital contribuido y ganancias acumuladas, lo que indica una estabilidad financiera y un potencial para futuros crecimientos.</a:t>
          </a:r>
        </a:p>
      </xdr:txBody>
    </xdr:sp>
    <xdr:clientData/>
  </xdr:twoCellAnchor>
  <xdr:twoCellAnchor>
    <xdr:from>
      <xdr:col>5</xdr:col>
      <xdr:colOff>7620</xdr:colOff>
      <xdr:row>75</xdr:row>
      <xdr:rowOff>99060</xdr:rowOff>
    </xdr:from>
    <xdr:to>
      <xdr:col>11</xdr:col>
      <xdr:colOff>0</xdr:colOff>
      <xdr:row>104</xdr:row>
      <xdr:rowOff>99060</xdr:rowOff>
    </xdr:to>
    <xdr:sp macro="" textlink="">
      <xdr:nvSpPr>
        <xdr:cNvPr id="7" name="CuadroTexto 6">
          <a:extLst>
            <a:ext uri="{FF2B5EF4-FFF2-40B4-BE49-F238E27FC236}">
              <a16:creationId xmlns:a16="http://schemas.microsoft.com/office/drawing/2014/main" id="{EBA8FB1B-D209-8AAB-1A94-47D24C09F334}"/>
            </a:ext>
          </a:extLst>
        </xdr:cNvPr>
        <xdr:cNvSpPr txBox="1"/>
      </xdr:nvSpPr>
      <xdr:spPr>
        <a:xfrm>
          <a:off x="5234940" y="13815060"/>
          <a:ext cx="5554980" cy="5303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800"/>
            <a:t>El análisis vertical del estado de resultados de Lámparas para el Hogar S.A. proporciona una representación porcentual de los diferentes componentes en relación con las ventas totales. A continuación, se presenta una interpretación acerca de los principales hallazgos:</a:t>
          </a:r>
        </a:p>
        <a:p>
          <a:endParaRPr lang="es-MX" sz="800"/>
        </a:p>
        <a:p>
          <a:r>
            <a:rPr lang="es-MX" sz="800"/>
            <a:t>1. Ventas y Costo de Ventas: Las ventas representan el 100% de los ingresos totales. El costo de ventas, que es el costo asociado a la producción o adquisición de los productos vendidos, representa el 35% de las ventas. Esto indica que el margen bruto de la empresa es del 65%, lo que implica que por cada unidad vendida, la empresa genera una utilidad bruta del 65% del precio de venta.</a:t>
          </a:r>
        </a:p>
        <a:p>
          <a:endParaRPr lang="es-MX" sz="800"/>
        </a:p>
        <a:p>
          <a:r>
            <a:rPr lang="es-MX" sz="800"/>
            <a:t>2. Gastos: Los gastos se dividen en diferentes categorías. Los gastos de administración representan el 8% de las ventas, los gastos de venta representan el 6%, los gastos financieros representan el 2% y otros gastos representan el 4%. Estos gastos suman un total del 20% de las ventas. La empresa ha incurrido en costos operativos para administrar y vender sus productos, así como en gastos financieros y otros gastos.</a:t>
          </a:r>
        </a:p>
        <a:p>
          <a:endParaRPr lang="es-MX" sz="800"/>
        </a:p>
        <a:p>
          <a:r>
            <a:rPr lang="es-MX" sz="800"/>
            <a:t>3. Ingresos: Los productos financieros representan el 3% de las ventas, mientras que otros ingresos o productos representan el 1%. Estos ingresos suman un total del 4% de las ventas. Esto indica que la empresa ha obtenido ingresos adicionales además de sus ingresos por ventas.</a:t>
          </a:r>
        </a:p>
        <a:p>
          <a:endParaRPr lang="es-MX" sz="800"/>
        </a:p>
        <a:p>
          <a:r>
            <a:rPr lang="es-MX" sz="800"/>
            <a:t>4. Utilidad: La utilidad antes de impuestos y la utilidad neta del ejercicio representan el 48% de las ventas. Esto indica que la empresa ha logrado una rentabilidad significativa en relación con sus ventas. La utilidad neta del ejercicio es igual a la utilidad antes de impuestos, lo que sugiere que no se han incurrido en impuestos en este período.</a:t>
          </a:r>
        </a:p>
        <a:p>
          <a:endParaRPr lang="es-MX" sz="800"/>
        </a:p>
        <a:p>
          <a:r>
            <a:rPr lang="es-MX" sz="800"/>
            <a:t>En general, se puede observar que Lámparas para el Hogar S.A. ha obtenido una utilidad neta del ejercicio del 48% de las ventas. Esto indica una eficiencia operativa y una rentabilidad adecuada en sus actividades comerciales. Sin embargo, es importante tener en cuenta otros factores, como la inversión en activos y la estructura de costos, para evaluar la salud financiera general de la empresa.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41274</xdr:colOff>
      <xdr:row>0</xdr:row>
      <xdr:rowOff>0</xdr:rowOff>
    </xdr:from>
    <xdr:to>
      <xdr:col>9</xdr:col>
      <xdr:colOff>55563</xdr:colOff>
      <xdr:row>27</xdr:row>
      <xdr:rowOff>103186</xdr:rowOff>
    </xdr:to>
    <xdr:graphicFrame macro="">
      <xdr:nvGraphicFramePr>
        <xdr:cNvPr id="5" name="Gráfico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339723</xdr:colOff>
      <xdr:row>0</xdr:row>
      <xdr:rowOff>0</xdr:rowOff>
    </xdr:from>
    <xdr:to>
      <xdr:col>13</xdr:col>
      <xdr:colOff>303211</xdr:colOff>
      <xdr:row>21</xdr:row>
      <xdr:rowOff>66674</xdr:rowOff>
    </xdr:to>
    <xdr:graphicFrame macro="">
      <xdr:nvGraphicFramePr>
        <xdr:cNvPr id="6" name="Gráfico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71436</xdr:colOff>
      <xdr:row>48</xdr:row>
      <xdr:rowOff>100805</xdr:rowOff>
    </xdr:from>
    <xdr:to>
      <xdr:col>8</xdr:col>
      <xdr:colOff>341312</xdr:colOff>
      <xdr:row>76</xdr:row>
      <xdr:rowOff>79374</xdr:rowOff>
    </xdr:to>
    <xdr:graphicFrame macro="">
      <xdr:nvGraphicFramePr>
        <xdr:cNvPr id="2" name="Gráfico 1">
          <a:extLst>
            <a:ext uri="{FF2B5EF4-FFF2-40B4-BE49-F238E27FC236}">
              <a16:creationId xmlns:a16="http://schemas.microsoft.com/office/drawing/2014/main" id="{EE287142-17DC-EFE3-7E09-5197EFE08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960438</xdr:colOff>
      <xdr:row>21</xdr:row>
      <xdr:rowOff>15876</xdr:rowOff>
    </xdr:from>
    <xdr:to>
      <xdr:col>9</xdr:col>
      <xdr:colOff>31750</xdr:colOff>
      <xdr:row>49</xdr:row>
      <xdr:rowOff>0</xdr:rowOff>
    </xdr:to>
    <xdr:sp macro="" textlink="">
      <xdr:nvSpPr>
        <xdr:cNvPr id="3" name="CuadroTexto 2">
          <a:extLst>
            <a:ext uri="{FF2B5EF4-FFF2-40B4-BE49-F238E27FC236}">
              <a16:creationId xmlns:a16="http://schemas.microsoft.com/office/drawing/2014/main" id="{99BD893F-2842-13B9-7AB0-9DAB4B48C429}"/>
            </a:ext>
          </a:extLst>
        </xdr:cNvPr>
        <xdr:cNvSpPr txBox="1"/>
      </xdr:nvSpPr>
      <xdr:spPr>
        <a:xfrm>
          <a:off x="5675313" y="3849689"/>
          <a:ext cx="6111875" cy="50958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00"/>
            <a:t>En general, se puede observar que Ralencar S.A. de C.V. ha obtenido una utilidad neta del ejercicio del 18% de las ventas netas. Sin embargo, se evidencia un impacto significativo de las devoluciones de ventas y compras en el resultado final. Además, los gastos totales representan una proporción considerable de las ventas netas. Es importante considerar estos factores para evaluar la rentabilidad y eficiencia de la empresa en el período analizado.</a:t>
          </a:r>
        </a:p>
        <a:p>
          <a:r>
            <a:rPr lang="es-MX" sz="1000"/>
            <a:t>El análisis vertical del estado de resultados de Ralencar S.A. de C.V. proporciona una representación porcentual de los diferentes componentes en relación con las ventas totales. A continuación, se presenta una interpretación acerca de los principales hallazgos:</a:t>
          </a:r>
        </a:p>
        <a:p>
          <a:endParaRPr lang="es-MX" sz="1000"/>
        </a:p>
        <a:p>
          <a:r>
            <a:rPr lang="es-MX" sz="1000"/>
            <a:t>1. Ventas y Devoluciones: Las ventas representan el 100% de los ingresos totales. Sin embargo, se observa que hubo devoluciones de ventas por un monto de $725,000, lo que representa el 19% de las ventas. Estas devoluciones indican que los clientes han devuelto productos o han solicitado reembolsos, lo que afecta el resultado final de las ventas netas.</a:t>
          </a:r>
        </a:p>
        <a:p>
          <a:endParaRPr lang="es-MX" sz="1000"/>
        </a:p>
        <a:p>
          <a:r>
            <a:rPr lang="es-MX" sz="1000"/>
            <a:t>2. Ventas Netas y Costo de Ventas: Las ventas netas representan el 80% de las ventas totales. Las compras de productos ascienden a $1,700,000, lo que representa el 46% de las ventas. Además, las devoluciones sobre compras suman $325,000, lo que representa el 9% de las compras. El inventario inicial es de $600,000 y el inventario final es de $300,000. Con esta información, se puede calcular que el costo de ventas es de $1,375,000, lo que equivale al 37% de las ventas netas.</a:t>
          </a:r>
        </a:p>
        <a:p>
          <a:endParaRPr lang="es-MX" sz="1000"/>
        </a:p>
        <a:p>
          <a:r>
            <a:rPr lang="es-MX" sz="1000"/>
            <a:t>3. Utilidad Bruta y Gastos: La utilidad bruta es igual a las ventas netas menos el costo de ventas y representa el 35% de las ventas netas. Los gastos de venta ascienden a $110,000, lo que representa el 3% de las ventas netas. Los gastos de administración suman $93,000, equivalente al 2% de las ventas netas. Los gastos financieros son de $15,000, que representan el 0% de las ventas netas. En conjunto, los gastos totales son de $218,000, lo que equivale al 6% de las ventas netas.</a:t>
          </a:r>
        </a:p>
        <a:p>
          <a:endParaRPr lang="es-MX" sz="1000"/>
        </a:p>
        <a:p>
          <a:r>
            <a:rPr lang="es-MX" sz="1000"/>
            <a:t>4. Utilidad antes de impuestos y Utilidad neta: La utilidad antes de impuestos es igual a la utilidad bruta menos los gastos totales, y representa el 29% de las ventas netas. Se registra un impuesto sobre la renta (ISR) de $327,600, lo que representa el 30% de la utilidad antes de impuestos. Además, se registra una Participación de los Trabajadores en las Utilidades (PTU) de $109,200, que representa el 10% de la utilidad antes de impuestos. La utilidad neta del ejercicio es de $655,200, lo que equivale al 18% de las ventas netas.</a:t>
          </a:r>
        </a:p>
        <a:p>
          <a:endParaRPr lang="es-MX" sz="1000"/>
        </a:p>
      </xdr:txBody>
    </xdr:sp>
    <xdr:clientData/>
  </xdr:twoCellAnchor>
  <xdr:twoCellAnchor>
    <xdr:from>
      <xdr:col>9</xdr:col>
      <xdr:colOff>63500</xdr:colOff>
      <xdr:row>21</xdr:row>
      <xdr:rowOff>7937</xdr:rowOff>
    </xdr:from>
    <xdr:to>
      <xdr:col>12</xdr:col>
      <xdr:colOff>857250</xdr:colOff>
      <xdr:row>46</xdr:row>
      <xdr:rowOff>166688</xdr:rowOff>
    </xdr:to>
    <xdr:sp macro="" textlink="">
      <xdr:nvSpPr>
        <xdr:cNvPr id="10" name="CuadroTexto 9">
          <a:extLst>
            <a:ext uri="{FF2B5EF4-FFF2-40B4-BE49-F238E27FC236}">
              <a16:creationId xmlns:a16="http://schemas.microsoft.com/office/drawing/2014/main" id="{7C6B33FA-976A-217F-C3AC-47B3D1A68206}"/>
            </a:ext>
          </a:extLst>
        </xdr:cNvPr>
        <xdr:cNvSpPr txBox="1"/>
      </xdr:nvSpPr>
      <xdr:spPr>
        <a:xfrm>
          <a:off x="11818938" y="3841750"/>
          <a:ext cx="5413375" cy="47228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00">
              <a:solidFill>
                <a:schemeClr val="dk1"/>
              </a:solidFill>
              <a:effectLst/>
              <a:latin typeface="+mn-lt"/>
              <a:ea typeface="+mn-ea"/>
              <a:cs typeface="+mn-cs"/>
            </a:rPr>
            <a:t>En general, se puede observar que Rolcar S.A. de C.V. ha obtenido una utilidad neta del ejercicio del 13% de las ventas netas. La empresa ha logrado un margen bruto favorable, con una utilidad bruta representando el 43% de las ventas netas. Sin embargo, se observa que los gastos totales representan una proporción significativa de las ventas netas, lo que puede afectar la rentabilidad final. Es importante evaluar los gastos y buscar oportunidades para optimizar la eficiencia operativa y mejorar la utilidad neta.</a:t>
          </a:r>
          <a:endParaRPr lang="es-MX" sz="1000">
            <a:effectLst/>
          </a:endParaRPr>
        </a:p>
        <a:p>
          <a:r>
            <a:rPr lang="es-MX" sz="1000"/>
            <a:t>El análisis vertical del estado de resultados de Rolcar S.A. de C.V. proporciona una representación porcentual de los diferentes componentes en relación con las ventas totales. A continuación, se presenta una interpretación acerca de los principales hallazgos:</a:t>
          </a:r>
        </a:p>
        <a:p>
          <a:endParaRPr lang="es-MX" sz="1000"/>
        </a:p>
        <a:p>
          <a:r>
            <a:rPr lang="es-MX" sz="1000"/>
            <a:t>1. Ventas y Compras: Las ventas representan el 100% de los ingresos totales. Las compras de productos ascienden a $175,000, lo que representa el 50% de las ventas. Esto indica que el costo de los productos vendidos es la mitad de las ventas realizadas.</a:t>
          </a:r>
        </a:p>
        <a:p>
          <a:endParaRPr lang="es-MX" sz="1000"/>
        </a:p>
        <a:p>
          <a:r>
            <a:rPr lang="es-MX" sz="1000"/>
            <a:t>2. Ventas Netas y Utilidad Bruta: Las ventas netas también representan el 100% de las ventas totales. La utilidad bruta es igual a las ventas netas menos el costo de ventas y representa el 43% de las ventas netas. Esta cifra muestra el margen bruto que la empresa ha obtenido después de deducir los costos directamente relacionados con la producción y adquisición de los productos vendidos.</a:t>
          </a:r>
        </a:p>
        <a:p>
          <a:endParaRPr lang="es-MX" sz="1000"/>
        </a:p>
        <a:p>
          <a:r>
            <a:rPr lang="es-MX" sz="1000"/>
            <a:t>3. Gastos: Los gastos se dividen en diferentes categorías. Los gastos de compra ascienden a $25,000, lo que representa el 7% de las ventas netas. Los gastos financieros suman $3,500, lo que representa el 1% de las ventas netas. Los gastos de administración ascienden a $40,000, lo que representa el 11% de las ventas netas. Además, se registran otros gastos por $5,000, que representan el 1% de las ventas netas. En conjunto, los gastos totales son de $73,500, lo que equivale al 21% de las ventas netas.</a:t>
          </a:r>
        </a:p>
        <a:p>
          <a:endParaRPr lang="es-MX" sz="1000"/>
        </a:p>
        <a:p>
          <a:r>
            <a:rPr lang="es-MX" sz="1000"/>
            <a:t>4. Utilidad antes de impuestos y Utilidad neta: La utilidad antes de impuestos es igual a la utilidad bruta menos los gastos totales y representa el 22% de las ventas netas. Se registra un impuesto sobre la renta (ISR) de $22,950, lo que representa el 30% de la utilidad antes de impuestos. Además, se registra una Participación de los Trabajadores en las Utilidades (PTU) de $7,650, que representa el 10% de la utilidad antes de impuestos. La utilidad neta del ejercicio es de $45,900, lo que equivale al 13% de las ventas netas.</a:t>
          </a:r>
        </a:p>
      </xdr:txBody>
    </xdr:sp>
    <xdr:clientData/>
  </xdr:twoCellAnchor>
  <xdr:twoCellAnchor>
    <xdr:from>
      <xdr:col>3</xdr:col>
      <xdr:colOff>952500</xdr:colOff>
      <xdr:row>76</xdr:row>
      <xdr:rowOff>79375</xdr:rowOff>
    </xdr:from>
    <xdr:to>
      <xdr:col>8</xdr:col>
      <xdr:colOff>769938</xdr:colOff>
      <xdr:row>93</xdr:row>
      <xdr:rowOff>166687</xdr:rowOff>
    </xdr:to>
    <xdr:sp macro="" textlink="">
      <xdr:nvSpPr>
        <xdr:cNvPr id="11" name="CuadroTexto 10">
          <a:extLst>
            <a:ext uri="{FF2B5EF4-FFF2-40B4-BE49-F238E27FC236}">
              <a16:creationId xmlns:a16="http://schemas.microsoft.com/office/drawing/2014/main" id="{940CD8C3-0598-77CC-4563-346A4E904233}"/>
            </a:ext>
          </a:extLst>
        </xdr:cNvPr>
        <xdr:cNvSpPr txBox="1"/>
      </xdr:nvSpPr>
      <xdr:spPr>
        <a:xfrm>
          <a:off x="5667375" y="13954125"/>
          <a:ext cx="6072188" cy="3190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00"/>
            <a:t>El análisis vertical del estado de resultados de Silvino y Asociados A.C. muestra la proporción de cada componente con respecto a las ventas totales. A continuación, se presenta una interpretación de los resultados:</a:t>
          </a:r>
        </a:p>
        <a:p>
          <a:endParaRPr lang="es-MX" sz="1000"/>
        </a:p>
        <a:p>
          <a:r>
            <a:rPr lang="es-MX" sz="1000"/>
            <a:t>1. Ventas y Devoluciones/Descuentos: Las ventas totales representan el 100% de los ingresos, con un valor de $15,000,000. Sin embargo, se registran devoluciones por ventas de $2,700,000, lo que equivale al 18% de las ventas, y descuentos por ventas de $3,800,000, que representan el 25% de las ventas. Esto indica que las devoluciones y descuentos tienen un impacto significativo en los ingresos netos.</a:t>
          </a:r>
        </a:p>
        <a:p>
          <a:endParaRPr lang="es-MX" sz="1000"/>
        </a:p>
        <a:p>
          <a:r>
            <a:rPr lang="es-MX" sz="1000"/>
            <a:t>2. Ventas Netas y Compras: Las ventas netas se calculan restando las devoluciones y descuentos de las ventas totales. En este caso, las ventas netas ascienden a $8,500,000, lo que representa el 57% de las ventas totales. Las compras de productos suman $9,100,000, lo que equivale al 61% de las ventas netas. Es importante destacar que las compras superan las ventas netas, lo que resulta en una utilidad bruta negativa.</a:t>
          </a:r>
        </a:p>
        <a:p>
          <a:endParaRPr lang="es-MX" sz="1000"/>
        </a:p>
        <a:p>
          <a:r>
            <a:rPr lang="es-MX" sz="1000"/>
            <a:t>3. Utilidad Bruta y Gastos: La utilidad bruta se obtiene restando el costo de ventas (compras) de las ventas netas. En este caso, se registra una utilidad bruta de -$565,000, lo que indica pérdidas en la operación principal de la empresa. Los gastos se dividen en gastos de compra, gastos de administración y otros gastos. Los gastos de compra representan el 1% de las ventas netas, mientras que los gastos de administración ascienden a $3,875,000, lo que equivale al 26% de las ventas netas. Además, se registran otros gastos por $90,000, que representan el 1% de las ventas netas. En conjunto, los gastos totales suman $4,100,000, lo que representa el 27% de las ventas netas.</a:t>
          </a:r>
        </a:p>
        <a:p>
          <a:endParaRPr lang="es-MX" sz="1000"/>
        </a:p>
        <a:p>
          <a:r>
            <a:rPr lang="es-MX" sz="1000"/>
            <a:t>4. Utilidad Neta y ISR/PTU: La utilidad antes de impuestos (antes del ISR y PTU) es igual a la utilidad bruta menos los gastos totales. En este caso, la utilidad antes de impuestos es de -$4,665,000, lo que indica pérdidas significativas en las operaciones continuas. Se registra un impuesto sobre la renta (ISR) de -$1,399,500, lo que representa el 30% de la utilidad antes de impuestos. Además, se registra una Participación de los Trabajadores en las Utilidades (PTU) de -$466,500, que equivale al 10% de la utilidad antes de impuestos. La utilidad neta del ejercicio es de -$2,799,000, lo que representa el -19% de las ventas netas.</a:t>
          </a:r>
        </a:p>
        <a:p>
          <a:endParaRPr lang="es-MX" sz="1000"/>
        </a:p>
        <a:p>
          <a:r>
            <a:rPr lang="es-MX" sz="1000"/>
            <a:t>En resumen, el análisis vertical revela que Silvino y Asociados A.C. ha experimentado pérdidas en sus operaciones continuas durante el período analizado. Las devoluciones y descuentos en las ventas, así como los gastos de administración significativos, han impactado negativamente en la utilidad neta del ejercicio. Es fundamental que la empresa tome medidas para reducir las devoluciones, controlar los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403860</xdr:colOff>
      <xdr:row>0</xdr:row>
      <xdr:rowOff>19050</xdr:rowOff>
    </xdr:from>
    <xdr:to>
      <xdr:col>13</xdr:col>
      <xdr:colOff>274320</xdr:colOff>
      <xdr:row>11</xdr:row>
      <xdr:rowOff>152400</xdr:rowOff>
    </xdr:to>
    <xdr:graphicFrame macro="">
      <xdr:nvGraphicFramePr>
        <xdr:cNvPr id="2" name="Gráfico 1">
          <a:extLst>
            <a:ext uri="{FF2B5EF4-FFF2-40B4-BE49-F238E27FC236}">
              <a16:creationId xmlns:a16="http://schemas.microsoft.com/office/drawing/2014/main" id="{04CF768D-64BC-44E0-B949-03299B581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609600</xdr:colOff>
      <xdr:row>0</xdr:row>
      <xdr:rowOff>0</xdr:rowOff>
    </xdr:from>
    <xdr:to>
      <xdr:col>20</xdr:col>
      <xdr:colOff>472440</xdr:colOff>
      <xdr:row>13</xdr:row>
      <xdr:rowOff>83820</xdr:rowOff>
    </xdr:to>
    <xdr:graphicFrame macro="">
      <xdr:nvGraphicFramePr>
        <xdr:cNvPr id="3" name="Gráfico 2">
          <a:extLst>
            <a:ext uri="{FF2B5EF4-FFF2-40B4-BE49-F238E27FC236}">
              <a16:creationId xmlns:a16="http://schemas.microsoft.com/office/drawing/2014/main" id="{51451B43-CA47-44B2-B8FE-FE97584F5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495300</xdr:colOff>
      <xdr:row>43</xdr:row>
      <xdr:rowOff>133350</xdr:rowOff>
    </xdr:from>
    <xdr:to>
      <xdr:col>13</xdr:col>
      <xdr:colOff>358140</xdr:colOff>
      <xdr:row>57</xdr:row>
      <xdr:rowOff>34290</xdr:rowOff>
    </xdr:to>
    <xdr:graphicFrame macro="">
      <xdr:nvGraphicFramePr>
        <xdr:cNvPr id="4" name="Gráfico 3">
          <a:extLst>
            <a:ext uri="{FF2B5EF4-FFF2-40B4-BE49-F238E27FC236}">
              <a16:creationId xmlns:a16="http://schemas.microsoft.com/office/drawing/2014/main" id="{5FCC8997-254C-42F1-805C-0044B1D54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617220</xdr:colOff>
      <xdr:row>44</xdr:row>
      <xdr:rowOff>0</xdr:rowOff>
    </xdr:from>
    <xdr:to>
      <xdr:col>20</xdr:col>
      <xdr:colOff>480060</xdr:colOff>
      <xdr:row>58</xdr:row>
      <xdr:rowOff>76200</xdr:rowOff>
    </xdr:to>
    <xdr:graphicFrame macro="">
      <xdr:nvGraphicFramePr>
        <xdr:cNvPr id="5" name="Gráfico 4">
          <a:extLst>
            <a:ext uri="{FF2B5EF4-FFF2-40B4-BE49-F238E27FC236}">
              <a16:creationId xmlns:a16="http://schemas.microsoft.com/office/drawing/2014/main" id="{F3A385C8-D0DB-4628-B6CD-E413FD7F4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11</xdr:row>
      <xdr:rowOff>106680</xdr:rowOff>
    </xdr:from>
    <xdr:to>
      <xdr:col>14</xdr:col>
      <xdr:colOff>7620</xdr:colOff>
      <xdr:row>43</xdr:row>
      <xdr:rowOff>114300</xdr:rowOff>
    </xdr:to>
    <xdr:sp macro="" textlink="">
      <xdr:nvSpPr>
        <xdr:cNvPr id="6" name="CuadroTexto 5">
          <a:extLst>
            <a:ext uri="{FF2B5EF4-FFF2-40B4-BE49-F238E27FC236}">
              <a16:creationId xmlns:a16="http://schemas.microsoft.com/office/drawing/2014/main" id="{041CB41A-91DC-4B8E-8941-C2B0403A2876}"/>
            </a:ext>
          </a:extLst>
        </xdr:cNvPr>
        <xdr:cNvSpPr txBox="1"/>
      </xdr:nvSpPr>
      <xdr:spPr>
        <a:xfrm>
          <a:off x="6096000" y="2628900"/>
          <a:ext cx="5501640" cy="5974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00"/>
            <a:t>Este análisis horizontal se basa en los datos del balance general de una empresa durante los años 2011 y 2012. Vamos a interpretar las variaciones absolutas y relativas en cada categoría de activos:</a:t>
          </a:r>
        </a:p>
        <a:p>
          <a:endParaRPr lang="es-MX" sz="1000"/>
        </a:p>
        <a:p>
          <a:r>
            <a:rPr lang="es-MX" sz="1000" b="1"/>
            <a:t>1. Activos Corrientes:</a:t>
          </a:r>
        </a:p>
        <a:p>
          <a:r>
            <a:rPr lang="es-MX" sz="1000"/>
            <a:t>   - Efectivo: Hubo un aumento absoluto de 10 unidades monetarias, lo que representa un aumento relativo del 11%. Esto indica que la empresa tuvo más efectivo disponible en el año 2012 en comparación con el año 2011.</a:t>
          </a:r>
        </a:p>
        <a:p>
          <a:r>
            <a:rPr lang="es-MX" sz="1000"/>
            <a:t>   - Inversiones a corto plazo: Se produjo una disminución absoluta de 30 unidades monetarias, lo que representa una disminución relativa del 21%. Esto sugiere que la empresa redujo sus inversiones a corto plazo en el año 2012.</a:t>
          </a:r>
        </a:p>
        <a:p>
          <a:r>
            <a:rPr lang="es-MX" sz="1000"/>
            <a:t>   - Cuentas por cobrar: También se observa una disminución absoluta de 30 unidades monetarias, lo que equivale a una disminución relativa del 21%. Esto indica que la empresa pudo haber cobrado sus cuentas por cobrar de manera más efectiva durante el año 2012.</a:t>
          </a:r>
        </a:p>
        <a:p>
          <a:r>
            <a:rPr lang="es-MX" sz="1000"/>
            <a:t>   - Inventario de mercancías: Se produjo un aumento absoluto de 185 unidades monetarias, lo que representa un aumento relativo del 46%. Esto indica que la empresa incrementó su inventario de mercancías en un porcentaje significativo durante el año 2012.</a:t>
          </a:r>
        </a:p>
        <a:p>
          <a:endParaRPr lang="es-MX" sz="1000"/>
        </a:p>
        <a:p>
          <a:r>
            <a:rPr lang="es-MX" sz="1000" b="1"/>
            <a:t>2. Activos Fijos:</a:t>
          </a:r>
        </a:p>
        <a:p>
          <a:r>
            <a:rPr lang="es-MX" sz="1000"/>
            <a:t>   - Activo Fijo Bruto: Hubo un aumento absoluto de 110 unidades monetarias, lo que representa un aumento relativo del 25%. Esto sugiere que la empresa realizó adquisiciones o inversiones en activos fijos durante el año 2012.</a:t>
          </a:r>
        </a:p>
        <a:p>
          <a:r>
            <a:rPr lang="es-MX" sz="1000"/>
            <a:t>   - Depreciación Acumulada: Se observa un aumento absoluto de 40 unidades monetarias, lo que representa un aumento relativo del 20%. Esto indica que la empresa incurrió en una mayor depreciación de sus activos fijos en el año 2012.</a:t>
          </a:r>
        </a:p>
        <a:p>
          <a:r>
            <a:rPr lang="es-MX" sz="1000"/>
            <a:t>   - Activo Fijo Neto: Hubo un aumento absoluto de 70 unidades monetarias, lo que representa un aumento relativo del 29%. Esto sugiere que, a pesar de la depreciación, la empresa aún logró aumentar su valor neto de activos fijos en el año 2012.</a:t>
          </a:r>
        </a:p>
        <a:p>
          <a:endParaRPr lang="es-MX" sz="1000"/>
        </a:p>
        <a:p>
          <a:r>
            <a:rPr lang="es-MX" sz="1000" b="1"/>
            <a:t>3. Total de Activos:</a:t>
          </a:r>
        </a:p>
        <a:p>
          <a:r>
            <a:rPr lang="es-MX" sz="1000"/>
            <a:t>   - Hubo un aumento absoluto de 205 unidades monetarias en los activos totales, lo que representa un aumento relativo del 20%. Esto indica que la empresa experimentó un crecimiento general en su valor total de activos durante el año 2012.</a:t>
          </a:r>
        </a:p>
        <a:p>
          <a:endParaRPr lang="es-MX" sz="1000"/>
        </a:p>
        <a:p>
          <a:r>
            <a:rPr lang="es-MX" sz="1000"/>
            <a:t>En </a:t>
          </a:r>
          <a:r>
            <a:rPr lang="es-MX" sz="1000" b="1"/>
            <a:t>resumen</a:t>
          </a:r>
          <a:r>
            <a:rPr lang="es-MX" sz="1000"/>
            <a:t>, según este análisis horizontal, la empresa experimentó varios cambios en su balance general durante el año 2012 en comparación con el año 2011. Algunos aspectos destacados incluyen un aumento en el efectivo, un decremento en las inversiones a corto plazo y las cuentas por cobrar, un significativo aumento en el inventario de mercancías, así como incrementos en el activo fijo bruto y el activo fijo neto. En general, el valor total de los activos también aumentó. Estas variaciones pueden ser indicativas de cambios en las estrategias financieras, el rendimiento operativo y la gestión de activos de la empresa durante ese período.</a:t>
          </a:r>
        </a:p>
      </xdr:txBody>
    </xdr:sp>
    <xdr:clientData/>
  </xdr:twoCellAnchor>
  <xdr:twoCellAnchor>
    <xdr:from>
      <xdr:col>14</xdr:col>
      <xdr:colOff>15240</xdr:colOff>
      <xdr:row>12</xdr:row>
      <xdr:rowOff>175260</xdr:rowOff>
    </xdr:from>
    <xdr:to>
      <xdr:col>21</xdr:col>
      <xdr:colOff>15240</xdr:colOff>
      <xdr:row>44</xdr:row>
      <xdr:rowOff>53340</xdr:rowOff>
    </xdr:to>
    <xdr:sp macro="" textlink="">
      <xdr:nvSpPr>
        <xdr:cNvPr id="7" name="CuadroTexto 6">
          <a:extLst>
            <a:ext uri="{FF2B5EF4-FFF2-40B4-BE49-F238E27FC236}">
              <a16:creationId xmlns:a16="http://schemas.microsoft.com/office/drawing/2014/main" id="{0338C796-F0F6-4CE5-936C-B0F6C0B64FBA}"/>
            </a:ext>
          </a:extLst>
        </xdr:cNvPr>
        <xdr:cNvSpPr txBox="1"/>
      </xdr:nvSpPr>
      <xdr:spPr>
        <a:xfrm>
          <a:off x="11605260" y="2887980"/>
          <a:ext cx="5494020" cy="5836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00" b="0" i="0">
              <a:solidFill>
                <a:schemeClr val="dk1"/>
              </a:solidFill>
              <a:effectLst/>
              <a:latin typeface="+mn-lt"/>
              <a:ea typeface="+mn-ea"/>
              <a:cs typeface="+mn-cs"/>
            </a:rPr>
            <a:t>En general, tanto el pasivo total como el capital total experimentaron aumentos significativos durante el año 2012 en comparación con el año 2011. Esto indica un crecimiento general en las obligaciones y el capital de la empresa. El aumento en los pasivos corrientes y el capital pagado puede sugerir mayores compromisos financieros y aportes de capital, respectivamente. Por otro lado, el aumento en las reservas y las utilidades indica una mejora en la rentabilidad y la capacidad de generación de ganancias de la empresa.</a:t>
          </a:r>
        </a:p>
        <a:p>
          <a:endParaRPr lang="es-MX" sz="1000" b="0" i="0">
            <a:solidFill>
              <a:schemeClr val="dk1"/>
            </a:solidFill>
            <a:effectLst/>
            <a:latin typeface="+mn-lt"/>
            <a:ea typeface="+mn-ea"/>
            <a:cs typeface="+mn-cs"/>
          </a:endParaRPr>
        </a:p>
        <a:p>
          <a:r>
            <a:rPr lang="es-MX" sz="1000" b="0" i="0">
              <a:solidFill>
                <a:schemeClr val="dk1"/>
              </a:solidFill>
              <a:effectLst/>
              <a:latin typeface="+mn-lt"/>
              <a:ea typeface="+mn-ea"/>
              <a:cs typeface="+mn-cs"/>
            </a:rPr>
            <a:t>En resumen, según este análisis horizontal, la empresa experimentó cambios notables en sus pasivos y capital durante el año 2012 en comparación con el año anterior. Estos cambios pueden ser indicativos de decisiones financieras, estrategias de endeudamiento, rendimiento económico y asignación de recursos de la empresa durante ese período.</a:t>
          </a:r>
        </a:p>
        <a:p>
          <a:endParaRPr lang="es-MX" sz="1000"/>
        </a:p>
        <a:p>
          <a:r>
            <a:rPr lang="es-MX" sz="1000" b="0" i="0">
              <a:solidFill>
                <a:schemeClr val="dk1"/>
              </a:solidFill>
              <a:effectLst/>
              <a:latin typeface="+mn-lt"/>
              <a:ea typeface="+mn-ea"/>
              <a:cs typeface="+mn-cs"/>
            </a:rPr>
            <a:t>Este análisis horizontal se centra en los pasivos y el capital de una empresa durante los años 2011 y 2012. Vamos a interpretar las variaciones absolutas y relativas en cada categoría:</a:t>
          </a:r>
        </a:p>
        <a:p>
          <a:endParaRPr lang="es-MX" sz="1000" b="0" i="0">
            <a:solidFill>
              <a:schemeClr val="dk1"/>
            </a:solidFill>
            <a:effectLst/>
            <a:latin typeface="+mn-lt"/>
            <a:ea typeface="+mn-ea"/>
            <a:cs typeface="+mn-cs"/>
          </a:endParaRPr>
        </a:p>
        <a:p>
          <a:r>
            <a:rPr lang="es-MX" sz="1000" b="1" i="0">
              <a:solidFill>
                <a:schemeClr val="dk1"/>
              </a:solidFill>
              <a:effectLst/>
              <a:latin typeface="+mn-lt"/>
              <a:ea typeface="+mn-ea"/>
              <a:cs typeface="+mn-cs"/>
            </a:rPr>
            <a:t>Pasivos Corrientes:</a:t>
          </a:r>
        </a:p>
        <a:p>
          <a:pPr lvl="1"/>
          <a:r>
            <a:rPr lang="es-MX" sz="1000" b="0" i="0">
              <a:solidFill>
                <a:schemeClr val="dk1"/>
              </a:solidFill>
              <a:effectLst/>
              <a:latin typeface="+mn-lt"/>
              <a:ea typeface="+mn-ea"/>
              <a:cs typeface="+mn-cs"/>
            </a:rPr>
            <a:t>Cuentas por pagar: Hubo un aumento absoluto de 70 unidades monetarias, lo que representa un aumento relativo del 58%. Esto indica que la empresa tuvo un incremento significativo en sus obligaciones de pago a corto plazo durante el año 2012.</a:t>
          </a:r>
        </a:p>
        <a:p>
          <a:pPr lvl="1"/>
          <a:r>
            <a:rPr lang="es-MX" sz="1000" b="0" i="0">
              <a:solidFill>
                <a:schemeClr val="dk1"/>
              </a:solidFill>
              <a:effectLst/>
              <a:latin typeface="+mn-lt"/>
              <a:ea typeface="+mn-ea"/>
              <a:cs typeface="+mn-cs"/>
            </a:rPr>
            <a:t>Impuesto por pagar: Se observa un aumento absoluto de 40 unidades monetarias, lo que representa un aumento relativo del 160%. Esto sugiere que la empresa tenía más impuestos pendientes de pago en el año 2012 en comparación con el año anterior.</a:t>
          </a:r>
        </a:p>
        <a:p>
          <a:pPr lvl="1"/>
          <a:r>
            <a:rPr lang="es-MX" sz="1000" b="0" i="0">
              <a:solidFill>
                <a:schemeClr val="dk1"/>
              </a:solidFill>
              <a:effectLst/>
              <a:latin typeface="+mn-lt"/>
              <a:ea typeface="+mn-ea"/>
              <a:cs typeface="+mn-cs"/>
            </a:rPr>
            <a:t>Acreedores: Hubo una disminución absoluta de 5 unidades monetarias, lo que equivale a una disminución relativa del 17%. Esto indica que la empresa redujo su deuda con acreedores durante el año 2012.</a:t>
          </a:r>
        </a:p>
        <a:p>
          <a:r>
            <a:rPr lang="es-MX" sz="1000" b="1" i="0">
              <a:solidFill>
                <a:schemeClr val="dk1"/>
              </a:solidFill>
              <a:effectLst/>
              <a:latin typeface="+mn-lt"/>
              <a:ea typeface="+mn-ea"/>
              <a:cs typeface="+mn-cs"/>
            </a:rPr>
            <a:t>Pasivos a Largo Plazo:</a:t>
          </a:r>
        </a:p>
        <a:p>
          <a:pPr lvl="1"/>
          <a:r>
            <a:rPr lang="es-MX" sz="1000" b="0" i="0">
              <a:solidFill>
                <a:schemeClr val="dk1"/>
              </a:solidFill>
              <a:effectLst/>
              <a:latin typeface="+mn-lt"/>
              <a:ea typeface="+mn-ea"/>
              <a:cs typeface="+mn-cs"/>
            </a:rPr>
            <a:t>Se observa una disminución absoluta de 40 unidades monetarias en los pasivos a largo plazo, lo que representa una disminución relativa del 15%. Esto sugiere que la empresa pudo haber pagado o refinanciado parte de sus deudas a largo plazo en el año 2012.</a:t>
          </a:r>
        </a:p>
        <a:p>
          <a:r>
            <a:rPr lang="es-MX" sz="1000" b="1" i="0">
              <a:solidFill>
                <a:schemeClr val="dk1"/>
              </a:solidFill>
              <a:effectLst/>
              <a:latin typeface="+mn-lt"/>
              <a:ea typeface="+mn-ea"/>
              <a:cs typeface="+mn-cs"/>
            </a:rPr>
            <a:t>Otros Pasivos:</a:t>
          </a:r>
        </a:p>
        <a:p>
          <a:pPr lvl="1"/>
          <a:r>
            <a:rPr lang="es-MX" sz="1000" b="0" i="0">
              <a:solidFill>
                <a:schemeClr val="dk1"/>
              </a:solidFill>
              <a:effectLst/>
              <a:latin typeface="+mn-lt"/>
              <a:ea typeface="+mn-ea"/>
              <a:cs typeface="+mn-cs"/>
            </a:rPr>
            <a:t>Seguro de Cesantía: Hubo un aumento absoluto de 30 unidades monetarias, lo que representa un aumento relativo del 27%. Esto indica que la empresa aumentó sus obligaciones relacionadas con el seguro de cesantía durante el año 2012.</a:t>
          </a:r>
        </a:p>
        <a:p>
          <a:r>
            <a:rPr lang="es-MX" sz="1000" b="1" i="0">
              <a:solidFill>
                <a:schemeClr val="dk1"/>
              </a:solidFill>
              <a:effectLst/>
              <a:latin typeface="+mn-lt"/>
              <a:ea typeface="+mn-ea"/>
              <a:cs typeface="+mn-cs"/>
            </a:rPr>
            <a:t>Capital:</a:t>
          </a:r>
        </a:p>
        <a:p>
          <a:pPr lvl="1"/>
          <a:r>
            <a:rPr lang="es-MX" sz="1000" b="0" i="0">
              <a:solidFill>
                <a:schemeClr val="dk1"/>
              </a:solidFill>
              <a:effectLst/>
              <a:latin typeface="+mn-lt"/>
              <a:ea typeface="+mn-ea"/>
              <a:cs typeface="+mn-cs"/>
            </a:rPr>
            <a:t>Capital Pagado: Hubo un aumento absoluto de 50 unidades monetarias, lo que representa un aumento relativo del 31%. Esto sugiere que la empresa pudo haber obtenido nuevas inversiones de capital durante el año 2012.</a:t>
          </a:r>
        </a:p>
        <a:p>
          <a:pPr lvl="1"/>
          <a:r>
            <a:rPr lang="es-MX" sz="1000" b="0" i="0">
              <a:solidFill>
                <a:schemeClr val="dk1"/>
              </a:solidFill>
              <a:effectLst/>
              <a:latin typeface="+mn-lt"/>
              <a:ea typeface="+mn-ea"/>
              <a:cs typeface="+mn-cs"/>
            </a:rPr>
            <a:t>Reserva: Se observa un aumento absoluto de 53 unidades monetarias, lo que representa un aumento relativo del 37%. Esto indica que la empresa incrementó su reserva de utilidades durante el año 2012.</a:t>
          </a:r>
        </a:p>
        <a:p>
          <a:pPr lvl="1"/>
          <a:r>
            <a:rPr lang="es-MX" sz="1000" b="0" i="0">
              <a:solidFill>
                <a:schemeClr val="dk1"/>
              </a:solidFill>
              <a:effectLst/>
              <a:latin typeface="+mn-lt"/>
              <a:ea typeface="+mn-ea"/>
              <a:cs typeface="+mn-cs"/>
            </a:rPr>
            <a:t>Utilidades: Hubo un aumento absoluto de 115 unidades monetarias, lo que representa un aumento relativo del 135%. Esto sugiere que la empresa generó mayores utilidades en el año 2012 en comparación con el año anterior.</a:t>
          </a:r>
        </a:p>
        <a:p>
          <a:endParaRPr lang="es-MX" sz="1100"/>
        </a:p>
      </xdr:txBody>
    </xdr:sp>
    <xdr:clientData/>
  </xdr:twoCellAnchor>
  <xdr:twoCellAnchor>
    <xdr:from>
      <xdr:col>7</xdr:col>
      <xdr:colOff>30480</xdr:colOff>
      <xdr:row>56</xdr:row>
      <xdr:rowOff>99060</xdr:rowOff>
    </xdr:from>
    <xdr:to>
      <xdr:col>14</xdr:col>
      <xdr:colOff>30480</xdr:colOff>
      <xdr:row>88</xdr:row>
      <xdr:rowOff>38100</xdr:rowOff>
    </xdr:to>
    <xdr:sp macro="" textlink="">
      <xdr:nvSpPr>
        <xdr:cNvPr id="8" name="CuadroTexto 7">
          <a:extLst>
            <a:ext uri="{FF2B5EF4-FFF2-40B4-BE49-F238E27FC236}">
              <a16:creationId xmlns:a16="http://schemas.microsoft.com/office/drawing/2014/main" id="{5CB27B0E-89D0-4460-89BF-5569E532B94C}"/>
            </a:ext>
          </a:extLst>
        </xdr:cNvPr>
        <xdr:cNvSpPr txBox="1"/>
      </xdr:nvSpPr>
      <xdr:spPr>
        <a:xfrm>
          <a:off x="6126480" y="11468100"/>
          <a:ext cx="5494020" cy="5890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00" b="0" i="0">
              <a:solidFill>
                <a:schemeClr val="dk1"/>
              </a:solidFill>
              <a:effectLst/>
              <a:latin typeface="+mn-lt"/>
              <a:ea typeface="+mn-ea"/>
              <a:cs typeface="+mn-cs"/>
            </a:rPr>
            <a:t>Este análisis horizontal se basa en los datos del balance general de una empresa durante los años 2012 y 2013. </a:t>
          </a:r>
        </a:p>
        <a:p>
          <a:pPr marL="0" marR="0" lvl="0" indent="0" defTabSz="914400" eaLnBrk="1" fontAlgn="auto" latinLnBrk="0" hangingPunct="1">
            <a:lnSpc>
              <a:spcPct val="100000"/>
            </a:lnSpc>
            <a:spcBef>
              <a:spcPts val="0"/>
            </a:spcBef>
            <a:spcAft>
              <a:spcPts val="0"/>
            </a:spcAft>
            <a:buClrTx/>
            <a:buSzTx/>
            <a:buFontTx/>
            <a:buNone/>
            <a:tabLst/>
            <a:defRPr/>
          </a:pPr>
          <a:r>
            <a:rPr lang="es-MX" sz="1000" b="0" i="0">
              <a:solidFill>
                <a:schemeClr val="dk1"/>
              </a:solidFill>
              <a:effectLst/>
              <a:latin typeface="+mn-lt"/>
              <a:ea typeface="+mn-ea"/>
              <a:cs typeface="+mn-cs"/>
            </a:rPr>
            <a:t>En resumen, según este análisis horizontal, la empresa experimentó varios cambios en su balance general durante el año 2013 en comparación con el año 2012. Algunos aspectos destacados incluyen una disminución en el efectivo y las inversiones a corto plazo, un aumento significativo en las cuentas por cobrar y el inventario de mercancías, así como cambios en el activo fijo bruto y el activo fijo neto. En general, el valor total de los activos también aumentó. Estas variaciones pueden ser indicativas de cambios en la gestión de efectivo, la estrategia de inversiones, la gestión de cuentas por cobrar y la inversión en activos fijos de la empresa durante ese período.</a:t>
          </a:r>
          <a:endParaRPr lang="es-MX" sz="1000">
            <a:effectLst/>
          </a:endParaRPr>
        </a:p>
        <a:p>
          <a:endParaRPr lang="es-MX" sz="1000" b="0" i="0">
            <a:solidFill>
              <a:schemeClr val="dk1"/>
            </a:solidFill>
            <a:effectLst/>
            <a:latin typeface="+mn-lt"/>
            <a:ea typeface="+mn-ea"/>
            <a:cs typeface="+mn-cs"/>
          </a:endParaRPr>
        </a:p>
        <a:p>
          <a:r>
            <a:rPr lang="es-MX" sz="1000" b="1" i="0">
              <a:solidFill>
                <a:schemeClr val="dk1"/>
              </a:solidFill>
              <a:effectLst/>
              <a:latin typeface="+mn-lt"/>
              <a:ea typeface="+mn-ea"/>
              <a:cs typeface="+mn-cs"/>
            </a:rPr>
            <a:t>Activos Corrientes:</a:t>
          </a:r>
        </a:p>
        <a:p>
          <a:pPr lvl="1"/>
          <a:r>
            <a:rPr lang="es-MX" sz="1000" b="0" i="0">
              <a:solidFill>
                <a:schemeClr val="dk1"/>
              </a:solidFill>
              <a:effectLst/>
              <a:latin typeface="+mn-lt"/>
              <a:ea typeface="+mn-ea"/>
              <a:cs typeface="+mn-cs"/>
            </a:rPr>
            <a:t>Efectivo: Hubo una disminución absoluta de 40 unidades monetarias, lo que representa una disminución relativa del 41%. Esto indica que la empresa tuvo menos efectivo disponible en el año 2013 en comparación con el año 2012.</a:t>
          </a:r>
        </a:p>
        <a:p>
          <a:pPr lvl="1"/>
          <a:r>
            <a:rPr lang="es-MX" sz="1000" b="0" i="0">
              <a:solidFill>
                <a:schemeClr val="dk1"/>
              </a:solidFill>
              <a:effectLst/>
              <a:latin typeface="+mn-lt"/>
              <a:ea typeface="+mn-ea"/>
              <a:cs typeface="+mn-cs"/>
            </a:rPr>
            <a:t>Inversiones a corto plazo: Se produjo una disminución absoluta de 110 unidades monetarias, lo que representa una disminución relativa del 100%. Esto sugiere que la empresa liquidó por completo sus inversiones a corto plazo en el año 2013.</a:t>
          </a:r>
        </a:p>
        <a:p>
          <a:pPr lvl="1"/>
          <a:r>
            <a:rPr lang="es-MX" sz="1000" b="0" i="0">
              <a:solidFill>
                <a:schemeClr val="dk1"/>
              </a:solidFill>
              <a:effectLst/>
              <a:latin typeface="+mn-lt"/>
              <a:ea typeface="+mn-ea"/>
              <a:cs typeface="+mn-cs"/>
            </a:rPr>
            <a:t>Cuentas por cobrar: Se observa un aumento absoluto de 300 unidades monetarias, lo que representa un aumento relativo del 273%. Esto indica que la empresa experimentó un incremento significativo en las cuentas por cobrar durante el año 2013.</a:t>
          </a:r>
        </a:p>
        <a:p>
          <a:pPr lvl="1"/>
          <a:r>
            <a:rPr lang="es-MX" sz="1000" b="0" i="0">
              <a:solidFill>
                <a:schemeClr val="dk1"/>
              </a:solidFill>
              <a:effectLst/>
              <a:latin typeface="+mn-lt"/>
              <a:ea typeface="+mn-ea"/>
              <a:cs typeface="+mn-cs"/>
            </a:rPr>
            <a:t>Inventario de mercancías: Se produjo un aumento absoluto de 400 unidades monetarias, lo que representa un aumento relativo del 68%. Esto indica que la empresa aumentó su inventario de mercancías en un porcentaje considerable durante el año 2013.</a:t>
          </a:r>
        </a:p>
        <a:p>
          <a:r>
            <a:rPr lang="es-MX" sz="1000" b="1" i="0">
              <a:solidFill>
                <a:schemeClr val="dk1"/>
              </a:solidFill>
              <a:effectLst/>
              <a:latin typeface="+mn-lt"/>
              <a:ea typeface="+mn-ea"/>
              <a:cs typeface="+mn-cs"/>
            </a:rPr>
            <a:t>Activos Fijos:</a:t>
          </a:r>
        </a:p>
        <a:p>
          <a:pPr lvl="1"/>
          <a:r>
            <a:rPr lang="es-MX" sz="1000" b="0" i="0">
              <a:solidFill>
                <a:schemeClr val="dk1"/>
              </a:solidFill>
              <a:effectLst/>
              <a:latin typeface="+mn-lt"/>
              <a:ea typeface="+mn-ea"/>
              <a:cs typeface="+mn-cs"/>
            </a:rPr>
            <a:t>Activo Fijo Bruto: Hubo un aumento absoluto de 30 unidades monetarias, lo que representa un aumento relativo del 5%. Esto sugiere que la empresa realizó adquisiciones o inversiones adicionales en activos fijos durante el año 2013.</a:t>
          </a:r>
        </a:p>
        <a:p>
          <a:pPr lvl="1"/>
          <a:r>
            <a:rPr lang="es-MX" sz="1000" b="0" i="0">
              <a:solidFill>
                <a:schemeClr val="dk1"/>
              </a:solidFill>
              <a:effectLst/>
              <a:latin typeface="+mn-lt"/>
              <a:ea typeface="+mn-ea"/>
              <a:cs typeface="+mn-cs"/>
            </a:rPr>
            <a:t>Depreciación Acumulada: Se observa un aumento absoluto de 50 unidades monetarias, lo que representa un aumento relativo del 21%. Esto indica que la empresa incurrió en una mayor depreciación de sus activos fijos en el año 2013.</a:t>
          </a:r>
        </a:p>
        <a:p>
          <a:pPr lvl="1"/>
          <a:r>
            <a:rPr lang="es-MX" sz="1000" b="0" i="0">
              <a:solidFill>
                <a:schemeClr val="dk1"/>
              </a:solidFill>
              <a:effectLst/>
              <a:latin typeface="+mn-lt"/>
              <a:ea typeface="+mn-ea"/>
              <a:cs typeface="+mn-cs"/>
            </a:rPr>
            <a:t>Activo Fijo Neto: Hubo una disminución absoluta de 20 unidades monetarias, lo que equivale a una disminución relativa del 6%. Esto sugiere que, a pesar de la depreciación, la empresa aún mantuvo un valor neto de activos fijos positivo, aunque ligeramente menor en el año 2013.</a:t>
          </a:r>
        </a:p>
        <a:p>
          <a:r>
            <a:rPr lang="es-MX" sz="1000" b="1" i="0">
              <a:solidFill>
                <a:schemeClr val="dk1"/>
              </a:solidFill>
              <a:effectLst/>
              <a:latin typeface="+mn-lt"/>
              <a:ea typeface="+mn-ea"/>
              <a:cs typeface="+mn-cs"/>
            </a:rPr>
            <a:t>Total de Activos:</a:t>
          </a:r>
        </a:p>
        <a:p>
          <a:pPr lvl="1"/>
          <a:r>
            <a:rPr lang="es-MX" sz="1000" b="0" i="0">
              <a:solidFill>
                <a:schemeClr val="dk1"/>
              </a:solidFill>
              <a:effectLst/>
              <a:latin typeface="+mn-lt"/>
              <a:ea typeface="+mn-ea"/>
              <a:cs typeface="+mn-cs"/>
            </a:rPr>
            <a:t>Hubo un aumento absoluto de 530 unidades monetarias en los activos totales, lo que representa un aumento relativo del 44%. Esto indica que la empresa experimentó un crecimiento general en su valor total de activos durante el año 2013.</a:t>
          </a:r>
        </a:p>
      </xdr:txBody>
    </xdr:sp>
    <xdr:clientData/>
  </xdr:twoCellAnchor>
  <xdr:twoCellAnchor>
    <xdr:from>
      <xdr:col>13</xdr:col>
      <xdr:colOff>754380</xdr:colOff>
      <xdr:row>58</xdr:row>
      <xdr:rowOff>22860</xdr:rowOff>
    </xdr:from>
    <xdr:to>
      <xdr:col>20</xdr:col>
      <xdr:colOff>769620</xdr:colOff>
      <xdr:row>88</xdr:row>
      <xdr:rowOff>15240</xdr:rowOff>
    </xdr:to>
    <xdr:sp macro="" textlink="">
      <xdr:nvSpPr>
        <xdr:cNvPr id="9" name="CuadroTexto 8">
          <a:extLst>
            <a:ext uri="{FF2B5EF4-FFF2-40B4-BE49-F238E27FC236}">
              <a16:creationId xmlns:a16="http://schemas.microsoft.com/office/drawing/2014/main" id="{FC4B118C-DDD6-48E7-BE19-43DEC18ED8C1}"/>
            </a:ext>
          </a:extLst>
        </xdr:cNvPr>
        <xdr:cNvSpPr txBox="1"/>
      </xdr:nvSpPr>
      <xdr:spPr>
        <a:xfrm>
          <a:off x="11559540" y="11765280"/>
          <a:ext cx="5509260" cy="5570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000"/>
            <a:t>Este análisis horizontal se centra en los pasivos y el capital de una empresa durante los años 2012 y 2013. </a:t>
          </a:r>
        </a:p>
        <a:p>
          <a:endParaRPr lang="es-MX" sz="1000">
            <a:effectLst/>
          </a:endParaRPr>
        </a:p>
        <a:p>
          <a:r>
            <a:rPr lang="es-MX" sz="1000">
              <a:solidFill>
                <a:schemeClr val="dk1"/>
              </a:solidFill>
              <a:effectLst/>
              <a:latin typeface="+mn-lt"/>
              <a:ea typeface="+mn-ea"/>
              <a:cs typeface="+mn-cs"/>
            </a:rPr>
            <a:t>En general, tanto el pasivo total como el capital total experimentaron cambios significativos durante el año 2013 en comparación con el año 2012. El aumento en los pasivos corrientes puede indicar mayores obligaciones de pago a corto plazo, mientras que el aumento en los pasivos a largo plazo señala un aumento en las deudas a largo plazo. Por otro lado, las disminuciones en el capital pagado, la reserva y las utilidades indican una reducción en el capital y las ganancias retenidas de la empresa.</a:t>
          </a:r>
          <a:endParaRPr lang="es-MX" sz="1000">
            <a:effectLst/>
          </a:endParaRPr>
        </a:p>
        <a:p>
          <a:r>
            <a:rPr lang="es-MX" sz="1000">
              <a:solidFill>
                <a:schemeClr val="dk1"/>
              </a:solidFill>
              <a:effectLst/>
              <a:latin typeface="+mn-lt"/>
              <a:ea typeface="+mn-ea"/>
              <a:cs typeface="+mn-cs"/>
            </a:rPr>
            <a:t>En resumen, según este análisis horizontal, la empresa experimentó cambios notables en sus pasivos y capital durante el año 2013 en comparación con el año anterior. Estos cambios pueden ser indicativos de decisiones financieras, estrategias de endeudamiento, pago de impuestos, rendimiento económico y distribución de utilidades de la empresa durante ese período.</a:t>
          </a:r>
        </a:p>
        <a:p>
          <a:endParaRPr lang="es-MX" sz="1000">
            <a:effectLst/>
          </a:endParaRPr>
        </a:p>
        <a:p>
          <a:r>
            <a:rPr lang="es-MX" sz="1000" b="1"/>
            <a:t>1. Pasivos Corrientes:</a:t>
          </a:r>
        </a:p>
        <a:p>
          <a:r>
            <a:rPr lang="es-MX" sz="1000"/>
            <a:t>   - Cuentas por pagar: Hubo un aumento absoluto de 410 unidades monetarias, lo que representa un aumento relativo del 216%. Esto indica que la empresa tuvo un incremento significativo en sus obligaciones de pago a corto plazo durante el año 2013.</a:t>
          </a:r>
        </a:p>
        <a:p>
          <a:r>
            <a:rPr lang="es-MX" sz="1000"/>
            <a:t>   - Impuesto por pagar: Se observa una disminución absoluta de 16 unidades monetarias, lo que representa una disminución relativa del 25%. Esto sugiere que la empresa tenía menos impuestos pendientes de pago en el año 2013 en comparación con el año anterior.</a:t>
          </a:r>
        </a:p>
        <a:p>
          <a:r>
            <a:rPr lang="es-MX" sz="1000"/>
            <a:t>   - Acreedores: Hubo una disminución absoluta de 7 unidades monetarias, lo que equivale a una disminución relativa del 28%. Esto indica que la empresa redujo su deuda con acreedores durante el año 2013.</a:t>
          </a:r>
        </a:p>
        <a:p>
          <a:endParaRPr lang="es-MX" sz="1000"/>
        </a:p>
        <a:p>
          <a:r>
            <a:rPr lang="es-MX" sz="1000" b="1"/>
            <a:t>2. Pasivos a Largo Plazo:</a:t>
          </a:r>
        </a:p>
        <a:p>
          <a:r>
            <a:rPr lang="es-MX" sz="1000"/>
            <a:t>   - Se observa un aumento absoluto de 130 unidades monetarias en los pasivos a largo plazo, lo que representa un aumento relativo del 59%. Esto sugiere que la empresa adquirió más deudas a largo plazo durante el año 2013.</a:t>
          </a:r>
        </a:p>
        <a:p>
          <a:endParaRPr lang="es-MX" sz="1000"/>
        </a:p>
        <a:p>
          <a:r>
            <a:rPr lang="es-MX" sz="1000" b="1"/>
            <a:t>3. Otros Pasivos:</a:t>
          </a:r>
        </a:p>
        <a:p>
          <a:r>
            <a:rPr lang="es-MX" sz="1000"/>
            <a:t>   - Seguro de Cesantía: Hubo un aumento absoluto de 11 unidades monetarias, lo que representa un aumento relativo del 8%. Esto indica que la empresa incrementó sus obligaciones relacionadas con el seguro de cesantía durante el año 2013.</a:t>
          </a:r>
        </a:p>
        <a:p>
          <a:endParaRPr lang="es-MX" sz="1000"/>
        </a:p>
        <a:p>
          <a:r>
            <a:rPr lang="es-MX" sz="1000" b="1"/>
            <a:t>4. Capital:</a:t>
          </a:r>
        </a:p>
        <a:p>
          <a:r>
            <a:rPr lang="es-MX" sz="1000" b="1"/>
            <a:t>   - Capital Pa</a:t>
          </a:r>
          <a:r>
            <a:rPr lang="es-MX" sz="1000"/>
            <a:t>gado: Hubo una disminución absoluta de 10 unidades monetarias, lo que equivale a una disminución relativa del 5%. Esto sugiere que la empresa pudo haber reducido su capital pagado durante el año 2013.</a:t>
          </a:r>
        </a:p>
        <a:p>
          <a:r>
            <a:rPr lang="es-MX" sz="1000"/>
            <a:t>   - Reserva: Se observa una disminución absoluta de 4 unidades monetarias, lo que equivale a una disminución relativa del 2%. Esto indica que la empresa disminuyó su reserva de utilidades durante el año 2013.</a:t>
          </a:r>
        </a:p>
        <a:p>
          <a:r>
            <a:rPr lang="es-MX" sz="1000"/>
            <a:t>   - Utilidades: Hubo una disminución absoluta de 40 unidades monetarias, lo que equivale a una disminución relativa del 20%. Esto sugiere que la empresa experimentó una disminución en sus utilidades durante el año 2013.</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22860</xdr:colOff>
      <xdr:row>0</xdr:row>
      <xdr:rowOff>0</xdr:rowOff>
    </xdr:from>
    <xdr:to>
      <xdr:col>11</xdr:col>
      <xdr:colOff>632460</xdr:colOff>
      <xdr:row>14</xdr:row>
      <xdr:rowOff>106680</xdr:rowOff>
    </xdr:to>
    <xdr:graphicFrame macro="">
      <xdr:nvGraphicFramePr>
        <xdr:cNvPr id="2" name="Gráfico 1">
          <a:extLst>
            <a:ext uri="{FF2B5EF4-FFF2-40B4-BE49-F238E27FC236}">
              <a16:creationId xmlns:a16="http://schemas.microsoft.com/office/drawing/2014/main" id="{069A8299-EDD3-4EE9-B95B-FA800F32F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609600</xdr:colOff>
      <xdr:row>0</xdr:row>
      <xdr:rowOff>0</xdr:rowOff>
    </xdr:from>
    <xdr:to>
      <xdr:col>19</xdr:col>
      <xdr:colOff>426720</xdr:colOff>
      <xdr:row>13</xdr:row>
      <xdr:rowOff>106680</xdr:rowOff>
    </xdr:to>
    <xdr:graphicFrame macro="">
      <xdr:nvGraphicFramePr>
        <xdr:cNvPr id="3" name="Gráfico 2">
          <a:extLst>
            <a:ext uri="{FF2B5EF4-FFF2-40B4-BE49-F238E27FC236}">
              <a16:creationId xmlns:a16="http://schemas.microsoft.com/office/drawing/2014/main" id="{5A26B9F6-D064-4AEA-BF14-4F09D4B96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14</xdr:row>
      <xdr:rowOff>114300</xdr:rowOff>
    </xdr:from>
    <xdr:to>
      <xdr:col>13</xdr:col>
      <xdr:colOff>0</xdr:colOff>
      <xdr:row>43</xdr:row>
      <xdr:rowOff>160020</xdr:rowOff>
    </xdr:to>
    <xdr:sp macro="" textlink="">
      <xdr:nvSpPr>
        <xdr:cNvPr id="4" name="CuadroTexto 3">
          <a:extLst>
            <a:ext uri="{FF2B5EF4-FFF2-40B4-BE49-F238E27FC236}">
              <a16:creationId xmlns:a16="http://schemas.microsoft.com/office/drawing/2014/main" id="{3B3314D8-CF26-480E-8848-BAE732A77E33}"/>
            </a:ext>
          </a:extLst>
        </xdr:cNvPr>
        <xdr:cNvSpPr txBox="1"/>
      </xdr:nvSpPr>
      <xdr:spPr>
        <a:xfrm>
          <a:off x="5913120" y="3154680"/>
          <a:ext cx="5532120" cy="541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MX" sz="1000" b="0" i="0">
              <a:solidFill>
                <a:schemeClr val="dk1"/>
              </a:solidFill>
              <a:effectLst/>
              <a:latin typeface="+mn-lt"/>
              <a:ea typeface="+mn-ea"/>
              <a:cs typeface="+mn-cs"/>
            </a:rPr>
            <a:t>En resumen, según este análisis horizontal, la empresa "Los Tres Chanchitos" experimentó un crecimiento significativo en sus ventas, utilidad bruta, utilidad operacional y utilidad neta durante el año 2012 en comparación con el año 2011. Sin embargo, también incurrió en mayores costos de venta, gastos de administración y ventas, así como gastos financieros y cargas fiscales. Estos cambios pueden ser indicativos de una mayor actividad comercial, una gestión más efiviente.</a:t>
          </a:r>
          <a:endParaRPr lang="es-MX" sz="1000">
            <a:effectLst/>
          </a:endParaRPr>
        </a:p>
        <a:p>
          <a:r>
            <a:rPr lang="es-MX" sz="1000" b="0" i="0">
              <a:solidFill>
                <a:schemeClr val="dk1"/>
              </a:solidFill>
              <a:effectLst/>
              <a:latin typeface="+mn-lt"/>
              <a:ea typeface="+mn-ea"/>
              <a:cs typeface="+mn-cs"/>
            </a:rPr>
            <a:t>Este análisis horizontal se basa en el estado de resultados de la empresa "Los Tres Chanchitos" durante los años 2011 y 2012. Vamos a interpretar las variaciones absolutas y relativas en cada categoría:</a:t>
          </a:r>
        </a:p>
        <a:p>
          <a:r>
            <a:rPr lang="es-MX" sz="1000" b="0" i="0">
              <a:solidFill>
                <a:schemeClr val="dk1"/>
              </a:solidFill>
              <a:effectLst/>
              <a:latin typeface="+mn-lt"/>
              <a:ea typeface="+mn-ea"/>
              <a:cs typeface="+mn-cs"/>
            </a:rPr>
            <a:t>Ventas:</a:t>
          </a:r>
        </a:p>
        <a:p>
          <a:pPr lvl="1"/>
          <a:r>
            <a:rPr lang="es-MX" sz="1000" b="0" i="0">
              <a:solidFill>
                <a:schemeClr val="dk1"/>
              </a:solidFill>
              <a:effectLst/>
              <a:latin typeface="+mn-lt"/>
              <a:ea typeface="+mn-ea"/>
              <a:cs typeface="+mn-cs"/>
            </a:rPr>
            <a:t>Hubo un aumento absoluto de 800 millones de pesos en las ventas, lo que representa un aumento relativo del 35%. Esto indica que la empresa experimentó un crecimiento significativo en sus ingresos por ventas durante el año 2012 en comparación con el año anterior.</a:t>
          </a:r>
        </a:p>
        <a:p>
          <a:r>
            <a:rPr lang="es-MX" sz="1000" b="0" i="0">
              <a:solidFill>
                <a:schemeClr val="dk1"/>
              </a:solidFill>
              <a:effectLst/>
              <a:latin typeface="+mn-lt"/>
              <a:ea typeface="+mn-ea"/>
              <a:cs typeface="+mn-cs"/>
            </a:rPr>
            <a:t>Costo de Venta:</a:t>
          </a:r>
        </a:p>
        <a:p>
          <a:pPr lvl="1"/>
          <a:r>
            <a:rPr lang="es-MX" sz="1000" b="0" i="0">
              <a:solidFill>
                <a:schemeClr val="dk1"/>
              </a:solidFill>
              <a:effectLst/>
              <a:latin typeface="+mn-lt"/>
              <a:ea typeface="+mn-ea"/>
              <a:cs typeface="+mn-cs"/>
            </a:rPr>
            <a:t>Se observa un aumento absoluto de 500 millones de pesos en el costo de venta, lo que representa un aumento relativo del 36%. Esto sugiere que la empresa incurrió en mayores gastos relacionados con la producción y adquisición de los productos vendidos durante el año 2012.</a:t>
          </a:r>
        </a:p>
        <a:p>
          <a:r>
            <a:rPr lang="es-MX" sz="1000" b="0" i="0">
              <a:solidFill>
                <a:schemeClr val="dk1"/>
              </a:solidFill>
              <a:effectLst/>
              <a:latin typeface="+mn-lt"/>
              <a:ea typeface="+mn-ea"/>
              <a:cs typeface="+mn-cs"/>
            </a:rPr>
            <a:t>Utilidad Bruta:</a:t>
          </a:r>
        </a:p>
        <a:p>
          <a:pPr lvl="1"/>
          <a:r>
            <a:rPr lang="es-MX" sz="1000" b="0" i="0">
              <a:solidFill>
                <a:schemeClr val="dk1"/>
              </a:solidFill>
              <a:effectLst/>
              <a:latin typeface="+mn-lt"/>
              <a:ea typeface="+mn-ea"/>
              <a:cs typeface="+mn-cs"/>
            </a:rPr>
            <a:t>Hubo un aumento absoluto de 300 millones de pesos en la utilidad bruta, lo que representa un aumento relativo del 33%. Esto indica que, a pesar del aumento en los costos de venta, la empresa logró generar mayores ganancias brutas durante el año 2012.</a:t>
          </a:r>
        </a:p>
        <a:p>
          <a:r>
            <a:rPr lang="es-MX" sz="1000" b="0" i="0">
              <a:solidFill>
                <a:schemeClr val="dk1"/>
              </a:solidFill>
              <a:effectLst/>
              <a:latin typeface="+mn-lt"/>
              <a:ea typeface="+mn-ea"/>
              <a:cs typeface="+mn-cs"/>
            </a:rPr>
            <a:t>Gastos de Administración y Ventas:</a:t>
          </a:r>
        </a:p>
        <a:p>
          <a:pPr lvl="1"/>
          <a:r>
            <a:rPr lang="es-MX" sz="1000" b="0" i="0">
              <a:solidFill>
                <a:schemeClr val="dk1"/>
              </a:solidFill>
              <a:effectLst/>
              <a:latin typeface="+mn-lt"/>
              <a:ea typeface="+mn-ea"/>
              <a:cs typeface="+mn-cs"/>
            </a:rPr>
            <a:t>Se observa un aumento absoluto de 90 millones de pesos en los gastos de administración y ventas, lo que representa un aumento relativo del 14%. Esto sugiere que la empresa tuvo mayores gastos relacionados con la administración y promoción de sus productos durante el año 2012.</a:t>
          </a:r>
        </a:p>
        <a:p>
          <a:r>
            <a:rPr lang="es-MX" sz="1000" b="0" i="0">
              <a:solidFill>
                <a:schemeClr val="dk1"/>
              </a:solidFill>
              <a:effectLst/>
              <a:latin typeface="+mn-lt"/>
              <a:ea typeface="+mn-ea"/>
              <a:cs typeface="+mn-cs"/>
            </a:rPr>
            <a:t>Utilidad Operacional:</a:t>
          </a:r>
        </a:p>
        <a:p>
          <a:pPr lvl="1"/>
          <a:r>
            <a:rPr lang="es-MX" sz="1000" b="0" i="0">
              <a:solidFill>
                <a:schemeClr val="dk1"/>
              </a:solidFill>
              <a:effectLst/>
              <a:latin typeface="+mn-lt"/>
              <a:ea typeface="+mn-ea"/>
              <a:cs typeface="+mn-cs"/>
            </a:rPr>
            <a:t>Hubo un aumento absoluto de 210 millones de pesos en la utilidad operacional, lo que representa un aumento relativo del 84%. Esto indica que la empresa obtuvo una mayor rentabilidad de sus operaciones comerciales durante el año 2012.</a:t>
          </a:r>
        </a:p>
        <a:p>
          <a:r>
            <a:rPr lang="es-MX" sz="1000" b="0" i="0">
              <a:solidFill>
                <a:schemeClr val="dk1"/>
              </a:solidFill>
              <a:effectLst/>
              <a:latin typeface="+mn-lt"/>
              <a:ea typeface="+mn-ea"/>
              <a:cs typeface="+mn-cs"/>
            </a:rPr>
            <a:t>Gastos Financieros:</a:t>
          </a:r>
        </a:p>
        <a:p>
          <a:pPr lvl="1"/>
          <a:r>
            <a:rPr lang="es-MX" sz="1000" b="0" i="0">
              <a:solidFill>
                <a:schemeClr val="dk1"/>
              </a:solidFill>
              <a:effectLst/>
              <a:latin typeface="+mn-lt"/>
              <a:ea typeface="+mn-ea"/>
              <a:cs typeface="+mn-cs"/>
            </a:rPr>
            <a:t>Se observa un aumento absoluto de 30 millones de pesos en los gastos financieros, lo que representa un aumento relativo del 25%. Esto sugiere que la empresa incurrió en mayores costos relacionados con el financiamiento durante el año 2012.</a:t>
          </a:r>
        </a:p>
        <a:p>
          <a:r>
            <a:rPr lang="es-MX" sz="1000" b="0" i="0">
              <a:solidFill>
                <a:schemeClr val="dk1"/>
              </a:solidFill>
              <a:effectLst/>
              <a:latin typeface="+mn-lt"/>
              <a:ea typeface="+mn-ea"/>
              <a:cs typeface="+mn-cs"/>
            </a:rPr>
            <a:t>Utilidad antes de Impuestos:</a:t>
          </a:r>
        </a:p>
        <a:p>
          <a:pPr lvl="1"/>
          <a:r>
            <a:rPr lang="es-MX" sz="1000" b="0" i="0">
              <a:solidFill>
                <a:schemeClr val="dk1"/>
              </a:solidFill>
              <a:effectLst/>
              <a:latin typeface="+mn-lt"/>
              <a:ea typeface="+mn-ea"/>
              <a:cs typeface="+mn-cs"/>
            </a:rPr>
            <a:t>Hubo un aumento absoluto de 180 millones de pesos en la utilidad antes de impuestos, lo que representa un aumento relativo del 141%. Esto indica que la empresa generó mayores ganancias antes de impuestos durante el año 2012.</a:t>
          </a:r>
        </a:p>
        <a:p>
          <a:r>
            <a:rPr lang="es-MX" sz="1000" b="0" i="0">
              <a:solidFill>
                <a:schemeClr val="dk1"/>
              </a:solidFill>
              <a:effectLst/>
              <a:latin typeface="+mn-lt"/>
              <a:ea typeface="+mn-ea"/>
              <a:cs typeface="+mn-cs"/>
            </a:rPr>
            <a:t>Impuestos:</a:t>
          </a:r>
        </a:p>
        <a:p>
          <a:pPr lvl="1"/>
          <a:r>
            <a:rPr lang="es-MX" sz="1000" b="0" i="0">
              <a:solidFill>
                <a:schemeClr val="dk1"/>
              </a:solidFill>
              <a:effectLst/>
              <a:latin typeface="+mn-lt"/>
              <a:ea typeface="+mn-ea"/>
              <a:cs typeface="+mn-cs"/>
            </a:rPr>
            <a:t>Se observa un aumento absoluto de 35 millones de pesos en los impuestos, lo que representa un aumento relativo del 140%. Esto sugiere que la empresa tuvo una carga fiscal más alta en el año 2012.</a:t>
          </a:r>
        </a:p>
        <a:p>
          <a:r>
            <a:rPr lang="es-MX" sz="1000" b="0" i="0">
              <a:solidFill>
                <a:schemeClr val="dk1"/>
              </a:solidFill>
              <a:effectLst/>
              <a:latin typeface="+mn-lt"/>
              <a:ea typeface="+mn-ea"/>
              <a:cs typeface="+mn-cs"/>
            </a:rPr>
            <a:t>Utilidad Neta:</a:t>
          </a:r>
        </a:p>
        <a:p>
          <a:pPr lvl="1"/>
          <a:r>
            <a:rPr lang="es-MX" sz="1000" b="0" i="0">
              <a:solidFill>
                <a:schemeClr val="dk1"/>
              </a:solidFill>
              <a:effectLst/>
              <a:latin typeface="+mn-lt"/>
              <a:ea typeface="+mn-ea"/>
              <a:cs typeface="+mn-cs"/>
            </a:rPr>
            <a:t>Hubo un aumento absoluto de 145 millones de pesos en la utilidad neta, lo que representa un aumento relativo del 141%. Esto indica que la empresa obtuvo una mayor ganancia neta después de impuestos durante el año 2012.</a:t>
          </a:r>
        </a:p>
        <a:p>
          <a:endParaRPr lang="es-MX" sz="1000"/>
        </a:p>
      </xdr:txBody>
    </xdr:sp>
    <xdr:clientData/>
  </xdr:twoCellAnchor>
  <xdr:oneCellAnchor>
    <xdr:from>
      <xdr:col>7</xdr:col>
      <xdr:colOff>426720</xdr:colOff>
      <xdr:row>5</xdr:row>
      <xdr:rowOff>121920</xdr:rowOff>
    </xdr:from>
    <xdr:ext cx="184731" cy="264560"/>
    <xdr:sp macro="" textlink="">
      <xdr:nvSpPr>
        <xdr:cNvPr id="5" name="CuadroTexto 4">
          <a:extLst>
            <a:ext uri="{FF2B5EF4-FFF2-40B4-BE49-F238E27FC236}">
              <a16:creationId xmlns:a16="http://schemas.microsoft.com/office/drawing/2014/main" id="{029346B8-E09B-4B3E-A411-81C507CFF118}"/>
            </a:ext>
          </a:extLst>
        </xdr:cNvPr>
        <xdr:cNvSpPr txBox="1"/>
      </xdr:nvSpPr>
      <xdr:spPr>
        <a:xfrm>
          <a:off x="7117080" y="1257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MX" sz="1100"/>
        </a:p>
      </xdr:txBody>
    </xdr:sp>
    <xdr:clientData/>
  </xdr:oneCellAnchor>
  <xdr:twoCellAnchor>
    <xdr:from>
      <xdr:col>13</xdr:col>
      <xdr:colOff>601980</xdr:colOff>
      <xdr:row>13</xdr:row>
      <xdr:rowOff>114300</xdr:rowOff>
    </xdr:from>
    <xdr:to>
      <xdr:col>13</xdr:col>
      <xdr:colOff>708660</xdr:colOff>
      <xdr:row>13</xdr:row>
      <xdr:rowOff>373380</xdr:rowOff>
    </xdr:to>
    <xdr:sp macro="" textlink="">
      <xdr:nvSpPr>
        <xdr:cNvPr id="6" name="CuadroTexto 5">
          <a:extLst>
            <a:ext uri="{FF2B5EF4-FFF2-40B4-BE49-F238E27FC236}">
              <a16:creationId xmlns:a16="http://schemas.microsoft.com/office/drawing/2014/main" id="{BDB2EF76-5E56-4596-94D5-993B421163A4}"/>
            </a:ext>
          </a:extLst>
        </xdr:cNvPr>
        <xdr:cNvSpPr txBox="1"/>
      </xdr:nvSpPr>
      <xdr:spPr>
        <a:xfrm>
          <a:off x="12047220" y="2750820"/>
          <a:ext cx="106680" cy="259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MX" sz="1100"/>
        </a:p>
      </xdr:txBody>
    </xdr:sp>
    <xdr:clientData/>
  </xdr:twoCellAnchor>
  <xdr:twoCellAnchor>
    <xdr:from>
      <xdr:col>13</xdr:col>
      <xdr:colOff>7620</xdr:colOff>
      <xdr:row>13</xdr:row>
      <xdr:rowOff>121920</xdr:rowOff>
    </xdr:from>
    <xdr:to>
      <xdr:col>20</xdr:col>
      <xdr:colOff>22860</xdr:colOff>
      <xdr:row>43</xdr:row>
      <xdr:rowOff>160020</xdr:rowOff>
    </xdr:to>
    <xdr:sp macro="" textlink="">
      <xdr:nvSpPr>
        <xdr:cNvPr id="7" name="CuadroTexto 6">
          <a:extLst>
            <a:ext uri="{FF2B5EF4-FFF2-40B4-BE49-F238E27FC236}">
              <a16:creationId xmlns:a16="http://schemas.microsoft.com/office/drawing/2014/main" id="{5606348F-A5AC-406A-966A-036E0B57AA84}"/>
            </a:ext>
          </a:extLst>
        </xdr:cNvPr>
        <xdr:cNvSpPr txBox="1"/>
      </xdr:nvSpPr>
      <xdr:spPr>
        <a:xfrm>
          <a:off x="11452860" y="2758440"/>
          <a:ext cx="5562600" cy="5806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0" i="0">
              <a:solidFill>
                <a:schemeClr val="dk1"/>
              </a:solidFill>
              <a:effectLst/>
              <a:latin typeface="+mn-lt"/>
              <a:ea typeface="+mn-ea"/>
              <a:cs typeface="+mn-cs"/>
            </a:rPr>
            <a:t>En resumen, el análisis horizontal del estado de resultados de la empresa "Los Tres Chanchitos" revela lo siguiente:</a:t>
          </a:r>
        </a:p>
        <a:p>
          <a:r>
            <a:rPr lang="es-MX" sz="1100" b="0" i="0">
              <a:solidFill>
                <a:schemeClr val="dk1"/>
              </a:solidFill>
              <a:effectLst/>
              <a:latin typeface="+mn-lt"/>
              <a:ea typeface="+mn-ea"/>
              <a:cs typeface="+mn-cs"/>
            </a:rPr>
            <a:t>Ventas: Hubo un aumento significativo en las ventas durante el año 2013, con un incremento absoluto de 1200 millones de pesos y un crecimiento relativo del 39%.</a:t>
          </a:r>
        </a:p>
        <a:p>
          <a:r>
            <a:rPr lang="es-MX" sz="1100" b="0" i="0">
              <a:solidFill>
                <a:schemeClr val="dk1"/>
              </a:solidFill>
              <a:effectLst/>
              <a:latin typeface="+mn-lt"/>
              <a:ea typeface="+mn-ea"/>
              <a:cs typeface="+mn-cs"/>
            </a:rPr>
            <a:t>Costo de Venta: El costo de venta también aumentó, reflejando un incremento absoluto de 765 millones de pesos y un crecimiento relativo del 40%.</a:t>
          </a:r>
        </a:p>
        <a:p>
          <a:r>
            <a:rPr lang="es-MX" sz="1100" b="0" i="0">
              <a:solidFill>
                <a:schemeClr val="dk1"/>
              </a:solidFill>
              <a:effectLst/>
              <a:latin typeface="+mn-lt"/>
              <a:ea typeface="+mn-ea"/>
              <a:cs typeface="+mn-cs"/>
            </a:rPr>
            <a:t>Utilidad Bruta: A pesar del aumento en los costos de venta, la empresa logró obtener una mayor utilidad bruta, con un incremento absoluto de 435 millones de pesos y un crecimiento relativo del 36%.</a:t>
          </a:r>
        </a:p>
        <a:p>
          <a:r>
            <a:rPr lang="es-MX" sz="1100" b="0" i="0">
              <a:solidFill>
                <a:schemeClr val="dk1"/>
              </a:solidFill>
              <a:effectLst/>
              <a:latin typeface="+mn-lt"/>
              <a:ea typeface="+mn-ea"/>
              <a:cs typeface="+mn-cs"/>
            </a:rPr>
            <a:t>Gastos de Administración y Ventas: Los gastos de administración y ventas experimentaron un aumento absoluto de 262 millones de pesos y un crecimiento relativo del 35%.</a:t>
          </a:r>
        </a:p>
        <a:p>
          <a:r>
            <a:rPr lang="es-MX" sz="1100" b="0" i="0">
              <a:solidFill>
                <a:schemeClr val="dk1"/>
              </a:solidFill>
              <a:effectLst/>
              <a:latin typeface="+mn-lt"/>
              <a:ea typeface="+mn-ea"/>
              <a:cs typeface="+mn-cs"/>
            </a:rPr>
            <a:t>Utilidad Operacional: La empresa logró incrementar su utilidad operacional, con un aumento absoluto de 173 millones de pesos y un crecimiento relativo del 38%.</a:t>
          </a:r>
        </a:p>
        <a:p>
          <a:r>
            <a:rPr lang="es-MX" sz="1100" b="0" i="0">
              <a:solidFill>
                <a:schemeClr val="dk1"/>
              </a:solidFill>
              <a:effectLst/>
              <a:latin typeface="+mn-lt"/>
              <a:ea typeface="+mn-ea"/>
              <a:cs typeface="+mn-cs"/>
            </a:rPr>
            <a:t>Gastos Financieros: Los gastos financieros aumentaron considerablemente, reflejando un incremento absoluto de 154 millones de pesos y un crecimiento relativo del 103%.</a:t>
          </a:r>
        </a:p>
        <a:p>
          <a:r>
            <a:rPr lang="es-MX" sz="1100" b="0" i="0">
              <a:solidFill>
                <a:schemeClr val="dk1"/>
              </a:solidFill>
              <a:effectLst/>
              <a:latin typeface="+mn-lt"/>
              <a:ea typeface="+mn-ea"/>
              <a:cs typeface="+mn-cs"/>
            </a:rPr>
            <a:t>Descuentos Especiales de Ventas: Los descuentos especiales de ventas experimentaron un incremento absoluto de 78 millones de pesos y un crecimiento relativo del 3900%.</a:t>
          </a:r>
        </a:p>
        <a:p>
          <a:r>
            <a:rPr lang="es-MX" sz="1100" b="0" i="0">
              <a:solidFill>
                <a:schemeClr val="dk1"/>
              </a:solidFill>
              <a:effectLst/>
              <a:latin typeface="+mn-lt"/>
              <a:ea typeface="+mn-ea"/>
              <a:cs typeface="+mn-cs"/>
            </a:rPr>
            <a:t>Utilidad antes de Impuestos: La utilidad antes de impuestos disminuyó, reflejando una disminución absoluta de 59 millones de pesos y un decremento relativo del 19%.</a:t>
          </a:r>
        </a:p>
        <a:p>
          <a:r>
            <a:rPr lang="es-MX" sz="1100" b="0" i="0">
              <a:solidFill>
                <a:schemeClr val="dk1"/>
              </a:solidFill>
              <a:effectLst/>
              <a:latin typeface="+mn-lt"/>
              <a:ea typeface="+mn-ea"/>
              <a:cs typeface="+mn-cs"/>
            </a:rPr>
            <a:t>Impuestos: Los impuestos también disminuyeron, con una reducción absoluta de 5 millones de pesos y un decrecimiento relativo del 8%.</a:t>
          </a:r>
        </a:p>
        <a:p>
          <a:r>
            <a:rPr lang="es-MX" sz="1100" b="0" i="0">
              <a:solidFill>
                <a:schemeClr val="dk1"/>
              </a:solidFill>
              <a:effectLst/>
              <a:latin typeface="+mn-lt"/>
              <a:ea typeface="+mn-ea"/>
              <a:cs typeface="+mn-cs"/>
            </a:rPr>
            <a:t>Utilidad Neta: La utilidad neta de la empresa disminuyó, presentando una reducción absoluta de 54 millones de pesos y un decremento relativo del 22%.</a:t>
          </a:r>
        </a:p>
        <a:p>
          <a:r>
            <a:rPr lang="es-MX" sz="1100" b="0" i="0">
              <a:solidFill>
                <a:schemeClr val="dk1"/>
              </a:solidFill>
              <a:effectLst/>
              <a:latin typeface="+mn-lt"/>
              <a:ea typeface="+mn-ea"/>
              <a:cs typeface="+mn-cs"/>
            </a:rPr>
            <a:t>En general, aunque la empresa experimentó un crecimiento en las ventas y utilidad bruta, se vio afectada por mayores gastos financieros y descuentos especiales de ventas, lo que resultó en una disminución de la utilidad antes de impuestos y la utilidad neta durante el año 2013 en comparación con el año anterior.</a:t>
          </a:r>
        </a:p>
        <a:p>
          <a:endParaRPr lang="es-MX"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ivan-\Downloads\ejercicio.xlsx" TargetMode="External"/><Relationship Id="rId1" Type="http://schemas.openxmlformats.org/officeDocument/2006/relationships/externalLinkPath" Target="file:///C:\Users\ivan-\Downloads\ejercic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Empresa Lostreschanchitos "/>
      <sheetName val="Empresa Lostreschanchitos ER"/>
    </sheetNames>
    <sheetDataSet>
      <sheetData sheetId="0"/>
      <sheetData sheetId="1">
        <row r="2">
          <cell r="B2">
            <v>2011</v>
          </cell>
          <cell r="C2">
            <v>2012</v>
          </cell>
          <cell r="D2" t="str">
            <v>Variacion absoluta</v>
          </cell>
          <cell r="E2" t="str">
            <v>Variacion relativa</v>
          </cell>
        </row>
        <row r="3">
          <cell r="B3" t="str">
            <v>dic-31'</v>
          </cell>
          <cell r="C3" t="str">
            <v>dic-31'</v>
          </cell>
        </row>
        <row r="4">
          <cell r="A4" t="str">
            <v>ActivosCorrientes</v>
          </cell>
        </row>
        <row r="5">
          <cell r="A5" t="str">
            <v>Efectivo</v>
          </cell>
          <cell r="B5">
            <v>88</v>
          </cell>
          <cell r="C5">
            <v>98</v>
          </cell>
          <cell r="D5">
            <v>10</v>
          </cell>
          <cell r="E5">
            <v>0.11363636363636363</v>
          </cell>
        </row>
        <row r="6">
          <cell r="A6" t="str">
            <v>Inversiones a corto plazo</v>
          </cell>
          <cell r="B6">
            <v>140</v>
          </cell>
          <cell r="C6">
            <v>110</v>
          </cell>
          <cell r="D6">
            <v>-30</v>
          </cell>
          <cell r="E6">
            <v>-0.21428571428571427</v>
          </cell>
        </row>
        <row r="7">
          <cell r="A7" t="str">
            <v>Cuentas por cobrar</v>
          </cell>
          <cell r="B7">
            <v>140</v>
          </cell>
          <cell r="C7">
            <v>110</v>
          </cell>
          <cell r="D7">
            <v>-30</v>
          </cell>
          <cell r="E7">
            <v>-0.21428571428571427</v>
          </cell>
        </row>
        <row r="8">
          <cell r="A8" t="str">
            <v>Inventario de mercancias</v>
          </cell>
          <cell r="B8">
            <v>405</v>
          </cell>
          <cell r="C8">
            <v>590</v>
          </cell>
          <cell r="D8">
            <v>185</v>
          </cell>
          <cell r="E8">
            <v>0.4567901234567901</v>
          </cell>
        </row>
        <row r="9">
          <cell r="A9" t="str">
            <v>Total de Activos Corrientes</v>
          </cell>
          <cell r="B9">
            <v>773</v>
          </cell>
          <cell r="C9">
            <v>908</v>
          </cell>
          <cell r="D9">
            <v>135</v>
          </cell>
          <cell r="E9">
            <v>0.17464424320827943</v>
          </cell>
        </row>
        <row r="10">
          <cell r="A10" t="str">
            <v>Activo Fijo Bruto</v>
          </cell>
          <cell r="B10">
            <v>440</v>
          </cell>
          <cell r="C10">
            <v>550</v>
          </cell>
          <cell r="D10">
            <v>110</v>
          </cell>
          <cell r="E10">
            <v>0.25</v>
          </cell>
        </row>
        <row r="11">
          <cell r="A11" t="str">
            <v>Depreciación Acumulada</v>
          </cell>
          <cell r="B11">
            <v>-200</v>
          </cell>
          <cell r="C11">
            <v>-240</v>
          </cell>
          <cell r="D11">
            <v>-40</v>
          </cell>
          <cell r="E11">
            <v>0.2</v>
          </cell>
        </row>
        <row r="12">
          <cell r="A12" t="str">
            <v>Activo Fijo Neto</v>
          </cell>
          <cell r="B12">
            <v>240</v>
          </cell>
          <cell r="C12">
            <v>310</v>
          </cell>
          <cell r="D12">
            <v>70</v>
          </cell>
          <cell r="E12">
            <v>0.29166666666666669</v>
          </cell>
        </row>
        <row r="13">
          <cell r="A13" t="str">
            <v>Total Activos</v>
          </cell>
          <cell r="B13">
            <v>1013</v>
          </cell>
          <cell r="C13">
            <v>1218</v>
          </cell>
          <cell r="D13">
            <v>205</v>
          </cell>
          <cell r="E13">
            <v>0.20236920039486672</v>
          </cell>
        </row>
        <row r="14">
          <cell r="A14" t="str">
            <v>Pasivos</v>
          </cell>
        </row>
        <row r="15">
          <cell r="A15" t="str">
            <v>Pasivo Corriente</v>
          </cell>
        </row>
        <row r="16">
          <cell r="A16" t="str">
            <v>Cuentas por pagar</v>
          </cell>
          <cell r="B16">
            <v>120</v>
          </cell>
          <cell r="C16">
            <v>190</v>
          </cell>
          <cell r="D16">
            <v>70</v>
          </cell>
          <cell r="E16">
            <v>0.58333333333333337</v>
          </cell>
        </row>
        <row r="17">
          <cell r="A17" t="str">
            <v>Impuesto por pagar</v>
          </cell>
          <cell r="B17">
            <v>25</v>
          </cell>
          <cell r="C17">
            <v>65</v>
          </cell>
          <cell r="D17">
            <v>40</v>
          </cell>
          <cell r="E17">
            <v>1.6</v>
          </cell>
        </row>
        <row r="18">
          <cell r="A18" t="str">
            <v>Acreedores</v>
          </cell>
          <cell r="B18">
            <v>30</v>
          </cell>
          <cell r="C18">
            <v>25</v>
          </cell>
          <cell r="D18">
            <v>-5</v>
          </cell>
          <cell r="E18">
            <v>-0.16666666666666666</v>
          </cell>
        </row>
        <row r="19">
          <cell r="A19" t="str">
            <v>Total Pasivo Corriente</v>
          </cell>
          <cell r="B19">
            <v>175</v>
          </cell>
          <cell r="C19">
            <v>280</v>
          </cell>
          <cell r="D19">
            <v>105</v>
          </cell>
          <cell r="E19">
            <v>0.6</v>
          </cell>
        </row>
        <row r="20">
          <cell r="A20" t="str">
            <v>Pasivo a largo plazo</v>
          </cell>
          <cell r="B20">
            <v>260</v>
          </cell>
          <cell r="C20">
            <v>220</v>
          </cell>
          <cell r="D20">
            <v>-40</v>
          </cell>
          <cell r="E20">
            <v>-0.15384615384615385</v>
          </cell>
        </row>
        <row r="21">
          <cell r="A21" t="str">
            <v>Otros pasivos</v>
          </cell>
        </row>
        <row r="22">
          <cell r="A22" t="str">
            <v>Seguro de Cesantia</v>
          </cell>
          <cell r="B22">
            <v>110</v>
          </cell>
          <cell r="C22">
            <v>140</v>
          </cell>
          <cell r="D22">
            <v>30</v>
          </cell>
          <cell r="E22">
            <v>0.27272727272727271</v>
          </cell>
        </row>
        <row r="23">
          <cell r="A23" t="str">
            <v>Total Pasivos</v>
          </cell>
          <cell r="B23">
            <v>545</v>
          </cell>
          <cell r="C23">
            <v>640</v>
          </cell>
          <cell r="D23">
            <v>95</v>
          </cell>
          <cell r="E23">
            <v>0.1743119266055046</v>
          </cell>
        </row>
        <row r="24">
          <cell r="A24" t="str">
            <v>Capital</v>
          </cell>
        </row>
        <row r="25">
          <cell r="A25" t="str">
            <v>Capital Pagado</v>
          </cell>
          <cell r="B25">
            <v>160</v>
          </cell>
          <cell r="C25">
            <v>210</v>
          </cell>
          <cell r="D25">
            <v>50</v>
          </cell>
          <cell r="E25">
            <v>0.3125</v>
          </cell>
        </row>
        <row r="26">
          <cell r="A26" t="str">
            <v>Reserva</v>
          </cell>
          <cell r="B26">
            <v>145</v>
          </cell>
          <cell r="C26">
            <v>198</v>
          </cell>
          <cell r="D26">
            <v>53</v>
          </cell>
          <cell r="E26">
            <v>0.36551724137931035</v>
          </cell>
        </row>
        <row r="27">
          <cell r="A27" t="str">
            <v>Utilidades</v>
          </cell>
          <cell r="B27">
            <v>85</v>
          </cell>
          <cell r="C27">
            <v>200</v>
          </cell>
          <cell r="D27">
            <v>115</v>
          </cell>
          <cell r="E27">
            <v>1.3529411764705883</v>
          </cell>
        </row>
        <row r="28">
          <cell r="A28" t="str">
            <v>Total Capital</v>
          </cell>
          <cell r="B28">
            <v>390</v>
          </cell>
          <cell r="C28">
            <v>608</v>
          </cell>
          <cell r="D28">
            <v>218</v>
          </cell>
          <cell r="E28">
            <v>0.55897435897435899</v>
          </cell>
        </row>
        <row r="29">
          <cell r="A29" t="str">
            <v>Total Pasivo + Capital</v>
          </cell>
          <cell r="B29">
            <v>935</v>
          </cell>
          <cell r="C29">
            <v>1248</v>
          </cell>
          <cell r="D29">
            <v>313</v>
          </cell>
          <cell r="E29">
            <v>0.33475935828877007</v>
          </cell>
        </row>
        <row r="46">
          <cell r="A46" t="str">
            <v>Activos</v>
          </cell>
          <cell r="B46">
            <v>2012</v>
          </cell>
          <cell r="C46">
            <v>2013</v>
          </cell>
          <cell r="D46" t="str">
            <v>Variacion absoluta</v>
          </cell>
          <cell r="E46" t="str">
            <v>Variacion relativa</v>
          </cell>
        </row>
        <row r="48">
          <cell r="A48" t="str">
            <v>ActivosCorrientes</v>
          </cell>
        </row>
        <row r="49">
          <cell r="A49" t="str">
            <v>Efectivo</v>
          </cell>
          <cell r="B49">
            <v>98</v>
          </cell>
          <cell r="C49">
            <v>58</v>
          </cell>
          <cell r="D49">
            <v>-40</v>
          </cell>
          <cell r="E49">
            <v>-0.40816326530612246</v>
          </cell>
        </row>
        <row r="50">
          <cell r="A50" t="str">
            <v>Inversiones a corto plazo</v>
          </cell>
          <cell r="B50">
            <v>110</v>
          </cell>
          <cell r="C50">
            <v>0</v>
          </cell>
          <cell r="D50">
            <v>-110</v>
          </cell>
          <cell r="E50">
            <v>-1</v>
          </cell>
        </row>
        <row r="51">
          <cell r="A51" t="str">
            <v>Cuentas por cobrar</v>
          </cell>
          <cell r="B51">
            <v>110</v>
          </cell>
          <cell r="C51">
            <v>410</v>
          </cell>
          <cell r="D51">
            <v>300</v>
          </cell>
          <cell r="E51">
            <v>2.7272727272727271</v>
          </cell>
        </row>
        <row r="52">
          <cell r="A52" t="str">
            <v>Inventario de mercancias</v>
          </cell>
          <cell r="B52">
            <v>590</v>
          </cell>
          <cell r="C52">
            <v>990</v>
          </cell>
          <cell r="D52">
            <v>400</v>
          </cell>
          <cell r="E52">
            <v>0.67796610169491522</v>
          </cell>
        </row>
        <row r="53">
          <cell r="A53" t="str">
            <v>Total de Activos Corrientes</v>
          </cell>
          <cell r="B53">
            <v>908</v>
          </cell>
          <cell r="C53">
            <v>1458</v>
          </cell>
          <cell r="D53">
            <v>550</v>
          </cell>
          <cell r="E53">
            <v>0.60572687224669608</v>
          </cell>
        </row>
        <row r="54">
          <cell r="A54" t="str">
            <v>Activo Fijo Bruto</v>
          </cell>
          <cell r="B54">
            <v>550</v>
          </cell>
          <cell r="C54">
            <v>580</v>
          </cell>
          <cell r="D54">
            <v>30</v>
          </cell>
          <cell r="E54">
            <v>5.4545454545454543E-2</v>
          </cell>
        </row>
        <row r="55">
          <cell r="A55" t="str">
            <v>Depreciación Acumulada</v>
          </cell>
          <cell r="B55">
            <v>-240</v>
          </cell>
          <cell r="C55">
            <v>-290</v>
          </cell>
          <cell r="D55">
            <v>-50</v>
          </cell>
          <cell r="E55">
            <v>0.20833333333333334</v>
          </cell>
        </row>
        <row r="56">
          <cell r="A56" t="str">
            <v>Activo Fijo Neto</v>
          </cell>
          <cell r="B56">
            <v>310</v>
          </cell>
          <cell r="C56">
            <v>290</v>
          </cell>
          <cell r="D56">
            <v>-20</v>
          </cell>
          <cell r="E56">
            <v>-6.4516129032258063E-2</v>
          </cell>
        </row>
        <row r="57">
          <cell r="A57" t="str">
            <v>Total Activos</v>
          </cell>
          <cell r="B57">
            <v>1218</v>
          </cell>
          <cell r="C57">
            <v>1748</v>
          </cell>
          <cell r="D57">
            <v>530</v>
          </cell>
          <cell r="E57">
            <v>0.43513957307060758</v>
          </cell>
        </row>
        <row r="58">
          <cell r="A58" t="str">
            <v>Pasivos</v>
          </cell>
        </row>
        <row r="59">
          <cell r="A59" t="str">
            <v>Pasivo Corriente</v>
          </cell>
        </row>
        <row r="60">
          <cell r="A60" t="str">
            <v>Cuentas por pagar</v>
          </cell>
          <cell r="B60">
            <v>190</v>
          </cell>
          <cell r="C60">
            <v>600</v>
          </cell>
          <cell r="D60">
            <v>410</v>
          </cell>
          <cell r="E60">
            <v>2.1578947368421053</v>
          </cell>
        </row>
        <row r="61">
          <cell r="A61" t="str">
            <v>Impuesto por pagar</v>
          </cell>
          <cell r="B61">
            <v>65</v>
          </cell>
          <cell r="C61">
            <v>49</v>
          </cell>
          <cell r="D61">
            <v>-16</v>
          </cell>
          <cell r="E61">
            <v>-0.24615384615384617</v>
          </cell>
        </row>
        <row r="62">
          <cell r="A62" t="str">
            <v>Acreedores</v>
          </cell>
          <cell r="B62">
            <v>25</v>
          </cell>
          <cell r="C62">
            <v>18</v>
          </cell>
          <cell r="D62">
            <v>-7</v>
          </cell>
          <cell r="E62">
            <v>-0.28000000000000003</v>
          </cell>
        </row>
        <row r="63">
          <cell r="A63" t="str">
            <v>Total Pasivo Corriente</v>
          </cell>
          <cell r="B63">
            <v>280</v>
          </cell>
          <cell r="C63">
            <v>667</v>
          </cell>
          <cell r="D63">
            <v>387</v>
          </cell>
          <cell r="E63">
            <v>1.3821428571428571</v>
          </cell>
        </row>
        <row r="64">
          <cell r="A64" t="str">
            <v>Pasivo a largo plazo</v>
          </cell>
          <cell r="B64">
            <v>220</v>
          </cell>
          <cell r="C64">
            <v>350</v>
          </cell>
          <cell r="D64">
            <v>130</v>
          </cell>
          <cell r="E64">
            <v>0.59090909090909094</v>
          </cell>
        </row>
        <row r="65">
          <cell r="A65" t="str">
            <v>Otros pasivos</v>
          </cell>
        </row>
        <row r="66">
          <cell r="A66" t="str">
            <v>Seguro de Cesantia</v>
          </cell>
          <cell r="B66">
            <v>140</v>
          </cell>
          <cell r="C66">
            <v>151</v>
          </cell>
          <cell r="D66">
            <v>11</v>
          </cell>
          <cell r="E66">
            <v>7.857142857142857E-2</v>
          </cell>
        </row>
        <row r="67">
          <cell r="A67" t="str">
            <v>Total Pasivos</v>
          </cell>
          <cell r="B67">
            <v>640</v>
          </cell>
          <cell r="C67">
            <v>1168</v>
          </cell>
          <cell r="D67">
            <v>528</v>
          </cell>
          <cell r="E67">
            <v>0.82499999999999996</v>
          </cell>
        </row>
        <row r="68">
          <cell r="A68" t="str">
            <v>Capital</v>
          </cell>
        </row>
        <row r="69">
          <cell r="A69" t="str">
            <v>Capital Pagado</v>
          </cell>
          <cell r="B69">
            <v>210</v>
          </cell>
          <cell r="C69">
            <v>200</v>
          </cell>
          <cell r="D69">
            <v>-10</v>
          </cell>
          <cell r="E69">
            <v>-4.7619047619047616E-2</v>
          </cell>
        </row>
        <row r="70">
          <cell r="A70" t="str">
            <v>Reserva</v>
          </cell>
          <cell r="B70">
            <v>198</v>
          </cell>
          <cell r="C70">
            <v>194</v>
          </cell>
          <cell r="D70">
            <v>-4</v>
          </cell>
          <cell r="E70">
            <v>-2.0202020202020204E-2</v>
          </cell>
        </row>
        <row r="71">
          <cell r="A71" t="str">
            <v>Utilidades</v>
          </cell>
          <cell r="B71">
            <v>200</v>
          </cell>
          <cell r="C71">
            <v>160</v>
          </cell>
          <cell r="D71">
            <v>-40</v>
          </cell>
          <cell r="E71">
            <v>-0.2</v>
          </cell>
        </row>
        <row r="72">
          <cell r="A72" t="str">
            <v>Total Capital</v>
          </cell>
          <cell r="B72">
            <v>608</v>
          </cell>
          <cell r="C72">
            <v>554</v>
          </cell>
          <cell r="D72">
            <v>-54</v>
          </cell>
          <cell r="E72">
            <v>-8.8815789473684209E-2</v>
          </cell>
        </row>
        <row r="73">
          <cell r="A73" t="str">
            <v>Total Pasivo + Capital</v>
          </cell>
          <cell r="B73">
            <v>1248</v>
          </cell>
          <cell r="C73">
            <v>1722</v>
          </cell>
          <cell r="D73">
            <v>474</v>
          </cell>
          <cell r="E73">
            <v>0.37980769230769229</v>
          </cell>
        </row>
      </sheetData>
      <sheetData sheetId="2">
        <row r="2">
          <cell r="B2">
            <v>2011</v>
          </cell>
          <cell r="C2">
            <v>2012</v>
          </cell>
          <cell r="D2" t="str">
            <v>Variacion absoluta</v>
          </cell>
          <cell r="E2" t="str">
            <v>Variacion relativa</v>
          </cell>
        </row>
        <row r="3">
          <cell r="A3" t="str">
            <v>Ventas</v>
          </cell>
          <cell r="B3">
            <v>2300</v>
          </cell>
          <cell r="C3">
            <v>3100</v>
          </cell>
          <cell r="D3">
            <v>800</v>
          </cell>
          <cell r="E3">
            <v>0.34782608695652173</v>
          </cell>
        </row>
        <row r="4">
          <cell r="A4" t="str">
            <v>Costo de venta</v>
          </cell>
          <cell r="B4">
            <v>1400</v>
          </cell>
          <cell r="C4">
            <v>1900</v>
          </cell>
          <cell r="D4">
            <v>500</v>
          </cell>
          <cell r="E4">
            <v>0.35714285714285715</v>
          </cell>
        </row>
        <row r="5">
          <cell r="A5" t="str">
            <v>Utilidad bruta</v>
          </cell>
          <cell r="B5">
            <v>900</v>
          </cell>
          <cell r="C5">
            <v>1200</v>
          </cell>
          <cell r="D5">
            <v>300</v>
          </cell>
          <cell r="E5">
            <v>0.33333333333333331</v>
          </cell>
        </row>
        <row r="6">
          <cell r="A6" t="str">
            <v>Gastos de adrninistracion y ventas</v>
          </cell>
          <cell r="B6">
            <v>650</v>
          </cell>
          <cell r="C6">
            <v>740</v>
          </cell>
          <cell r="D6">
            <v>90</v>
          </cell>
          <cell r="E6">
            <v>0.13846153846153847</v>
          </cell>
        </row>
        <row r="7">
          <cell r="A7" t="str">
            <v>Utilidad Operacional</v>
          </cell>
          <cell r="B7">
            <v>250</v>
          </cell>
          <cell r="C7">
            <v>460</v>
          </cell>
          <cell r="D7">
            <v>210</v>
          </cell>
          <cell r="E7">
            <v>0.84</v>
          </cell>
        </row>
        <row r="8">
          <cell r="A8" t="str">
            <v>Gastos Financieros</v>
          </cell>
          <cell r="B8">
            <v>120</v>
          </cell>
          <cell r="C8">
            <v>150</v>
          </cell>
          <cell r="D8">
            <v>30</v>
          </cell>
          <cell r="E8">
            <v>0.25</v>
          </cell>
        </row>
        <row r="9">
          <cell r="A9" t="str">
            <v>Descuentos esp. Ventas</v>
          </cell>
          <cell r="B9">
            <v>2</v>
          </cell>
          <cell r="C9">
            <v>2</v>
          </cell>
          <cell r="D9">
            <v>0</v>
          </cell>
          <cell r="E9">
            <v>0</v>
          </cell>
        </row>
        <row r="10">
          <cell r="A10" t="str">
            <v>Utilidad antes de impuestos</v>
          </cell>
          <cell r="B10">
            <v>128</v>
          </cell>
          <cell r="C10">
            <v>308</v>
          </cell>
          <cell r="D10">
            <v>180</v>
          </cell>
          <cell r="E10">
            <v>1.40625</v>
          </cell>
        </row>
        <row r="11">
          <cell r="A11" t="str">
            <v>Impuestos</v>
          </cell>
          <cell r="B11">
            <v>25</v>
          </cell>
          <cell r="C11">
            <v>60</v>
          </cell>
          <cell r="D11">
            <v>35</v>
          </cell>
          <cell r="E11">
            <v>1.4</v>
          </cell>
        </row>
        <row r="12">
          <cell r="A12" t="str">
            <v>Utilidad Neta</v>
          </cell>
          <cell r="B12">
            <v>103</v>
          </cell>
          <cell r="C12">
            <v>248</v>
          </cell>
          <cell r="D12">
            <v>145</v>
          </cell>
          <cell r="E12">
            <v>1.4077669902912622</v>
          </cell>
        </row>
        <row r="15">
          <cell r="B15">
            <v>2012</v>
          </cell>
          <cell r="C15">
            <v>2013</v>
          </cell>
          <cell r="D15" t="str">
            <v>Variacion absoluta</v>
          </cell>
          <cell r="E15" t="str">
            <v>Variacion relativa</v>
          </cell>
        </row>
        <row r="16">
          <cell r="A16" t="str">
            <v>Ventas</v>
          </cell>
          <cell r="B16">
            <v>3100</v>
          </cell>
          <cell r="C16">
            <v>4300</v>
          </cell>
          <cell r="D16">
            <v>1200</v>
          </cell>
          <cell r="E16">
            <v>0.38709677419354838</v>
          </cell>
        </row>
        <row r="17">
          <cell r="A17" t="str">
            <v>Costo de venta</v>
          </cell>
          <cell r="B17">
            <v>1900</v>
          </cell>
          <cell r="C17">
            <v>2665</v>
          </cell>
          <cell r="D17">
            <v>765</v>
          </cell>
          <cell r="E17">
            <v>0.4026315789473684</v>
          </cell>
        </row>
        <row r="18">
          <cell r="A18" t="str">
            <v>Utilidad bruta</v>
          </cell>
          <cell r="B18">
            <v>1200</v>
          </cell>
          <cell r="C18">
            <v>1635</v>
          </cell>
          <cell r="D18">
            <v>435</v>
          </cell>
          <cell r="E18">
            <v>0.36249999999999999</v>
          </cell>
        </row>
        <row r="19">
          <cell r="A19" t="str">
            <v>Gastos de adrninistracion y ventas</v>
          </cell>
          <cell r="B19">
            <v>740</v>
          </cell>
          <cell r="C19">
            <v>1002</v>
          </cell>
          <cell r="D19">
            <v>262</v>
          </cell>
          <cell r="E19">
            <v>0.35405405405405405</v>
          </cell>
        </row>
        <row r="20">
          <cell r="A20" t="str">
            <v>Utilidad Operacional</v>
          </cell>
          <cell r="B20">
            <v>460</v>
          </cell>
          <cell r="C20">
            <v>633</v>
          </cell>
          <cell r="D20">
            <v>173</v>
          </cell>
          <cell r="E20">
            <v>0.37608695652173912</v>
          </cell>
        </row>
        <row r="21">
          <cell r="A21" t="str">
            <v>Gastos Financieros</v>
          </cell>
          <cell r="B21">
            <v>150</v>
          </cell>
          <cell r="C21">
            <v>304</v>
          </cell>
          <cell r="D21">
            <v>154</v>
          </cell>
          <cell r="E21">
            <v>1.0266666666666666</v>
          </cell>
        </row>
        <row r="22">
          <cell r="A22" t="str">
            <v>Descuentos esp. Ventas</v>
          </cell>
          <cell r="B22">
            <v>2</v>
          </cell>
          <cell r="C22">
            <v>80</v>
          </cell>
          <cell r="D22">
            <v>78</v>
          </cell>
          <cell r="E22">
            <v>39</v>
          </cell>
        </row>
        <row r="23">
          <cell r="A23" t="str">
            <v>Utilidad antes de impuestos</v>
          </cell>
          <cell r="B23">
            <v>308</v>
          </cell>
          <cell r="C23">
            <v>249</v>
          </cell>
          <cell r="D23">
            <v>-59</v>
          </cell>
          <cell r="E23">
            <v>-0.19155844155844157</v>
          </cell>
        </row>
        <row r="24">
          <cell r="A24" t="str">
            <v>Impuestos</v>
          </cell>
          <cell r="B24">
            <v>60</v>
          </cell>
          <cell r="C24">
            <v>55</v>
          </cell>
          <cell r="D24">
            <v>-5</v>
          </cell>
          <cell r="E24">
            <v>-8.3333333333333329E-2</v>
          </cell>
        </row>
        <row r="25">
          <cell r="A25" t="str">
            <v>Utilidad Neta</v>
          </cell>
          <cell r="B25">
            <v>248</v>
          </cell>
          <cell r="C25">
            <v>194</v>
          </cell>
          <cell r="D25">
            <v>-54</v>
          </cell>
          <cell r="E25">
            <v>-0.21774193548387097</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17686-F4CE-412E-A143-760D88A61AA0}">
  <dimension ref="A1:E68"/>
  <sheetViews>
    <sheetView workbookViewId="0">
      <selection activeCell="D83" sqref="D83"/>
    </sheetView>
  </sheetViews>
  <sheetFormatPr baseColWidth="10" defaultColWidth="11.44140625" defaultRowHeight="14.4" x14ac:dyDescent="0.3"/>
  <cols>
    <col min="1" max="1" width="33.88671875" bestFit="1" customWidth="1"/>
    <col min="2" max="2" width="14" bestFit="1" customWidth="1"/>
    <col min="3" max="3" width="5.44140625" bestFit="1" customWidth="1"/>
    <col min="6" max="6" width="28.88671875" bestFit="1" customWidth="1"/>
    <col min="7" max="7" width="12.44140625" bestFit="1" customWidth="1"/>
    <col min="8" max="8" width="5.44140625" bestFit="1" customWidth="1"/>
  </cols>
  <sheetData>
    <row r="1" spans="1:3" x14ac:dyDescent="0.3">
      <c r="A1" s="59" t="s">
        <v>0</v>
      </c>
      <c r="B1" s="60"/>
      <c r="C1" s="61"/>
    </row>
    <row r="2" spans="1:3" x14ac:dyDescent="0.3">
      <c r="A2" s="62" t="s">
        <v>1</v>
      </c>
      <c r="B2" s="63"/>
      <c r="C2" s="64"/>
    </row>
    <row r="3" spans="1:3" x14ac:dyDescent="0.3">
      <c r="A3" s="39" t="s">
        <v>2</v>
      </c>
      <c r="B3" s="38" t="s">
        <v>3</v>
      </c>
      <c r="C3" s="55" t="s">
        <v>4</v>
      </c>
    </row>
    <row r="4" spans="1:3" x14ac:dyDescent="0.3">
      <c r="A4" s="42" t="s">
        <v>5</v>
      </c>
      <c r="B4" s="54"/>
      <c r="C4" s="53"/>
    </row>
    <row r="5" spans="1:3" x14ac:dyDescent="0.3">
      <c r="A5" t="s">
        <v>6</v>
      </c>
      <c r="B5" s="40">
        <v>51000</v>
      </c>
      <c r="C5" s="29">
        <f t="shared" ref="C5:C10" si="0">B5/$B$28</f>
        <v>2.229995627459554E-2</v>
      </c>
    </row>
    <row r="6" spans="1:3" x14ac:dyDescent="0.3">
      <c r="A6" t="s">
        <v>7</v>
      </c>
      <c r="B6" s="40">
        <v>125000</v>
      </c>
      <c r="C6" s="29">
        <f t="shared" si="0"/>
        <v>5.4656755574989072E-2</v>
      </c>
    </row>
    <row r="7" spans="1:3" x14ac:dyDescent="0.3">
      <c r="A7" t="s">
        <v>8</v>
      </c>
      <c r="B7" s="40">
        <v>43500</v>
      </c>
      <c r="C7" s="29">
        <f t="shared" si="0"/>
        <v>1.9020550940096196E-2</v>
      </c>
    </row>
    <row r="8" spans="1:3" x14ac:dyDescent="0.3">
      <c r="A8" t="s">
        <v>9</v>
      </c>
      <c r="B8" s="40">
        <v>302500</v>
      </c>
      <c r="C8" s="29">
        <f t="shared" si="0"/>
        <v>0.13226934849147354</v>
      </c>
    </row>
    <row r="9" spans="1:3" x14ac:dyDescent="0.3">
      <c r="A9" t="s">
        <v>10</v>
      </c>
      <c r="B9" s="40">
        <v>180000</v>
      </c>
      <c r="C9" s="29">
        <f t="shared" si="0"/>
        <v>7.8705728027984256E-2</v>
      </c>
    </row>
    <row r="10" spans="1:3" x14ac:dyDescent="0.3">
      <c r="A10" t="s">
        <v>11</v>
      </c>
      <c r="B10" s="40">
        <v>69000</v>
      </c>
      <c r="C10" s="29">
        <f t="shared" si="0"/>
        <v>3.0170529077393964E-2</v>
      </c>
    </row>
    <row r="11" spans="1:3" x14ac:dyDescent="0.3">
      <c r="A11" s="49" t="s">
        <v>12</v>
      </c>
      <c r="B11" s="50">
        <f>SUM(B5:B10)</f>
        <v>771000</v>
      </c>
      <c r="C11" s="29"/>
    </row>
    <row r="12" spans="1:3" x14ac:dyDescent="0.3">
      <c r="A12" s="42" t="s">
        <v>13</v>
      </c>
      <c r="B12" s="43"/>
      <c r="C12" s="29"/>
    </row>
    <row r="13" spans="1:3" x14ac:dyDescent="0.3">
      <c r="A13" s="35" t="s">
        <v>14</v>
      </c>
      <c r="B13" s="40"/>
      <c r="C13" s="29"/>
    </row>
    <row r="14" spans="1:3" x14ac:dyDescent="0.3">
      <c r="A14" t="s">
        <v>15</v>
      </c>
      <c r="B14" s="40">
        <v>187500</v>
      </c>
      <c r="C14" s="29">
        <f t="shared" ref="C14:C20" si="1">B14/$B$28</f>
        <v>8.19851333624836E-2</v>
      </c>
    </row>
    <row r="15" spans="1:3" x14ac:dyDescent="0.3">
      <c r="A15" t="s">
        <v>16</v>
      </c>
      <c r="B15" s="40">
        <v>350000</v>
      </c>
      <c r="C15" s="29">
        <f t="shared" si="1"/>
        <v>0.15303891560996941</v>
      </c>
    </row>
    <row r="16" spans="1:3" x14ac:dyDescent="0.3">
      <c r="A16" t="s">
        <v>17</v>
      </c>
      <c r="B16" s="40">
        <v>500000</v>
      </c>
      <c r="C16" s="29">
        <f t="shared" si="1"/>
        <v>0.21862702229995629</v>
      </c>
    </row>
    <row r="17" spans="1:3" x14ac:dyDescent="0.3">
      <c r="A17" t="s">
        <v>18</v>
      </c>
      <c r="B17" s="40">
        <v>116750</v>
      </c>
      <c r="C17" s="29">
        <f t="shared" si="1"/>
        <v>5.1049409707039792E-2</v>
      </c>
    </row>
    <row r="18" spans="1:3" x14ac:dyDescent="0.3">
      <c r="A18" t="s">
        <v>19</v>
      </c>
      <c r="B18" s="40">
        <v>39500</v>
      </c>
      <c r="C18" s="29">
        <f t="shared" si="1"/>
        <v>1.7271534761696544E-2</v>
      </c>
    </row>
    <row r="19" spans="1:3" x14ac:dyDescent="0.3">
      <c r="A19" t="s">
        <v>20</v>
      </c>
      <c r="B19" s="40">
        <v>72500</v>
      </c>
      <c r="C19" s="29">
        <f t="shared" si="1"/>
        <v>3.1700918233493657E-2</v>
      </c>
    </row>
    <row r="20" spans="1:3" x14ac:dyDescent="0.3">
      <c r="A20" t="s">
        <v>21</v>
      </c>
      <c r="B20" s="40">
        <v>147000</v>
      </c>
      <c r="C20" s="29">
        <f t="shared" si="1"/>
        <v>6.4276344556187151E-2</v>
      </c>
    </row>
    <row r="21" spans="1:3" x14ac:dyDescent="0.3">
      <c r="A21" s="28" t="s">
        <v>22</v>
      </c>
      <c r="B21" s="50">
        <f>SUM(B14:B20)</f>
        <v>1413250</v>
      </c>
      <c r="C21" s="29"/>
    </row>
    <row r="22" spans="1:3" x14ac:dyDescent="0.3">
      <c r="A22" s="52" t="s">
        <v>23</v>
      </c>
      <c r="B22" s="51"/>
      <c r="C22" s="29"/>
    </row>
    <row r="23" spans="1:3" x14ac:dyDescent="0.3">
      <c r="A23" s="28" t="s">
        <v>24</v>
      </c>
      <c r="B23" s="40">
        <v>45000</v>
      </c>
      <c r="C23" s="29">
        <f>B23/$B$28</f>
        <v>1.9676432006996064E-2</v>
      </c>
    </row>
    <row r="24" spans="1:3" x14ac:dyDescent="0.3">
      <c r="A24" t="s">
        <v>25</v>
      </c>
      <c r="B24" s="40">
        <v>57750</v>
      </c>
      <c r="C24" s="29">
        <f>B24/$B$28</f>
        <v>2.5251421075644948E-2</v>
      </c>
    </row>
    <row r="25" spans="1:3" x14ac:dyDescent="0.3">
      <c r="A25" s="49" t="s">
        <v>26</v>
      </c>
      <c r="B25" s="50">
        <f>SUM(B23:B24)</f>
        <v>102750</v>
      </c>
      <c r="C25" s="29"/>
    </row>
    <row r="26" spans="1:3" x14ac:dyDescent="0.3">
      <c r="A26" s="49" t="s">
        <v>27</v>
      </c>
      <c r="B26" s="48">
        <f>SUM(B25,B21)</f>
        <v>1516000</v>
      </c>
      <c r="C26" s="29"/>
    </row>
    <row r="27" spans="1:3" x14ac:dyDescent="0.3">
      <c r="A27" s="47" t="s">
        <v>28</v>
      </c>
      <c r="B27" s="34"/>
      <c r="C27" s="29"/>
    </row>
    <row r="28" spans="1:3" x14ac:dyDescent="0.3">
      <c r="A28" s="46" t="s">
        <v>29</v>
      </c>
      <c r="B28" s="45">
        <f>SUM(B25,B21,B11)</f>
        <v>2287000</v>
      </c>
      <c r="C28" s="29">
        <f>B28/$B$28</f>
        <v>1</v>
      </c>
    </row>
    <row r="29" spans="1:3" x14ac:dyDescent="0.3">
      <c r="A29" s="39" t="s">
        <v>30</v>
      </c>
      <c r="B29" s="44"/>
    </row>
    <row r="30" spans="1:3" x14ac:dyDescent="0.3">
      <c r="A30" s="42" t="s">
        <v>31</v>
      </c>
      <c r="B30" s="43"/>
      <c r="C30" s="29"/>
    </row>
    <row r="31" spans="1:3" x14ac:dyDescent="0.3">
      <c r="A31" t="s">
        <v>32</v>
      </c>
      <c r="B31" s="40">
        <v>23500</v>
      </c>
      <c r="C31" s="29">
        <f>B31/$B$45</f>
        <v>1.0275470048097944E-2</v>
      </c>
    </row>
    <row r="32" spans="1:3" x14ac:dyDescent="0.3">
      <c r="A32" t="s">
        <v>33</v>
      </c>
      <c r="B32" s="40">
        <v>50000</v>
      </c>
      <c r="C32" s="29">
        <f>B32/$B$45</f>
        <v>2.1862702229995628E-2</v>
      </c>
    </row>
    <row r="33" spans="1:3" x14ac:dyDescent="0.3">
      <c r="A33" t="s">
        <v>34</v>
      </c>
      <c r="B33" s="40">
        <v>105000</v>
      </c>
      <c r="C33" s="29">
        <f>B33/$B$45</f>
        <v>4.5911674682990816E-2</v>
      </c>
    </row>
    <row r="34" spans="1:3" x14ac:dyDescent="0.3">
      <c r="A34" t="s">
        <v>35</v>
      </c>
      <c r="B34" s="40">
        <v>165000</v>
      </c>
      <c r="C34" s="29">
        <f>B34/$B$45</f>
        <v>7.2146917358985568E-2</v>
      </c>
    </row>
    <row r="35" spans="1:3" x14ac:dyDescent="0.3">
      <c r="A35" s="42" t="s">
        <v>36</v>
      </c>
      <c r="B35" s="41"/>
      <c r="C35" s="29"/>
    </row>
    <row r="36" spans="1:3" x14ac:dyDescent="0.3">
      <c r="A36" t="s">
        <v>37</v>
      </c>
      <c r="B36" s="40">
        <v>300000</v>
      </c>
      <c r="C36" s="29">
        <f>B36/$B$45</f>
        <v>0.13117621337997376</v>
      </c>
    </row>
    <row r="37" spans="1:3" x14ac:dyDescent="0.3">
      <c r="A37" t="s">
        <v>38</v>
      </c>
      <c r="B37" s="40">
        <v>177500</v>
      </c>
      <c r="C37" s="29">
        <f>B37/$B$45</f>
        <v>7.761259291648448E-2</v>
      </c>
    </row>
    <row r="38" spans="1:3" x14ac:dyDescent="0.3">
      <c r="A38" s="28" t="s">
        <v>39</v>
      </c>
      <c r="B38" s="40">
        <v>12750</v>
      </c>
      <c r="C38" s="29">
        <f>B38/$B$45</f>
        <v>5.574989068648885E-3</v>
      </c>
    </row>
    <row r="39" spans="1:3" x14ac:dyDescent="0.3">
      <c r="A39" s="39" t="s">
        <v>40</v>
      </c>
      <c r="B39" s="38"/>
      <c r="C39" s="29"/>
    </row>
    <row r="40" spans="1:3" x14ac:dyDescent="0.3">
      <c r="A40" s="37" t="s">
        <v>41</v>
      </c>
      <c r="B40" s="36"/>
      <c r="C40" s="29"/>
    </row>
    <row r="41" spans="1:3" x14ac:dyDescent="0.3">
      <c r="A41" s="35" t="s">
        <v>42</v>
      </c>
      <c r="B41" s="34">
        <v>1000000</v>
      </c>
      <c r="C41" s="29">
        <f>B41/$B$45</f>
        <v>0.43725404459991257</v>
      </c>
    </row>
    <row r="42" spans="1:3" x14ac:dyDescent="0.3">
      <c r="A42" s="37" t="s">
        <v>43</v>
      </c>
      <c r="B42" s="36"/>
      <c r="C42" s="29"/>
    </row>
    <row r="43" spans="1:3" x14ac:dyDescent="0.3">
      <c r="A43" s="35" t="s">
        <v>44</v>
      </c>
      <c r="B43" s="34">
        <v>295000</v>
      </c>
      <c r="C43" s="29">
        <f>B43/$B$45</f>
        <v>0.12898994315697421</v>
      </c>
    </row>
    <row r="44" spans="1:3" x14ac:dyDescent="0.3">
      <c r="A44" s="33" t="s">
        <v>45</v>
      </c>
      <c r="B44" s="32">
        <v>158250</v>
      </c>
      <c r="C44" s="29">
        <f>B44/$B$45</f>
        <v>6.919545255793616E-2</v>
      </c>
    </row>
    <row r="45" spans="1:3" x14ac:dyDescent="0.3">
      <c r="A45" s="31" t="s">
        <v>46</v>
      </c>
      <c r="B45" s="30">
        <f>SUM(B31:B44)</f>
        <v>2287000</v>
      </c>
      <c r="C45" s="29">
        <f>B45/$B$45</f>
        <v>1</v>
      </c>
    </row>
    <row r="47" spans="1:3" x14ac:dyDescent="0.3">
      <c r="A47" s="65" t="s">
        <v>0</v>
      </c>
      <c r="B47" s="66"/>
      <c r="C47" s="67"/>
    </row>
    <row r="48" spans="1:3" x14ac:dyDescent="0.3">
      <c r="A48" s="68" t="s">
        <v>47</v>
      </c>
      <c r="B48" s="69"/>
      <c r="C48" s="70"/>
    </row>
    <row r="49" spans="1:5" x14ac:dyDescent="0.3">
      <c r="A49" s="27"/>
      <c r="B49" s="27" t="s">
        <v>48</v>
      </c>
      <c r="C49" s="26" t="s">
        <v>4</v>
      </c>
    </row>
    <row r="50" spans="1:5" x14ac:dyDescent="0.3">
      <c r="A50" s="25" t="s">
        <v>49</v>
      </c>
      <c r="B50" s="24">
        <v>327000</v>
      </c>
      <c r="C50" s="18">
        <f>(B50)/$B$50</f>
        <v>1</v>
      </c>
    </row>
    <row r="51" spans="1:5" x14ac:dyDescent="0.3">
      <c r="A51" s="25" t="s">
        <v>50</v>
      </c>
      <c r="B51" s="24">
        <v>327000</v>
      </c>
      <c r="C51" s="18">
        <f>(B51)/$B$50</f>
        <v>1</v>
      </c>
    </row>
    <row r="52" spans="1:5" x14ac:dyDescent="0.3">
      <c r="A52" s="25" t="s">
        <v>51</v>
      </c>
      <c r="B52" s="24">
        <v>114000</v>
      </c>
      <c r="C52" s="18">
        <f>(B52)/$B$50</f>
        <v>0.34862385321100919</v>
      </c>
      <c r="E52" s="28"/>
    </row>
    <row r="53" spans="1:5" x14ac:dyDescent="0.3">
      <c r="A53" s="22" t="s">
        <v>52</v>
      </c>
      <c r="B53" s="21">
        <f>B51-B52</f>
        <v>213000</v>
      </c>
      <c r="C53" s="18"/>
    </row>
    <row r="54" spans="1:5" x14ac:dyDescent="0.3">
      <c r="A54" s="25" t="s">
        <v>53</v>
      </c>
      <c r="B54" s="24">
        <v>27000</v>
      </c>
      <c r="C54" s="18">
        <f>(B54)/$B$50</f>
        <v>8.2568807339449546E-2</v>
      </c>
      <c r="E54" s="28"/>
    </row>
    <row r="55" spans="1:5" x14ac:dyDescent="0.3">
      <c r="A55" s="25" t="s">
        <v>54</v>
      </c>
      <c r="B55" s="24">
        <v>21000</v>
      </c>
      <c r="C55" s="18">
        <f>(B55)/$B$50</f>
        <v>6.4220183486238536E-2</v>
      </c>
    </row>
    <row r="56" spans="1:5" x14ac:dyDescent="0.3">
      <c r="A56" s="25" t="s">
        <v>55</v>
      </c>
      <c r="B56" s="24">
        <v>6000</v>
      </c>
      <c r="C56" s="18">
        <f>(B56)/$B$50</f>
        <v>1.834862385321101E-2</v>
      </c>
    </row>
    <row r="57" spans="1:5" x14ac:dyDescent="0.3">
      <c r="A57" s="25" t="s">
        <v>56</v>
      </c>
      <c r="B57" s="24">
        <v>13500</v>
      </c>
      <c r="C57" s="18">
        <f>(B57)/$B$50</f>
        <v>4.1284403669724773E-2</v>
      </c>
    </row>
    <row r="58" spans="1:5" x14ac:dyDescent="0.3">
      <c r="A58" s="22" t="s">
        <v>57</v>
      </c>
      <c r="B58" s="21">
        <f>SUM(B54:B57)</f>
        <v>67500</v>
      </c>
      <c r="C58" s="18"/>
    </row>
    <row r="59" spans="1:5" x14ac:dyDescent="0.3">
      <c r="A59" s="25" t="s">
        <v>58</v>
      </c>
      <c r="B59" s="24">
        <v>8250</v>
      </c>
      <c r="C59" s="18">
        <f>(B59)/$B$50</f>
        <v>2.5229357798165139E-2</v>
      </c>
    </row>
    <row r="60" spans="1:5" x14ac:dyDescent="0.3">
      <c r="A60" s="25" t="s">
        <v>59</v>
      </c>
      <c r="B60" s="24">
        <v>4500</v>
      </c>
      <c r="C60" s="18">
        <f>(B60)/$B$50</f>
        <v>1.3761467889908258E-2</v>
      </c>
    </row>
    <row r="61" spans="1:5" x14ac:dyDescent="0.3">
      <c r="A61" s="23" t="s">
        <v>60</v>
      </c>
      <c r="B61" s="21">
        <f>SUM(B59:B60)</f>
        <v>12750</v>
      </c>
      <c r="C61" s="18"/>
    </row>
    <row r="62" spans="1:5" x14ac:dyDescent="0.3">
      <c r="A62" s="22" t="s">
        <v>61</v>
      </c>
      <c r="B62" s="21">
        <f>B53-B58+B61</f>
        <v>158250</v>
      </c>
      <c r="C62" s="18">
        <f>(B62)/$B$50</f>
        <v>0.48394495412844035</v>
      </c>
    </row>
    <row r="63" spans="1:5" x14ac:dyDescent="0.3">
      <c r="A63" s="20" t="s">
        <v>62</v>
      </c>
      <c r="B63" s="19">
        <f>B62</f>
        <v>158250</v>
      </c>
      <c r="C63" s="18">
        <f>(B63)/$B$50</f>
        <v>0.48394495412844035</v>
      </c>
    </row>
    <row r="64" spans="1:5" x14ac:dyDescent="0.3">
      <c r="A64" s="56" t="s">
        <v>63</v>
      </c>
      <c r="B64" s="58"/>
      <c r="C64" s="57"/>
    </row>
    <row r="65" spans="1:3" x14ac:dyDescent="0.3">
      <c r="A65" s="16" t="s">
        <v>64</v>
      </c>
      <c r="B65" s="56" t="s">
        <v>65</v>
      </c>
      <c r="C65" s="57"/>
    </row>
    <row r="66" spans="1:3" x14ac:dyDescent="0.3">
      <c r="A66" s="15"/>
      <c r="B66" s="17"/>
      <c r="C66" s="14"/>
    </row>
    <row r="67" spans="1:3" x14ac:dyDescent="0.3">
      <c r="A67" s="16" t="s">
        <v>66</v>
      </c>
      <c r="B67" s="56" t="s">
        <v>67</v>
      </c>
      <c r="C67" s="57"/>
    </row>
    <row r="68" spans="1:3" x14ac:dyDescent="0.3">
      <c r="A68" s="16" t="s">
        <v>68</v>
      </c>
      <c r="B68" s="56" t="s">
        <v>69</v>
      </c>
      <c r="C68" s="57"/>
    </row>
  </sheetData>
  <mergeCells count="8">
    <mergeCell ref="B68:C68"/>
    <mergeCell ref="B65:C65"/>
    <mergeCell ref="A64:C64"/>
    <mergeCell ref="A1:C1"/>
    <mergeCell ref="A2:C2"/>
    <mergeCell ref="A47:C47"/>
    <mergeCell ref="A48:C48"/>
    <mergeCell ref="B67:C67"/>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9"/>
  <sheetViews>
    <sheetView zoomScale="96" zoomScaleNormal="96" workbookViewId="0">
      <selection activeCell="C69" sqref="C69"/>
    </sheetView>
  </sheetViews>
  <sheetFormatPr baseColWidth="10" defaultColWidth="11.44140625" defaultRowHeight="14.4" x14ac:dyDescent="0.3"/>
  <cols>
    <col min="1" max="1" width="40.5546875" bestFit="1" customWidth="1"/>
    <col min="2" max="2" width="14.109375" bestFit="1" customWidth="1"/>
    <col min="3" max="3" width="14.109375" customWidth="1"/>
    <col min="4" max="4" width="14.109375" bestFit="1" customWidth="1"/>
    <col min="5" max="5" width="38.33203125" bestFit="1" customWidth="1"/>
    <col min="7" max="8" width="13.6640625" bestFit="1" customWidth="1"/>
    <col min="10" max="10" width="38.33203125" bestFit="1" customWidth="1"/>
    <col min="11" max="11" width="15.44140625" customWidth="1"/>
    <col min="12" max="13" width="13.6640625" bestFit="1" customWidth="1"/>
  </cols>
  <sheetData>
    <row r="1" spans="1:4" x14ac:dyDescent="0.3">
      <c r="A1" s="71" t="s">
        <v>70</v>
      </c>
      <c r="B1" s="72"/>
      <c r="C1" s="73"/>
      <c r="D1" s="1"/>
    </row>
    <row r="2" spans="1:4" x14ac:dyDescent="0.3">
      <c r="A2" s="71" t="s">
        <v>71</v>
      </c>
      <c r="B2" s="72"/>
      <c r="C2" s="73"/>
      <c r="D2" s="1"/>
    </row>
    <row r="3" spans="1:4" x14ac:dyDescent="0.3">
      <c r="A3" s="2"/>
      <c r="B3" s="2" t="s">
        <v>72</v>
      </c>
      <c r="C3" s="2" t="s">
        <v>4</v>
      </c>
      <c r="D3" s="1"/>
    </row>
    <row r="4" spans="1:4" x14ac:dyDescent="0.3">
      <c r="A4" s="3" t="s">
        <v>73</v>
      </c>
      <c r="B4" s="4">
        <v>3725000</v>
      </c>
      <c r="C4" s="5">
        <v>1</v>
      </c>
      <c r="D4" s="1"/>
    </row>
    <row r="5" spans="1:4" x14ac:dyDescent="0.3">
      <c r="A5" s="3" t="s">
        <v>74</v>
      </c>
      <c r="B5" s="4">
        <v>725000</v>
      </c>
      <c r="C5" s="5">
        <v>0.19</v>
      </c>
      <c r="D5" s="1"/>
    </row>
    <row r="6" spans="1:4" x14ac:dyDescent="0.3">
      <c r="A6" s="3" t="s">
        <v>75</v>
      </c>
      <c r="B6" s="4">
        <v>15000</v>
      </c>
      <c r="C6" s="5">
        <v>0</v>
      </c>
      <c r="D6" s="1"/>
    </row>
    <row r="7" spans="1:4" x14ac:dyDescent="0.3">
      <c r="A7" s="6" t="s">
        <v>76</v>
      </c>
      <c r="B7" s="7">
        <v>2985000</v>
      </c>
      <c r="C7" s="5">
        <v>0.8</v>
      </c>
      <c r="D7" s="1"/>
    </row>
    <row r="8" spans="1:4" x14ac:dyDescent="0.3">
      <c r="A8" s="3" t="s">
        <v>77</v>
      </c>
      <c r="B8" s="4">
        <v>1700000</v>
      </c>
      <c r="C8" s="5">
        <v>0.46</v>
      </c>
      <c r="D8" s="1"/>
    </row>
    <row r="9" spans="1:4" x14ac:dyDescent="0.3">
      <c r="A9" s="3" t="s">
        <v>78</v>
      </c>
      <c r="B9" s="4">
        <v>325000</v>
      </c>
      <c r="C9" s="5">
        <v>0.09</v>
      </c>
      <c r="D9" s="1"/>
    </row>
    <row r="10" spans="1:4" x14ac:dyDescent="0.3">
      <c r="A10" s="3" t="s">
        <v>79</v>
      </c>
      <c r="B10" s="4">
        <v>600000</v>
      </c>
      <c r="C10" s="5">
        <v>0.16</v>
      </c>
      <c r="D10" s="1"/>
    </row>
    <row r="11" spans="1:4" x14ac:dyDescent="0.3">
      <c r="A11" s="3" t="s">
        <v>80</v>
      </c>
      <c r="B11" s="4">
        <v>300000</v>
      </c>
      <c r="C11" s="5">
        <v>0.08</v>
      </c>
      <c r="D11" s="1"/>
    </row>
    <row r="12" spans="1:4" x14ac:dyDescent="0.3">
      <c r="A12" s="6" t="s">
        <v>81</v>
      </c>
      <c r="B12" s="8">
        <v>1310000</v>
      </c>
      <c r="C12" s="5">
        <v>0.35</v>
      </c>
      <c r="D12" s="1"/>
    </row>
    <row r="13" spans="1:4" x14ac:dyDescent="0.3">
      <c r="A13" s="3" t="s">
        <v>82</v>
      </c>
      <c r="B13" s="4">
        <v>110000</v>
      </c>
      <c r="C13" s="5">
        <v>0.03</v>
      </c>
      <c r="D13" s="1"/>
    </row>
    <row r="14" spans="1:4" x14ac:dyDescent="0.3">
      <c r="A14" s="3" t="s">
        <v>83</v>
      </c>
      <c r="B14" s="4">
        <v>93000</v>
      </c>
      <c r="C14" s="5">
        <v>0.02</v>
      </c>
      <c r="D14" s="1"/>
    </row>
    <row r="15" spans="1:4" x14ac:dyDescent="0.3">
      <c r="A15" s="3" t="s">
        <v>84</v>
      </c>
      <c r="B15" s="4">
        <v>15000</v>
      </c>
      <c r="C15" s="5">
        <v>0</v>
      </c>
      <c r="D15" s="1"/>
    </row>
    <row r="16" spans="1:4" x14ac:dyDescent="0.3">
      <c r="A16" s="6" t="s">
        <v>85</v>
      </c>
      <c r="B16" s="8">
        <v>218000</v>
      </c>
      <c r="C16" s="5">
        <v>0.06</v>
      </c>
      <c r="D16" s="1"/>
    </row>
    <row r="17" spans="1:4" x14ac:dyDescent="0.3">
      <c r="A17" s="6" t="s">
        <v>86</v>
      </c>
      <c r="B17" s="8">
        <v>1092000</v>
      </c>
      <c r="C17" s="5">
        <v>0.28999999999999998</v>
      </c>
      <c r="D17" s="13"/>
    </row>
    <row r="18" spans="1:4" x14ac:dyDescent="0.3">
      <c r="A18" s="9" t="s">
        <v>87</v>
      </c>
      <c r="B18" s="10">
        <v>327600</v>
      </c>
      <c r="C18" s="5">
        <v>0.3</v>
      </c>
      <c r="D18" s="1"/>
    </row>
    <row r="19" spans="1:4" x14ac:dyDescent="0.3">
      <c r="A19" s="9" t="s">
        <v>88</v>
      </c>
      <c r="B19" s="10">
        <v>109200</v>
      </c>
      <c r="C19" s="5">
        <v>0.1</v>
      </c>
      <c r="D19" s="1"/>
    </row>
    <row r="20" spans="1:4" x14ac:dyDescent="0.3">
      <c r="A20" s="11" t="s">
        <v>89</v>
      </c>
      <c r="B20" s="12">
        <v>655200</v>
      </c>
      <c r="C20" s="5">
        <v>0.18</v>
      </c>
      <c r="D20" s="1"/>
    </row>
    <row r="21" spans="1:4" x14ac:dyDescent="0.3">
      <c r="D21" s="1"/>
    </row>
    <row r="22" spans="1:4" x14ac:dyDescent="0.3">
      <c r="D22" s="1"/>
    </row>
    <row r="23" spans="1:4" x14ac:dyDescent="0.3">
      <c r="D23" s="1"/>
    </row>
    <row r="24" spans="1:4" x14ac:dyDescent="0.3">
      <c r="D24" s="1"/>
    </row>
    <row r="25" spans="1:4" x14ac:dyDescent="0.3">
      <c r="D25" s="1"/>
    </row>
    <row r="26" spans="1:4" x14ac:dyDescent="0.3">
      <c r="A26" s="1"/>
      <c r="B26" s="1"/>
      <c r="C26" s="1"/>
      <c r="D26" s="1"/>
    </row>
    <row r="27" spans="1:4" x14ac:dyDescent="0.3">
      <c r="A27" s="71" t="s">
        <v>90</v>
      </c>
      <c r="B27" s="72"/>
      <c r="C27" s="73"/>
      <c r="D27" s="1"/>
    </row>
    <row r="28" spans="1:4" x14ac:dyDescent="0.3">
      <c r="A28" s="71" t="s">
        <v>91</v>
      </c>
      <c r="B28" s="72"/>
      <c r="C28" s="73"/>
      <c r="D28" s="1"/>
    </row>
    <row r="29" spans="1:4" x14ac:dyDescent="0.3">
      <c r="A29" s="2"/>
      <c r="B29" s="2" t="s">
        <v>72</v>
      </c>
      <c r="C29" s="2" t="s">
        <v>92</v>
      </c>
      <c r="D29" s="1"/>
    </row>
    <row r="30" spans="1:4" x14ac:dyDescent="0.3">
      <c r="A30" s="3" t="s">
        <v>73</v>
      </c>
      <c r="B30" s="4">
        <v>350000</v>
      </c>
      <c r="C30" s="5">
        <v>1</v>
      </c>
      <c r="D30" s="1"/>
    </row>
    <row r="31" spans="1:4" x14ac:dyDescent="0.3">
      <c r="A31" s="6" t="s">
        <v>76</v>
      </c>
      <c r="B31" s="7">
        <v>350000</v>
      </c>
      <c r="C31" s="5">
        <v>1</v>
      </c>
      <c r="D31" s="1"/>
    </row>
    <row r="32" spans="1:4" x14ac:dyDescent="0.3">
      <c r="A32" s="3" t="s">
        <v>77</v>
      </c>
      <c r="B32" s="4">
        <v>175000</v>
      </c>
      <c r="C32" s="5">
        <v>0.5</v>
      </c>
      <c r="D32" s="1"/>
    </row>
    <row r="33" spans="1:4" x14ac:dyDescent="0.3">
      <c r="A33" s="3" t="s">
        <v>79</v>
      </c>
      <c r="B33" s="4">
        <v>120000</v>
      </c>
      <c r="C33" s="5">
        <v>0.34</v>
      </c>
      <c r="D33" s="1"/>
    </row>
    <row r="34" spans="1:4" x14ac:dyDescent="0.3">
      <c r="A34" s="3" t="s">
        <v>80</v>
      </c>
      <c r="B34" s="4">
        <v>90000</v>
      </c>
      <c r="C34" s="5">
        <v>0.26</v>
      </c>
      <c r="D34" s="1"/>
    </row>
    <row r="35" spans="1:4" x14ac:dyDescent="0.3">
      <c r="A35" s="3" t="s">
        <v>93</v>
      </c>
      <c r="B35" s="4">
        <v>5000</v>
      </c>
      <c r="C35" s="5">
        <v>0.01</v>
      </c>
      <c r="D35" s="1"/>
    </row>
    <row r="36" spans="1:4" x14ac:dyDescent="0.3">
      <c r="A36" s="6" t="s">
        <v>81</v>
      </c>
      <c r="B36" s="8">
        <v>150000</v>
      </c>
      <c r="C36" s="5">
        <v>0.43</v>
      </c>
      <c r="D36" s="1"/>
    </row>
    <row r="37" spans="1:4" x14ac:dyDescent="0.3">
      <c r="A37" s="3" t="s">
        <v>94</v>
      </c>
      <c r="B37" s="4">
        <v>25000</v>
      </c>
      <c r="C37" s="5">
        <v>7.0000000000000007E-2</v>
      </c>
      <c r="D37" s="1"/>
    </row>
    <row r="38" spans="1:4" x14ac:dyDescent="0.3">
      <c r="A38" s="3" t="s">
        <v>95</v>
      </c>
      <c r="B38" s="4">
        <v>3500</v>
      </c>
      <c r="C38" s="5">
        <v>0.01</v>
      </c>
      <c r="D38" s="1"/>
    </row>
    <row r="39" spans="1:4" x14ac:dyDescent="0.3">
      <c r="A39" s="3" t="s">
        <v>83</v>
      </c>
      <c r="B39" s="4">
        <v>40000</v>
      </c>
      <c r="C39" s="5">
        <v>0.11</v>
      </c>
      <c r="D39" s="1"/>
    </row>
    <row r="40" spans="1:4" x14ac:dyDescent="0.3">
      <c r="A40" s="3" t="s">
        <v>96</v>
      </c>
      <c r="B40" s="4">
        <v>5000</v>
      </c>
      <c r="C40" s="5">
        <v>0.01</v>
      </c>
      <c r="D40" s="1"/>
    </row>
    <row r="41" spans="1:4" x14ac:dyDescent="0.3">
      <c r="A41" s="6" t="s">
        <v>85</v>
      </c>
      <c r="B41" s="8">
        <v>73500</v>
      </c>
      <c r="C41" s="5">
        <v>0.21</v>
      </c>
      <c r="D41" s="1"/>
    </row>
    <row r="42" spans="1:4" x14ac:dyDescent="0.3">
      <c r="A42" s="9" t="s">
        <v>97</v>
      </c>
      <c r="B42" s="9"/>
      <c r="C42" s="5"/>
      <c r="D42" s="1"/>
    </row>
    <row r="43" spans="1:4" x14ac:dyDescent="0.3">
      <c r="A43" s="6" t="s">
        <v>98</v>
      </c>
      <c r="B43" s="8">
        <v>76500</v>
      </c>
      <c r="C43" s="5">
        <v>0.22</v>
      </c>
      <c r="D43" s="1"/>
    </row>
    <row r="44" spans="1:4" x14ac:dyDescent="0.3">
      <c r="A44" s="9" t="s">
        <v>87</v>
      </c>
      <c r="B44" s="10">
        <v>22950</v>
      </c>
      <c r="C44" s="5">
        <v>0.3</v>
      </c>
      <c r="D44" s="1"/>
    </row>
    <row r="45" spans="1:4" x14ac:dyDescent="0.3">
      <c r="A45" s="9" t="s">
        <v>88</v>
      </c>
      <c r="B45" s="10">
        <v>7650</v>
      </c>
      <c r="C45" s="5">
        <v>0.1</v>
      </c>
      <c r="D45" s="1"/>
    </row>
    <row r="46" spans="1:4" x14ac:dyDescent="0.3">
      <c r="A46" s="11" t="s">
        <v>89</v>
      </c>
      <c r="B46" s="12">
        <v>45900</v>
      </c>
      <c r="C46" s="5">
        <v>0.13</v>
      </c>
      <c r="D46" s="1"/>
    </row>
    <row r="47" spans="1:4" x14ac:dyDescent="0.3">
      <c r="A47" s="1"/>
      <c r="B47" s="1"/>
      <c r="C47" s="1"/>
      <c r="D47" s="1"/>
    </row>
    <row r="48" spans="1:4" x14ac:dyDescent="0.3">
      <c r="A48" s="71" t="s">
        <v>99</v>
      </c>
      <c r="B48" s="72"/>
      <c r="C48" s="73"/>
      <c r="D48" s="1"/>
    </row>
    <row r="49" spans="1:4" x14ac:dyDescent="0.3">
      <c r="A49" s="71" t="s">
        <v>100</v>
      </c>
      <c r="B49" s="72"/>
      <c r="C49" s="73"/>
      <c r="D49" s="1"/>
    </row>
    <row r="50" spans="1:4" x14ac:dyDescent="0.3">
      <c r="A50" s="2"/>
      <c r="B50" s="2" t="s">
        <v>72</v>
      </c>
      <c r="C50" s="2" t="s">
        <v>92</v>
      </c>
      <c r="D50" s="1"/>
    </row>
    <row r="51" spans="1:4" x14ac:dyDescent="0.3">
      <c r="A51" s="3" t="s">
        <v>73</v>
      </c>
      <c r="B51" s="4">
        <v>15000000</v>
      </c>
      <c r="C51" s="5">
        <v>1</v>
      </c>
      <c r="D51" s="1"/>
    </row>
    <row r="52" spans="1:4" x14ac:dyDescent="0.3">
      <c r="A52" s="3" t="s">
        <v>74</v>
      </c>
      <c r="B52" s="4">
        <v>2700000</v>
      </c>
      <c r="C52" s="5">
        <v>0.18</v>
      </c>
      <c r="D52" s="1"/>
    </row>
    <row r="53" spans="1:4" x14ac:dyDescent="0.3">
      <c r="A53" s="3" t="s">
        <v>75</v>
      </c>
      <c r="B53" s="4">
        <v>3800000</v>
      </c>
      <c r="C53" s="5">
        <v>0.25</v>
      </c>
      <c r="D53" s="1"/>
    </row>
    <row r="54" spans="1:4" x14ac:dyDescent="0.3">
      <c r="A54" s="6" t="s">
        <v>76</v>
      </c>
      <c r="B54" s="7">
        <v>8500000</v>
      </c>
      <c r="C54" s="5">
        <v>0.56999999999999995</v>
      </c>
      <c r="D54" s="1"/>
    </row>
    <row r="55" spans="1:4" x14ac:dyDescent="0.3">
      <c r="A55" s="3" t="s">
        <v>77</v>
      </c>
      <c r="B55" s="4">
        <v>9100000</v>
      </c>
      <c r="C55" s="5">
        <v>0.61</v>
      </c>
      <c r="D55" s="1"/>
    </row>
    <row r="56" spans="1:4" x14ac:dyDescent="0.3">
      <c r="A56" s="3" t="s">
        <v>78</v>
      </c>
      <c r="B56" s="4">
        <v>465000</v>
      </c>
      <c r="C56" s="5">
        <v>0.03</v>
      </c>
      <c r="D56" s="1"/>
    </row>
    <row r="57" spans="1:4" x14ac:dyDescent="0.3">
      <c r="A57" s="3" t="s">
        <v>101</v>
      </c>
      <c r="B57" s="4">
        <v>300000</v>
      </c>
      <c r="C57" s="5">
        <v>0.02</v>
      </c>
      <c r="D57" s="1"/>
    </row>
    <row r="58" spans="1:4" x14ac:dyDescent="0.3">
      <c r="A58" s="3" t="s">
        <v>79</v>
      </c>
      <c r="B58" s="4">
        <v>4690000</v>
      </c>
      <c r="C58" s="5">
        <v>0.31</v>
      </c>
      <c r="D58" s="1"/>
    </row>
    <row r="59" spans="1:4" x14ac:dyDescent="0.3">
      <c r="A59" s="3" t="s">
        <v>80</v>
      </c>
      <c r="B59" s="4">
        <v>3960000</v>
      </c>
      <c r="C59" s="5">
        <v>0.26</v>
      </c>
      <c r="D59" s="1"/>
    </row>
    <row r="60" spans="1:4" x14ac:dyDescent="0.3">
      <c r="A60" s="6" t="s">
        <v>81</v>
      </c>
      <c r="B60" s="8">
        <v>-565000</v>
      </c>
      <c r="C60" s="5">
        <v>-0.04</v>
      </c>
      <c r="D60" s="1"/>
    </row>
    <row r="61" spans="1:4" x14ac:dyDescent="0.3">
      <c r="A61" s="3" t="s">
        <v>94</v>
      </c>
      <c r="B61" s="4">
        <v>135000</v>
      </c>
      <c r="C61" s="5">
        <v>0.01</v>
      </c>
      <c r="D61" s="1"/>
    </row>
    <row r="62" spans="1:4" x14ac:dyDescent="0.3">
      <c r="A62" s="3" t="s">
        <v>83</v>
      </c>
      <c r="B62" s="4">
        <v>3875000</v>
      </c>
      <c r="C62" s="5">
        <v>0.26</v>
      </c>
      <c r="D62" s="1"/>
    </row>
    <row r="63" spans="1:4" x14ac:dyDescent="0.3">
      <c r="A63" s="3" t="s">
        <v>96</v>
      </c>
      <c r="B63" s="4">
        <v>90000</v>
      </c>
      <c r="C63" s="5">
        <v>0.01</v>
      </c>
      <c r="D63" s="1"/>
    </row>
    <row r="64" spans="1:4" x14ac:dyDescent="0.3">
      <c r="A64" s="6" t="s">
        <v>85</v>
      </c>
      <c r="B64" s="8">
        <v>4100000</v>
      </c>
      <c r="C64" s="5">
        <v>0.27</v>
      </c>
      <c r="D64" s="1"/>
    </row>
    <row r="65" spans="1:4" x14ac:dyDescent="0.3">
      <c r="A65" s="9" t="s">
        <v>97</v>
      </c>
      <c r="B65" s="9"/>
      <c r="C65" s="5">
        <v>0</v>
      </c>
      <c r="D65" s="1"/>
    </row>
    <row r="66" spans="1:4" x14ac:dyDescent="0.3">
      <c r="A66" s="6" t="s">
        <v>98</v>
      </c>
      <c r="B66" s="8">
        <v>-4665000</v>
      </c>
      <c r="C66" s="5">
        <v>-0.31</v>
      </c>
      <c r="D66" s="1"/>
    </row>
    <row r="67" spans="1:4" x14ac:dyDescent="0.3">
      <c r="A67" s="9" t="s">
        <v>87</v>
      </c>
      <c r="B67" s="10">
        <v>-1399500</v>
      </c>
      <c r="C67" s="5">
        <v>0.3</v>
      </c>
      <c r="D67" s="1"/>
    </row>
    <row r="68" spans="1:4" x14ac:dyDescent="0.3">
      <c r="A68" s="9" t="s">
        <v>88</v>
      </c>
      <c r="B68" s="10">
        <v>-466500</v>
      </c>
      <c r="C68" s="5">
        <v>0.1</v>
      </c>
      <c r="D68" s="1"/>
    </row>
    <row r="69" spans="1:4" x14ac:dyDescent="0.3">
      <c r="A69" s="11" t="s">
        <v>89</v>
      </c>
      <c r="B69" s="12">
        <v>-2799000</v>
      </c>
      <c r="C69" s="5">
        <v>-0.19</v>
      </c>
      <c r="D69" s="1"/>
    </row>
  </sheetData>
  <mergeCells count="6">
    <mergeCell ref="A49:C49"/>
    <mergeCell ref="A1:C1"/>
    <mergeCell ref="A2:C2"/>
    <mergeCell ref="A27:C27"/>
    <mergeCell ref="A28:C28"/>
    <mergeCell ref="A48:C4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5134-D829-4036-B9AE-55760A1AA48A}">
  <dimension ref="A1:E42"/>
  <sheetViews>
    <sheetView workbookViewId="0">
      <selection activeCell="G31" sqref="G31"/>
    </sheetView>
  </sheetViews>
  <sheetFormatPr baseColWidth="10" defaultColWidth="11.44140625" defaultRowHeight="14.4" x14ac:dyDescent="0.3"/>
  <cols>
    <col min="1" max="1" width="32.88671875" style="77" customWidth="1"/>
    <col min="2" max="2" width="18.5546875" style="77" customWidth="1"/>
    <col min="3" max="3" width="18.6640625" style="77" customWidth="1"/>
    <col min="4" max="4" width="18.88671875" style="77" customWidth="1"/>
    <col min="5" max="16384" width="11.44140625" style="77"/>
  </cols>
  <sheetData>
    <row r="1" spans="1:4" ht="15" customHeight="1" x14ac:dyDescent="0.3">
      <c r="A1" s="74" t="s">
        <v>102</v>
      </c>
      <c r="B1" s="75"/>
      <c r="C1" s="75"/>
      <c r="D1" s="76"/>
    </row>
    <row r="2" spans="1:4" ht="15" x14ac:dyDescent="0.3">
      <c r="A2" s="78"/>
      <c r="B2" s="79">
        <v>2011</v>
      </c>
      <c r="C2" s="79">
        <v>2012</v>
      </c>
      <c r="D2" s="80">
        <v>2013</v>
      </c>
    </row>
    <row r="3" spans="1:4" ht="15" x14ac:dyDescent="0.3">
      <c r="A3" s="81" t="s">
        <v>103</v>
      </c>
      <c r="B3" s="82">
        <v>11658</v>
      </c>
      <c r="C3" s="82">
        <v>11658</v>
      </c>
      <c r="D3" s="82">
        <v>11658</v>
      </c>
    </row>
    <row r="4" spans="1:4" ht="15" x14ac:dyDescent="0.3">
      <c r="A4" s="80" t="s">
        <v>104</v>
      </c>
      <c r="B4" s="78"/>
      <c r="C4" s="78"/>
      <c r="D4" s="78"/>
    </row>
    <row r="5" spans="1:4" ht="15" x14ac:dyDescent="0.3">
      <c r="A5" s="83" t="s">
        <v>105</v>
      </c>
      <c r="B5" s="84">
        <v>88</v>
      </c>
      <c r="C5" s="84">
        <v>98</v>
      </c>
      <c r="D5" s="84">
        <v>58</v>
      </c>
    </row>
    <row r="6" spans="1:4" ht="15" x14ac:dyDescent="0.3">
      <c r="A6" s="83" t="s">
        <v>106</v>
      </c>
      <c r="B6" s="84">
        <v>140</v>
      </c>
      <c r="C6" s="84">
        <v>110</v>
      </c>
      <c r="D6" s="85">
        <v>0</v>
      </c>
    </row>
    <row r="7" spans="1:4" ht="15" x14ac:dyDescent="0.3">
      <c r="A7" s="85" t="s">
        <v>107</v>
      </c>
      <c r="B7" s="83">
        <v>140</v>
      </c>
      <c r="C7" s="83">
        <v>110</v>
      </c>
      <c r="D7" s="83">
        <v>410</v>
      </c>
    </row>
    <row r="8" spans="1:4" ht="15" x14ac:dyDescent="0.3">
      <c r="A8" s="83" t="s">
        <v>108</v>
      </c>
      <c r="B8" s="77">
        <v>405</v>
      </c>
      <c r="C8" s="77">
        <v>590</v>
      </c>
      <c r="D8" s="77">
        <v>990</v>
      </c>
    </row>
    <row r="9" spans="1:4" ht="15" x14ac:dyDescent="0.3">
      <c r="A9" s="86" t="s">
        <v>109</v>
      </c>
      <c r="B9" s="87">
        <v>773</v>
      </c>
      <c r="C9" s="87">
        <v>908</v>
      </c>
      <c r="D9" s="87">
        <v>1458</v>
      </c>
    </row>
    <row r="10" spans="1:4" ht="15" x14ac:dyDescent="0.3">
      <c r="A10" s="83" t="s">
        <v>110</v>
      </c>
      <c r="B10" s="84">
        <v>440</v>
      </c>
      <c r="C10" s="84">
        <v>550</v>
      </c>
      <c r="D10" s="84">
        <v>580</v>
      </c>
    </row>
    <row r="11" spans="1:4" ht="15" x14ac:dyDescent="0.3">
      <c r="A11" s="83" t="s">
        <v>111</v>
      </c>
      <c r="B11" s="84">
        <v>-200</v>
      </c>
      <c r="C11" s="84">
        <v>-240</v>
      </c>
      <c r="D11" s="84">
        <v>-290</v>
      </c>
    </row>
    <row r="12" spans="1:4" ht="15" x14ac:dyDescent="0.3">
      <c r="A12" s="86" t="s">
        <v>112</v>
      </c>
      <c r="B12" s="87">
        <v>240</v>
      </c>
      <c r="C12" s="87">
        <v>310</v>
      </c>
      <c r="D12" s="87">
        <v>290</v>
      </c>
    </row>
    <row r="13" spans="1:4" x14ac:dyDescent="0.3">
      <c r="A13" s="88" t="s">
        <v>113</v>
      </c>
      <c r="B13" s="89">
        <v>1013</v>
      </c>
      <c r="C13" s="89">
        <v>1218</v>
      </c>
      <c r="D13" s="89">
        <v>1748</v>
      </c>
    </row>
    <row r="14" spans="1:4" ht="15" x14ac:dyDescent="0.3">
      <c r="A14" s="81" t="s">
        <v>114</v>
      </c>
      <c r="B14" s="85"/>
      <c r="C14" s="85"/>
      <c r="D14" s="85"/>
    </row>
    <row r="15" spans="1:4" ht="15" x14ac:dyDescent="0.3">
      <c r="A15" s="83" t="s">
        <v>115</v>
      </c>
      <c r="B15" s="85"/>
      <c r="C15" s="85"/>
      <c r="D15" s="85"/>
    </row>
    <row r="16" spans="1:4" ht="15" x14ac:dyDescent="0.3">
      <c r="A16" s="83" t="s">
        <v>116</v>
      </c>
      <c r="B16" s="84">
        <v>120</v>
      </c>
      <c r="C16" s="84">
        <v>190</v>
      </c>
      <c r="D16" s="84">
        <v>600</v>
      </c>
    </row>
    <row r="17" spans="1:5" ht="15" x14ac:dyDescent="0.3">
      <c r="A17" s="83" t="s">
        <v>117</v>
      </c>
      <c r="B17" s="84">
        <v>25</v>
      </c>
      <c r="C17" s="84">
        <v>65</v>
      </c>
      <c r="D17" s="84">
        <v>49</v>
      </c>
    </row>
    <row r="18" spans="1:5" ht="15" x14ac:dyDescent="0.3">
      <c r="A18" s="83" t="s">
        <v>118</v>
      </c>
      <c r="B18" s="84">
        <v>30</v>
      </c>
      <c r="C18" s="84">
        <v>25</v>
      </c>
      <c r="D18" s="84">
        <v>18</v>
      </c>
    </row>
    <row r="19" spans="1:5" ht="15" x14ac:dyDescent="0.3">
      <c r="A19" s="86" t="s">
        <v>119</v>
      </c>
      <c r="B19" s="87">
        <v>175</v>
      </c>
      <c r="C19" s="87">
        <v>280</v>
      </c>
      <c r="D19" s="87">
        <v>667</v>
      </c>
    </row>
    <row r="20" spans="1:5" ht="15" x14ac:dyDescent="0.3">
      <c r="A20" s="83" t="s">
        <v>120</v>
      </c>
      <c r="B20" s="84">
        <v>260</v>
      </c>
      <c r="C20" s="84">
        <v>220</v>
      </c>
      <c r="D20" s="84">
        <v>350</v>
      </c>
    </row>
    <row r="21" spans="1:5" ht="15" x14ac:dyDescent="0.3">
      <c r="A21" s="81" t="s">
        <v>121</v>
      </c>
      <c r="B21" s="85"/>
      <c r="C21" s="85"/>
      <c r="D21" s="85"/>
    </row>
    <row r="22" spans="1:5" ht="15" x14ac:dyDescent="0.3">
      <c r="A22" s="83" t="s">
        <v>122</v>
      </c>
      <c r="B22" s="84">
        <v>110</v>
      </c>
      <c r="C22" s="84">
        <v>140</v>
      </c>
      <c r="D22" s="84">
        <v>151</v>
      </c>
    </row>
    <row r="23" spans="1:5" x14ac:dyDescent="0.3">
      <c r="A23" s="88" t="s">
        <v>123</v>
      </c>
      <c r="B23" s="89">
        <v>545</v>
      </c>
      <c r="C23" s="89">
        <v>640</v>
      </c>
      <c r="D23" s="89">
        <v>1168</v>
      </c>
    </row>
    <row r="24" spans="1:5" ht="15" x14ac:dyDescent="0.3">
      <c r="A24" s="81" t="s">
        <v>124</v>
      </c>
      <c r="B24" s="85"/>
      <c r="C24" s="85"/>
      <c r="D24" s="85"/>
    </row>
    <row r="25" spans="1:5" ht="15" x14ac:dyDescent="0.3">
      <c r="A25" s="83" t="s">
        <v>125</v>
      </c>
      <c r="B25" s="84">
        <v>160</v>
      </c>
      <c r="C25" s="84">
        <v>210</v>
      </c>
      <c r="D25" s="84">
        <v>200</v>
      </c>
    </row>
    <row r="26" spans="1:5" ht="15" x14ac:dyDescent="0.3">
      <c r="A26" s="83" t="s">
        <v>126</v>
      </c>
      <c r="B26" s="84">
        <v>145</v>
      </c>
      <c r="C26" s="84">
        <v>198</v>
      </c>
      <c r="D26" s="84">
        <v>194</v>
      </c>
    </row>
    <row r="27" spans="1:5" ht="15" x14ac:dyDescent="0.3">
      <c r="A27" s="83" t="s">
        <v>127</v>
      </c>
      <c r="B27" s="84">
        <v>85</v>
      </c>
      <c r="C27" s="84">
        <v>200</v>
      </c>
      <c r="D27" s="84">
        <v>160</v>
      </c>
    </row>
    <row r="28" spans="1:5" x14ac:dyDescent="0.3">
      <c r="A28" s="88" t="s">
        <v>128</v>
      </c>
      <c r="B28" s="89">
        <v>390</v>
      </c>
      <c r="C28" s="89">
        <v>608</v>
      </c>
      <c r="D28" s="88">
        <v>554</v>
      </c>
      <c r="E28" s="90"/>
    </row>
    <row r="29" spans="1:5" x14ac:dyDescent="0.3">
      <c r="A29" s="88" t="s">
        <v>129</v>
      </c>
      <c r="B29" s="89">
        <v>935</v>
      </c>
      <c r="C29" s="89">
        <v>1248</v>
      </c>
      <c r="D29" s="89">
        <v>1722</v>
      </c>
      <c r="E29" s="90"/>
    </row>
    <row r="31" spans="1:5" ht="15" customHeight="1" x14ac:dyDescent="0.3">
      <c r="A31" s="91" t="s">
        <v>130</v>
      </c>
      <c r="B31" s="92"/>
      <c r="C31" s="92"/>
      <c r="D31" s="92"/>
    </row>
    <row r="32" spans="1:5" ht="15" x14ac:dyDescent="0.3">
      <c r="A32" s="81" t="s">
        <v>131</v>
      </c>
      <c r="B32" s="93">
        <v>2011</v>
      </c>
      <c r="C32" s="81">
        <v>2012</v>
      </c>
      <c r="D32" s="81">
        <v>2013</v>
      </c>
    </row>
    <row r="33" spans="1:4" ht="15" x14ac:dyDescent="0.3">
      <c r="A33" s="83" t="s">
        <v>132</v>
      </c>
      <c r="B33" s="84">
        <v>2300</v>
      </c>
      <c r="C33" s="84">
        <v>3100</v>
      </c>
      <c r="D33" s="84">
        <v>4300</v>
      </c>
    </row>
    <row r="34" spans="1:4" ht="15" x14ac:dyDescent="0.3">
      <c r="A34" s="83" t="s">
        <v>133</v>
      </c>
      <c r="B34" s="84">
        <v>1400</v>
      </c>
      <c r="C34" s="84">
        <v>1900</v>
      </c>
      <c r="D34" s="84">
        <v>2665</v>
      </c>
    </row>
    <row r="35" spans="1:4" x14ac:dyDescent="0.3">
      <c r="A35" s="88" t="s">
        <v>81</v>
      </c>
      <c r="B35" s="88">
        <v>900</v>
      </c>
      <c r="C35" s="88">
        <v>1200</v>
      </c>
      <c r="D35" s="88">
        <v>1635</v>
      </c>
    </row>
    <row r="36" spans="1:4" ht="15" x14ac:dyDescent="0.3">
      <c r="A36" s="83" t="s">
        <v>134</v>
      </c>
      <c r="B36" s="83">
        <v>650</v>
      </c>
      <c r="C36" s="83">
        <v>740</v>
      </c>
      <c r="D36" s="83">
        <v>1002</v>
      </c>
    </row>
    <row r="37" spans="1:4" x14ac:dyDescent="0.3">
      <c r="A37" s="88" t="s">
        <v>135</v>
      </c>
      <c r="B37" s="88">
        <v>250</v>
      </c>
      <c r="C37" s="89">
        <v>460</v>
      </c>
      <c r="D37" s="89">
        <v>633</v>
      </c>
    </row>
    <row r="38" spans="1:4" ht="15" x14ac:dyDescent="0.3">
      <c r="A38" s="83" t="s">
        <v>136</v>
      </c>
      <c r="B38" s="84">
        <v>120</v>
      </c>
      <c r="C38" s="84">
        <v>150</v>
      </c>
      <c r="D38" s="84">
        <v>304</v>
      </c>
    </row>
    <row r="39" spans="1:4" ht="15" x14ac:dyDescent="0.3">
      <c r="A39" s="83" t="s">
        <v>137</v>
      </c>
      <c r="B39" s="94">
        <v>2</v>
      </c>
      <c r="C39" s="94">
        <v>2</v>
      </c>
      <c r="D39" s="84">
        <v>80</v>
      </c>
    </row>
    <row r="40" spans="1:4" ht="15" x14ac:dyDescent="0.3">
      <c r="A40" s="83" t="s">
        <v>86</v>
      </c>
      <c r="B40" s="84">
        <v>128</v>
      </c>
      <c r="C40" s="95">
        <v>308</v>
      </c>
      <c r="D40" s="95">
        <v>249</v>
      </c>
    </row>
    <row r="41" spans="1:4" ht="15" customHeight="1" x14ac:dyDescent="0.3">
      <c r="A41" s="83" t="s">
        <v>138</v>
      </c>
      <c r="B41" s="84">
        <v>25</v>
      </c>
      <c r="C41" s="95">
        <v>60</v>
      </c>
      <c r="D41" s="95">
        <v>55</v>
      </c>
    </row>
    <row r="42" spans="1:4" x14ac:dyDescent="0.3">
      <c r="A42" s="88" t="s">
        <v>139</v>
      </c>
      <c r="B42" s="89">
        <v>103</v>
      </c>
      <c r="C42" s="96">
        <v>248</v>
      </c>
      <c r="D42" s="96">
        <v>194</v>
      </c>
    </row>
  </sheetData>
  <mergeCells count="2">
    <mergeCell ref="A1:D1"/>
    <mergeCell ref="A31:D31"/>
  </mergeCells>
  <pageMargins left="1.25" right="1.25" top="1" bottom="0.79166666666666696" header="0.25" footer="0.25"/>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FAFA2-A092-4B9B-B39E-B0CFD052ECCC}">
  <dimension ref="A1:E73"/>
  <sheetViews>
    <sheetView topLeftCell="A41" workbookViewId="0">
      <selection activeCell="A45" sqref="A45:E45"/>
    </sheetView>
  </sheetViews>
  <sheetFormatPr baseColWidth="10" defaultColWidth="11.44140625" defaultRowHeight="14.4" x14ac:dyDescent="0.3"/>
  <cols>
    <col min="1" max="1" width="26.33203125" style="77" bestFit="1" customWidth="1"/>
    <col min="2" max="3" width="7.109375" style="77" bestFit="1" customWidth="1"/>
    <col min="4" max="4" width="9.88671875" style="77" bestFit="1" customWidth="1"/>
    <col min="5" max="5" width="15.5546875" style="77" bestFit="1" customWidth="1"/>
    <col min="6" max="16384" width="11.44140625" style="77"/>
  </cols>
  <sheetData>
    <row r="1" spans="1:5" ht="33.6" customHeight="1" x14ac:dyDescent="0.3">
      <c r="A1" s="97" t="s">
        <v>140</v>
      </c>
      <c r="B1" s="98"/>
      <c r="C1" s="98"/>
      <c r="D1" s="98"/>
      <c r="E1" s="98"/>
    </row>
    <row r="2" spans="1:5" ht="30" x14ac:dyDescent="0.3">
      <c r="A2" s="81" t="s">
        <v>103</v>
      </c>
      <c r="B2" s="81">
        <v>2011</v>
      </c>
      <c r="C2" s="81">
        <v>2012</v>
      </c>
      <c r="D2" s="99" t="s">
        <v>141</v>
      </c>
      <c r="E2" s="100" t="s">
        <v>142</v>
      </c>
    </row>
    <row r="3" spans="1:5" ht="15" x14ac:dyDescent="0.3">
      <c r="A3" s="81"/>
      <c r="B3" s="101" t="s">
        <v>143</v>
      </c>
      <c r="C3" s="101" t="s">
        <v>143</v>
      </c>
      <c r="D3" s="102"/>
      <c r="E3" s="103"/>
    </row>
    <row r="4" spans="1:5" ht="15" x14ac:dyDescent="0.3">
      <c r="A4" s="80" t="s">
        <v>144</v>
      </c>
      <c r="B4" s="104"/>
      <c r="C4" s="104"/>
      <c r="D4" s="105"/>
      <c r="E4" s="103"/>
    </row>
    <row r="5" spans="1:5" ht="15" x14ac:dyDescent="0.3">
      <c r="A5" s="83" t="s">
        <v>105</v>
      </c>
      <c r="B5" s="106">
        <v>88</v>
      </c>
      <c r="C5" s="106">
        <v>98</v>
      </c>
      <c r="D5" s="107">
        <f t="shared" ref="D5:D13" si="0">C5-B5</f>
        <v>10</v>
      </c>
      <c r="E5" s="108">
        <f t="shared" ref="E5:E13" si="1">D5/B5</f>
        <v>0.11363636363636363</v>
      </c>
    </row>
    <row r="6" spans="1:5" ht="15" x14ac:dyDescent="0.3">
      <c r="A6" s="83" t="s">
        <v>106</v>
      </c>
      <c r="B6" s="106">
        <v>140</v>
      </c>
      <c r="C6" s="106">
        <v>110</v>
      </c>
      <c r="D6" s="107">
        <f t="shared" si="0"/>
        <v>-30</v>
      </c>
      <c r="E6" s="108">
        <f t="shared" si="1"/>
        <v>-0.21428571428571427</v>
      </c>
    </row>
    <row r="7" spans="1:5" ht="15" x14ac:dyDescent="0.3">
      <c r="A7" s="85" t="s">
        <v>107</v>
      </c>
      <c r="B7" s="109">
        <v>140</v>
      </c>
      <c r="C7" s="109">
        <v>110</v>
      </c>
      <c r="D7" s="107">
        <f t="shared" si="0"/>
        <v>-30</v>
      </c>
      <c r="E7" s="108">
        <f t="shared" si="1"/>
        <v>-0.21428571428571427</v>
      </c>
    </row>
    <row r="8" spans="1:5" ht="15" x14ac:dyDescent="0.3">
      <c r="A8" s="83" t="s">
        <v>108</v>
      </c>
      <c r="B8" s="110">
        <v>405</v>
      </c>
      <c r="C8" s="110">
        <v>590</v>
      </c>
      <c r="D8" s="107">
        <f t="shared" si="0"/>
        <v>185</v>
      </c>
      <c r="E8" s="108">
        <f t="shared" si="1"/>
        <v>0.4567901234567901</v>
      </c>
    </row>
    <row r="9" spans="1:5" ht="15" x14ac:dyDescent="0.3">
      <c r="A9" s="86" t="s">
        <v>109</v>
      </c>
      <c r="B9" s="111">
        <v>773</v>
      </c>
      <c r="C9" s="111">
        <v>908</v>
      </c>
      <c r="D9" s="112">
        <f t="shared" si="0"/>
        <v>135</v>
      </c>
      <c r="E9" s="113">
        <f t="shared" si="1"/>
        <v>0.17464424320827943</v>
      </c>
    </row>
    <row r="10" spans="1:5" ht="15" x14ac:dyDescent="0.3">
      <c r="A10" s="83" t="s">
        <v>110</v>
      </c>
      <c r="B10" s="106">
        <v>440</v>
      </c>
      <c r="C10" s="106">
        <v>550</v>
      </c>
      <c r="D10" s="107">
        <f t="shared" si="0"/>
        <v>110</v>
      </c>
      <c r="E10" s="108">
        <f t="shared" si="1"/>
        <v>0.25</v>
      </c>
    </row>
    <row r="11" spans="1:5" ht="15" x14ac:dyDescent="0.3">
      <c r="A11" s="83" t="s">
        <v>111</v>
      </c>
      <c r="B11" s="106">
        <v>-200</v>
      </c>
      <c r="C11" s="106">
        <v>-240</v>
      </c>
      <c r="D11" s="107">
        <f t="shared" si="0"/>
        <v>-40</v>
      </c>
      <c r="E11" s="108">
        <f t="shared" si="1"/>
        <v>0.2</v>
      </c>
    </row>
    <row r="12" spans="1:5" ht="15" x14ac:dyDescent="0.3">
      <c r="A12" s="86" t="s">
        <v>112</v>
      </c>
      <c r="B12" s="111">
        <v>240</v>
      </c>
      <c r="C12" s="111">
        <v>310</v>
      </c>
      <c r="D12" s="112">
        <f t="shared" si="0"/>
        <v>70</v>
      </c>
      <c r="E12" s="113">
        <f t="shared" si="1"/>
        <v>0.29166666666666669</v>
      </c>
    </row>
    <row r="13" spans="1:5" x14ac:dyDescent="0.3">
      <c r="A13" s="88" t="s">
        <v>113</v>
      </c>
      <c r="B13" s="114">
        <v>1013</v>
      </c>
      <c r="C13" s="114">
        <v>1218</v>
      </c>
      <c r="D13" s="115">
        <f t="shared" si="0"/>
        <v>205</v>
      </c>
      <c r="E13" s="116">
        <f t="shared" si="1"/>
        <v>0.20236920039486672</v>
      </c>
    </row>
    <row r="14" spans="1:5" ht="15" x14ac:dyDescent="0.3">
      <c r="A14" s="81" t="s">
        <v>114</v>
      </c>
      <c r="B14" s="117"/>
      <c r="C14" s="117"/>
      <c r="D14" s="107"/>
      <c r="E14" s="108"/>
    </row>
    <row r="15" spans="1:5" ht="15" x14ac:dyDescent="0.3">
      <c r="A15" s="83" t="s">
        <v>115</v>
      </c>
      <c r="B15" s="117"/>
      <c r="C15" s="117"/>
      <c r="D15" s="107"/>
      <c r="E15" s="108"/>
    </row>
    <row r="16" spans="1:5" ht="15" x14ac:dyDescent="0.3">
      <c r="A16" s="83" t="s">
        <v>116</v>
      </c>
      <c r="B16" s="106">
        <v>120</v>
      </c>
      <c r="C16" s="106">
        <v>190</v>
      </c>
      <c r="D16" s="107">
        <f>C16-B16</f>
        <v>70</v>
      </c>
      <c r="E16" s="108">
        <f>D16/B16</f>
        <v>0.58333333333333337</v>
      </c>
    </row>
    <row r="17" spans="1:5" ht="15" x14ac:dyDescent="0.3">
      <c r="A17" s="83" t="s">
        <v>117</v>
      </c>
      <c r="B17" s="106">
        <v>25</v>
      </c>
      <c r="C17" s="106">
        <v>65</v>
      </c>
      <c r="D17" s="107">
        <f>C17-B17</f>
        <v>40</v>
      </c>
      <c r="E17" s="108">
        <f>D17/B17</f>
        <v>1.6</v>
      </c>
    </row>
    <row r="18" spans="1:5" ht="15" x14ac:dyDescent="0.3">
      <c r="A18" s="83" t="s">
        <v>118</v>
      </c>
      <c r="B18" s="106">
        <v>30</v>
      </c>
      <c r="C18" s="106">
        <v>25</v>
      </c>
      <c r="D18" s="107">
        <f>C18-B18</f>
        <v>-5</v>
      </c>
      <c r="E18" s="108">
        <f>D18/B18</f>
        <v>-0.16666666666666666</v>
      </c>
    </row>
    <row r="19" spans="1:5" ht="15" x14ac:dyDescent="0.3">
      <c r="A19" s="86" t="s">
        <v>119</v>
      </c>
      <c r="B19" s="111">
        <v>175</v>
      </c>
      <c r="C19" s="111">
        <v>280</v>
      </c>
      <c r="D19" s="112">
        <f>C19-B19</f>
        <v>105</v>
      </c>
      <c r="E19" s="113">
        <f>D19/B19</f>
        <v>0.6</v>
      </c>
    </row>
    <row r="20" spans="1:5" ht="15" x14ac:dyDescent="0.3">
      <c r="A20" s="83" t="s">
        <v>120</v>
      </c>
      <c r="B20" s="106">
        <v>260</v>
      </c>
      <c r="C20" s="106">
        <v>220</v>
      </c>
      <c r="D20" s="107">
        <f>C20-B20</f>
        <v>-40</v>
      </c>
      <c r="E20" s="108">
        <f>D20/B20</f>
        <v>-0.15384615384615385</v>
      </c>
    </row>
    <row r="21" spans="1:5" ht="15" x14ac:dyDescent="0.3">
      <c r="A21" s="81" t="s">
        <v>121</v>
      </c>
      <c r="B21" s="117"/>
      <c r="C21" s="117"/>
      <c r="D21" s="107"/>
      <c r="E21" s="108"/>
    </row>
    <row r="22" spans="1:5" ht="15" x14ac:dyDescent="0.3">
      <c r="A22" s="83" t="s">
        <v>122</v>
      </c>
      <c r="B22" s="106">
        <v>110</v>
      </c>
      <c r="C22" s="106">
        <v>140</v>
      </c>
      <c r="D22" s="107">
        <f>C22-B22</f>
        <v>30</v>
      </c>
      <c r="E22" s="108">
        <f>D22/B22</f>
        <v>0.27272727272727271</v>
      </c>
    </row>
    <row r="23" spans="1:5" x14ac:dyDescent="0.3">
      <c r="A23" s="88" t="s">
        <v>123</v>
      </c>
      <c r="B23" s="114">
        <v>545</v>
      </c>
      <c r="C23" s="114">
        <v>640</v>
      </c>
      <c r="D23" s="115">
        <f>C23-B23</f>
        <v>95</v>
      </c>
      <c r="E23" s="116">
        <f>D23/B23</f>
        <v>0.1743119266055046</v>
      </c>
    </row>
    <row r="24" spans="1:5" ht="15" x14ac:dyDescent="0.3">
      <c r="A24" s="81" t="s">
        <v>124</v>
      </c>
      <c r="B24" s="117"/>
      <c r="C24" s="117"/>
      <c r="D24" s="118"/>
      <c r="E24" s="119"/>
    </row>
    <row r="25" spans="1:5" ht="15" x14ac:dyDescent="0.3">
      <c r="A25" s="83" t="s">
        <v>125</v>
      </c>
      <c r="B25" s="106">
        <v>160</v>
      </c>
      <c r="C25" s="106">
        <v>210</v>
      </c>
      <c r="D25" s="107">
        <f>C25-B25</f>
        <v>50</v>
      </c>
      <c r="E25" s="108">
        <f>D25/B25</f>
        <v>0.3125</v>
      </c>
    </row>
    <row r="26" spans="1:5" ht="15" x14ac:dyDescent="0.3">
      <c r="A26" s="83" t="s">
        <v>126</v>
      </c>
      <c r="B26" s="106">
        <v>145</v>
      </c>
      <c r="C26" s="106">
        <v>198</v>
      </c>
      <c r="D26" s="107">
        <f>C26-B26</f>
        <v>53</v>
      </c>
      <c r="E26" s="108">
        <f>D26/B26</f>
        <v>0.36551724137931035</v>
      </c>
    </row>
    <row r="27" spans="1:5" ht="15" x14ac:dyDescent="0.3">
      <c r="A27" s="83" t="s">
        <v>127</v>
      </c>
      <c r="B27" s="106">
        <v>85</v>
      </c>
      <c r="C27" s="106">
        <v>200</v>
      </c>
      <c r="D27" s="107">
        <f>C27-B27</f>
        <v>115</v>
      </c>
      <c r="E27" s="108">
        <f>D27/B27</f>
        <v>1.3529411764705883</v>
      </c>
    </row>
    <row r="28" spans="1:5" x14ac:dyDescent="0.3">
      <c r="A28" s="88" t="s">
        <v>128</v>
      </c>
      <c r="B28" s="114">
        <v>390</v>
      </c>
      <c r="C28" s="114">
        <v>608</v>
      </c>
      <c r="D28" s="115">
        <f>C28-B28</f>
        <v>218</v>
      </c>
      <c r="E28" s="116">
        <f>D28/B28</f>
        <v>0.55897435897435899</v>
      </c>
    </row>
    <row r="29" spans="1:5" x14ac:dyDescent="0.3">
      <c r="A29" s="88" t="s">
        <v>129</v>
      </c>
      <c r="B29" s="114">
        <v>935</v>
      </c>
      <c r="C29" s="114">
        <v>1248</v>
      </c>
      <c r="D29" s="115">
        <f>C29-B29</f>
        <v>313</v>
      </c>
      <c r="E29" s="116">
        <f>D29/B29</f>
        <v>0.33475935828877007</v>
      </c>
    </row>
    <row r="31" spans="1:5" ht="15" customHeight="1" x14ac:dyDescent="0.3"/>
    <row r="45" spans="1:5" ht="32.4" customHeight="1" x14ac:dyDescent="0.3">
      <c r="A45" s="120" t="s">
        <v>140</v>
      </c>
      <c r="B45" s="121"/>
      <c r="C45" s="121"/>
      <c r="D45" s="121"/>
      <c r="E45" s="121"/>
    </row>
    <row r="46" spans="1:5" ht="30" x14ac:dyDescent="0.3">
      <c r="A46" s="81" t="s">
        <v>103</v>
      </c>
      <c r="B46" s="79">
        <v>2012</v>
      </c>
      <c r="C46" s="80">
        <v>2013</v>
      </c>
      <c r="D46" s="122" t="s">
        <v>141</v>
      </c>
      <c r="E46" s="123" t="s">
        <v>142</v>
      </c>
    </row>
    <row r="47" spans="1:5" ht="15" x14ac:dyDescent="0.3">
      <c r="A47" s="81"/>
      <c r="B47" s="124" t="s">
        <v>143</v>
      </c>
      <c r="C47" s="124" t="s">
        <v>143</v>
      </c>
      <c r="D47" s="102"/>
      <c r="E47" s="103"/>
    </row>
    <row r="48" spans="1:5" ht="15" x14ac:dyDescent="0.3">
      <c r="A48" s="80" t="s">
        <v>144</v>
      </c>
      <c r="B48" s="104"/>
      <c r="C48" s="104"/>
      <c r="D48" s="105"/>
      <c r="E48" s="103"/>
    </row>
    <row r="49" spans="1:5" ht="15" x14ac:dyDescent="0.3">
      <c r="A49" s="83" t="s">
        <v>105</v>
      </c>
      <c r="B49" s="106">
        <v>98</v>
      </c>
      <c r="C49" s="106">
        <v>58</v>
      </c>
      <c r="D49" s="107">
        <f t="shared" ref="D49:D57" si="2">C49-B49</f>
        <v>-40</v>
      </c>
      <c r="E49" s="108">
        <f t="shared" ref="E49:E57" si="3">D49/B49</f>
        <v>-0.40816326530612246</v>
      </c>
    </row>
    <row r="50" spans="1:5" ht="15" x14ac:dyDescent="0.3">
      <c r="A50" s="83" t="s">
        <v>106</v>
      </c>
      <c r="B50" s="106">
        <v>110</v>
      </c>
      <c r="C50" s="117">
        <v>0</v>
      </c>
      <c r="D50" s="107">
        <f t="shared" si="2"/>
        <v>-110</v>
      </c>
      <c r="E50" s="108">
        <f t="shared" si="3"/>
        <v>-1</v>
      </c>
    </row>
    <row r="51" spans="1:5" ht="15" x14ac:dyDescent="0.3">
      <c r="A51" s="85" t="s">
        <v>107</v>
      </c>
      <c r="B51" s="109">
        <v>110</v>
      </c>
      <c r="C51" s="109">
        <v>410</v>
      </c>
      <c r="D51" s="107">
        <f t="shared" si="2"/>
        <v>300</v>
      </c>
      <c r="E51" s="108">
        <f t="shared" si="3"/>
        <v>2.7272727272727271</v>
      </c>
    </row>
    <row r="52" spans="1:5" ht="15" x14ac:dyDescent="0.3">
      <c r="A52" s="83" t="s">
        <v>108</v>
      </c>
      <c r="B52" s="110">
        <v>590</v>
      </c>
      <c r="C52" s="110">
        <v>990</v>
      </c>
      <c r="D52" s="107">
        <f t="shared" si="2"/>
        <v>400</v>
      </c>
      <c r="E52" s="108">
        <f t="shared" si="3"/>
        <v>0.67796610169491522</v>
      </c>
    </row>
    <row r="53" spans="1:5" ht="15" x14ac:dyDescent="0.3">
      <c r="A53" s="86" t="s">
        <v>109</v>
      </c>
      <c r="B53" s="111">
        <v>908</v>
      </c>
      <c r="C53" s="111">
        <v>1458</v>
      </c>
      <c r="D53" s="112">
        <f t="shared" si="2"/>
        <v>550</v>
      </c>
      <c r="E53" s="113">
        <f t="shared" si="3"/>
        <v>0.60572687224669608</v>
      </c>
    </row>
    <row r="54" spans="1:5" ht="15" x14ac:dyDescent="0.3">
      <c r="A54" s="83" t="s">
        <v>110</v>
      </c>
      <c r="B54" s="106">
        <v>550</v>
      </c>
      <c r="C54" s="106">
        <v>580</v>
      </c>
      <c r="D54" s="107">
        <f t="shared" si="2"/>
        <v>30</v>
      </c>
      <c r="E54" s="108">
        <f t="shared" si="3"/>
        <v>5.4545454545454543E-2</v>
      </c>
    </row>
    <row r="55" spans="1:5" ht="15" x14ac:dyDescent="0.3">
      <c r="A55" s="83" t="s">
        <v>111</v>
      </c>
      <c r="B55" s="106">
        <v>-240</v>
      </c>
      <c r="C55" s="106">
        <v>-290</v>
      </c>
      <c r="D55" s="107">
        <f t="shared" si="2"/>
        <v>-50</v>
      </c>
      <c r="E55" s="108">
        <f t="shared" si="3"/>
        <v>0.20833333333333334</v>
      </c>
    </row>
    <row r="56" spans="1:5" ht="15" x14ac:dyDescent="0.3">
      <c r="A56" s="86" t="s">
        <v>112</v>
      </c>
      <c r="B56" s="111">
        <v>310</v>
      </c>
      <c r="C56" s="111">
        <v>290</v>
      </c>
      <c r="D56" s="112">
        <f t="shared" si="2"/>
        <v>-20</v>
      </c>
      <c r="E56" s="113">
        <f t="shared" si="3"/>
        <v>-6.4516129032258063E-2</v>
      </c>
    </row>
    <row r="57" spans="1:5" x14ac:dyDescent="0.3">
      <c r="A57" s="88" t="s">
        <v>113</v>
      </c>
      <c r="B57" s="114">
        <v>1218</v>
      </c>
      <c r="C57" s="114">
        <v>1748</v>
      </c>
      <c r="D57" s="115">
        <f t="shared" si="2"/>
        <v>530</v>
      </c>
      <c r="E57" s="116">
        <f t="shared" si="3"/>
        <v>0.43513957307060758</v>
      </c>
    </row>
    <row r="58" spans="1:5" ht="15" x14ac:dyDescent="0.3">
      <c r="A58" s="81" t="s">
        <v>114</v>
      </c>
      <c r="B58" s="117"/>
      <c r="C58" s="117"/>
      <c r="D58" s="107"/>
      <c r="E58" s="108"/>
    </row>
    <row r="59" spans="1:5" ht="15" x14ac:dyDescent="0.3">
      <c r="A59" s="83" t="s">
        <v>115</v>
      </c>
      <c r="B59" s="117"/>
      <c r="C59" s="117"/>
      <c r="D59" s="107"/>
      <c r="E59" s="108"/>
    </row>
    <row r="60" spans="1:5" ht="15" x14ac:dyDescent="0.3">
      <c r="A60" s="83" t="s">
        <v>116</v>
      </c>
      <c r="B60" s="106">
        <v>190</v>
      </c>
      <c r="C60" s="106">
        <v>600</v>
      </c>
      <c r="D60" s="107">
        <f>C60-B60</f>
        <v>410</v>
      </c>
      <c r="E60" s="108">
        <f>D60/B60</f>
        <v>2.1578947368421053</v>
      </c>
    </row>
    <row r="61" spans="1:5" ht="15" x14ac:dyDescent="0.3">
      <c r="A61" s="83" t="s">
        <v>117</v>
      </c>
      <c r="B61" s="106">
        <v>65</v>
      </c>
      <c r="C61" s="106">
        <v>49</v>
      </c>
      <c r="D61" s="107">
        <f>C61-B61</f>
        <v>-16</v>
      </c>
      <c r="E61" s="108">
        <f>D61/B61</f>
        <v>-0.24615384615384617</v>
      </c>
    </row>
    <row r="62" spans="1:5" ht="15" x14ac:dyDescent="0.3">
      <c r="A62" s="83" t="s">
        <v>118</v>
      </c>
      <c r="B62" s="106">
        <v>25</v>
      </c>
      <c r="C62" s="106">
        <v>18</v>
      </c>
      <c r="D62" s="107">
        <f>C62-B62</f>
        <v>-7</v>
      </c>
      <c r="E62" s="108">
        <f>D62/B62</f>
        <v>-0.28000000000000003</v>
      </c>
    </row>
    <row r="63" spans="1:5" ht="15" x14ac:dyDescent="0.3">
      <c r="A63" s="86" t="s">
        <v>119</v>
      </c>
      <c r="B63" s="111">
        <v>280</v>
      </c>
      <c r="C63" s="111">
        <v>667</v>
      </c>
      <c r="D63" s="112">
        <f>C63-B63</f>
        <v>387</v>
      </c>
      <c r="E63" s="113">
        <f>D63/B63</f>
        <v>1.3821428571428571</v>
      </c>
    </row>
    <row r="64" spans="1:5" ht="15" x14ac:dyDescent="0.3">
      <c r="A64" s="83" t="s">
        <v>120</v>
      </c>
      <c r="B64" s="106">
        <v>220</v>
      </c>
      <c r="C64" s="106">
        <v>350</v>
      </c>
      <c r="D64" s="107">
        <f>C64-B64</f>
        <v>130</v>
      </c>
      <c r="E64" s="108">
        <f>D64/B64</f>
        <v>0.59090909090909094</v>
      </c>
    </row>
    <row r="65" spans="1:5" ht="15" x14ac:dyDescent="0.3">
      <c r="A65" s="81" t="s">
        <v>121</v>
      </c>
      <c r="B65" s="117"/>
      <c r="C65" s="117"/>
      <c r="D65" s="107"/>
      <c r="E65" s="108"/>
    </row>
    <row r="66" spans="1:5" ht="15" x14ac:dyDescent="0.3">
      <c r="A66" s="83" t="s">
        <v>122</v>
      </c>
      <c r="B66" s="106">
        <v>140</v>
      </c>
      <c r="C66" s="106">
        <v>151</v>
      </c>
      <c r="D66" s="107">
        <f>C66-B66</f>
        <v>11</v>
      </c>
      <c r="E66" s="108">
        <f>D66/B66</f>
        <v>7.857142857142857E-2</v>
      </c>
    </row>
    <row r="67" spans="1:5" x14ac:dyDescent="0.3">
      <c r="A67" s="88" t="s">
        <v>123</v>
      </c>
      <c r="B67" s="114">
        <v>640</v>
      </c>
      <c r="C67" s="114">
        <v>1168</v>
      </c>
      <c r="D67" s="115">
        <f>C67-B67</f>
        <v>528</v>
      </c>
      <c r="E67" s="116">
        <f>D67/B67</f>
        <v>0.82499999999999996</v>
      </c>
    </row>
    <row r="68" spans="1:5" ht="15" x14ac:dyDescent="0.3">
      <c r="A68" s="81" t="s">
        <v>124</v>
      </c>
      <c r="B68" s="117"/>
      <c r="C68" s="117"/>
      <c r="D68" s="118"/>
      <c r="E68" s="119"/>
    </row>
    <row r="69" spans="1:5" ht="15" x14ac:dyDescent="0.3">
      <c r="A69" s="83" t="s">
        <v>125</v>
      </c>
      <c r="B69" s="106">
        <v>210</v>
      </c>
      <c r="C69" s="106">
        <v>200</v>
      </c>
      <c r="D69" s="107">
        <f>C69-B69</f>
        <v>-10</v>
      </c>
      <c r="E69" s="108">
        <f>D69/B69</f>
        <v>-4.7619047619047616E-2</v>
      </c>
    </row>
    <row r="70" spans="1:5" ht="15" x14ac:dyDescent="0.3">
      <c r="A70" s="83" t="s">
        <v>126</v>
      </c>
      <c r="B70" s="106">
        <v>198</v>
      </c>
      <c r="C70" s="106">
        <v>194</v>
      </c>
      <c r="D70" s="107">
        <f>C70-B70</f>
        <v>-4</v>
      </c>
      <c r="E70" s="108">
        <f>D70/B70</f>
        <v>-2.0202020202020204E-2</v>
      </c>
    </row>
    <row r="71" spans="1:5" ht="15" x14ac:dyDescent="0.3">
      <c r="A71" s="83" t="s">
        <v>127</v>
      </c>
      <c r="B71" s="106">
        <v>200</v>
      </c>
      <c r="C71" s="106">
        <v>160</v>
      </c>
      <c r="D71" s="107">
        <f>C71-B71</f>
        <v>-40</v>
      </c>
      <c r="E71" s="108">
        <f>D71/B71</f>
        <v>-0.2</v>
      </c>
    </row>
    <row r="72" spans="1:5" x14ac:dyDescent="0.3">
      <c r="A72" s="88" t="s">
        <v>128</v>
      </c>
      <c r="B72" s="114">
        <v>608</v>
      </c>
      <c r="C72" s="125">
        <v>554</v>
      </c>
      <c r="D72" s="115">
        <f>C72-B72</f>
        <v>-54</v>
      </c>
      <c r="E72" s="116">
        <f>D72/B72</f>
        <v>-8.8815789473684209E-2</v>
      </c>
    </row>
    <row r="73" spans="1:5" x14ac:dyDescent="0.3">
      <c r="A73" s="88" t="s">
        <v>129</v>
      </c>
      <c r="B73" s="114">
        <v>1248</v>
      </c>
      <c r="C73" s="114">
        <v>1722</v>
      </c>
      <c r="D73" s="115">
        <f>C73-B73</f>
        <v>474</v>
      </c>
      <c r="E73" s="116">
        <f>D73/B73</f>
        <v>0.37980769230769229</v>
      </c>
    </row>
  </sheetData>
  <mergeCells count="2">
    <mergeCell ref="A1:E1"/>
    <mergeCell ref="A45:E45"/>
  </mergeCells>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20F7B-4EB8-4DBA-82C3-00957CACC031}">
  <dimension ref="A1:E25"/>
  <sheetViews>
    <sheetView tabSelected="1" workbookViewId="0">
      <selection activeCell="A14" sqref="A14:E25"/>
    </sheetView>
  </sheetViews>
  <sheetFormatPr baseColWidth="10" defaultRowHeight="14.4" x14ac:dyDescent="0.3"/>
  <cols>
    <col min="1" max="1" width="29.77734375" style="77" bestFit="1" customWidth="1"/>
    <col min="2" max="3" width="5.44140625" style="77" bestFit="1" customWidth="1"/>
    <col min="4" max="4" width="18.21875" style="77" bestFit="1" customWidth="1"/>
    <col min="5" max="5" width="15.5546875" style="77" customWidth="1"/>
    <col min="6" max="16384" width="11.5546875" style="77"/>
  </cols>
  <sheetData>
    <row r="1" spans="1:5" ht="30" customHeight="1" x14ac:dyDescent="0.3">
      <c r="A1" s="126" t="s">
        <v>130</v>
      </c>
      <c r="B1" s="127"/>
      <c r="C1" s="127"/>
      <c r="D1" s="127"/>
      <c r="E1" s="128"/>
    </row>
    <row r="2" spans="1:5" ht="15" x14ac:dyDescent="0.3">
      <c r="A2" s="81" t="s">
        <v>131</v>
      </c>
      <c r="B2" s="93">
        <v>2011</v>
      </c>
      <c r="C2" s="81">
        <v>2012</v>
      </c>
      <c r="D2" s="80" t="s">
        <v>141</v>
      </c>
      <c r="E2" s="123" t="s">
        <v>142</v>
      </c>
    </row>
    <row r="3" spans="1:5" ht="15" x14ac:dyDescent="0.3">
      <c r="A3" s="83" t="s">
        <v>132</v>
      </c>
      <c r="B3" s="106">
        <v>2300</v>
      </c>
      <c r="C3" s="106">
        <v>3100</v>
      </c>
      <c r="D3" s="129">
        <f>C3-B3</f>
        <v>800</v>
      </c>
      <c r="E3" s="108">
        <f>D3/B3</f>
        <v>0.34782608695652173</v>
      </c>
    </row>
    <row r="4" spans="1:5" ht="15" x14ac:dyDescent="0.3">
      <c r="A4" s="83" t="s">
        <v>145</v>
      </c>
      <c r="B4" s="106">
        <v>1400</v>
      </c>
      <c r="C4" s="106">
        <v>1900</v>
      </c>
      <c r="D4" s="129">
        <f t="shared" ref="D4:D12" si="0">C4-B4</f>
        <v>500</v>
      </c>
      <c r="E4" s="108">
        <f t="shared" ref="E4:E12" si="1">D4/B4</f>
        <v>0.35714285714285715</v>
      </c>
    </row>
    <row r="5" spans="1:5" x14ac:dyDescent="0.3">
      <c r="A5" s="88" t="s">
        <v>81</v>
      </c>
      <c r="B5" s="125">
        <v>900</v>
      </c>
      <c r="C5" s="125">
        <v>1200</v>
      </c>
      <c r="D5" s="130">
        <f t="shared" si="0"/>
        <v>300</v>
      </c>
      <c r="E5" s="116">
        <f t="shared" si="1"/>
        <v>0.33333333333333331</v>
      </c>
    </row>
    <row r="6" spans="1:5" ht="15" x14ac:dyDescent="0.3">
      <c r="A6" s="83" t="s">
        <v>134</v>
      </c>
      <c r="B6" s="109">
        <v>650</v>
      </c>
      <c r="C6" s="109">
        <v>740</v>
      </c>
      <c r="D6" s="129">
        <f t="shared" si="0"/>
        <v>90</v>
      </c>
      <c r="E6" s="108">
        <f t="shared" si="1"/>
        <v>0.13846153846153847</v>
      </c>
    </row>
    <row r="7" spans="1:5" x14ac:dyDescent="0.3">
      <c r="A7" s="88" t="s">
        <v>135</v>
      </c>
      <c r="B7" s="125">
        <v>250</v>
      </c>
      <c r="C7" s="114">
        <v>460</v>
      </c>
      <c r="D7" s="130">
        <f t="shared" si="0"/>
        <v>210</v>
      </c>
      <c r="E7" s="116">
        <f t="shared" si="1"/>
        <v>0.84</v>
      </c>
    </row>
    <row r="8" spans="1:5" ht="15" x14ac:dyDescent="0.3">
      <c r="A8" s="83" t="s">
        <v>95</v>
      </c>
      <c r="B8" s="106">
        <v>120</v>
      </c>
      <c r="C8" s="106">
        <v>150</v>
      </c>
      <c r="D8" s="129">
        <f t="shared" si="0"/>
        <v>30</v>
      </c>
      <c r="E8" s="108">
        <f t="shared" si="1"/>
        <v>0.25</v>
      </c>
    </row>
    <row r="9" spans="1:5" ht="15" x14ac:dyDescent="0.3">
      <c r="A9" s="83" t="s">
        <v>137</v>
      </c>
      <c r="B9" s="106">
        <v>2</v>
      </c>
      <c r="C9" s="106">
        <v>2</v>
      </c>
      <c r="D9" s="129">
        <f t="shared" si="0"/>
        <v>0</v>
      </c>
      <c r="E9" s="108">
        <f t="shared" si="1"/>
        <v>0</v>
      </c>
    </row>
    <row r="10" spans="1:5" ht="15" x14ac:dyDescent="0.3">
      <c r="A10" s="83" t="s">
        <v>86</v>
      </c>
      <c r="B10" s="106">
        <v>128</v>
      </c>
      <c r="C10" s="109">
        <v>308</v>
      </c>
      <c r="D10" s="129">
        <f t="shared" si="0"/>
        <v>180</v>
      </c>
      <c r="E10" s="108">
        <f t="shared" si="1"/>
        <v>1.40625</v>
      </c>
    </row>
    <row r="11" spans="1:5" ht="15" x14ac:dyDescent="0.3">
      <c r="A11" s="83" t="s">
        <v>138</v>
      </c>
      <c r="B11" s="106">
        <v>25</v>
      </c>
      <c r="C11" s="109">
        <v>60</v>
      </c>
      <c r="D11" s="129">
        <f t="shared" si="0"/>
        <v>35</v>
      </c>
      <c r="E11" s="108">
        <f t="shared" si="1"/>
        <v>1.4</v>
      </c>
    </row>
    <row r="12" spans="1:5" x14ac:dyDescent="0.3">
      <c r="A12" s="88" t="s">
        <v>139</v>
      </c>
      <c r="B12" s="114">
        <v>103</v>
      </c>
      <c r="C12" s="125">
        <v>248</v>
      </c>
      <c r="D12" s="130">
        <f t="shared" si="0"/>
        <v>145</v>
      </c>
      <c r="E12" s="116">
        <f t="shared" si="1"/>
        <v>1.4077669902912622</v>
      </c>
    </row>
    <row r="14" spans="1:5" ht="31.8" customHeight="1" x14ac:dyDescent="0.3">
      <c r="A14" s="91" t="s">
        <v>130</v>
      </c>
      <c r="B14" s="92"/>
      <c r="C14" s="92"/>
      <c r="D14" s="92"/>
      <c r="E14" s="92"/>
    </row>
    <row r="15" spans="1:5" ht="15" x14ac:dyDescent="0.3">
      <c r="A15" s="81" t="s">
        <v>131</v>
      </c>
      <c r="B15" s="81">
        <v>2012</v>
      </c>
      <c r="C15" s="81">
        <v>2013</v>
      </c>
      <c r="D15" s="122" t="s">
        <v>141</v>
      </c>
      <c r="E15" s="123" t="s">
        <v>142</v>
      </c>
    </row>
    <row r="16" spans="1:5" ht="15" x14ac:dyDescent="0.3">
      <c r="A16" s="83" t="s">
        <v>132</v>
      </c>
      <c r="B16" s="106">
        <v>3100</v>
      </c>
      <c r="C16" s="106">
        <v>4300</v>
      </c>
      <c r="D16" s="129">
        <f>C16-B16</f>
        <v>1200</v>
      </c>
      <c r="E16" s="108">
        <f>D16/B16</f>
        <v>0.38709677419354838</v>
      </c>
    </row>
    <row r="17" spans="1:5" ht="15" x14ac:dyDescent="0.3">
      <c r="A17" s="83" t="s">
        <v>133</v>
      </c>
      <c r="B17" s="106">
        <v>1900</v>
      </c>
      <c r="C17" s="106">
        <v>2665</v>
      </c>
      <c r="D17" s="129">
        <f t="shared" ref="D17:D25" si="2">C17-B17</f>
        <v>765</v>
      </c>
      <c r="E17" s="108">
        <f t="shared" ref="E17:E25" si="3">D17/B17</f>
        <v>0.4026315789473684</v>
      </c>
    </row>
    <row r="18" spans="1:5" x14ac:dyDescent="0.3">
      <c r="A18" s="88" t="s">
        <v>81</v>
      </c>
      <c r="B18" s="125">
        <v>1200</v>
      </c>
      <c r="C18" s="125">
        <v>1635</v>
      </c>
      <c r="D18" s="130">
        <f t="shared" si="2"/>
        <v>435</v>
      </c>
      <c r="E18" s="116">
        <f t="shared" si="3"/>
        <v>0.36249999999999999</v>
      </c>
    </row>
    <row r="19" spans="1:5" ht="15" x14ac:dyDescent="0.3">
      <c r="A19" s="83" t="s">
        <v>134</v>
      </c>
      <c r="B19" s="109">
        <v>740</v>
      </c>
      <c r="C19" s="109">
        <v>1002</v>
      </c>
      <c r="D19" s="129">
        <f t="shared" si="2"/>
        <v>262</v>
      </c>
      <c r="E19" s="108">
        <f t="shared" si="3"/>
        <v>0.35405405405405405</v>
      </c>
    </row>
    <row r="20" spans="1:5" x14ac:dyDescent="0.3">
      <c r="A20" s="88" t="s">
        <v>135</v>
      </c>
      <c r="B20" s="114">
        <v>460</v>
      </c>
      <c r="C20" s="114">
        <v>633</v>
      </c>
      <c r="D20" s="130">
        <f t="shared" si="2"/>
        <v>173</v>
      </c>
      <c r="E20" s="116">
        <f t="shared" si="3"/>
        <v>0.37608695652173912</v>
      </c>
    </row>
    <row r="21" spans="1:5" ht="15" x14ac:dyDescent="0.3">
      <c r="A21" s="83" t="s">
        <v>136</v>
      </c>
      <c r="B21" s="106">
        <v>150</v>
      </c>
      <c r="C21" s="106">
        <v>304</v>
      </c>
      <c r="D21" s="129">
        <f t="shared" si="2"/>
        <v>154</v>
      </c>
      <c r="E21" s="108">
        <f t="shared" si="3"/>
        <v>1.0266666666666666</v>
      </c>
    </row>
    <row r="22" spans="1:5" ht="15" x14ac:dyDescent="0.3">
      <c r="A22" s="83" t="s">
        <v>137</v>
      </c>
      <c r="B22" s="106">
        <v>2</v>
      </c>
      <c r="C22" s="106">
        <v>80</v>
      </c>
      <c r="D22" s="129">
        <f t="shared" si="2"/>
        <v>78</v>
      </c>
      <c r="E22" s="108">
        <f t="shared" si="3"/>
        <v>39</v>
      </c>
    </row>
    <row r="23" spans="1:5" ht="15" x14ac:dyDescent="0.3">
      <c r="A23" s="83" t="s">
        <v>86</v>
      </c>
      <c r="B23" s="109">
        <v>308</v>
      </c>
      <c r="C23" s="109">
        <v>249</v>
      </c>
      <c r="D23" s="129">
        <f t="shared" si="2"/>
        <v>-59</v>
      </c>
      <c r="E23" s="108">
        <f t="shared" si="3"/>
        <v>-0.19155844155844157</v>
      </c>
    </row>
    <row r="24" spans="1:5" ht="15" x14ac:dyDescent="0.3">
      <c r="A24" s="83" t="s">
        <v>138</v>
      </c>
      <c r="B24" s="109">
        <v>60</v>
      </c>
      <c r="C24" s="109">
        <v>55</v>
      </c>
      <c r="D24" s="129">
        <f t="shared" si="2"/>
        <v>-5</v>
      </c>
      <c r="E24" s="108">
        <f t="shared" si="3"/>
        <v>-8.3333333333333329E-2</v>
      </c>
    </row>
    <row r="25" spans="1:5" x14ac:dyDescent="0.3">
      <c r="A25" s="88" t="s">
        <v>139</v>
      </c>
      <c r="B25" s="125">
        <v>248</v>
      </c>
      <c r="C25" s="125">
        <v>194</v>
      </c>
      <c r="D25" s="130">
        <f t="shared" si="2"/>
        <v>-54</v>
      </c>
      <c r="E25" s="116">
        <f t="shared" si="3"/>
        <v>-0.21774193548387097</v>
      </c>
    </row>
  </sheetData>
  <mergeCells count="2">
    <mergeCell ref="A1:E1"/>
    <mergeCell ref="A14:E14"/>
  </mergeCells>
  <pageMargins left="0.7" right="0.7" top="0.75" bottom="0.75" header="0.3" footer="0.3"/>
  <pageSetup orientation="portrait" horizontalDpi="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0F47D93F1711249B94E2F3907099445" ma:contentTypeVersion="3" ma:contentTypeDescription="Create a new document." ma:contentTypeScope="" ma:versionID="4b58f907fea62f8818877e9e18801413">
  <xsd:schema xmlns:xsd="http://www.w3.org/2001/XMLSchema" xmlns:xs="http://www.w3.org/2001/XMLSchema" xmlns:p="http://schemas.microsoft.com/office/2006/metadata/properties" xmlns:ns2="d25ccf01-e544-487a-9b83-cef692376d52" targetNamespace="http://schemas.microsoft.com/office/2006/metadata/properties" ma:root="true" ma:fieldsID="c8cc6174cc700f6fdeb3d5104cea4065" ns2:_="">
    <xsd:import namespace="d25ccf01-e544-487a-9b83-cef692376d52"/>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5ccf01-e544-487a-9b83-cef692376d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98C381A-1E15-421F-AE54-979015F77A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5ccf01-e544-487a-9b83-cef692376d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3C8929F-9FCA-4446-A55D-8664FF77C50B}">
  <ds:schemaRefs>
    <ds:schemaRef ds:uri="http://schemas.microsoft.com/sharepoint/v3/contenttype/forms"/>
  </ds:schemaRefs>
</ds:datastoreItem>
</file>

<file path=customXml/itemProps3.xml><?xml version="1.0" encoding="utf-8"?>
<ds:datastoreItem xmlns:ds="http://schemas.openxmlformats.org/officeDocument/2006/customXml" ds:itemID="{F91EE64C-55EC-4794-BE15-FD695E4C2B4B}">
  <ds:schemaRefs>
    <ds:schemaRef ds:uri="http://schemas.microsoft.com/office/2006/documentManagement/types"/>
    <ds:schemaRef ds:uri="http://www.w3.org/XML/1998/namespace"/>
    <ds:schemaRef ds:uri="http://schemas.microsoft.com/office/infopath/2007/PartnerControls"/>
    <ds:schemaRef ds:uri="http://purl.org/dc/dcmitype/"/>
    <ds:schemaRef ds:uri="http://purl.org/dc/terms/"/>
    <ds:schemaRef ds:uri="http://schemas.openxmlformats.org/package/2006/metadata/core-properties"/>
    <ds:schemaRef ds:uri="d25ccf01-e544-487a-9b83-cef692376d52"/>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Lámparas para el hogar S. A.</vt:lpstr>
      <vt:lpstr>Ralencar S.A. de C.V.</vt:lpstr>
      <vt:lpstr>Sheet1</vt:lpstr>
      <vt:lpstr>Empresa Lostreschanchitos </vt:lpstr>
      <vt:lpstr>Empresa Lostreschanchitos 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escom</dc:creator>
  <cp:keywords/>
  <dc:description/>
  <cp:lastModifiedBy>Gustavo Ivan</cp:lastModifiedBy>
  <cp:revision/>
  <dcterms:created xsi:type="dcterms:W3CDTF">2023-03-25T05:46:41Z</dcterms:created>
  <dcterms:modified xsi:type="dcterms:W3CDTF">2023-05-15T23:43:31Z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0x01010090F47D93F1711249B94E2F3907099445</vt:lpwstr>
  </property>
</Properties>
</file>