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-\Downloads\"/>
    </mc:Choice>
  </mc:AlternateContent>
  <xr:revisionPtr revIDLastSave="0" documentId="13_ncr:1_{73F9B0E5-072E-4DA1-81FA-7F32A838A31F}" xr6:coauthVersionLast="47" xr6:coauthVersionMax="47" xr10:uidLastSave="{00000000-0000-0000-0000-000000000000}"/>
  <bookViews>
    <workbookView xWindow="-108" yWindow="-108" windowWidth="23256" windowHeight="12456" xr2:uid="{48418BC6-3AE4-43E8-8DCA-133549AEEEC0}"/>
  </bookViews>
  <sheets>
    <sheet name="EL PORVENIR, S. A." sheetId="1" r:id="rId1"/>
    <sheet name="LA COMERCIAL S. A." sheetId="2" r:id="rId2"/>
    <sheet name="EL CALLEJÓN DE LOS MILAGROS S. " sheetId="3" r:id="rId3"/>
    <sheet name="ALMACENES DEL NORTE S. A." sheetId="4" r:id="rId4"/>
    <sheet name="LA ASTURIANA S. A." sheetId="5" r:id="rId5"/>
    <sheet name="LA MONTAÑA S. A.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6" l="1"/>
  <c r="D32" i="6" s="1"/>
  <c r="D38" i="6" s="1"/>
  <c r="D19" i="6"/>
  <c r="D20" i="6" s="1"/>
  <c r="D17" i="6"/>
  <c r="D15" i="6"/>
  <c r="D11" i="6"/>
  <c r="D27" i="5"/>
  <c r="D29" i="5" s="1"/>
  <c r="D32" i="5" s="1"/>
  <c r="D22" i="5"/>
  <c r="D23" i="5" s="1"/>
  <c r="D20" i="5"/>
  <c r="D16" i="5"/>
  <c r="D26" i="4"/>
  <c r="D28" i="4" s="1"/>
  <c r="D31" i="4" s="1"/>
  <c r="D21" i="4"/>
  <c r="D19" i="4"/>
  <c r="D16" i="4"/>
  <c r="D12" i="4"/>
  <c r="D22" i="4" s="1"/>
  <c r="C43" i="3"/>
  <c r="D43" i="3" s="1"/>
  <c r="C39" i="3"/>
  <c r="D35" i="3"/>
  <c r="D36" i="3" s="1"/>
  <c r="D31" i="3"/>
  <c r="D26" i="3"/>
  <c r="D24" i="3"/>
  <c r="D21" i="3"/>
  <c r="D12" i="3"/>
  <c r="L38" i="2"/>
  <c r="D34" i="2"/>
  <c r="D37" i="2" s="1"/>
  <c r="D31" i="2"/>
  <c r="D28" i="2"/>
  <c r="D25" i="2"/>
  <c r="D18" i="2"/>
  <c r="D19" i="2" s="1"/>
  <c r="L37" i="2" s="1"/>
  <c r="D16" i="2"/>
  <c r="D10" i="2"/>
  <c r="D45" i="3" l="1"/>
  <c r="C32" i="1"/>
  <c r="C28" i="1"/>
  <c r="D23" i="1"/>
  <c r="D24" i="1" s="1"/>
  <c r="D17" i="1"/>
  <c r="D14" i="1"/>
  <c r="D10" i="1"/>
  <c r="D18" i="1" l="1"/>
  <c r="L36" i="1" s="1"/>
  <c r="D32" i="1"/>
  <c r="D33" i="1" s="1"/>
  <c r="L37" i="1"/>
  <c r="L35" i="1"/>
</calcChain>
</file>

<file path=xl/sharedStrings.xml><?xml version="1.0" encoding="utf-8"?>
<sst xmlns="http://schemas.openxmlformats.org/spreadsheetml/2006/main" count="262" uniqueCount="130">
  <si>
    <t>EL PORVENIR, S. A.</t>
  </si>
  <si>
    <t>BALANCE GENERAL AL 19 DE Febrero de 19x_</t>
  </si>
  <si>
    <t xml:space="preserve">ACTIVO </t>
  </si>
  <si>
    <t>A CORTO PLAZO</t>
  </si>
  <si>
    <t>Caja</t>
  </si>
  <si>
    <t>Bancos(1)</t>
  </si>
  <si>
    <t>Clientes(2)</t>
  </si>
  <si>
    <t>Almacen(3)</t>
  </si>
  <si>
    <t>Primas de seguro (4)</t>
  </si>
  <si>
    <t>A LARGO PLAZO</t>
  </si>
  <si>
    <t>Fijo</t>
  </si>
  <si>
    <t>edificios(5)</t>
  </si>
  <si>
    <t>Equipo de reparto(6)</t>
  </si>
  <si>
    <t>Diferido</t>
  </si>
  <si>
    <t>Gastos de constitucion(7)</t>
  </si>
  <si>
    <t>Primas de seguro (8)</t>
  </si>
  <si>
    <t>TOTAL ACTIVO</t>
  </si>
  <si>
    <t>PASIVO</t>
  </si>
  <si>
    <t>Proveedores(9)</t>
  </si>
  <si>
    <t>ISR por pagar (10)</t>
  </si>
  <si>
    <t>PTU por pagar (11)</t>
  </si>
  <si>
    <t>TOTAL PASIVO</t>
  </si>
  <si>
    <t>CAPITAL CONTABLE</t>
  </si>
  <si>
    <t>CAPITAL CONTRIBUIDO</t>
  </si>
  <si>
    <t>Capital social (12)</t>
  </si>
  <si>
    <t>Donaciones (13)</t>
  </si>
  <si>
    <t>CAPITAL GANADO</t>
  </si>
  <si>
    <t>Utilidad neta del ejercicio(14)</t>
  </si>
  <si>
    <t>Utilidades acumuladas(15)</t>
  </si>
  <si>
    <t>Reserva legal(16)</t>
  </si>
  <si>
    <t>TOTAL PASIVO MAS CAPITAL CONTABLE</t>
  </si>
  <si>
    <t>LAS NOTAS QUE SE ACOMPAÑAN SON PARTE INTEGRANTE DE ESTE ESTADO FINANCIERO</t>
  </si>
  <si>
    <t>PASIVO+CAPITAL CONTABLE=ACTIVO</t>
  </si>
  <si>
    <t>ACTIVO</t>
  </si>
  <si>
    <t>AUTORIZADO POR</t>
  </si>
  <si>
    <t>ELABORADO POR</t>
  </si>
  <si>
    <t>CAPITAL CONTABLE=ACTIVO-PASIVO</t>
  </si>
  <si>
    <t>ACTIVO=PASIVO+CAPITAL CONTABLE</t>
  </si>
  <si>
    <t>SR. ROBERTO AGUILAR AGUILAR</t>
  </si>
  <si>
    <t>C. P. VIRGINIA LOPEZ REYES</t>
  </si>
  <si>
    <t>GERENTE GENERAL</t>
  </si>
  <si>
    <t>CONTADOR GENERAL</t>
  </si>
  <si>
    <t>LA COMERCIAL S. A.</t>
  </si>
  <si>
    <t>BALANCE GENERAL AL 31 DE DICIEMBRE DE 2020</t>
  </si>
  <si>
    <t>CAJA</t>
  </si>
  <si>
    <t>DEUDORES DIVERSOS</t>
  </si>
  <si>
    <t>CLIENTES</t>
  </si>
  <si>
    <t>BANCOS</t>
  </si>
  <si>
    <t>DOCUMENTOS POR COBRAR</t>
  </si>
  <si>
    <t>MOBILIARIO Y EQUIPO</t>
  </si>
  <si>
    <t>INVENTARIO</t>
  </si>
  <si>
    <t>EDIFICIOS</t>
  </si>
  <si>
    <t>EQUIPO DE REPARTO</t>
  </si>
  <si>
    <t>GASTOS DE INSTALACION</t>
  </si>
  <si>
    <t>PROVEEDORES</t>
  </si>
  <si>
    <t>RENTAS COBRADAS POR ANTICIPADO</t>
  </si>
  <si>
    <t>DOCUMENTOS POR PAGAR</t>
  </si>
  <si>
    <t>ACREDORES DIVERSOS</t>
  </si>
  <si>
    <t>NO CIRCULANTE O AL LARGO PLAZO</t>
  </si>
  <si>
    <t>ACREEDORES HIPOTECARIOS</t>
  </si>
  <si>
    <t>DIFERIDO</t>
  </si>
  <si>
    <t>GARCIA QUIROZ GUSTAVO IVAN</t>
  </si>
  <si>
    <t>CONTADOR</t>
  </si>
  <si>
    <r>
      <t xml:space="preserve">EL PORVENIR, S. A. </t>
    </r>
    <r>
      <rPr>
        <sz val="14"/>
        <color theme="1"/>
        <rFont val="Times New Roman"/>
        <family val="1"/>
      </rPr>
      <t>ALUMNO: GARCÍA QUIROZ GUSTAVO IVAN</t>
    </r>
  </si>
  <si>
    <t xml:space="preserve">LA COMERCIAL S. A. </t>
  </si>
  <si>
    <t>EL CALLEJÓN DE LOS MILAGROS S. A.</t>
  </si>
  <si>
    <t>BALANCE GENERAL AL 30 DE MARZO DE 2017</t>
  </si>
  <si>
    <t>Deudores diversos</t>
  </si>
  <si>
    <t>Bancos</t>
  </si>
  <si>
    <t>clientes</t>
  </si>
  <si>
    <t>Mercancias</t>
  </si>
  <si>
    <t>Documentos por cobrar</t>
  </si>
  <si>
    <t>Inversiones temporales</t>
  </si>
  <si>
    <t>Pagos anticipados</t>
  </si>
  <si>
    <t>Edifcio</t>
  </si>
  <si>
    <t>Terreno</t>
  </si>
  <si>
    <t>Equipo de transporte</t>
  </si>
  <si>
    <t>Equipo de reparto</t>
  </si>
  <si>
    <t>Instalaciones y adaptaciones</t>
  </si>
  <si>
    <t>Equipo de computo</t>
  </si>
  <si>
    <t>Equipo de oficina</t>
  </si>
  <si>
    <t>Software</t>
  </si>
  <si>
    <t>Patentes y Marcas</t>
  </si>
  <si>
    <t>Acreedores diversos</t>
  </si>
  <si>
    <t>Preveedores</t>
  </si>
  <si>
    <t>Impuestos por pagar</t>
  </si>
  <si>
    <t>No circulante o a largo plazo</t>
  </si>
  <si>
    <t>fijo</t>
  </si>
  <si>
    <t>credito hipotecario</t>
  </si>
  <si>
    <t>Prestamo bancario</t>
  </si>
  <si>
    <t>capital social</t>
  </si>
  <si>
    <t>Utilidad del ejercicio</t>
  </si>
  <si>
    <t>Utilidad acumuladas</t>
  </si>
  <si>
    <t>NOMBRE DEL ALUMNO: GARCÍA QUIROZ GUSTAVO IVAN</t>
  </si>
  <si>
    <t>GRUPO: 3CV3</t>
  </si>
  <si>
    <t>ALMACENES DEL NORTE S. A.</t>
  </si>
  <si>
    <t>BALANCE GENERAL AL 28 DE DEBRERO DEL 20XX</t>
  </si>
  <si>
    <t>MERCANCIAS</t>
  </si>
  <si>
    <t>RENTAS PAGADAS POR ANTICIPADO</t>
  </si>
  <si>
    <t>FIJO</t>
  </si>
  <si>
    <t>EQUIPO DE OFICINA</t>
  </si>
  <si>
    <t>EQUIPO DE ENTREGA</t>
  </si>
  <si>
    <t>DOCUMENTOS POR COBRAR A LARGO PLAZO</t>
  </si>
  <si>
    <t>OTROS ACTIVOS</t>
  </si>
  <si>
    <t>DEPOSITOS EN GARANTIA</t>
  </si>
  <si>
    <t>TOTAL CAPITAL CONTABLE</t>
  </si>
  <si>
    <t>SR. RAFAEL FERNÁNDEZ R.</t>
  </si>
  <si>
    <t>PROPIETARIO</t>
  </si>
  <si>
    <t>LA ASTURIANA S. A.</t>
  </si>
  <si>
    <t>BALANCE GENERAL AL 31 DE MAYO DEL 20XX</t>
  </si>
  <si>
    <t>Rentas pagadas por anticipado</t>
  </si>
  <si>
    <t>Publicidad</t>
  </si>
  <si>
    <t>Clientes</t>
  </si>
  <si>
    <t>Primas de seguros</t>
  </si>
  <si>
    <t>Papelería y útiles</t>
  </si>
  <si>
    <t>Mercancías</t>
  </si>
  <si>
    <t>Acciones y valores</t>
  </si>
  <si>
    <t>Edificios</t>
  </si>
  <si>
    <t>Equipo de cómputo electrónico</t>
  </si>
  <si>
    <t>Gastos de instalación</t>
  </si>
  <si>
    <t>Documentos por pagar a largo plazo</t>
  </si>
  <si>
    <t>SRTA. ESTHER SÁNCHEZ DE OLVERA</t>
  </si>
  <si>
    <t>LA MONTAÑA S. A.</t>
  </si>
  <si>
    <t>BALANCE GENERAL AL 30 DE JUNIO DEL 20XX</t>
  </si>
  <si>
    <t>Intereses pagados por anticipado</t>
  </si>
  <si>
    <t>Depósitos en garantía</t>
  </si>
  <si>
    <t>Intereses cobrados por anticipado</t>
  </si>
  <si>
    <t>Documentos por pagar</t>
  </si>
  <si>
    <t>Proveedores</t>
  </si>
  <si>
    <t>SR. MANUEL RAMÍREZ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</si>
</sst>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i/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</cellStyleXfs>
  <cellXfs count="91">
    <xf numFmtId="0" fontId="0" fillId="0" borderId="0" xfId="0"/>
    <xf numFmtId="0" fontId="1" fillId="4" borderId="1" xfId="4" applyBorder="1"/>
    <xf numFmtId="44" fontId="1" fillId="4" borderId="2" xfId="4" applyNumberFormat="1" applyBorder="1"/>
    <xf numFmtId="44" fontId="1" fillId="4" borderId="3" xfId="4" applyNumberFormat="1" applyBorder="1"/>
    <xf numFmtId="0" fontId="1" fillId="4" borderId="7" xfId="4" applyBorder="1"/>
    <xf numFmtId="44" fontId="1" fillId="4" borderId="0" xfId="4" applyNumberFormat="1" applyBorder="1"/>
    <xf numFmtId="44" fontId="1" fillId="4" borderId="8" xfId="4" applyNumberFormat="1" applyBorder="1"/>
    <xf numFmtId="0" fontId="1" fillId="4" borderId="4" xfId="4" applyBorder="1"/>
    <xf numFmtId="44" fontId="1" fillId="4" borderId="5" xfId="4" applyNumberFormat="1" applyBorder="1"/>
    <xf numFmtId="44" fontId="1" fillId="4" borderId="6" xfId="4" applyNumberFormat="1" applyBorder="1"/>
    <xf numFmtId="0" fontId="1" fillId="4" borderId="9" xfId="4" applyBorder="1"/>
    <xf numFmtId="44" fontId="1" fillId="4" borderId="10" xfId="4" applyNumberFormat="1" applyBorder="1"/>
    <xf numFmtId="44" fontId="1" fillId="4" borderId="11" xfId="4" applyNumberFormat="1" applyBorder="1"/>
    <xf numFmtId="0" fontId="1" fillId="4" borderId="2" xfId="4" applyBorder="1"/>
    <xf numFmtId="0" fontId="1" fillId="4" borderId="3" xfId="4" applyBorder="1"/>
    <xf numFmtId="0" fontId="1" fillId="4" borderId="7" xfId="4" applyBorder="1" applyAlignment="1">
      <alignment horizontal="center"/>
    </xf>
    <xf numFmtId="0" fontId="2" fillId="2" borderId="0" xfId="2"/>
    <xf numFmtId="44" fontId="2" fillId="2" borderId="0" xfId="2" applyNumberFormat="1"/>
    <xf numFmtId="0" fontId="4" fillId="4" borderId="4" xfId="4" applyFont="1" applyBorder="1"/>
    <xf numFmtId="0" fontId="1" fillId="4" borderId="5" xfId="4" applyBorder="1" applyAlignment="1">
      <alignment horizontal="center"/>
    </xf>
    <xf numFmtId="0" fontId="1" fillId="4" borderId="6" xfId="4" applyBorder="1" applyAlignment="1">
      <alignment horizontal="center"/>
    </xf>
    <xf numFmtId="0" fontId="1" fillId="4" borderId="4" xfId="4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3" borderId="1" xfId="3" applyBorder="1"/>
    <xf numFmtId="44" fontId="3" fillId="3" borderId="2" xfId="3" applyNumberFormat="1" applyBorder="1"/>
    <xf numFmtId="44" fontId="3" fillId="3" borderId="3" xfId="3" applyNumberFormat="1" applyBorder="1"/>
    <xf numFmtId="0" fontId="1" fillId="8" borderId="7" xfId="4" applyFill="1" applyBorder="1"/>
    <xf numFmtId="44" fontId="1" fillId="8" borderId="0" xfId="4" applyNumberFormat="1" applyFill="1" applyBorder="1"/>
    <xf numFmtId="44" fontId="1" fillId="8" borderId="8" xfId="4" applyNumberFormat="1" applyFill="1" applyBorder="1"/>
    <xf numFmtId="44" fontId="1" fillId="4" borderId="0" xfId="1" applyFill="1" applyBorder="1"/>
    <xf numFmtId="44" fontId="1" fillId="4" borderId="8" xfId="1" applyFill="1" applyBorder="1"/>
    <xf numFmtId="44" fontId="1" fillId="8" borderId="0" xfId="1" applyFill="1" applyBorder="1"/>
    <xf numFmtId="44" fontId="1" fillId="8" borderId="8" xfId="1" applyFill="1" applyBorder="1"/>
    <xf numFmtId="0" fontId="1" fillId="9" borderId="7" xfId="4" applyFill="1" applyBorder="1"/>
    <xf numFmtId="44" fontId="1" fillId="9" borderId="0" xfId="4" applyNumberFormat="1" applyFill="1" applyBorder="1"/>
    <xf numFmtId="44" fontId="1" fillId="9" borderId="0" xfId="1" applyFill="1" applyBorder="1"/>
    <xf numFmtId="44" fontId="1" fillId="9" borderId="8" xfId="1" applyFill="1" applyBorder="1"/>
    <xf numFmtId="0" fontId="3" fillId="6" borderId="4" xfId="6" applyBorder="1"/>
    <xf numFmtId="44" fontId="3" fillId="6" borderId="5" xfId="6" applyNumberFormat="1" applyBorder="1"/>
    <xf numFmtId="44" fontId="3" fillId="6" borderId="5" xfId="1" applyFont="1" applyFill="1" applyBorder="1"/>
    <xf numFmtId="44" fontId="3" fillId="6" borderId="6" xfId="1" applyFont="1" applyFill="1" applyBorder="1"/>
    <xf numFmtId="44" fontId="3" fillId="3" borderId="2" xfId="1" applyFont="1" applyFill="1" applyBorder="1"/>
    <xf numFmtId="44" fontId="3" fillId="3" borderId="3" xfId="1" applyFont="1" applyFill="1" applyBorder="1"/>
    <xf numFmtId="0" fontId="0" fillId="0" borderId="7" xfId="0" applyBorder="1"/>
    <xf numFmtId="0" fontId="0" fillId="8" borderId="0" xfId="0" applyFill="1"/>
    <xf numFmtId="44" fontId="0" fillId="8" borderId="0" xfId="1" applyFont="1" applyFill="1" applyBorder="1"/>
    <xf numFmtId="44" fontId="0" fillId="8" borderId="8" xfId="1" applyFont="1" applyFill="1" applyBorder="1"/>
    <xf numFmtId="0" fontId="0" fillId="4" borderId="7" xfId="4" applyFont="1" applyBorder="1"/>
    <xf numFmtId="0" fontId="1" fillId="4" borderId="0" xfId="4" applyBorder="1"/>
    <xf numFmtId="0" fontId="7" fillId="9" borderId="0" xfId="0" applyFont="1" applyFill="1" applyAlignment="1">
      <alignment vertical="center"/>
    </xf>
    <xf numFmtId="0" fontId="1" fillId="9" borderId="0" xfId="4" applyFill="1" applyBorder="1"/>
    <xf numFmtId="44" fontId="1" fillId="9" borderId="8" xfId="4" applyNumberFormat="1" applyFill="1" applyBorder="1"/>
    <xf numFmtId="44" fontId="3" fillId="6" borderId="6" xfId="6" applyNumberFormat="1" applyBorder="1"/>
    <xf numFmtId="0" fontId="1" fillId="5" borderId="7" xfId="5" applyBorder="1"/>
    <xf numFmtId="44" fontId="1" fillId="5" borderId="0" xfId="5" applyNumberFormat="1" applyBorder="1"/>
    <xf numFmtId="44" fontId="1" fillId="5" borderId="8" xfId="5" applyNumberFormat="1" applyBorder="1"/>
    <xf numFmtId="0" fontId="3" fillId="3" borderId="4" xfId="3" applyBorder="1"/>
    <xf numFmtId="44" fontId="3" fillId="3" borderId="5" xfId="3" applyNumberFormat="1" applyBorder="1"/>
    <xf numFmtId="44" fontId="3" fillId="3" borderId="5" xfId="1" applyFont="1" applyFill="1" applyBorder="1"/>
    <xf numFmtId="44" fontId="3" fillId="3" borderId="0" xfId="1" applyFont="1" applyFill="1"/>
    <xf numFmtId="0" fontId="1" fillId="10" borderId="1" xfId="4" applyFill="1" applyBorder="1"/>
    <xf numFmtId="44" fontId="1" fillId="10" borderId="2" xfId="4" applyNumberFormat="1" applyFill="1" applyBorder="1"/>
    <xf numFmtId="44" fontId="1" fillId="10" borderId="3" xfId="4" applyNumberFormat="1" applyFill="1" applyBorder="1"/>
    <xf numFmtId="0" fontId="1" fillId="10" borderId="7" xfId="4" applyFill="1" applyBorder="1"/>
    <xf numFmtId="0" fontId="1" fillId="11" borderId="7" xfId="4" applyFill="1" applyBorder="1"/>
    <xf numFmtId="0" fontId="1" fillId="11" borderId="4" xfId="4" applyFill="1" applyBorder="1"/>
    <xf numFmtId="44" fontId="1" fillId="11" borderId="5" xfId="4" applyNumberFormat="1" applyFill="1" applyBorder="1"/>
    <xf numFmtId="44" fontId="1" fillId="11" borderId="6" xfId="4" applyNumberFormat="1" applyFill="1" applyBorder="1"/>
    <xf numFmtId="0" fontId="0" fillId="11" borderId="0" xfId="0" applyFill="1"/>
    <xf numFmtId="0" fontId="1" fillId="4" borderId="0" xfId="4"/>
    <xf numFmtId="44" fontId="1" fillId="4" borderId="0" xfId="4" applyNumberFormat="1"/>
    <xf numFmtId="0" fontId="3" fillId="7" borderId="4" xfId="7" applyBorder="1"/>
    <xf numFmtId="44" fontId="3" fillId="7" borderId="5" xfId="7" applyNumberFormat="1" applyBorder="1"/>
    <xf numFmtId="44" fontId="3" fillId="7" borderId="6" xfId="7" applyNumberFormat="1" applyBorder="1"/>
    <xf numFmtId="44" fontId="3" fillId="7" borderId="0" xfId="7" applyNumberFormat="1"/>
    <xf numFmtId="0" fontId="0" fillId="0" borderId="0" xfId="0" applyAlignment="1">
      <alignment vertical="center"/>
    </xf>
    <xf numFmtId="0" fontId="1" fillId="4" borderId="5" xfId="4" applyBorder="1" applyAlignment="1">
      <alignment horizontal="center"/>
    </xf>
    <xf numFmtId="0" fontId="1" fillId="4" borderId="6" xfId="4" applyBorder="1" applyAlignment="1">
      <alignment horizontal="center"/>
    </xf>
    <xf numFmtId="0" fontId="3" fillId="3" borderId="1" xfId="3" applyBorder="1" applyAlignment="1">
      <alignment horizontal="center"/>
    </xf>
    <xf numFmtId="0" fontId="3" fillId="3" borderId="2" xfId="3" applyBorder="1" applyAlignment="1">
      <alignment horizontal="center"/>
    </xf>
    <xf numFmtId="0" fontId="3" fillId="3" borderId="3" xfId="3" applyBorder="1" applyAlignment="1">
      <alignment horizontal="center"/>
    </xf>
    <xf numFmtId="0" fontId="3" fillId="3" borderId="4" xfId="3" applyBorder="1" applyAlignment="1">
      <alignment horizontal="center"/>
    </xf>
    <xf numFmtId="0" fontId="3" fillId="3" borderId="5" xfId="3" applyBorder="1" applyAlignment="1">
      <alignment horizontal="center"/>
    </xf>
    <xf numFmtId="0" fontId="3" fillId="3" borderId="6" xfId="3" applyBorder="1" applyAlignment="1">
      <alignment horizontal="center"/>
    </xf>
    <xf numFmtId="0" fontId="1" fillId="4" borderId="7" xfId="4" applyBorder="1" applyAlignment="1">
      <alignment horizontal="center"/>
    </xf>
    <xf numFmtId="0" fontId="1" fillId="4" borderId="0" xfId="4" applyBorder="1" applyAlignment="1">
      <alignment horizontal="center"/>
    </xf>
    <xf numFmtId="0" fontId="1" fillId="4" borderId="8" xfId="4" applyBorder="1" applyAlignment="1">
      <alignment horizontal="center"/>
    </xf>
    <xf numFmtId="0" fontId="1" fillId="4" borderId="2" xfId="4" applyBorder="1" applyAlignment="1">
      <alignment horizontal="center"/>
    </xf>
    <xf numFmtId="0" fontId="1" fillId="4" borderId="3" xfId="4" applyBorder="1" applyAlignment="1">
      <alignment horizontal="center"/>
    </xf>
    <xf numFmtId="0" fontId="5" fillId="0" borderId="0" xfId="0" applyFont="1"/>
    <xf numFmtId="0" fontId="8" fillId="0" borderId="0" xfId="0" applyFont="1"/>
  </cellXfs>
  <cellStyles count="8">
    <cellStyle name="20% - Énfasis1" xfId="4" builtinId="30"/>
    <cellStyle name="40% - Énfasis1" xfId="5" builtinId="31"/>
    <cellStyle name="Bueno" xfId="2" builtinId="26"/>
    <cellStyle name="Énfasis1" xfId="3" builtinId="29"/>
    <cellStyle name="Énfasis2" xfId="6" builtinId="33"/>
    <cellStyle name="Énfasis5" xfId="7" builtinId="45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940D0-78CC-499F-8F29-E54A83B6CE0A}">
  <dimension ref="A1:L39"/>
  <sheetViews>
    <sheetView tabSelected="1" workbookViewId="0">
      <selection activeCell="A215" sqref="A215:G258"/>
    </sheetView>
  </sheetViews>
  <sheetFormatPr baseColWidth="10" defaultRowHeight="14.4" x14ac:dyDescent="0.3"/>
  <cols>
    <col min="1" max="1" width="33.88671875" bestFit="1" customWidth="1"/>
    <col min="2" max="2" width="12.33203125" bestFit="1" customWidth="1"/>
    <col min="3" max="4" width="13.77734375" bestFit="1" customWidth="1"/>
    <col min="8" max="8" width="31.77734375" bestFit="1" customWidth="1"/>
    <col min="11" max="11" width="17.21875" bestFit="1" customWidth="1"/>
    <col min="12" max="12" width="13.77734375" bestFit="1" customWidth="1"/>
  </cols>
  <sheetData>
    <row r="1" spans="1:5" ht="18" x14ac:dyDescent="0.3">
      <c r="E1" s="22" t="s">
        <v>63</v>
      </c>
    </row>
    <row r="2" spans="1:5" x14ac:dyDescent="0.3">
      <c r="A2" s="78" t="s">
        <v>0</v>
      </c>
      <c r="B2" s="79"/>
      <c r="C2" s="79"/>
      <c r="D2" s="80"/>
    </row>
    <row r="3" spans="1:5" x14ac:dyDescent="0.3">
      <c r="A3" s="81" t="s">
        <v>1</v>
      </c>
      <c r="B3" s="82"/>
      <c r="C3" s="82"/>
      <c r="D3" s="83"/>
    </row>
    <row r="4" spans="1:5" x14ac:dyDescent="0.3">
      <c r="A4" s="1" t="s">
        <v>2</v>
      </c>
      <c r="B4" s="2"/>
      <c r="C4" s="2"/>
      <c r="D4" s="3"/>
    </row>
    <row r="5" spans="1:5" x14ac:dyDescent="0.3">
      <c r="A5" s="4" t="s">
        <v>3</v>
      </c>
      <c r="B5" s="5"/>
      <c r="C5" s="5"/>
      <c r="D5" s="6"/>
    </row>
    <row r="6" spans="1:5" x14ac:dyDescent="0.3">
      <c r="A6" s="4" t="s">
        <v>4</v>
      </c>
      <c r="B6" s="5"/>
      <c r="C6" s="5">
        <v>10000</v>
      </c>
      <c r="D6" s="6"/>
    </row>
    <row r="7" spans="1:5" x14ac:dyDescent="0.3">
      <c r="A7" s="4" t="s">
        <v>5</v>
      </c>
      <c r="B7" s="5"/>
      <c r="C7" s="5">
        <v>200000</v>
      </c>
      <c r="D7" s="6"/>
    </row>
    <row r="8" spans="1:5" x14ac:dyDescent="0.3">
      <c r="A8" s="4" t="s">
        <v>6</v>
      </c>
      <c r="B8" s="5"/>
      <c r="C8" s="5">
        <v>150000</v>
      </c>
      <c r="D8" s="6"/>
    </row>
    <row r="9" spans="1:5" x14ac:dyDescent="0.3">
      <c r="A9" s="4" t="s">
        <v>7</v>
      </c>
      <c r="B9" s="5"/>
      <c r="C9" s="5">
        <v>340000</v>
      </c>
      <c r="D9" s="6"/>
    </row>
    <row r="10" spans="1:5" x14ac:dyDescent="0.3">
      <c r="A10" s="4" t="s">
        <v>8</v>
      </c>
      <c r="B10" s="5"/>
      <c r="C10" s="5">
        <v>6000</v>
      </c>
      <c r="D10" s="6">
        <f>SUM(C6:C10)</f>
        <v>706000</v>
      </c>
    </row>
    <row r="11" spans="1:5" x14ac:dyDescent="0.3">
      <c r="A11" s="4" t="s">
        <v>9</v>
      </c>
      <c r="B11" s="5"/>
      <c r="C11" s="5"/>
      <c r="D11" s="6"/>
    </row>
    <row r="12" spans="1:5" x14ac:dyDescent="0.3">
      <c r="A12" s="4" t="s">
        <v>10</v>
      </c>
      <c r="B12" s="5"/>
      <c r="C12" s="5"/>
      <c r="D12" s="6"/>
    </row>
    <row r="13" spans="1:5" x14ac:dyDescent="0.3">
      <c r="A13" s="4" t="s">
        <v>11</v>
      </c>
      <c r="B13" s="5"/>
      <c r="C13" s="5">
        <v>400000</v>
      </c>
      <c r="D13" s="6"/>
    </row>
    <row r="14" spans="1:5" x14ac:dyDescent="0.3">
      <c r="A14" s="4" t="s">
        <v>12</v>
      </c>
      <c r="B14" s="5"/>
      <c r="C14" s="5">
        <v>80000</v>
      </c>
      <c r="D14" s="6">
        <f>SUM(C13:C14)</f>
        <v>480000</v>
      </c>
    </row>
    <row r="15" spans="1:5" x14ac:dyDescent="0.3">
      <c r="A15" s="4" t="s">
        <v>13</v>
      </c>
      <c r="B15" s="5"/>
      <c r="C15" s="5"/>
      <c r="D15" s="6"/>
    </row>
    <row r="16" spans="1:5" x14ac:dyDescent="0.3">
      <c r="A16" s="4" t="s">
        <v>14</v>
      </c>
      <c r="B16" s="5"/>
      <c r="C16" s="5">
        <v>5000</v>
      </c>
      <c r="D16" s="6"/>
    </row>
    <row r="17" spans="1:4" x14ac:dyDescent="0.3">
      <c r="A17" s="4" t="s">
        <v>15</v>
      </c>
      <c r="B17" s="5"/>
      <c r="C17" s="5">
        <v>6000</v>
      </c>
      <c r="D17" s="6">
        <f>SUM(C16:C17)</f>
        <v>11000</v>
      </c>
    </row>
    <row r="18" spans="1:4" x14ac:dyDescent="0.3">
      <c r="A18" s="7" t="s">
        <v>16</v>
      </c>
      <c r="B18" s="8"/>
      <c r="C18" s="8"/>
      <c r="D18" s="9">
        <f>SUM(D17,D14,D10)</f>
        <v>1197000</v>
      </c>
    </row>
    <row r="19" spans="1:4" x14ac:dyDescent="0.3">
      <c r="A19" s="1" t="s">
        <v>17</v>
      </c>
      <c r="B19" s="2"/>
      <c r="C19" s="2"/>
      <c r="D19" s="3"/>
    </row>
    <row r="20" spans="1:4" x14ac:dyDescent="0.3">
      <c r="A20" s="4" t="s">
        <v>3</v>
      </c>
      <c r="B20" s="5"/>
      <c r="C20" s="5"/>
      <c r="D20" s="6"/>
    </row>
    <row r="21" spans="1:4" x14ac:dyDescent="0.3">
      <c r="A21" s="4" t="s">
        <v>18</v>
      </c>
      <c r="B21" s="5"/>
      <c r="C21" s="5">
        <v>320000</v>
      </c>
      <c r="D21" s="6"/>
    </row>
    <row r="22" spans="1:4" x14ac:dyDescent="0.3">
      <c r="A22" s="4" t="s">
        <v>19</v>
      </c>
      <c r="B22" s="5"/>
      <c r="C22" s="5">
        <v>40000</v>
      </c>
      <c r="D22" s="6"/>
    </row>
    <row r="23" spans="1:4" x14ac:dyDescent="0.3">
      <c r="A23" s="4" t="s">
        <v>20</v>
      </c>
      <c r="B23" s="5"/>
      <c r="C23" s="5">
        <v>10000</v>
      </c>
      <c r="D23" s="6">
        <f>SUM(C21:C23)</f>
        <v>370000</v>
      </c>
    </row>
    <row r="24" spans="1:4" x14ac:dyDescent="0.3">
      <c r="A24" s="7" t="s">
        <v>21</v>
      </c>
      <c r="B24" s="8"/>
      <c r="C24" s="8"/>
      <c r="D24" s="9">
        <f>SUM(D23)</f>
        <v>370000</v>
      </c>
    </row>
    <row r="25" spans="1:4" x14ac:dyDescent="0.3">
      <c r="A25" s="1" t="s">
        <v>22</v>
      </c>
      <c r="B25" s="2"/>
      <c r="C25" s="2"/>
      <c r="D25" s="3"/>
    </row>
    <row r="26" spans="1:4" x14ac:dyDescent="0.3">
      <c r="A26" s="4" t="s">
        <v>23</v>
      </c>
      <c r="B26" s="5"/>
      <c r="C26" s="5"/>
      <c r="D26" s="6"/>
    </row>
    <row r="27" spans="1:4" x14ac:dyDescent="0.3">
      <c r="A27" s="4" t="s">
        <v>24</v>
      </c>
      <c r="B27" s="5">
        <v>500000</v>
      </c>
      <c r="C27" s="5"/>
      <c r="D27" s="6"/>
    </row>
    <row r="28" spans="1:4" x14ac:dyDescent="0.3">
      <c r="A28" s="4" t="s">
        <v>25</v>
      </c>
      <c r="B28" s="5">
        <v>70000</v>
      </c>
      <c r="C28" s="5">
        <f>SUM(B27:B28)</f>
        <v>570000</v>
      </c>
      <c r="D28" s="6"/>
    </row>
    <row r="29" spans="1:4" x14ac:dyDescent="0.3">
      <c r="A29" s="4" t="s">
        <v>26</v>
      </c>
      <c r="B29" s="5"/>
      <c r="C29" s="5"/>
      <c r="D29" s="6"/>
    </row>
    <row r="30" spans="1:4" x14ac:dyDescent="0.3">
      <c r="A30" s="4" t="s">
        <v>27</v>
      </c>
      <c r="B30" s="5">
        <v>50000</v>
      </c>
      <c r="C30" s="5"/>
      <c r="D30" s="6"/>
    </row>
    <row r="31" spans="1:4" x14ac:dyDescent="0.3">
      <c r="A31" s="4" t="s">
        <v>28</v>
      </c>
      <c r="B31" s="5">
        <v>200000</v>
      </c>
      <c r="C31" s="5"/>
      <c r="D31" s="6"/>
    </row>
    <row r="32" spans="1:4" x14ac:dyDescent="0.3">
      <c r="A32" s="7" t="s">
        <v>29</v>
      </c>
      <c r="B32" s="8">
        <v>7000</v>
      </c>
      <c r="C32" s="8">
        <f>SUM(B30:B32)</f>
        <v>257000</v>
      </c>
      <c r="D32" s="9">
        <f>SUM(C32,C28)</f>
        <v>827000</v>
      </c>
    </row>
    <row r="33" spans="1:12" x14ac:dyDescent="0.3">
      <c r="A33" s="10" t="s">
        <v>30</v>
      </c>
      <c r="B33" s="11"/>
      <c r="C33" s="11"/>
      <c r="D33" s="12">
        <f>SUM(D32,D24)</f>
        <v>1197000</v>
      </c>
    </row>
    <row r="34" spans="1:12" x14ac:dyDescent="0.3">
      <c r="A34" s="1"/>
      <c r="B34" s="13"/>
      <c r="C34" s="13"/>
      <c r="D34" s="14"/>
    </row>
    <row r="35" spans="1:12" x14ac:dyDescent="0.3">
      <c r="A35" s="84" t="s">
        <v>31</v>
      </c>
      <c r="B35" s="85"/>
      <c r="C35" s="85"/>
      <c r="D35" s="86"/>
      <c r="H35" t="s">
        <v>32</v>
      </c>
      <c r="K35" s="16" t="s">
        <v>33</v>
      </c>
      <c r="L35" s="17">
        <f>SUM(D24,D32)</f>
        <v>1197000</v>
      </c>
    </row>
    <row r="36" spans="1:12" x14ac:dyDescent="0.3">
      <c r="A36" s="15" t="s">
        <v>34</v>
      </c>
      <c r="B36" s="85" t="s">
        <v>35</v>
      </c>
      <c r="C36" s="85"/>
      <c r="D36" s="86"/>
      <c r="H36" t="s">
        <v>36</v>
      </c>
      <c r="K36" s="16" t="s">
        <v>22</v>
      </c>
      <c r="L36" s="17">
        <f>(D18-D24)</f>
        <v>827000</v>
      </c>
    </row>
    <row r="37" spans="1:12" x14ac:dyDescent="0.3">
      <c r="A37" s="18"/>
      <c r="B37" s="76"/>
      <c r="C37" s="76"/>
      <c r="D37" s="77"/>
      <c r="H37" t="s">
        <v>37</v>
      </c>
      <c r="K37" s="16" t="s">
        <v>33</v>
      </c>
      <c r="L37" s="17">
        <f>SUM(D24,D32)</f>
        <v>1197000</v>
      </c>
    </row>
    <row r="38" spans="1:12" x14ac:dyDescent="0.3">
      <c r="A38" s="15" t="s">
        <v>38</v>
      </c>
      <c r="B38" s="85" t="s">
        <v>39</v>
      </c>
      <c r="C38" s="85"/>
      <c r="D38" s="86"/>
    </row>
    <row r="39" spans="1:12" x14ac:dyDescent="0.3">
      <c r="A39" s="21" t="s">
        <v>40</v>
      </c>
      <c r="B39" s="76" t="s">
        <v>41</v>
      </c>
      <c r="C39" s="76"/>
      <c r="D39" s="77"/>
    </row>
  </sheetData>
  <mergeCells count="7">
    <mergeCell ref="B38:D38"/>
    <mergeCell ref="A2:D2"/>
    <mergeCell ref="A3:D3"/>
    <mergeCell ref="A35:D35"/>
    <mergeCell ref="B36:D36"/>
    <mergeCell ref="B37:D37"/>
    <mergeCell ref="B39:D3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D7CA9-24F8-432E-9AAB-368F506BFC34}">
  <dimension ref="A1:L43"/>
  <sheetViews>
    <sheetView workbookViewId="0">
      <selection activeCell="E1" sqref="E1"/>
    </sheetView>
  </sheetViews>
  <sheetFormatPr baseColWidth="10" defaultRowHeight="14.4" x14ac:dyDescent="0.3"/>
  <cols>
    <col min="1" max="1" width="33.88671875" bestFit="1" customWidth="1"/>
    <col min="3" max="4" width="13.77734375" bestFit="1" customWidth="1"/>
    <col min="5" max="5" width="28.33203125" bestFit="1" customWidth="1"/>
    <col min="8" max="8" width="31.77734375" bestFit="1" customWidth="1"/>
    <col min="11" max="11" width="17.21875" bestFit="1" customWidth="1"/>
    <col min="12" max="12" width="13.77734375" bestFit="1" customWidth="1"/>
  </cols>
  <sheetData>
    <row r="1" spans="1:5" ht="17.399999999999999" x14ac:dyDescent="0.3">
      <c r="E1" s="22" t="s">
        <v>64</v>
      </c>
    </row>
    <row r="2" spans="1:5" x14ac:dyDescent="0.3">
      <c r="A2" s="78" t="s">
        <v>42</v>
      </c>
      <c r="B2" s="79"/>
      <c r="C2" s="79"/>
      <c r="D2" s="80"/>
    </row>
    <row r="3" spans="1:5" x14ac:dyDescent="0.3">
      <c r="A3" s="81" t="s">
        <v>43</v>
      </c>
      <c r="B3" s="82"/>
      <c r="C3" s="82"/>
      <c r="D3" s="83"/>
    </row>
    <row r="4" spans="1:5" x14ac:dyDescent="0.3">
      <c r="A4" s="23" t="s">
        <v>2</v>
      </c>
      <c r="B4" s="24"/>
      <c r="C4" s="24"/>
      <c r="D4" s="25"/>
    </row>
    <row r="5" spans="1:5" x14ac:dyDescent="0.3">
      <c r="A5" s="26" t="s">
        <v>3</v>
      </c>
      <c r="B5" s="27"/>
      <c r="C5" s="27"/>
      <c r="D5" s="28"/>
    </row>
    <row r="6" spans="1:5" x14ac:dyDescent="0.3">
      <c r="A6" t="s">
        <v>44</v>
      </c>
      <c r="B6" s="5"/>
      <c r="C6" s="29">
        <v>1000000</v>
      </c>
      <c r="D6" s="30"/>
    </row>
    <row r="7" spans="1:5" x14ac:dyDescent="0.3">
      <c r="A7" t="s">
        <v>45</v>
      </c>
      <c r="B7" s="5"/>
      <c r="C7" s="29">
        <v>300000</v>
      </c>
      <c r="D7" s="30"/>
    </row>
    <row r="8" spans="1:5" x14ac:dyDescent="0.3">
      <c r="A8" t="s">
        <v>46</v>
      </c>
      <c r="B8" s="5"/>
      <c r="C8" s="29">
        <v>500000</v>
      </c>
      <c r="D8" s="30"/>
    </row>
    <row r="9" spans="1:5" x14ac:dyDescent="0.3">
      <c r="A9" t="s">
        <v>47</v>
      </c>
      <c r="B9" s="5"/>
      <c r="C9" s="29">
        <v>500000</v>
      </c>
      <c r="D9" s="30"/>
    </row>
    <row r="10" spans="1:5" x14ac:dyDescent="0.3">
      <c r="A10" t="s">
        <v>48</v>
      </c>
      <c r="B10" s="5"/>
      <c r="C10" s="29">
        <v>700000</v>
      </c>
      <c r="D10" s="30">
        <f>SUM(C6:C10)</f>
        <v>3000000</v>
      </c>
    </row>
    <row r="11" spans="1:5" x14ac:dyDescent="0.3">
      <c r="A11" s="26" t="s">
        <v>9</v>
      </c>
      <c r="B11" s="27"/>
      <c r="C11" s="31"/>
      <c r="D11" s="32"/>
    </row>
    <row r="12" spans="1:5" x14ac:dyDescent="0.3">
      <c r="A12" s="4" t="s">
        <v>10</v>
      </c>
      <c r="B12" s="5"/>
      <c r="C12" s="29"/>
      <c r="D12" s="30"/>
    </row>
    <row r="13" spans="1:5" x14ac:dyDescent="0.3">
      <c r="A13" t="s">
        <v>49</v>
      </c>
      <c r="B13" s="5"/>
      <c r="C13" s="29">
        <v>1200000</v>
      </c>
      <c r="D13" s="30"/>
    </row>
    <row r="14" spans="1:5" x14ac:dyDescent="0.3">
      <c r="A14" t="s">
        <v>50</v>
      </c>
      <c r="B14" s="5"/>
      <c r="C14" s="29">
        <v>1500000</v>
      </c>
      <c r="D14" s="30"/>
    </row>
    <row r="15" spans="1:5" x14ac:dyDescent="0.3">
      <c r="A15" t="s">
        <v>51</v>
      </c>
      <c r="B15" s="5"/>
      <c r="C15" s="29">
        <v>2000000</v>
      </c>
      <c r="D15" s="30"/>
    </row>
    <row r="16" spans="1:5" x14ac:dyDescent="0.3">
      <c r="A16" t="s">
        <v>52</v>
      </c>
      <c r="B16" s="5"/>
      <c r="C16" s="29">
        <v>800000</v>
      </c>
      <c r="D16" s="30">
        <f>SUM(C13:C16)</f>
        <v>5500000</v>
      </c>
    </row>
    <row r="17" spans="1:4" x14ac:dyDescent="0.3">
      <c r="A17" s="33" t="s">
        <v>13</v>
      </c>
      <c r="B17" s="34"/>
      <c r="C17" s="35"/>
      <c r="D17" s="36"/>
    </row>
    <row r="18" spans="1:4" x14ac:dyDescent="0.3">
      <c r="A18" t="s">
        <v>53</v>
      </c>
      <c r="B18" s="5"/>
      <c r="C18" s="29">
        <v>200000</v>
      </c>
      <c r="D18" s="30">
        <f>SUM(C18)</f>
        <v>200000</v>
      </c>
    </row>
    <row r="19" spans="1:4" x14ac:dyDescent="0.3">
      <c r="A19" s="37" t="s">
        <v>16</v>
      </c>
      <c r="B19" s="38"/>
      <c r="C19" s="39"/>
      <c r="D19" s="40">
        <f>SUM(D18,D16,D10)</f>
        <v>8700000</v>
      </c>
    </row>
    <row r="20" spans="1:4" x14ac:dyDescent="0.3">
      <c r="A20" s="23" t="s">
        <v>17</v>
      </c>
      <c r="B20" s="24"/>
      <c r="C20" s="41"/>
      <c r="D20" s="42"/>
    </row>
    <row r="21" spans="1:4" x14ac:dyDescent="0.3">
      <c r="A21" s="26" t="s">
        <v>3</v>
      </c>
      <c r="B21" s="27"/>
      <c r="C21" s="31"/>
      <c r="D21" s="32"/>
    </row>
    <row r="22" spans="1:4" x14ac:dyDescent="0.3">
      <c r="A22" s="43" t="s">
        <v>54</v>
      </c>
      <c r="B22" s="5"/>
      <c r="C22" s="29">
        <v>1000000</v>
      </c>
      <c r="D22" s="30"/>
    </row>
    <row r="23" spans="1:4" x14ac:dyDescent="0.3">
      <c r="A23" s="43" t="s">
        <v>55</v>
      </c>
      <c r="B23" s="5"/>
      <c r="C23" s="29">
        <v>100000</v>
      </c>
      <c r="D23" s="30"/>
    </row>
    <row r="24" spans="1:4" x14ac:dyDescent="0.3">
      <c r="A24" s="43" t="s">
        <v>56</v>
      </c>
      <c r="B24" s="5"/>
      <c r="C24" s="29">
        <v>800000</v>
      </c>
      <c r="D24" s="30"/>
    </row>
    <row r="25" spans="1:4" x14ac:dyDescent="0.3">
      <c r="A25" s="43" t="s">
        <v>57</v>
      </c>
      <c r="B25" s="5"/>
      <c r="C25" s="29">
        <v>200000</v>
      </c>
      <c r="D25" s="30">
        <f>SUM(C22:C25)</f>
        <v>2100000</v>
      </c>
    </row>
    <row r="26" spans="1:4" x14ac:dyDescent="0.3">
      <c r="A26" s="26" t="s">
        <v>58</v>
      </c>
      <c r="B26" s="44"/>
      <c r="C26" s="45"/>
      <c r="D26" s="46"/>
    </row>
    <row r="27" spans="1:4" x14ac:dyDescent="0.3">
      <c r="A27" s="47" t="s">
        <v>10</v>
      </c>
      <c r="B27" s="48"/>
      <c r="C27" s="5"/>
      <c r="D27" s="6"/>
    </row>
    <row r="28" spans="1:4" x14ac:dyDescent="0.3">
      <c r="A28" s="43" t="s">
        <v>59</v>
      </c>
      <c r="B28" s="48"/>
      <c r="C28" s="5">
        <v>1000000</v>
      </c>
      <c r="D28" s="6">
        <f>SUM(C28)</f>
        <v>1000000</v>
      </c>
    </row>
    <row r="29" spans="1:4" x14ac:dyDescent="0.3">
      <c r="A29" s="49" t="s">
        <v>60</v>
      </c>
      <c r="B29" s="50"/>
      <c r="C29" s="34"/>
      <c r="D29" s="51"/>
    </row>
    <row r="30" spans="1:4" x14ac:dyDescent="0.3">
      <c r="A30" s="43"/>
      <c r="B30" s="48"/>
      <c r="C30" s="5"/>
      <c r="D30" s="6"/>
    </row>
    <row r="31" spans="1:4" x14ac:dyDescent="0.3">
      <c r="A31" s="37" t="s">
        <v>21</v>
      </c>
      <c r="B31" s="38"/>
      <c r="C31" s="38"/>
      <c r="D31" s="52">
        <f>SUM(D30,D28)</f>
        <v>1000000</v>
      </c>
    </row>
    <row r="32" spans="1:4" x14ac:dyDescent="0.3">
      <c r="A32" s="23" t="s">
        <v>22</v>
      </c>
      <c r="B32" s="24"/>
      <c r="C32" s="24"/>
      <c r="D32" s="25"/>
    </row>
    <row r="33" spans="1:12" x14ac:dyDescent="0.3">
      <c r="A33" s="53" t="s">
        <v>23</v>
      </c>
      <c r="B33" s="54"/>
      <c r="C33" s="54"/>
      <c r="D33" s="55"/>
    </row>
    <row r="34" spans="1:12" x14ac:dyDescent="0.3">
      <c r="A34" s="4"/>
      <c r="B34" s="5"/>
      <c r="C34" s="5">
        <v>5600000</v>
      </c>
      <c r="D34" s="6">
        <f>SUM(C34)</f>
        <v>5600000</v>
      </c>
    </row>
    <row r="35" spans="1:12" x14ac:dyDescent="0.3">
      <c r="A35" s="53" t="s">
        <v>26</v>
      </c>
      <c r="B35" s="54"/>
      <c r="C35" s="54"/>
      <c r="D35" s="55"/>
    </row>
    <row r="36" spans="1:12" x14ac:dyDescent="0.3">
      <c r="A36" s="7"/>
      <c r="B36" s="8"/>
      <c r="C36" s="8"/>
      <c r="D36" s="9"/>
    </row>
    <row r="37" spans="1:12" x14ac:dyDescent="0.3">
      <c r="A37" s="56" t="s">
        <v>30</v>
      </c>
      <c r="B37" s="57"/>
      <c r="C37" s="58"/>
      <c r="D37" s="59">
        <f>SUM(D34,D28,D25)</f>
        <v>8700000</v>
      </c>
      <c r="H37" t="s">
        <v>36</v>
      </c>
      <c r="K37" s="16" t="s">
        <v>22</v>
      </c>
      <c r="L37" s="17">
        <f>(D19-D31)</f>
        <v>7700000</v>
      </c>
    </row>
    <row r="38" spans="1:12" x14ac:dyDescent="0.3">
      <c r="A38" s="1"/>
      <c r="B38" s="13"/>
      <c r="C38" s="13"/>
      <c r="D38" s="14"/>
      <c r="H38" t="s">
        <v>37</v>
      </c>
      <c r="K38" s="16" t="s">
        <v>33</v>
      </c>
      <c r="L38" s="17" t="e">
        <f>SUM(D31,#REF!)</f>
        <v>#REF!</v>
      </c>
    </row>
    <row r="39" spans="1:12" x14ac:dyDescent="0.3">
      <c r="A39" s="84" t="s">
        <v>31</v>
      </c>
      <c r="B39" s="85"/>
      <c r="C39" s="85"/>
      <c r="D39" s="86"/>
    </row>
    <row r="40" spans="1:12" x14ac:dyDescent="0.3">
      <c r="A40" s="15" t="s">
        <v>34</v>
      </c>
      <c r="B40" s="85" t="s">
        <v>35</v>
      </c>
      <c r="C40" s="85"/>
      <c r="D40" s="86"/>
    </row>
    <row r="41" spans="1:12" x14ac:dyDescent="0.3">
      <c r="A41" s="18"/>
      <c r="B41" s="19"/>
      <c r="C41" s="19"/>
      <c r="D41" s="20"/>
    </row>
    <row r="42" spans="1:12" x14ac:dyDescent="0.3">
      <c r="A42" s="15" t="s">
        <v>38</v>
      </c>
      <c r="B42" s="87" t="s">
        <v>61</v>
      </c>
      <c r="C42" s="87"/>
      <c r="D42" s="88"/>
    </row>
    <row r="43" spans="1:12" x14ac:dyDescent="0.3">
      <c r="A43" s="21" t="s">
        <v>40</v>
      </c>
      <c r="B43" s="76" t="s">
        <v>62</v>
      </c>
      <c r="C43" s="76"/>
      <c r="D43" s="77"/>
    </row>
  </sheetData>
  <mergeCells count="6">
    <mergeCell ref="A2:D2"/>
    <mergeCell ref="A3:D3"/>
    <mergeCell ref="A39:D39"/>
    <mergeCell ref="B40:D40"/>
    <mergeCell ref="B42:D42"/>
    <mergeCell ref="B43:D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7DAAA-C5E7-4706-8C9B-010870A10D68}">
  <dimension ref="A1:E54"/>
  <sheetViews>
    <sheetView workbookViewId="0">
      <selection activeCell="E27" sqref="E27"/>
    </sheetView>
  </sheetViews>
  <sheetFormatPr baseColWidth="10" defaultRowHeight="14.4" x14ac:dyDescent="0.3"/>
  <cols>
    <col min="1" max="1" width="48.21875" bestFit="1" customWidth="1"/>
    <col min="2" max="4" width="13.77734375" bestFit="1" customWidth="1"/>
    <col min="5" max="5" width="50.5546875" bestFit="1" customWidth="1"/>
  </cols>
  <sheetData>
    <row r="1" spans="1:5" ht="17.399999999999999" x14ac:dyDescent="0.3">
      <c r="E1" s="22" t="s">
        <v>65</v>
      </c>
    </row>
    <row r="2" spans="1:5" x14ac:dyDescent="0.3">
      <c r="A2" s="78" t="s">
        <v>65</v>
      </c>
      <c r="B2" s="79"/>
      <c r="C2" s="79"/>
      <c r="D2" s="80"/>
    </row>
    <row r="3" spans="1:5" x14ac:dyDescent="0.3">
      <c r="A3" s="81" t="s">
        <v>66</v>
      </c>
      <c r="B3" s="82"/>
      <c r="C3" s="82"/>
      <c r="D3" s="83"/>
    </row>
    <row r="4" spans="1:5" x14ac:dyDescent="0.3">
      <c r="A4" s="60" t="s">
        <v>2</v>
      </c>
      <c r="B4" s="61"/>
      <c r="C4" s="61"/>
      <c r="D4" s="62"/>
    </row>
    <row r="5" spans="1:5" x14ac:dyDescent="0.3">
      <c r="A5" s="63" t="s">
        <v>3</v>
      </c>
      <c r="B5" s="5"/>
      <c r="C5" s="5"/>
      <c r="D5" s="6"/>
    </row>
    <row r="6" spans="1:5" x14ac:dyDescent="0.3">
      <c r="A6" t="s">
        <v>67</v>
      </c>
      <c r="B6" s="5"/>
      <c r="C6" s="5">
        <v>11000</v>
      </c>
      <c r="D6" s="6"/>
    </row>
    <row r="7" spans="1:5" x14ac:dyDescent="0.3">
      <c r="A7" t="s">
        <v>68</v>
      </c>
      <c r="B7" s="5"/>
      <c r="C7" s="5">
        <v>561000</v>
      </c>
      <c r="D7" s="6"/>
    </row>
    <row r="8" spans="1:5" x14ac:dyDescent="0.3">
      <c r="A8" t="s">
        <v>69</v>
      </c>
      <c r="B8" s="5"/>
      <c r="C8" s="5">
        <v>88000</v>
      </c>
      <c r="D8" s="6"/>
    </row>
    <row r="9" spans="1:5" x14ac:dyDescent="0.3">
      <c r="A9" t="s">
        <v>70</v>
      </c>
      <c r="B9" s="5"/>
      <c r="C9" s="5">
        <v>257000</v>
      </c>
      <c r="D9" s="6"/>
    </row>
    <row r="10" spans="1:5" x14ac:dyDescent="0.3">
      <c r="A10" t="s">
        <v>71</v>
      </c>
      <c r="B10" s="5"/>
      <c r="C10" s="5">
        <v>17000</v>
      </c>
      <c r="D10" s="6"/>
    </row>
    <row r="11" spans="1:5" x14ac:dyDescent="0.3">
      <c r="A11" t="s">
        <v>72</v>
      </c>
      <c r="B11" s="5"/>
      <c r="C11" s="5">
        <v>211000</v>
      </c>
      <c r="D11" s="6"/>
    </row>
    <row r="12" spans="1:5" x14ac:dyDescent="0.3">
      <c r="A12" t="s">
        <v>73</v>
      </c>
      <c r="B12" s="5"/>
      <c r="C12" s="5">
        <v>36000</v>
      </c>
      <c r="D12" s="6">
        <f>SUM(C6:C12)</f>
        <v>1181000</v>
      </c>
    </row>
    <row r="13" spans="1:5" x14ac:dyDescent="0.3">
      <c r="A13" s="63" t="s">
        <v>9</v>
      </c>
      <c r="B13" s="5"/>
      <c r="C13" s="5"/>
      <c r="D13" s="6"/>
    </row>
    <row r="14" spans="1:5" x14ac:dyDescent="0.3">
      <c r="A14" s="64" t="s">
        <v>10</v>
      </c>
      <c r="B14" s="5"/>
      <c r="C14" s="5"/>
      <c r="D14" s="6"/>
    </row>
    <row r="15" spans="1:5" x14ac:dyDescent="0.3">
      <c r="A15" t="s">
        <v>74</v>
      </c>
      <c r="B15" s="5"/>
      <c r="C15" s="5">
        <v>700000</v>
      </c>
      <c r="D15" s="6"/>
    </row>
    <row r="16" spans="1:5" x14ac:dyDescent="0.3">
      <c r="A16" t="s">
        <v>75</v>
      </c>
      <c r="B16" s="5"/>
      <c r="C16" s="5">
        <v>1520000</v>
      </c>
      <c r="D16" s="6"/>
    </row>
    <row r="17" spans="1:4" x14ac:dyDescent="0.3">
      <c r="A17" t="s">
        <v>76</v>
      </c>
      <c r="B17" s="5"/>
      <c r="C17" s="5">
        <v>270000</v>
      </c>
      <c r="D17" s="6"/>
    </row>
    <row r="18" spans="1:4" x14ac:dyDescent="0.3">
      <c r="A18" t="s">
        <v>77</v>
      </c>
      <c r="B18" s="5"/>
      <c r="C18" s="5">
        <v>311000</v>
      </c>
      <c r="D18" s="6"/>
    </row>
    <row r="19" spans="1:4" x14ac:dyDescent="0.3">
      <c r="A19" t="s">
        <v>78</v>
      </c>
      <c r="B19" s="5"/>
      <c r="C19" s="5">
        <v>165000</v>
      </c>
      <c r="D19" s="6"/>
    </row>
    <row r="20" spans="1:4" x14ac:dyDescent="0.3">
      <c r="A20" t="s">
        <v>79</v>
      </c>
      <c r="B20" s="5"/>
      <c r="C20" s="5">
        <v>139000</v>
      </c>
      <c r="D20" s="6"/>
    </row>
    <row r="21" spans="1:4" x14ac:dyDescent="0.3">
      <c r="A21" t="s">
        <v>80</v>
      </c>
      <c r="B21" s="5"/>
      <c r="C21" s="5">
        <v>117000</v>
      </c>
      <c r="D21" s="6">
        <f>SUM(C15:C21)</f>
        <v>3222000</v>
      </c>
    </row>
    <row r="22" spans="1:4" x14ac:dyDescent="0.3">
      <c r="A22" s="64" t="s">
        <v>13</v>
      </c>
      <c r="B22" s="5"/>
      <c r="C22" s="5"/>
      <c r="D22" s="6"/>
    </row>
    <row r="23" spans="1:4" x14ac:dyDescent="0.3">
      <c r="A23" t="s">
        <v>81</v>
      </c>
      <c r="B23" s="5"/>
      <c r="C23" s="5">
        <v>80000</v>
      </c>
      <c r="D23" s="6"/>
    </row>
    <row r="24" spans="1:4" x14ac:dyDescent="0.3">
      <c r="A24" t="s">
        <v>82</v>
      </c>
      <c r="B24" s="5"/>
      <c r="C24" s="5">
        <v>220000</v>
      </c>
      <c r="D24" s="6">
        <f>SUM(C23:C24)</f>
        <v>300000</v>
      </c>
    </row>
    <row r="25" spans="1:4" x14ac:dyDescent="0.3">
      <c r="B25" s="5"/>
      <c r="C25" s="5"/>
      <c r="D25" s="6"/>
    </row>
    <row r="26" spans="1:4" x14ac:dyDescent="0.3">
      <c r="A26" s="65" t="s">
        <v>16</v>
      </c>
      <c r="B26" s="66"/>
      <c r="C26" s="66"/>
      <c r="D26" s="67">
        <f>SUM(D24,D12,D21)</f>
        <v>4703000</v>
      </c>
    </row>
    <row r="27" spans="1:4" x14ac:dyDescent="0.3">
      <c r="A27" s="60" t="s">
        <v>17</v>
      </c>
      <c r="B27" s="61"/>
      <c r="C27" s="61"/>
      <c r="D27" s="62"/>
    </row>
    <row r="28" spans="1:4" x14ac:dyDescent="0.3">
      <c r="A28" s="64" t="s">
        <v>3</v>
      </c>
      <c r="B28" s="5"/>
      <c r="C28" s="5"/>
      <c r="D28" s="6"/>
    </row>
    <row r="29" spans="1:4" x14ac:dyDescent="0.3">
      <c r="A29" t="s">
        <v>83</v>
      </c>
      <c r="B29" s="5"/>
      <c r="C29" s="5">
        <v>316000</v>
      </c>
      <c r="D29" s="6"/>
    </row>
    <row r="30" spans="1:4" x14ac:dyDescent="0.3">
      <c r="A30" t="s">
        <v>84</v>
      </c>
      <c r="B30" s="5"/>
      <c r="C30" s="5">
        <v>148000</v>
      </c>
      <c r="D30" s="6"/>
    </row>
    <row r="31" spans="1:4" x14ac:dyDescent="0.3">
      <c r="A31" t="s">
        <v>85</v>
      </c>
      <c r="B31" s="5"/>
      <c r="C31" s="5">
        <v>43000</v>
      </c>
      <c r="D31" s="6">
        <f>SUM(C29:C31)</f>
        <v>507000</v>
      </c>
    </row>
    <row r="32" spans="1:4" x14ac:dyDescent="0.3">
      <c r="A32" s="68" t="s">
        <v>86</v>
      </c>
      <c r="B32" s="69"/>
      <c r="C32" s="69"/>
      <c r="D32" s="69"/>
    </row>
    <row r="33" spans="1:4" x14ac:dyDescent="0.3">
      <c r="A33" t="s">
        <v>87</v>
      </c>
      <c r="B33" s="69"/>
      <c r="C33" s="69"/>
      <c r="D33" s="69"/>
    </row>
    <row r="34" spans="1:4" x14ac:dyDescent="0.3">
      <c r="A34" t="s">
        <v>88</v>
      </c>
      <c r="B34" s="69"/>
      <c r="C34" s="5">
        <v>800000</v>
      </c>
      <c r="D34" s="69"/>
    </row>
    <row r="35" spans="1:4" x14ac:dyDescent="0.3">
      <c r="A35" t="s">
        <v>89</v>
      </c>
      <c r="B35" s="69"/>
      <c r="C35" s="5">
        <v>580000</v>
      </c>
      <c r="D35" s="70">
        <f>SUM(C34:C35)</f>
        <v>1380000</v>
      </c>
    </row>
    <row r="36" spans="1:4" x14ac:dyDescent="0.3">
      <c r="A36" s="7" t="s">
        <v>21</v>
      </c>
      <c r="B36" s="8"/>
      <c r="C36" s="8"/>
      <c r="D36" s="9">
        <f>SUM(D35,D31)</f>
        <v>1887000</v>
      </c>
    </row>
    <row r="37" spans="1:4" x14ac:dyDescent="0.3">
      <c r="A37" s="60" t="s">
        <v>22</v>
      </c>
      <c r="B37" s="61"/>
      <c r="C37" s="61"/>
      <c r="D37" s="62"/>
    </row>
    <row r="38" spans="1:4" x14ac:dyDescent="0.3">
      <c r="A38" s="4" t="s">
        <v>23</v>
      </c>
      <c r="B38" s="5"/>
      <c r="C38" s="5"/>
      <c r="D38" s="6"/>
    </row>
    <row r="39" spans="1:4" x14ac:dyDescent="0.3">
      <c r="A39" t="s">
        <v>90</v>
      </c>
      <c r="B39" s="5">
        <v>2560000</v>
      </c>
      <c r="C39" s="5">
        <f>SUM(B39)</f>
        <v>2560000</v>
      </c>
      <c r="D39" s="6"/>
    </row>
    <row r="40" spans="1:4" x14ac:dyDescent="0.3">
      <c r="A40" s="4"/>
      <c r="B40" s="5"/>
      <c r="C40" s="5"/>
      <c r="D40" s="6"/>
    </row>
    <row r="41" spans="1:4" x14ac:dyDescent="0.3">
      <c r="A41" s="4" t="s">
        <v>26</v>
      </c>
      <c r="B41" s="5"/>
      <c r="C41" s="5"/>
      <c r="D41" s="6"/>
    </row>
    <row r="42" spans="1:4" x14ac:dyDescent="0.3">
      <c r="A42" t="s">
        <v>91</v>
      </c>
      <c r="B42" s="5">
        <v>71000</v>
      </c>
      <c r="C42" s="5"/>
      <c r="D42" s="6"/>
    </row>
    <row r="43" spans="1:4" x14ac:dyDescent="0.3">
      <c r="A43" t="s">
        <v>92</v>
      </c>
      <c r="B43" s="5">
        <v>185000</v>
      </c>
      <c r="C43" s="5">
        <f>SUM(B42:B43)</f>
        <v>256000</v>
      </c>
      <c r="D43" s="6">
        <f>SUM(C43,C39)</f>
        <v>2816000</v>
      </c>
    </row>
    <row r="44" spans="1:4" x14ac:dyDescent="0.3">
      <c r="A44" s="7"/>
      <c r="B44" s="8"/>
      <c r="C44" s="8"/>
      <c r="D44" s="9"/>
    </row>
    <row r="45" spans="1:4" x14ac:dyDescent="0.3">
      <c r="A45" s="10" t="s">
        <v>30</v>
      </c>
      <c r="B45" s="11"/>
      <c r="C45" s="11"/>
      <c r="D45" s="12">
        <f>SUM(D43,D36)</f>
        <v>4703000</v>
      </c>
    </row>
    <row r="46" spans="1:4" x14ac:dyDescent="0.3">
      <c r="A46" s="1"/>
      <c r="B46" s="13"/>
      <c r="C46" s="13"/>
      <c r="D46" s="14"/>
    </row>
    <row r="47" spans="1:4" x14ac:dyDescent="0.3">
      <c r="A47" s="84" t="s">
        <v>31</v>
      </c>
      <c r="B47" s="85"/>
      <c r="C47" s="85"/>
      <c r="D47" s="86"/>
    </row>
    <row r="48" spans="1:4" x14ac:dyDescent="0.3">
      <c r="A48" s="15" t="s">
        <v>34</v>
      </c>
      <c r="B48" s="85" t="s">
        <v>35</v>
      </c>
      <c r="C48" s="85"/>
      <c r="D48" s="86"/>
    </row>
    <row r="49" spans="1:4" x14ac:dyDescent="0.3">
      <c r="A49" s="18"/>
      <c r="B49" s="19"/>
      <c r="C49" s="19"/>
      <c r="D49" s="20"/>
    </row>
    <row r="50" spans="1:4" x14ac:dyDescent="0.3">
      <c r="A50" s="15" t="s">
        <v>38</v>
      </c>
      <c r="B50" s="87" t="s">
        <v>61</v>
      </c>
      <c r="C50" s="87"/>
      <c r="D50" s="88"/>
    </row>
    <row r="51" spans="1:4" x14ac:dyDescent="0.3">
      <c r="A51" s="21" t="s">
        <v>40</v>
      </c>
      <c r="B51" s="76" t="s">
        <v>41</v>
      </c>
      <c r="C51" s="76"/>
      <c r="D51" s="77"/>
    </row>
    <row r="53" spans="1:4" x14ac:dyDescent="0.3">
      <c r="A53" s="16" t="s">
        <v>93</v>
      </c>
      <c r="B53" s="16"/>
    </row>
    <row r="54" spans="1:4" x14ac:dyDescent="0.3">
      <c r="A54" s="16" t="s">
        <v>94</v>
      </c>
      <c r="B54" s="16"/>
    </row>
  </sheetData>
  <mergeCells count="6">
    <mergeCell ref="B50:D50"/>
    <mergeCell ref="A2:D2"/>
    <mergeCell ref="A3:D3"/>
    <mergeCell ref="A47:D47"/>
    <mergeCell ref="B48:D48"/>
    <mergeCell ref="B51:D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F85-EFDD-405D-AB8F-C03352915B6D}">
  <dimension ref="A1:E37"/>
  <sheetViews>
    <sheetView workbookViewId="0">
      <selection activeCell="E10" sqref="E10"/>
    </sheetView>
  </sheetViews>
  <sheetFormatPr baseColWidth="10" defaultRowHeight="14.4" x14ac:dyDescent="0.3"/>
  <cols>
    <col min="1" max="1" width="38.33203125" bestFit="1" customWidth="1"/>
    <col min="3" max="4" width="13.77734375" bestFit="1" customWidth="1"/>
  </cols>
  <sheetData>
    <row r="1" spans="1:5" ht="17.399999999999999" x14ac:dyDescent="0.3">
      <c r="E1" s="89" t="s">
        <v>95</v>
      </c>
    </row>
    <row r="2" spans="1:5" x14ac:dyDescent="0.3">
      <c r="A2" s="78" t="s">
        <v>95</v>
      </c>
      <c r="B2" s="79"/>
      <c r="C2" s="79"/>
      <c r="D2" s="80"/>
    </row>
    <row r="3" spans="1:5" x14ac:dyDescent="0.3">
      <c r="A3" s="81" t="s">
        <v>96</v>
      </c>
      <c r="B3" s="82"/>
      <c r="C3" s="82"/>
      <c r="D3" s="83"/>
    </row>
    <row r="4" spans="1:5" x14ac:dyDescent="0.3">
      <c r="A4" s="23" t="s">
        <v>2</v>
      </c>
      <c r="B4" s="24"/>
      <c r="C4" s="24"/>
      <c r="D4" s="25"/>
    </row>
    <row r="5" spans="1:5" x14ac:dyDescent="0.3">
      <c r="A5" s="26" t="s">
        <v>3</v>
      </c>
      <c r="B5" s="27"/>
      <c r="C5" s="27"/>
      <c r="D5" s="28"/>
    </row>
    <row r="6" spans="1:5" x14ac:dyDescent="0.3">
      <c r="A6" t="s">
        <v>97</v>
      </c>
      <c r="B6" s="5"/>
      <c r="C6" s="29">
        <v>1320000</v>
      </c>
      <c r="D6" s="30"/>
    </row>
    <row r="7" spans="1:5" x14ac:dyDescent="0.3">
      <c r="A7" t="s">
        <v>46</v>
      </c>
      <c r="B7" s="5"/>
      <c r="C7" s="29">
        <v>240000</v>
      </c>
      <c r="D7" s="30"/>
    </row>
    <row r="8" spans="1:5" x14ac:dyDescent="0.3">
      <c r="A8" t="s">
        <v>45</v>
      </c>
      <c r="B8" s="5"/>
      <c r="C8" s="29">
        <v>50000</v>
      </c>
      <c r="D8" s="30"/>
    </row>
    <row r="9" spans="1:5" x14ac:dyDescent="0.3">
      <c r="A9" t="s">
        <v>47</v>
      </c>
      <c r="B9" s="5"/>
      <c r="C9" s="29">
        <v>1500000</v>
      </c>
      <c r="D9" s="30"/>
    </row>
    <row r="10" spans="1:5" x14ac:dyDescent="0.3">
      <c r="A10" t="s">
        <v>44</v>
      </c>
      <c r="B10" s="5"/>
      <c r="C10" s="29">
        <v>500</v>
      </c>
      <c r="D10" s="30"/>
    </row>
    <row r="11" spans="1:5" x14ac:dyDescent="0.3">
      <c r="A11" t="s">
        <v>48</v>
      </c>
      <c r="B11" s="5"/>
      <c r="C11" s="29">
        <v>220475</v>
      </c>
      <c r="D11" s="30"/>
    </row>
    <row r="12" spans="1:5" x14ac:dyDescent="0.3">
      <c r="A12" t="s">
        <v>98</v>
      </c>
      <c r="B12" s="5"/>
      <c r="C12" s="29">
        <v>320000</v>
      </c>
      <c r="D12" s="30">
        <f>SUM(C6:C12)</f>
        <v>3650975</v>
      </c>
    </row>
    <row r="13" spans="1:5" x14ac:dyDescent="0.3">
      <c r="A13" s="26" t="s">
        <v>9</v>
      </c>
      <c r="B13" s="27"/>
      <c r="C13" s="31"/>
      <c r="D13" s="32"/>
    </row>
    <row r="14" spans="1:5" x14ac:dyDescent="0.3">
      <c r="A14" s="4" t="s">
        <v>99</v>
      </c>
      <c r="B14" s="5"/>
      <c r="C14" s="29"/>
      <c r="D14" s="30"/>
    </row>
    <row r="15" spans="1:5" x14ac:dyDescent="0.3">
      <c r="A15" t="s">
        <v>100</v>
      </c>
      <c r="B15" s="5"/>
      <c r="C15" s="29">
        <v>255000</v>
      </c>
      <c r="D15" s="30"/>
    </row>
    <row r="16" spans="1:5" x14ac:dyDescent="0.3">
      <c r="A16" t="s">
        <v>101</v>
      </c>
      <c r="B16" s="5"/>
      <c r="C16" s="29">
        <v>160000</v>
      </c>
      <c r="D16" s="30">
        <f>SUM(C15:C16)</f>
        <v>415000</v>
      </c>
    </row>
    <row r="17" spans="1:4" x14ac:dyDescent="0.3">
      <c r="A17" s="33" t="s">
        <v>60</v>
      </c>
      <c r="B17" s="34"/>
      <c r="C17" s="35"/>
      <c r="D17" s="36"/>
    </row>
    <row r="18" spans="1:4" x14ac:dyDescent="0.3">
      <c r="A18" t="s">
        <v>53</v>
      </c>
      <c r="B18" s="5"/>
      <c r="C18" s="29">
        <v>810000</v>
      </c>
      <c r="D18" s="30"/>
    </row>
    <row r="19" spans="1:4" x14ac:dyDescent="0.3">
      <c r="A19" t="s">
        <v>102</v>
      </c>
      <c r="B19" s="5"/>
      <c r="C19" s="29">
        <v>630250</v>
      </c>
      <c r="D19" s="30">
        <f>SUM(C18:C19)</f>
        <v>1440250</v>
      </c>
    </row>
    <row r="20" spans="1:4" x14ac:dyDescent="0.3">
      <c r="A20" s="69" t="s">
        <v>103</v>
      </c>
      <c r="B20" s="5"/>
      <c r="C20" s="5"/>
      <c r="D20" s="6"/>
    </row>
    <row r="21" spans="1:4" x14ac:dyDescent="0.3">
      <c r="A21" t="s">
        <v>104</v>
      </c>
      <c r="B21" s="5"/>
      <c r="C21" s="29">
        <v>8900</v>
      </c>
      <c r="D21" s="30">
        <f>SUM(C21)</f>
        <v>8900</v>
      </c>
    </row>
    <row r="22" spans="1:4" x14ac:dyDescent="0.3">
      <c r="A22" s="71" t="s">
        <v>16</v>
      </c>
      <c r="B22" s="72"/>
      <c r="C22" s="72"/>
      <c r="D22" s="73">
        <f>SUM(D12,D16,D19,D21)</f>
        <v>5515125</v>
      </c>
    </row>
    <row r="23" spans="1:4" x14ac:dyDescent="0.3">
      <c r="A23" s="23" t="s">
        <v>17</v>
      </c>
      <c r="B23" s="24"/>
      <c r="C23" s="41"/>
      <c r="D23" s="42"/>
    </row>
    <row r="24" spans="1:4" x14ac:dyDescent="0.3">
      <c r="A24" s="26" t="s">
        <v>3</v>
      </c>
      <c r="B24" s="27"/>
      <c r="C24" s="31"/>
      <c r="D24" s="32"/>
    </row>
    <row r="25" spans="1:4" x14ac:dyDescent="0.3">
      <c r="A25" t="s">
        <v>56</v>
      </c>
      <c r="B25" s="5"/>
      <c r="C25" s="29">
        <v>320250</v>
      </c>
      <c r="D25" s="30"/>
    </row>
    <row r="26" spans="1:4" x14ac:dyDescent="0.3">
      <c r="A26" t="s">
        <v>54</v>
      </c>
      <c r="B26" s="5"/>
      <c r="C26" s="29">
        <v>425000</v>
      </c>
      <c r="D26" s="30">
        <f>SUM(C25:C26)</f>
        <v>745250</v>
      </c>
    </row>
    <row r="27" spans="1:4" x14ac:dyDescent="0.3">
      <c r="A27" s="26" t="s">
        <v>58</v>
      </c>
      <c r="B27" s="44"/>
      <c r="C27" s="45"/>
      <c r="D27" s="46"/>
    </row>
    <row r="28" spans="1:4" x14ac:dyDescent="0.3">
      <c r="A28" s="71" t="s">
        <v>21</v>
      </c>
      <c r="B28" s="72"/>
      <c r="C28" s="72"/>
      <c r="D28" s="73">
        <f>SUM(D26)</f>
        <v>745250</v>
      </c>
    </row>
    <row r="29" spans="1:4" x14ac:dyDescent="0.3">
      <c r="A29" s="23" t="s">
        <v>22</v>
      </c>
      <c r="B29" s="24"/>
      <c r="C29" s="24"/>
      <c r="D29" s="25"/>
    </row>
    <row r="30" spans="1:4" x14ac:dyDescent="0.3">
      <c r="A30" s="7" t="s">
        <v>105</v>
      </c>
      <c r="B30" s="8"/>
      <c r="C30" s="8"/>
      <c r="D30" s="9">
        <v>4769875</v>
      </c>
    </row>
    <row r="31" spans="1:4" x14ac:dyDescent="0.3">
      <c r="A31" s="71" t="s">
        <v>30</v>
      </c>
      <c r="B31" s="72"/>
      <c r="C31" s="72"/>
      <c r="D31" s="74">
        <f>SUM(D30,D28)</f>
        <v>5515125</v>
      </c>
    </row>
    <row r="32" spans="1:4" x14ac:dyDescent="0.3">
      <c r="A32" s="1"/>
      <c r="B32" s="13"/>
      <c r="C32" s="13"/>
      <c r="D32" s="14"/>
    </row>
    <row r="33" spans="1:4" x14ac:dyDescent="0.3">
      <c r="A33" s="84" t="s">
        <v>31</v>
      </c>
      <c r="B33" s="85"/>
      <c r="C33" s="85"/>
      <c r="D33" s="86"/>
    </row>
    <row r="34" spans="1:4" x14ac:dyDescent="0.3">
      <c r="A34" s="15" t="s">
        <v>34</v>
      </c>
      <c r="B34" s="85" t="s">
        <v>35</v>
      </c>
      <c r="C34" s="85"/>
      <c r="D34" s="86"/>
    </row>
    <row r="35" spans="1:4" x14ac:dyDescent="0.3">
      <c r="A35" s="18"/>
      <c r="B35" s="19"/>
      <c r="C35" s="19"/>
      <c r="D35" s="20"/>
    </row>
    <row r="36" spans="1:4" x14ac:dyDescent="0.3">
      <c r="A36" s="15" t="s">
        <v>106</v>
      </c>
      <c r="B36" s="87" t="s">
        <v>61</v>
      </c>
      <c r="C36" s="87"/>
      <c r="D36" s="88"/>
    </row>
    <row r="37" spans="1:4" x14ac:dyDescent="0.3">
      <c r="A37" s="21" t="s">
        <v>107</v>
      </c>
      <c r="B37" s="76" t="s">
        <v>62</v>
      </c>
      <c r="C37" s="76"/>
      <c r="D37" s="77"/>
    </row>
  </sheetData>
  <mergeCells count="6">
    <mergeCell ref="B37:D37"/>
    <mergeCell ref="A2:D2"/>
    <mergeCell ref="B36:D36"/>
    <mergeCell ref="A3:D3"/>
    <mergeCell ref="A33:D33"/>
    <mergeCell ref="B34:D34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4C49-8156-4AE5-A5FF-FC4CFF8D0318}">
  <dimension ref="A1:E38"/>
  <sheetViews>
    <sheetView topLeftCell="A22" workbookViewId="0">
      <selection activeCell="G8" sqref="G8"/>
    </sheetView>
  </sheetViews>
  <sheetFormatPr baseColWidth="10" defaultRowHeight="14.4" x14ac:dyDescent="0.3"/>
  <cols>
    <col min="1" max="1" width="33.88671875" bestFit="1" customWidth="1"/>
    <col min="3" max="4" width="13.77734375" bestFit="1" customWidth="1"/>
  </cols>
  <sheetData>
    <row r="1" spans="1:5" ht="18" x14ac:dyDescent="0.35">
      <c r="E1" s="90" t="s">
        <v>108</v>
      </c>
    </row>
    <row r="2" spans="1:5" x14ac:dyDescent="0.3">
      <c r="A2" s="78" t="s">
        <v>108</v>
      </c>
      <c r="B2" s="79"/>
      <c r="C2" s="79"/>
      <c r="D2" s="80"/>
    </row>
    <row r="3" spans="1:5" x14ac:dyDescent="0.3">
      <c r="A3" s="81" t="s">
        <v>109</v>
      </c>
      <c r="B3" s="82"/>
      <c r="C3" s="82"/>
      <c r="D3" s="83"/>
    </row>
    <row r="4" spans="1:5" x14ac:dyDescent="0.3">
      <c r="A4" s="23" t="s">
        <v>2</v>
      </c>
      <c r="B4" s="24"/>
      <c r="C4" s="24"/>
      <c r="D4" s="25"/>
    </row>
    <row r="5" spans="1:5" x14ac:dyDescent="0.3">
      <c r="A5" s="26" t="s">
        <v>3</v>
      </c>
      <c r="B5" s="27"/>
      <c r="C5" s="27"/>
      <c r="D5" s="28"/>
    </row>
    <row r="6" spans="1:5" x14ac:dyDescent="0.3">
      <c r="A6" s="75" t="s">
        <v>110</v>
      </c>
      <c r="B6" s="5"/>
      <c r="C6" s="29">
        <v>160420</v>
      </c>
      <c r="D6" s="30"/>
    </row>
    <row r="7" spans="1:5" x14ac:dyDescent="0.3">
      <c r="A7" s="75" t="s">
        <v>111</v>
      </c>
      <c r="B7" s="5"/>
      <c r="C7" s="29">
        <v>194613</v>
      </c>
      <c r="D7" s="30"/>
    </row>
    <row r="8" spans="1:5" x14ac:dyDescent="0.3">
      <c r="A8" s="75" t="s">
        <v>67</v>
      </c>
      <c r="B8" s="5"/>
      <c r="C8" s="29">
        <v>17905</v>
      </c>
      <c r="D8" s="30"/>
    </row>
    <row r="9" spans="1:5" x14ac:dyDescent="0.3">
      <c r="A9" s="75" t="s">
        <v>112</v>
      </c>
      <c r="B9" s="5"/>
      <c r="C9" s="29">
        <v>700422</v>
      </c>
      <c r="D9" s="30"/>
    </row>
    <row r="10" spans="1:5" x14ac:dyDescent="0.3">
      <c r="A10" s="75" t="s">
        <v>113</v>
      </c>
      <c r="B10" s="5"/>
      <c r="C10" s="29">
        <v>8413</v>
      </c>
      <c r="D10" s="30"/>
    </row>
    <row r="11" spans="1:5" x14ac:dyDescent="0.3">
      <c r="A11" s="75" t="s">
        <v>71</v>
      </c>
      <c r="B11" s="5"/>
      <c r="C11" s="29">
        <v>635470</v>
      </c>
      <c r="D11" s="30"/>
    </row>
    <row r="12" spans="1:5" x14ac:dyDescent="0.3">
      <c r="A12" s="75" t="s">
        <v>68</v>
      </c>
      <c r="B12" s="5"/>
      <c r="C12" s="29">
        <v>1234112</v>
      </c>
      <c r="D12" s="30"/>
    </row>
    <row r="13" spans="1:5" x14ac:dyDescent="0.3">
      <c r="A13" s="75" t="s">
        <v>114</v>
      </c>
      <c r="B13" s="5"/>
      <c r="C13" s="29">
        <v>35231</v>
      </c>
      <c r="D13" s="30"/>
    </row>
    <row r="14" spans="1:5" x14ac:dyDescent="0.3">
      <c r="A14" s="75" t="s">
        <v>115</v>
      </c>
      <c r="B14" s="5"/>
      <c r="C14" s="29">
        <v>3245112</v>
      </c>
      <c r="D14" s="30"/>
    </row>
    <row r="15" spans="1:5" x14ac:dyDescent="0.3">
      <c r="A15" s="75" t="s">
        <v>4</v>
      </c>
      <c r="B15" s="5"/>
      <c r="C15" s="29">
        <v>500</v>
      </c>
      <c r="D15" s="30"/>
    </row>
    <row r="16" spans="1:5" x14ac:dyDescent="0.3">
      <c r="A16" s="75" t="s">
        <v>116</v>
      </c>
      <c r="B16" s="5"/>
      <c r="C16" s="29">
        <v>875520</v>
      </c>
      <c r="D16" s="30">
        <f>SUM(C6:C16)</f>
        <v>7107718</v>
      </c>
    </row>
    <row r="17" spans="1:4" x14ac:dyDescent="0.3">
      <c r="A17" s="26" t="s">
        <v>9</v>
      </c>
      <c r="B17" s="27"/>
      <c r="C17" s="31"/>
      <c r="D17" s="32"/>
    </row>
    <row r="18" spans="1:4" x14ac:dyDescent="0.3">
      <c r="A18" s="4" t="s">
        <v>99</v>
      </c>
      <c r="B18" s="5"/>
      <c r="C18" s="29"/>
      <c r="D18" s="30"/>
    </row>
    <row r="19" spans="1:4" x14ac:dyDescent="0.3">
      <c r="A19" s="75" t="s">
        <v>117</v>
      </c>
      <c r="B19" s="5"/>
      <c r="C19" s="29">
        <v>2127500</v>
      </c>
      <c r="D19" s="30"/>
    </row>
    <row r="20" spans="1:4" x14ac:dyDescent="0.3">
      <c r="A20" s="75" t="s">
        <v>118</v>
      </c>
      <c r="B20" s="5"/>
      <c r="C20" s="29">
        <v>60643</v>
      </c>
      <c r="D20" s="30">
        <f>SUM(C19:C20)</f>
        <v>2188143</v>
      </c>
    </row>
    <row r="21" spans="1:4" x14ac:dyDescent="0.3">
      <c r="A21" s="33" t="s">
        <v>60</v>
      </c>
      <c r="B21" s="34"/>
      <c r="C21" s="35"/>
      <c r="D21" s="36"/>
    </row>
    <row r="22" spans="1:4" x14ac:dyDescent="0.3">
      <c r="A22" s="75" t="s">
        <v>119</v>
      </c>
      <c r="B22" s="5"/>
      <c r="C22" s="29">
        <v>422920</v>
      </c>
      <c r="D22" s="30">
        <f>SUM(C22)</f>
        <v>422920</v>
      </c>
    </row>
    <row r="23" spans="1:4" x14ac:dyDescent="0.3">
      <c r="A23" s="71" t="s">
        <v>16</v>
      </c>
      <c r="B23" s="72"/>
      <c r="C23" s="72"/>
      <c r="D23" s="73">
        <f>SUM(D22,D20,D16)</f>
        <v>9718781</v>
      </c>
    </row>
    <row r="24" spans="1:4" x14ac:dyDescent="0.3">
      <c r="A24" s="23" t="s">
        <v>17</v>
      </c>
      <c r="B24" s="24"/>
      <c r="C24" s="41"/>
      <c r="D24" s="42"/>
    </row>
    <row r="25" spans="1:4" x14ac:dyDescent="0.3">
      <c r="A25" s="26" t="s">
        <v>3</v>
      </c>
      <c r="B25" s="27"/>
      <c r="C25" s="31"/>
      <c r="D25" s="32"/>
    </row>
    <row r="26" spans="1:4" x14ac:dyDescent="0.3">
      <c r="A26" s="75" t="s">
        <v>120</v>
      </c>
      <c r="B26" s="5"/>
      <c r="C26" s="29">
        <v>941420</v>
      </c>
      <c r="D26" s="30"/>
    </row>
    <row r="27" spans="1:4" x14ac:dyDescent="0.3">
      <c r="A27" s="75" t="s">
        <v>83</v>
      </c>
      <c r="B27" s="5"/>
      <c r="C27" s="29">
        <v>29824</v>
      </c>
      <c r="D27" s="30">
        <f>SUM(C26:C27)</f>
        <v>971244</v>
      </c>
    </row>
    <row r="28" spans="1:4" x14ac:dyDescent="0.3">
      <c r="A28" s="26" t="s">
        <v>58</v>
      </c>
      <c r="B28" s="44"/>
      <c r="C28" s="45"/>
      <c r="D28" s="46"/>
    </row>
    <row r="29" spans="1:4" x14ac:dyDescent="0.3">
      <c r="A29" s="71" t="s">
        <v>21</v>
      </c>
      <c r="B29" s="72"/>
      <c r="C29" s="72"/>
      <c r="D29" s="73">
        <f>SUM(D27)</f>
        <v>971244</v>
      </c>
    </row>
    <row r="30" spans="1:4" x14ac:dyDescent="0.3">
      <c r="A30" s="23" t="s">
        <v>22</v>
      </c>
      <c r="B30" s="24"/>
      <c r="C30" s="24"/>
      <c r="D30" s="25"/>
    </row>
    <row r="31" spans="1:4" x14ac:dyDescent="0.3">
      <c r="A31" s="7" t="s">
        <v>105</v>
      </c>
      <c r="B31" s="8"/>
      <c r="C31" s="8"/>
      <c r="D31" s="9">
        <v>8747537</v>
      </c>
    </row>
    <row r="32" spans="1:4" x14ac:dyDescent="0.3">
      <c r="A32" s="71" t="s">
        <v>30</v>
      </c>
      <c r="B32" s="72"/>
      <c r="C32" s="72"/>
      <c r="D32" s="74">
        <f>SUM(D31,D29)</f>
        <v>9718781</v>
      </c>
    </row>
    <row r="33" spans="1:4" x14ac:dyDescent="0.3">
      <c r="A33" s="1"/>
      <c r="B33" s="13"/>
      <c r="C33" s="13"/>
      <c r="D33" s="14"/>
    </row>
    <row r="34" spans="1:4" x14ac:dyDescent="0.3">
      <c r="A34" s="84" t="s">
        <v>31</v>
      </c>
      <c r="B34" s="85"/>
      <c r="C34" s="85"/>
      <c r="D34" s="86"/>
    </row>
    <row r="35" spans="1:4" x14ac:dyDescent="0.3">
      <c r="A35" s="15" t="s">
        <v>34</v>
      </c>
      <c r="B35" s="85" t="s">
        <v>35</v>
      </c>
      <c r="C35" s="85"/>
      <c r="D35" s="86"/>
    </row>
    <row r="36" spans="1:4" x14ac:dyDescent="0.3">
      <c r="A36" s="18"/>
      <c r="B36" s="19"/>
      <c r="C36" s="19"/>
      <c r="D36" s="20"/>
    </row>
    <row r="37" spans="1:4" x14ac:dyDescent="0.3">
      <c r="A37" s="15" t="s">
        <v>121</v>
      </c>
      <c r="B37" s="87" t="s">
        <v>61</v>
      </c>
      <c r="C37" s="87"/>
      <c r="D37" s="88"/>
    </row>
    <row r="38" spans="1:4" x14ac:dyDescent="0.3">
      <c r="A38" s="21" t="s">
        <v>107</v>
      </c>
      <c r="B38" s="76" t="s">
        <v>62</v>
      </c>
      <c r="C38" s="76"/>
      <c r="D38" s="77"/>
    </row>
  </sheetData>
  <mergeCells count="6">
    <mergeCell ref="B37:D37"/>
    <mergeCell ref="A2:D2"/>
    <mergeCell ref="A3:D3"/>
    <mergeCell ref="A34:D34"/>
    <mergeCell ref="B35:D35"/>
    <mergeCell ref="B38:D3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E4C0-9935-4447-9D85-7AF515B9FBED}">
  <dimension ref="A1:E44"/>
  <sheetViews>
    <sheetView topLeftCell="A24" workbookViewId="0">
      <selection activeCell="E1" sqref="E1"/>
    </sheetView>
  </sheetViews>
  <sheetFormatPr baseColWidth="10" defaultRowHeight="14.4" x14ac:dyDescent="0.3"/>
  <cols>
    <col min="1" max="1" width="33.88671875" bestFit="1" customWidth="1"/>
    <col min="3" max="4" width="13.77734375" bestFit="1" customWidth="1"/>
  </cols>
  <sheetData>
    <row r="1" spans="1:5" ht="17.399999999999999" x14ac:dyDescent="0.3">
      <c r="A1" s="78" t="s">
        <v>122</v>
      </c>
      <c r="B1" s="79"/>
      <c r="C1" s="79"/>
      <c r="D1" s="80"/>
      <c r="E1" s="89" t="s">
        <v>122</v>
      </c>
    </row>
    <row r="2" spans="1:5" x14ac:dyDescent="0.3">
      <c r="A2" s="81" t="s">
        <v>123</v>
      </c>
      <c r="B2" s="82"/>
      <c r="C2" s="82"/>
      <c r="D2" s="83"/>
    </row>
    <row r="3" spans="1:5" x14ac:dyDescent="0.3">
      <c r="A3" s="23" t="s">
        <v>2</v>
      </c>
      <c r="B3" s="24"/>
      <c r="C3" s="24"/>
      <c r="D3" s="25"/>
    </row>
    <row r="4" spans="1:5" x14ac:dyDescent="0.3">
      <c r="A4" s="26" t="s">
        <v>3</v>
      </c>
      <c r="B4" s="27"/>
      <c r="C4" s="27"/>
      <c r="D4" s="28"/>
    </row>
    <row r="5" spans="1:5" x14ac:dyDescent="0.3">
      <c r="A5" s="75" t="s">
        <v>124</v>
      </c>
      <c r="B5" s="5"/>
      <c r="C5" s="29">
        <v>730250</v>
      </c>
      <c r="D5" s="30"/>
    </row>
    <row r="6" spans="1:5" x14ac:dyDescent="0.3">
      <c r="A6" s="75" t="s">
        <v>68</v>
      </c>
      <c r="B6" s="5"/>
      <c r="C6" s="29">
        <v>588890</v>
      </c>
      <c r="D6" s="30"/>
    </row>
    <row r="7" spans="1:5" x14ac:dyDescent="0.3">
      <c r="A7" s="75" t="s">
        <v>115</v>
      </c>
      <c r="B7" s="5"/>
      <c r="C7" s="29">
        <v>3226080</v>
      </c>
      <c r="D7" s="30"/>
    </row>
    <row r="8" spans="1:5" x14ac:dyDescent="0.3">
      <c r="A8" s="75" t="s">
        <v>71</v>
      </c>
      <c r="B8" s="5"/>
      <c r="C8" s="29">
        <v>1940000</v>
      </c>
      <c r="D8" s="30"/>
    </row>
    <row r="9" spans="1:5" x14ac:dyDescent="0.3">
      <c r="A9" s="75" t="s">
        <v>67</v>
      </c>
      <c r="B9" s="5"/>
      <c r="C9" s="29">
        <v>125430</v>
      </c>
      <c r="D9" s="30"/>
    </row>
    <row r="10" spans="1:5" x14ac:dyDescent="0.3">
      <c r="A10" s="75" t="s">
        <v>112</v>
      </c>
      <c r="B10" s="5"/>
      <c r="C10" s="29">
        <v>240640</v>
      </c>
      <c r="D10" s="30"/>
    </row>
    <row r="11" spans="1:5" x14ac:dyDescent="0.3">
      <c r="A11" s="75" t="s">
        <v>4</v>
      </c>
      <c r="B11" s="5"/>
      <c r="C11" s="29">
        <v>1000</v>
      </c>
      <c r="D11" s="30">
        <f>SUM(C5:C11)</f>
        <v>6852290</v>
      </c>
    </row>
    <row r="12" spans="1:5" x14ac:dyDescent="0.3">
      <c r="A12" s="26" t="s">
        <v>9</v>
      </c>
      <c r="B12" s="27"/>
      <c r="C12" s="31"/>
      <c r="D12" s="32"/>
    </row>
    <row r="13" spans="1:5" x14ac:dyDescent="0.3">
      <c r="A13" s="4" t="s">
        <v>99</v>
      </c>
      <c r="B13" s="5"/>
      <c r="C13" s="29"/>
      <c r="D13" s="30"/>
    </row>
    <row r="14" spans="1:5" x14ac:dyDescent="0.3">
      <c r="A14" t="s">
        <v>120</v>
      </c>
      <c r="B14" s="5"/>
      <c r="C14" s="5">
        <v>675490</v>
      </c>
      <c r="D14" s="30"/>
    </row>
    <row r="15" spans="1:5" x14ac:dyDescent="0.3">
      <c r="A15" s="75" t="s">
        <v>80</v>
      </c>
      <c r="B15" s="5"/>
      <c r="C15" s="29">
        <v>210750</v>
      </c>
      <c r="D15" s="30">
        <f>SUM(C14:C15)</f>
        <v>886240</v>
      </c>
    </row>
    <row r="16" spans="1:5" x14ac:dyDescent="0.3">
      <c r="A16" s="33" t="s">
        <v>60</v>
      </c>
      <c r="B16" s="34"/>
      <c r="C16" s="35"/>
      <c r="D16" s="36"/>
    </row>
    <row r="17" spans="1:4" x14ac:dyDescent="0.3">
      <c r="A17" s="75" t="s">
        <v>119</v>
      </c>
      <c r="B17" s="5"/>
      <c r="C17" s="29">
        <v>105620</v>
      </c>
      <c r="D17" s="30">
        <f>SUM(C17)</f>
        <v>105620</v>
      </c>
    </row>
    <row r="18" spans="1:4" x14ac:dyDescent="0.3">
      <c r="A18" s="69" t="s">
        <v>103</v>
      </c>
      <c r="B18" s="5"/>
      <c r="C18" s="5"/>
      <c r="D18" s="6"/>
    </row>
    <row r="19" spans="1:4" x14ac:dyDescent="0.3">
      <c r="A19" s="75" t="s">
        <v>125</v>
      </c>
      <c r="B19" s="5"/>
      <c r="C19" s="29">
        <v>54620</v>
      </c>
      <c r="D19" s="30">
        <f>SUM(C19)</f>
        <v>54620</v>
      </c>
    </row>
    <row r="20" spans="1:4" x14ac:dyDescent="0.3">
      <c r="A20" s="71" t="s">
        <v>16</v>
      </c>
      <c r="B20" s="72"/>
      <c r="C20" s="72"/>
      <c r="D20" s="73">
        <f>SUM(D19,D17,D15,D11)</f>
        <v>7898770</v>
      </c>
    </row>
    <row r="21" spans="1:4" x14ac:dyDescent="0.3">
      <c r="A21" s="23" t="s">
        <v>17</v>
      </c>
      <c r="B21" s="24"/>
      <c r="C21" s="41"/>
      <c r="D21" s="42"/>
    </row>
    <row r="22" spans="1:4" x14ac:dyDescent="0.3">
      <c r="A22" s="26" t="s">
        <v>3</v>
      </c>
      <c r="B22" s="27"/>
      <c r="C22" s="31"/>
      <c r="D22" s="32"/>
    </row>
    <row r="23" spans="1:4" x14ac:dyDescent="0.3">
      <c r="A23" s="75" t="s">
        <v>126</v>
      </c>
      <c r="B23" s="5"/>
      <c r="C23" s="29">
        <v>620</v>
      </c>
      <c r="D23" s="30"/>
    </row>
    <row r="24" spans="1:4" x14ac:dyDescent="0.3">
      <c r="A24" s="75" t="s">
        <v>127</v>
      </c>
      <c r="B24" s="5"/>
      <c r="C24" s="29">
        <v>1402460</v>
      </c>
      <c r="D24" s="30"/>
    </row>
    <row r="25" spans="1:4" x14ac:dyDescent="0.3">
      <c r="A25" s="75" t="s">
        <v>128</v>
      </c>
      <c r="B25" s="5"/>
      <c r="C25" s="29">
        <v>2250750</v>
      </c>
      <c r="D25" s="30"/>
    </row>
    <row r="26" spans="1:4" x14ac:dyDescent="0.3">
      <c r="A26" s="75" t="s">
        <v>83</v>
      </c>
      <c r="B26" s="5"/>
      <c r="C26" s="29">
        <v>82750</v>
      </c>
      <c r="D26" s="30">
        <f>SUM(C23:C26)</f>
        <v>3736580</v>
      </c>
    </row>
    <row r="27" spans="1:4" x14ac:dyDescent="0.3">
      <c r="A27" s="26" t="s">
        <v>58</v>
      </c>
      <c r="B27" s="44"/>
      <c r="C27" s="45"/>
      <c r="D27" s="46"/>
    </row>
    <row r="28" spans="1:4" x14ac:dyDescent="0.3">
      <c r="A28" s="47" t="s">
        <v>99</v>
      </c>
      <c r="B28" s="48"/>
      <c r="C28" s="5"/>
      <c r="D28" s="6"/>
    </row>
    <row r="29" spans="1:4" x14ac:dyDescent="0.3">
      <c r="B29" s="48"/>
      <c r="C29" s="69"/>
      <c r="D29" s="6"/>
    </row>
    <row r="30" spans="1:4" x14ac:dyDescent="0.3">
      <c r="A30" s="49" t="s">
        <v>60</v>
      </c>
      <c r="B30" s="50"/>
      <c r="C30" s="34"/>
      <c r="D30" s="51"/>
    </row>
    <row r="31" spans="1:4" x14ac:dyDescent="0.3">
      <c r="A31" s="43"/>
      <c r="B31" s="48"/>
      <c r="C31" s="5"/>
      <c r="D31" s="6"/>
    </row>
    <row r="32" spans="1:4" x14ac:dyDescent="0.3">
      <c r="A32" s="71" t="s">
        <v>21</v>
      </c>
      <c r="B32" s="72"/>
      <c r="C32" s="72"/>
      <c r="D32" s="73">
        <f>SUM(D29,D26)</f>
        <v>3736580</v>
      </c>
    </row>
    <row r="33" spans="1:4" x14ac:dyDescent="0.3">
      <c r="A33" s="23" t="s">
        <v>22</v>
      </c>
      <c r="B33" s="24"/>
      <c r="C33" s="24"/>
      <c r="D33" s="25"/>
    </row>
    <row r="34" spans="1:4" x14ac:dyDescent="0.3">
      <c r="A34" s="53" t="s">
        <v>23</v>
      </c>
      <c r="B34" s="54"/>
      <c r="C34" s="54"/>
      <c r="D34" s="55"/>
    </row>
    <row r="35" spans="1:4" x14ac:dyDescent="0.3">
      <c r="A35" s="4"/>
      <c r="B35" s="5"/>
      <c r="C35" s="5"/>
      <c r="D35" s="6"/>
    </row>
    <row r="36" spans="1:4" x14ac:dyDescent="0.3">
      <c r="A36" s="53" t="s">
        <v>26</v>
      </c>
      <c r="B36" s="54"/>
      <c r="C36" s="54"/>
      <c r="D36" s="55"/>
    </row>
    <row r="37" spans="1:4" x14ac:dyDescent="0.3">
      <c r="A37" s="7" t="s">
        <v>105</v>
      </c>
      <c r="B37" s="8"/>
      <c r="C37" s="8"/>
      <c r="D37" s="9">
        <v>4162190</v>
      </c>
    </row>
    <row r="38" spans="1:4" x14ac:dyDescent="0.3">
      <c r="A38" s="71" t="s">
        <v>30</v>
      </c>
      <c r="B38" s="72"/>
      <c r="C38" s="72"/>
      <c r="D38" s="74">
        <f>SUM(D37,D32)</f>
        <v>7898770</v>
      </c>
    </row>
    <row r="39" spans="1:4" x14ac:dyDescent="0.3">
      <c r="A39" s="1"/>
      <c r="B39" s="13"/>
      <c r="C39" s="13"/>
      <c r="D39" s="14"/>
    </row>
    <row r="40" spans="1:4" x14ac:dyDescent="0.3">
      <c r="A40" s="84" t="s">
        <v>31</v>
      </c>
      <c r="B40" s="85"/>
      <c r="C40" s="85"/>
      <c r="D40" s="86"/>
    </row>
    <row r="41" spans="1:4" x14ac:dyDescent="0.3">
      <c r="A41" s="15" t="s">
        <v>34</v>
      </c>
      <c r="B41" s="85" t="s">
        <v>35</v>
      </c>
      <c r="C41" s="85"/>
      <c r="D41" s="86"/>
    </row>
    <row r="42" spans="1:4" x14ac:dyDescent="0.3">
      <c r="A42" s="18"/>
      <c r="B42" s="19"/>
      <c r="C42" s="19"/>
      <c r="D42" s="20"/>
    </row>
    <row r="43" spans="1:4" x14ac:dyDescent="0.3">
      <c r="A43" s="15" t="s">
        <v>129</v>
      </c>
      <c r="B43" s="87" t="s">
        <v>61</v>
      </c>
      <c r="C43" s="87"/>
      <c r="D43" s="88"/>
    </row>
    <row r="44" spans="1:4" x14ac:dyDescent="0.3">
      <c r="A44" s="21" t="s">
        <v>107</v>
      </c>
      <c r="B44" s="76" t="s">
        <v>62</v>
      </c>
      <c r="C44" s="76"/>
      <c r="D44" s="77"/>
    </row>
  </sheetData>
  <mergeCells count="6">
    <mergeCell ref="B44:D44"/>
    <mergeCell ref="A1:D1"/>
    <mergeCell ref="A2:D2"/>
    <mergeCell ref="A40:D40"/>
    <mergeCell ref="B41:D41"/>
    <mergeCell ref="B43:D4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F47D93F1711249B94E2F3907099445" ma:contentTypeVersion="3" ma:contentTypeDescription="Crear nuevo documento." ma:contentTypeScope="" ma:versionID="9d01be890e392129ff0ea99ecc967d42">
  <xsd:schema xmlns:xsd="http://www.w3.org/2001/XMLSchema" xmlns:xs="http://www.w3.org/2001/XMLSchema" xmlns:p="http://schemas.microsoft.com/office/2006/metadata/properties" xmlns:ns2="d25ccf01-e544-487a-9b83-cef692376d52" targetNamespace="http://schemas.microsoft.com/office/2006/metadata/properties" ma:root="true" ma:fieldsID="822a18e1c4d0e136cbc4220a8499ee9e" ns2:_="">
    <xsd:import namespace="d25ccf01-e544-487a-9b83-cef692376d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5ccf01-e544-487a-9b83-cef692376d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257FBD-FAA2-4F34-8E84-CE62E89DEA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5ccf01-e544-487a-9b83-cef692376d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2FB415-EB49-4A26-9D56-6F42554EE90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2D863C1-9E9C-49CB-93DA-FAA50576B1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EL PORVENIR, S. A.</vt:lpstr>
      <vt:lpstr>LA COMERCIAL S. A.</vt:lpstr>
      <vt:lpstr>EL CALLEJÓN DE LOS MILAGROS S. </vt:lpstr>
      <vt:lpstr>ALMACENES DEL NORTE S. A.</vt:lpstr>
      <vt:lpstr>LA ASTURIANA S. A.</vt:lpstr>
      <vt:lpstr>LA MONTAÑA S. A.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Ivan</dc:creator>
  <cp:lastModifiedBy>Gustavo Ivan</cp:lastModifiedBy>
  <dcterms:created xsi:type="dcterms:W3CDTF">2023-04-29T21:10:36Z</dcterms:created>
  <dcterms:modified xsi:type="dcterms:W3CDTF">2023-05-12T14:50:56Z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0x01010090F47D93F1711249B94E2F3907099445</vt:lpwstr>
  </property>
</Properties>
</file>