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05"/>
  <workbookPr/>
  <mc:AlternateContent xmlns:mc="http://schemas.openxmlformats.org/markup-compatibility/2006">
    <mc:Choice Requires="x15">
      <x15ac:absPath xmlns:x15ac="http://schemas.microsoft.com/office/spreadsheetml/2010/11/ac" url="C:\Users\Alumno\Downloads\"/>
    </mc:Choice>
  </mc:AlternateContent>
  <xr:revisionPtr revIDLastSave="0" documentId="11_D76B541D23128893A0508F536E5E26DB61BCACEC" xr6:coauthVersionLast="47" xr6:coauthVersionMax="47" xr10:uidLastSave="{00000000-0000-0000-0000-000000000000}"/>
  <bookViews>
    <workbookView xWindow="-105" yWindow="-105" windowWidth="23250" windowHeight="12450" xr2:uid="{00000000-000D-0000-FFFF-FFFF00000000}"/>
  </bookViews>
  <sheets>
    <sheet name="Lámparas para el hogar S. A." sheetId="2" r:id="rId1"/>
    <sheet name="Ralencar S.A. de C.V." sheetId="1"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2" l="1"/>
  <c r="B21" i="2"/>
  <c r="B28" i="2" s="1"/>
  <c r="B25" i="2"/>
  <c r="B26" i="2" s="1"/>
  <c r="B45" i="2"/>
  <c r="C34" i="2" s="1"/>
  <c r="C50" i="2"/>
  <c r="C51" i="2"/>
  <c r="C52" i="2"/>
  <c r="B53" i="2"/>
  <c r="B62" i="2" s="1"/>
  <c r="C54" i="2"/>
  <c r="C55" i="2"/>
  <c r="C56" i="2"/>
  <c r="C57" i="2"/>
  <c r="B58" i="2"/>
  <c r="C59" i="2"/>
  <c r="C60" i="2"/>
  <c r="B61" i="2"/>
  <c r="C62" i="2" l="1"/>
  <c r="B63" i="2"/>
  <c r="C63" i="2" s="1"/>
  <c r="C5" i="2"/>
  <c r="C15" i="2"/>
  <c r="C24" i="2"/>
  <c r="C28" i="2"/>
  <c r="C20" i="2"/>
  <c r="C6" i="2"/>
  <c r="C16" i="2"/>
  <c r="C9" i="2"/>
  <c r="C19" i="2"/>
  <c r="C10" i="2"/>
  <c r="C23" i="2"/>
  <c r="C7" i="2"/>
  <c r="C17" i="2"/>
  <c r="C8" i="2"/>
  <c r="C18" i="2"/>
  <c r="C14" i="2"/>
  <c r="C33" i="2"/>
  <c r="C32" i="2"/>
  <c r="C43" i="2"/>
  <c r="C37" i="2"/>
  <c r="C44" i="2"/>
  <c r="C31" i="2"/>
  <c r="C41" i="2"/>
  <c r="C38" i="2"/>
  <c r="C36" i="2"/>
  <c r="C45" i="2"/>
</calcChain>
</file>

<file path=xl/sharedStrings.xml><?xml version="1.0" encoding="utf-8"?>
<sst xmlns="http://schemas.openxmlformats.org/spreadsheetml/2006/main" count="137" uniqueCount="102">
  <si>
    <t>Lámparas para el hogar S. A.</t>
  </si>
  <si>
    <t>BALANCE GENERAL AL 31 DE DICIEMBRE DEL 20XX</t>
  </si>
  <si>
    <t xml:space="preserve">ACTIVO </t>
  </si>
  <si>
    <t>VALOR</t>
  </si>
  <si>
    <t>%</t>
  </si>
  <si>
    <t>CIRCULANTE</t>
  </si>
  <si>
    <t>DOCUMENTOS POR COBRAR</t>
  </si>
  <si>
    <t>CLIENTES</t>
  </si>
  <si>
    <t>DEUDORES DIVERSOS</t>
  </si>
  <si>
    <t>BANCOS</t>
  </si>
  <si>
    <t>INVENTARIO</t>
  </si>
  <si>
    <t>INVERSIONES TEMPORALES</t>
  </si>
  <si>
    <t>TOTAL ACTIVO CIRCULANTE</t>
  </si>
  <si>
    <t>NO CIRCULANTE</t>
  </si>
  <si>
    <t>FIJO</t>
  </si>
  <si>
    <t>EQUIPO DE CÓMPUTO</t>
  </si>
  <si>
    <t>TERRENO</t>
  </si>
  <si>
    <t>EDIFICIO</t>
  </si>
  <si>
    <t>MOBILIARIO Y EQUIPO</t>
  </si>
  <si>
    <t>SOFTWARE</t>
  </si>
  <si>
    <t>INSTALACIONES Y ADAPTACIONES</t>
  </si>
  <si>
    <t>EQUIPO DE REPARTO</t>
  </si>
  <si>
    <t>TOTAL ACTIVO FIJO</t>
  </si>
  <si>
    <t>DIFERIDO</t>
  </si>
  <si>
    <t>Pagos anticipados</t>
  </si>
  <si>
    <t>PATENTES Y MARCAS</t>
  </si>
  <si>
    <t>TOTAL ACTIVO DIFERIDO</t>
  </si>
  <si>
    <t>TOTAL ACTIVO NO CIRCULANTE</t>
  </si>
  <si>
    <t>OTROS ACTIVOS</t>
  </si>
  <si>
    <t>TOTAL ACTIVO</t>
  </si>
  <si>
    <t>PASIVO</t>
  </si>
  <si>
    <t>A CORTO PLAZO</t>
  </si>
  <si>
    <t>IMPUESTOS POR PAGAR</t>
  </si>
  <si>
    <t>DOCUMENTOS POR PAGAR</t>
  </si>
  <si>
    <t>ACREEDORES</t>
  </si>
  <si>
    <t>PROVEEDORES</t>
  </si>
  <si>
    <t>A LARGO PLAZO</t>
  </si>
  <si>
    <t>ACREEDOR HIPOTECARIO</t>
  </si>
  <si>
    <t>PRÉSTAMOS BANCARIOS L/P</t>
  </si>
  <si>
    <t>Cobros anticipados</t>
  </si>
  <si>
    <t>CAPITAL CONTABLE</t>
  </si>
  <si>
    <t>CAPITAL Contribuido</t>
  </si>
  <si>
    <t>CAPITAL SOCIAL</t>
  </si>
  <si>
    <t>CAPITAL ganado</t>
  </si>
  <si>
    <t>UTILIDADES ACUMULADAS</t>
  </si>
  <si>
    <t>Utilidad neta</t>
  </si>
  <si>
    <t>TOTAL PASIVO MAS CAPITAL CONTABLE</t>
  </si>
  <si>
    <t>ESTADO DE RESULTADOS DEL 01 DE ENERO AL 31 DE DICIEMBRE DEL 20XX</t>
  </si>
  <si>
    <t>Valor</t>
  </si>
  <si>
    <t>VENTAS</t>
  </si>
  <si>
    <t>VENTAS NETAS</t>
  </si>
  <si>
    <t>COSTO DE VENTAS</t>
  </si>
  <si>
    <t>UTILIDAD BRUTA</t>
  </si>
  <si>
    <t>GASTOS DE ADMINISTRACIÓN</t>
  </si>
  <si>
    <t>GASTOS DE VENTA</t>
  </si>
  <si>
    <t>GASTOS FINANCIEROS</t>
  </si>
  <si>
    <t>OTROS GASTOS</t>
  </si>
  <si>
    <t>TOTAL DE GASTOS</t>
  </si>
  <si>
    <t xml:space="preserve">PRODUCTOS FINANCIEROS </t>
  </si>
  <si>
    <t>OTROS INGRESOS O PRODUCTOS</t>
  </si>
  <si>
    <t>TOTAL DE INGRESOS</t>
  </si>
  <si>
    <t>UTILIDAD ANTES DE IMPUESTOS</t>
  </si>
  <si>
    <t>UTILIDAD NETA DEL EJERCICIO</t>
  </si>
  <si>
    <t>LAS NOTAS QUE SE ACOMPAÑAN SON PARTE INTEGRANTE DE ESTE ESTADO FINANCIERO</t>
  </si>
  <si>
    <t>AUTORIZADO POR</t>
  </si>
  <si>
    <t>ELABORADO POR</t>
  </si>
  <si>
    <t>SR. X</t>
  </si>
  <si>
    <t>GARCIA QUIROZ GUSTAVO IVAN</t>
  </si>
  <si>
    <t>PROPIETARIO</t>
  </si>
  <si>
    <t>CONTADOR</t>
  </si>
  <si>
    <t>Ralencar S.A. de C.V.</t>
  </si>
  <si>
    <t>Estado de Resultados del 01 de julio al 31 de diciembre de 2013</t>
  </si>
  <si>
    <t>Importe</t>
  </si>
  <si>
    <t>Ventas</t>
  </si>
  <si>
    <t>Devoluciones S/Ventas</t>
  </si>
  <si>
    <t>Descuentos S/ventas</t>
  </si>
  <si>
    <t>Ventas netas</t>
  </si>
  <si>
    <t>Compras</t>
  </si>
  <si>
    <t>Devoluciones S/Compra</t>
  </si>
  <si>
    <t>Inventario Inicial</t>
  </si>
  <si>
    <t>Inventario final</t>
  </si>
  <si>
    <t>Utilidad bruta</t>
  </si>
  <si>
    <t>gastos de venta</t>
  </si>
  <si>
    <t>gastos de administracion</t>
  </si>
  <si>
    <t>gastos financieros</t>
  </si>
  <si>
    <t>total de gastos</t>
  </si>
  <si>
    <t>Utilidad antes de impuestos</t>
  </si>
  <si>
    <t>ISR</t>
  </si>
  <si>
    <t>PTU</t>
  </si>
  <si>
    <t>Utilidad neta del ejercicio</t>
  </si>
  <si>
    <t>Rolcar S.A. de C.V.</t>
  </si>
  <si>
    <t>Estado de Resultados del 01 de mayo al 31 agosto de 2015</t>
  </si>
  <si>
    <t>Porcentaje</t>
  </si>
  <si>
    <t>Otros Productos</t>
  </si>
  <si>
    <t>Gastos de Compra</t>
  </si>
  <si>
    <t>Gastos Financieros</t>
  </si>
  <si>
    <t>Otros Gastos</t>
  </si>
  <si>
    <t>Utilidad por operaciones continuas</t>
  </si>
  <si>
    <t>antes del ISR y PTU</t>
  </si>
  <si>
    <t>Silvino y asociados A.C.</t>
  </si>
  <si>
    <t>Estado de Resultados del 01 de de enero al 31 diciembre de 2009</t>
  </si>
  <si>
    <t>Productos Financieros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</si>
</sst>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Red]\-&quot;$&quot;#,##0.00"/>
    <numFmt numFmtId="165" formatCode="_-&quot;$&quot;* #,##0.00_-;\-&quot;$&quot;* #,##0.00_-;_-&quot;$&quot;* &quot;-&quot;??_-;_-@_-"/>
  </numFmts>
  <fonts count="11">
    <font>
      <sz val="11"/>
      <color theme="1"/>
      <name val="Calibri"/>
      <family val="2"/>
      <scheme val="minor"/>
    </font>
    <font>
      <sz val="11"/>
      <color rgb="FF006100"/>
      <name val="Calibri"/>
      <family val="2"/>
      <scheme val="minor"/>
    </font>
    <font>
      <sz val="11"/>
      <color rgb="FF000000"/>
      <name val="Calibri"/>
      <family val="2"/>
      <scheme val="minor"/>
    </font>
    <font>
      <sz val="11"/>
      <color rgb="FF9C6500"/>
      <name val="Calibri"/>
      <family val="2"/>
      <scheme val="minor"/>
    </font>
    <font>
      <sz val="11"/>
      <color rgb="FFFFFFFF"/>
      <name val="Calibri"/>
      <family val="2"/>
      <scheme val="minor"/>
    </font>
    <font>
      <sz val="11"/>
      <color rgb="FF9C5700"/>
      <name val="Calibri"/>
      <family val="2"/>
      <scheme val="minor"/>
    </font>
    <font>
      <sz val="11"/>
      <color theme="1"/>
      <name val="Calibri"/>
      <family val="2"/>
      <scheme val="minor"/>
    </font>
    <font>
      <b/>
      <sz val="11"/>
      <color rgb="FF3F3F3F"/>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s>
  <fills count="16">
    <fill>
      <patternFill patternType="none"/>
    </fill>
    <fill>
      <patternFill patternType="gray125"/>
    </fill>
    <fill>
      <patternFill patternType="solid">
        <fgColor rgb="FFC00000"/>
        <bgColor rgb="FF000000"/>
      </patternFill>
    </fill>
    <fill>
      <patternFill patternType="solid">
        <fgColor rgb="FFFFFFFF"/>
        <bgColor rgb="FF000000"/>
      </patternFill>
    </fill>
    <fill>
      <patternFill patternType="solid">
        <fgColor rgb="FFFFEB9C"/>
        <bgColor rgb="FF000000"/>
      </patternFill>
    </fill>
    <fill>
      <patternFill patternType="solid">
        <fgColor rgb="FFC6EFCE"/>
        <bgColor rgb="FF000000"/>
      </patternFill>
    </fill>
    <fill>
      <patternFill patternType="solid">
        <fgColor rgb="FFC6EFCE"/>
      </patternFill>
    </fill>
    <fill>
      <patternFill patternType="solid">
        <fgColor rgb="FFFFEB9C"/>
      </patternFill>
    </fill>
    <fill>
      <patternFill patternType="solid">
        <fgColor rgb="FFF2F2F2"/>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8"/>
      </patternFill>
    </fill>
    <fill>
      <patternFill patternType="solid">
        <fgColor rgb="FFC00000"/>
        <bgColor indexed="64"/>
      </patternFill>
    </fill>
    <fill>
      <patternFill patternType="solid">
        <fgColor theme="4" tint="0.59999389629810485"/>
        <bgColor indexed="64"/>
      </patternFill>
    </fill>
    <fill>
      <patternFill patternType="solid">
        <fgColor theme="4"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3F3F3F"/>
      </left>
      <right style="thin">
        <color rgb="FF3F3F3F"/>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s>
  <cellStyleXfs count="10">
    <xf numFmtId="0" fontId="0" fillId="0" borderId="0"/>
    <xf numFmtId="165" fontId="6" fillId="0" borderId="0" applyFont="0" applyFill="0" applyBorder="0" applyAlignment="0" applyProtection="0"/>
    <xf numFmtId="9" fontId="6" fillId="0" borderId="0" applyFont="0" applyFill="0" applyBorder="0" applyAlignment="0" applyProtection="0"/>
    <xf numFmtId="0" fontId="1" fillId="6" borderId="0" applyNumberFormat="0" applyBorder="0" applyAlignment="0" applyProtection="0"/>
    <xf numFmtId="0" fontId="5" fillId="7" borderId="0" applyNumberFormat="0" applyBorder="0" applyAlignment="0" applyProtection="0"/>
    <xf numFmtId="0" fontId="7" fillId="8" borderId="5" applyNumberFormat="0" applyAlignment="0" applyProtection="0"/>
    <xf numFmtId="0" fontId="10"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10" fillId="12" borderId="0" applyNumberFormat="0" applyBorder="0" applyAlignment="0" applyProtection="0"/>
  </cellStyleXfs>
  <cellXfs count="74">
    <xf numFmtId="0" fontId="0" fillId="0" borderId="0" xfId="0"/>
    <xf numFmtId="0" fontId="2" fillId="0" borderId="0" xfId="0" applyFont="1"/>
    <xf numFmtId="0" fontId="4" fillId="2" borderId="1" xfId="0" applyFont="1" applyFill="1" applyBorder="1"/>
    <xf numFmtId="0" fontId="2" fillId="3" borderId="1" xfId="0" applyFont="1" applyFill="1" applyBorder="1"/>
    <xf numFmtId="164" fontId="2" fillId="3" borderId="1" xfId="0" applyNumberFormat="1" applyFont="1" applyFill="1" applyBorder="1"/>
    <xf numFmtId="9" fontId="2" fillId="3" borderId="1" xfId="0" applyNumberFormat="1" applyFont="1" applyFill="1" applyBorder="1"/>
    <xf numFmtId="0" fontId="5" fillId="4" borderId="1" xfId="0" applyFont="1" applyFill="1" applyBorder="1"/>
    <xf numFmtId="164" fontId="5" fillId="4" borderId="1" xfId="0" applyNumberFormat="1" applyFont="1" applyFill="1" applyBorder="1"/>
    <xf numFmtId="164" fontId="3" fillId="4" borderId="1" xfId="0" applyNumberFormat="1" applyFont="1" applyFill="1" applyBorder="1"/>
    <xf numFmtId="0" fontId="2" fillId="0" borderId="1" xfId="0" applyFont="1" applyBorder="1"/>
    <xf numFmtId="164" fontId="2" fillId="0" borderId="1" xfId="0" applyNumberFormat="1" applyFont="1" applyBorder="1"/>
    <xf numFmtId="0" fontId="1" fillId="5" borderId="1" xfId="0" applyFont="1" applyFill="1" applyBorder="1"/>
    <xf numFmtId="164" fontId="1" fillId="5" borderId="1" xfId="0" applyNumberFormat="1" applyFont="1" applyFill="1" applyBorder="1"/>
    <xf numFmtId="9" fontId="2" fillId="0" borderId="0" xfId="0" applyNumberFormat="1" applyFont="1"/>
    <xf numFmtId="0" fontId="7" fillId="8" borderId="6" xfId="5" applyBorder="1" applyAlignment="1">
      <alignment horizontal="center"/>
    </xf>
    <xf numFmtId="0" fontId="7" fillId="8" borderId="7" xfId="5" applyBorder="1" applyAlignment="1">
      <alignment horizontal="center"/>
    </xf>
    <xf numFmtId="0" fontId="7" fillId="8" borderId="5" xfId="5" applyAlignment="1">
      <alignment horizontal="center"/>
    </xf>
    <xf numFmtId="0" fontId="7" fillId="8" borderId="8" xfId="5" applyBorder="1" applyAlignment="1">
      <alignment horizontal="center"/>
    </xf>
    <xf numFmtId="9" fontId="7" fillId="8" borderId="5" xfId="2" applyFont="1" applyFill="1" applyBorder="1"/>
    <xf numFmtId="165" fontId="1" fillId="6" borderId="5" xfId="3" applyNumberFormat="1" applyBorder="1"/>
    <xf numFmtId="0" fontId="1" fillId="6" borderId="5" xfId="3" applyBorder="1" applyAlignment="1">
      <alignment vertical="center"/>
    </xf>
    <xf numFmtId="165" fontId="5" fillId="7" borderId="5" xfId="4" applyNumberFormat="1" applyBorder="1"/>
    <xf numFmtId="0" fontId="5" fillId="7" borderId="5" xfId="4" applyBorder="1"/>
    <xf numFmtId="0" fontId="5" fillId="7" borderId="5" xfId="4" applyBorder="1" applyAlignment="1">
      <alignment vertical="center"/>
    </xf>
    <xf numFmtId="165" fontId="7" fillId="8" borderId="5" xfId="5" applyNumberFormat="1"/>
    <xf numFmtId="0" fontId="7" fillId="8" borderId="5" xfId="5"/>
    <xf numFmtId="165" fontId="10" fillId="13" borderId="9" xfId="6" applyNumberFormat="1" applyFill="1" applyBorder="1"/>
    <xf numFmtId="165" fontId="10" fillId="13" borderId="10" xfId="6" applyNumberFormat="1" applyFill="1" applyBorder="1"/>
    <xf numFmtId="0" fontId="0" fillId="0" borderId="0" xfId="0" applyAlignment="1">
      <alignment vertical="center"/>
    </xf>
    <xf numFmtId="9" fontId="9" fillId="0" borderId="0" xfId="2" applyFont="1"/>
    <xf numFmtId="165" fontId="10" fillId="12" borderId="12" xfId="9" applyNumberFormat="1" applyBorder="1"/>
    <xf numFmtId="0" fontId="10" fillId="12" borderId="13" xfId="9" applyBorder="1"/>
    <xf numFmtId="165" fontId="6" fillId="10" borderId="0" xfId="1" applyFill="1" applyAlignment="1">
      <alignment vertical="center"/>
    </xf>
    <xf numFmtId="0" fontId="6" fillId="10" borderId="13" xfId="7" applyBorder="1"/>
    <xf numFmtId="165" fontId="6" fillId="10" borderId="0" xfId="7" applyNumberFormat="1" applyBorder="1"/>
    <xf numFmtId="0" fontId="6" fillId="10" borderId="15" xfId="7" applyBorder="1"/>
    <xf numFmtId="165" fontId="6" fillId="11" borderId="0" xfId="8" applyNumberFormat="1" applyBorder="1"/>
    <xf numFmtId="0" fontId="6" fillId="11" borderId="15" xfId="8" applyBorder="1"/>
    <xf numFmtId="165" fontId="10" fillId="9" borderId="10" xfId="6" applyNumberFormat="1" applyBorder="1"/>
    <xf numFmtId="0" fontId="10" fillId="9" borderId="14" xfId="6" applyBorder="1"/>
    <xf numFmtId="165" fontId="6" fillId="10" borderId="0" xfId="1" applyFill="1" applyBorder="1"/>
    <xf numFmtId="165" fontId="0" fillId="14" borderId="0" xfId="1" applyFont="1" applyFill="1" applyBorder="1"/>
    <xf numFmtId="0" fontId="6" fillId="14" borderId="15" xfId="7" applyFill="1" applyBorder="1"/>
    <xf numFmtId="165" fontId="6" fillId="14" borderId="0" xfId="1" applyFill="1" applyBorder="1"/>
    <xf numFmtId="165" fontId="10" fillId="9" borderId="10" xfId="1" applyFont="1" applyFill="1" applyBorder="1"/>
    <xf numFmtId="165" fontId="8" fillId="12" borderId="11" xfId="9" applyNumberFormat="1" applyFont="1" applyBorder="1"/>
    <xf numFmtId="0" fontId="8" fillId="12" borderId="13" xfId="9" applyFont="1" applyBorder="1"/>
    <xf numFmtId="0" fontId="6" fillId="10" borderId="0" xfId="7"/>
    <xf numFmtId="165" fontId="9" fillId="0" borderId="0" xfId="0" applyNumberFormat="1" applyFont="1"/>
    <xf numFmtId="0" fontId="9" fillId="0" borderId="0" xfId="0" applyFont="1" applyAlignment="1">
      <alignment vertical="center"/>
    </xf>
    <xf numFmtId="165" fontId="9" fillId="10" borderId="16" xfId="1" applyFont="1" applyFill="1" applyBorder="1"/>
    <xf numFmtId="165" fontId="6" fillId="15" borderId="0" xfId="1" applyFill="1" applyBorder="1"/>
    <xf numFmtId="0" fontId="6" fillId="15" borderId="15" xfId="7" applyFill="1" applyBorder="1"/>
    <xf numFmtId="9" fontId="6" fillId="14" borderId="16" xfId="2" applyFill="1" applyBorder="1"/>
    <xf numFmtId="165" fontId="6" fillId="14" borderId="0" xfId="7" applyNumberFormat="1" applyFill="1" applyBorder="1"/>
    <xf numFmtId="165" fontId="10" fillId="9" borderId="9" xfId="6" applyNumberFormat="1" applyBorder="1"/>
    <xf numFmtId="0" fontId="7" fillId="8" borderId="7" xfId="5" applyBorder="1" applyAlignment="1">
      <alignment horizontal="center"/>
    </xf>
    <xf numFmtId="0" fontId="7" fillId="8" borderId="6" xfId="5" applyBorder="1" applyAlignment="1">
      <alignment horizontal="center"/>
    </xf>
    <xf numFmtId="0" fontId="7" fillId="8" borderId="8" xfId="5" applyBorder="1" applyAlignment="1">
      <alignment horizontal="center"/>
    </xf>
    <xf numFmtId="0" fontId="10" fillId="9" borderId="14" xfId="6" applyBorder="1" applyAlignment="1">
      <alignment horizontal="center"/>
    </xf>
    <xf numFmtId="0" fontId="10" fillId="9" borderId="10" xfId="6" applyBorder="1" applyAlignment="1">
      <alignment horizontal="center"/>
    </xf>
    <xf numFmtId="0" fontId="10" fillId="9" borderId="9" xfId="6" applyBorder="1" applyAlignment="1">
      <alignment horizontal="center"/>
    </xf>
    <xf numFmtId="0" fontId="10" fillId="9" borderId="13" xfId="6" applyBorder="1" applyAlignment="1">
      <alignment horizontal="center"/>
    </xf>
    <xf numFmtId="0" fontId="10" fillId="9" borderId="12" xfId="6" applyBorder="1" applyAlignment="1">
      <alignment horizontal="center"/>
    </xf>
    <xf numFmtId="0" fontId="10" fillId="9" borderId="11" xfId="6" applyBorder="1" applyAlignment="1">
      <alignment horizontal="center"/>
    </xf>
    <xf numFmtId="0" fontId="10" fillId="13" borderId="14" xfId="6" applyFill="1" applyBorder="1" applyAlignment="1">
      <alignment horizontal="center"/>
    </xf>
    <xf numFmtId="0" fontId="10" fillId="13" borderId="10" xfId="6" applyFill="1" applyBorder="1" applyAlignment="1">
      <alignment horizontal="center"/>
    </xf>
    <xf numFmtId="0" fontId="10" fillId="13" borderId="9" xfId="6" applyFill="1" applyBorder="1" applyAlignment="1">
      <alignment horizontal="center"/>
    </xf>
    <xf numFmtId="0" fontId="10" fillId="13" borderId="13" xfId="6" applyFill="1" applyBorder="1" applyAlignment="1">
      <alignment horizontal="center"/>
    </xf>
    <xf numFmtId="0" fontId="10" fillId="13" borderId="12" xfId="6" applyFill="1" applyBorder="1" applyAlignment="1">
      <alignment horizontal="center"/>
    </xf>
    <xf numFmtId="0" fontId="10" fillId="13" borderId="11" xfId="6"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4" fillId="2" borderId="4" xfId="0" applyFont="1" applyFill="1" applyBorder="1" applyAlignment="1">
      <alignment horizontal="center"/>
    </xf>
  </cellXfs>
  <cellStyles count="10">
    <cellStyle name="20% - Énfasis1" xfId="7" builtinId="30"/>
    <cellStyle name="40% - Énfasis1" xfId="8" builtinId="31"/>
    <cellStyle name="Bueno" xfId="3" builtinId="26"/>
    <cellStyle name="Énfasis1" xfId="6" builtinId="29"/>
    <cellStyle name="Énfasis5" xfId="9" builtinId="45"/>
    <cellStyle name="Moneda" xfId="1" builtinId="4"/>
    <cellStyle name="Neutral" xfId="4" builtinId="28"/>
    <cellStyle name="Normal" xfId="0" builtinId="0"/>
    <cellStyle name="Porcentaje" xfId="2" builtinId="5"/>
    <cellStyle name="Salida" xfId="5"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ACTIVO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tx>
            <c:strRef>
              <c:f>'Lámparas para el hogar S. A.'!$C$3</c:f>
              <c:strCache>
                <c:ptCount val="1"/>
                <c:pt idx="0">
                  <c:v> %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300-423F-AE67-5409407FC8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300-423F-AE67-5409407FC8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300-423F-AE67-5409407FC8C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300-423F-AE67-5409407FC8C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300-423F-AE67-5409407FC8C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8300-423F-AE67-5409407FC8C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8300-423F-AE67-5409407FC8C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8300-423F-AE67-5409407FC8C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8300-423F-AE67-5409407FC8C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8300-423F-AE67-5409407FC8C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8300-423F-AE67-5409407FC8C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8300-423F-AE67-5409407FC8C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8300-423F-AE67-5409407FC8C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8300-423F-AE67-5409407FC8C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8300-423F-AE67-5409407FC8C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8300-423F-AE67-5409407FC8C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8300-423F-AE67-5409407FC8C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8300-423F-AE67-5409407FC8C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8300-423F-AE67-5409407FC8C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27-8300-423F-AE67-5409407FC8C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29-8300-423F-AE67-5409407FC8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'Lámparas para el hogar S. A.'!$A$4:$A$24</c:f>
              <c:strCache>
                <c:ptCount val="21"/>
                <c:pt idx="0">
                  <c:v>CIRCULANTE</c:v>
                </c:pt>
                <c:pt idx="1">
                  <c:v>DOCUMENTOS POR COBRAR</c:v>
                </c:pt>
                <c:pt idx="2">
                  <c:v>CLIENTES</c:v>
                </c:pt>
                <c:pt idx="3">
                  <c:v>DEUDORES DIVERSOS</c:v>
                </c:pt>
                <c:pt idx="4">
                  <c:v>BANCOS</c:v>
                </c:pt>
                <c:pt idx="5">
                  <c:v>INVENTARIO</c:v>
                </c:pt>
                <c:pt idx="6">
                  <c:v>INVERSIONES TEMPORALES</c:v>
                </c:pt>
                <c:pt idx="7">
                  <c:v>TOTAL ACTIVO CIRCULANTE</c:v>
                </c:pt>
                <c:pt idx="8">
                  <c:v>NO CIRCULANTE</c:v>
                </c:pt>
                <c:pt idx="9">
                  <c:v>FIJO</c:v>
                </c:pt>
                <c:pt idx="10">
                  <c:v>EQUIPO DE CÓMPUTO</c:v>
                </c:pt>
                <c:pt idx="11">
                  <c:v>TERRENO</c:v>
                </c:pt>
                <c:pt idx="12">
                  <c:v>EDIFICIO</c:v>
                </c:pt>
                <c:pt idx="13">
                  <c:v>MOBILIARIO Y EQUIPO</c:v>
                </c:pt>
                <c:pt idx="14">
                  <c:v>SOFTWARE</c:v>
                </c:pt>
                <c:pt idx="15">
                  <c:v>INSTALACIONES Y ADAPTACIONES</c:v>
                </c:pt>
                <c:pt idx="16">
                  <c:v>EQUIPO DE REPARTO</c:v>
                </c:pt>
                <c:pt idx="17">
                  <c:v>TOTAL ACTIVO FIJO</c:v>
                </c:pt>
                <c:pt idx="18">
                  <c:v>DIFERIDO</c:v>
                </c:pt>
                <c:pt idx="19">
                  <c:v>Pagos anticipados</c:v>
                </c:pt>
                <c:pt idx="20">
                  <c:v>PATENTES Y MARCAS</c:v>
                </c:pt>
              </c:strCache>
            </c:strRef>
          </c:cat>
          <c:val>
            <c:numRef>
              <c:f>'Lámparas para el hogar S. A.'!$C$4:$C$24</c:f>
              <c:numCache>
                <c:formatCode>0%</c:formatCode>
                <c:ptCount val="21"/>
                <c:pt idx="1">
                  <c:v>2.229995627459554E-2</c:v>
                </c:pt>
                <c:pt idx="2">
                  <c:v>5.4656755574989072E-2</c:v>
                </c:pt>
                <c:pt idx="3">
                  <c:v>1.9020550940096196E-2</c:v>
                </c:pt>
                <c:pt idx="4">
                  <c:v>0.13226934849147354</c:v>
                </c:pt>
                <c:pt idx="5">
                  <c:v>7.8705728027984256E-2</c:v>
                </c:pt>
                <c:pt idx="6">
                  <c:v>3.0170529077393964E-2</c:v>
                </c:pt>
                <c:pt idx="10">
                  <c:v>8.19851333624836E-2</c:v>
                </c:pt>
                <c:pt idx="11">
                  <c:v>0.15303891560996941</c:v>
                </c:pt>
                <c:pt idx="12">
                  <c:v>0.21862702229995629</c:v>
                </c:pt>
                <c:pt idx="13">
                  <c:v>5.1049409707039792E-2</c:v>
                </c:pt>
                <c:pt idx="14">
                  <c:v>1.7271534761696544E-2</c:v>
                </c:pt>
                <c:pt idx="15">
                  <c:v>3.1700918233493657E-2</c:v>
                </c:pt>
                <c:pt idx="16">
                  <c:v>6.4276344556187151E-2</c:v>
                </c:pt>
                <c:pt idx="19">
                  <c:v>1.9676432006996064E-2</c:v>
                </c:pt>
                <c:pt idx="20">
                  <c:v>2.5251421075644948E-2</c:v>
                </c:pt>
              </c:numCache>
            </c:numRef>
          </c:val>
          <c:extLst>
            <c:ext xmlns:c16="http://schemas.microsoft.com/office/drawing/2014/chart" uri="{C3380CC4-5D6E-409C-BE32-E72D297353CC}">
              <c16:uniqueId val="{0000002A-8300-423F-AE67-5409407FC8C2}"/>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'Lámparas para el hogar S. A.'!$B$3</c15:sqref>
                        </c15:formulaRef>
                      </c:ext>
                    </c:extLst>
                    <c:strCache>
                      <c:ptCount val="1"/>
                      <c:pt idx="0">
                        <c:v> VALOR </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C-8300-423F-AE67-5409407FC8C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E-8300-423F-AE67-5409407FC8C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30-8300-423F-AE67-5409407FC8C2}"/>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32-8300-423F-AE67-5409407FC8C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34-8300-423F-AE67-5409407FC8C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6-8300-423F-AE67-5409407FC8C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8-8300-423F-AE67-5409407FC8C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A-8300-423F-AE67-5409407FC8C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C-8300-423F-AE67-5409407FC8C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E-8300-423F-AE67-5409407FC8C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40-8300-423F-AE67-5409407FC8C2}"/>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42-8300-423F-AE67-5409407FC8C2}"/>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44-8300-423F-AE67-5409407FC8C2}"/>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6-8300-423F-AE67-5409407FC8C2}"/>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8-8300-423F-AE67-5409407FC8C2}"/>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A-8300-423F-AE67-5409407FC8C2}"/>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C-8300-423F-AE67-5409407FC8C2}"/>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E-8300-423F-AE67-5409407FC8C2}"/>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50-8300-423F-AE67-5409407FC8C2}"/>
                    </c:ext>
                  </c:extLst>
                </c:dPt>
                <c:dPt>
                  <c:idx val="19"/>
                  <c:bubble3D val="0"/>
                  <c:spPr>
                    <a:solidFill>
                      <a:schemeClr val="accent2">
                        <a:lumMod val="80000"/>
                      </a:schemeClr>
                    </a:solidFill>
                    <a:ln w="19050">
                      <a:solidFill>
                        <a:schemeClr val="lt1"/>
                      </a:solidFill>
                    </a:ln>
                    <a:effectLst/>
                  </c:spPr>
                  <c:extLst>
                    <c:ext xmlns:c16="http://schemas.microsoft.com/office/drawing/2014/chart" uri="{C3380CC4-5D6E-409C-BE32-E72D297353CC}">
                      <c16:uniqueId val="{00000052-8300-423F-AE67-5409407FC8C2}"/>
                    </c:ext>
                  </c:extLst>
                </c:dPt>
                <c:dPt>
                  <c:idx val="20"/>
                  <c:bubble3D val="0"/>
                  <c:spPr>
                    <a:solidFill>
                      <a:schemeClr val="accent3">
                        <a:lumMod val="80000"/>
                      </a:schemeClr>
                    </a:solidFill>
                    <a:ln w="19050">
                      <a:solidFill>
                        <a:schemeClr val="lt1"/>
                      </a:solidFill>
                    </a:ln>
                    <a:effectLst/>
                  </c:spPr>
                  <c:extLst>
                    <c:ext xmlns:c16="http://schemas.microsoft.com/office/drawing/2014/chart" uri="{C3380CC4-5D6E-409C-BE32-E72D297353CC}">
                      <c16:uniqueId val="{00000054-8300-423F-AE67-5409407FC8C2}"/>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'Lámparas para el hogar S. A.'!$A$4:$A$24</c15:sqref>
                        </c15:formulaRef>
                      </c:ext>
                    </c:extLst>
                    <c:strCache>
                      <c:ptCount val="21"/>
                      <c:pt idx="0">
                        <c:v>CIRCULANTE</c:v>
                      </c:pt>
                      <c:pt idx="1">
                        <c:v>DOCUMENTOS POR COBRAR</c:v>
                      </c:pt>
                      <c:pt idx="2">
                        <c:v>CLIENTES</c:v>
                      </c:pt>
                      <c:pt idx="3">
                        <c:v>DEUDORES DIVERSOS</c:v>
                      </c:pt>
                      <c:pt idx="4">
                        <c:v>BANCOS</c:v>
                      </c:pt>
                      <c:pt idx="5">
                        <c:v>INVENTARIO</c:v>
                      </c:pt>
                      <c:pt idx="6">
                        <c:v>INVERSIONES TEMPORALES</c:v>
                      </c:pt>
                      <c:pt idx="7">
                        <c:v>TOTAL ACTIVO CIRCULANTE</c:v>
                      </c:pt>
                      <c:pt idx="8">
                        <c:v>NO CIRCULANTE</c:v>
                      </c:pt>
                      <c:pt idx="9">
                        <c:v>FIJO</c:v>
                      </c:pt>
                      <c:pt idx="10">
                        <c:v>EQUIPO DE CÓMPUTO</c:v>
                      </c:pt>
                      <c:pt idx="11">
                        <c:v>TERRENO</c:v>
                      </c:pt>
                      <c:pt idx="12">
                        <c:v>EDIFICIO</c:v>
                      </c:pt>
                      <c:pt idx="13">
                        <c:v>MOBILIARIO Y EQUIPO</c:v>
                      </c:pt>
                      <c:pt idx="14">
                        <c:v>SOFTWARE</c:v>
                      </c:pt>
                      <c:pt idx="15">
                        <c:v>INSTALACIONES Y ADAPTACIONES</c:v>
                      </c:pt>
                      <c:pt idx="16">
                        <c:v>EQUIPO DE REPARTO</c:v>
                      </c:pt>
                      <c:pt idx="17">
                        <c:v>TOTAL ACTIVO FIJO</c:v>
                      </c:pt>
                      <c:pt idx="18">
                        <c:v>DIFERIDO</c:v>
                      </c:pt>
                      <c:pt idx="19">
                        <c:v>Pagos anticipados</c:v>
                      </c:pt>
                      <c:pt idx="20">
                        <c:v>PATENTES Y MARCAS</c:v>
                      </c:pt>
                    </c:strCache>
                  </c:strRef>
                </c:cat>
                <c:val>
                  <c:numRef>
                    <c:extLst>
                      <c:ext uri="{02D57815-91ED-43cb-92C2-25804820EDAC}">
                        <c15:formulaRef>
                          <c15:sqref>'Lámparas para el hogar S. A.'!$B$4:$B$24</c15:sqref>
                        </c15:formulaRef>
                      </c:ext>
                    </c:extLst>
                    <c:numCache>
                      <c:formatCode>_-"$"* #,##0.00_-;\-"$"* #,##0.00_-;_-"$"* "-"??_-;_-@_-</c:formatCode>
                      <c:ptCount val="21"/>
                      <c:pt idx="1">
                        <c:v>51000</c:v>
                      </c:pt>
                      <c:pt idx="2">
                        <c:v>125000</c:v>
                      </c:pt>
                      <c:pt idx="3">
                        <c:v>43500</c:v>
                      </c:pt>
                      <c:pt idx="4">
                        <c:v>302500</c:v>
                      </c:pt>
                      <c:pt idx="5">
                        <c:v>180000</c:v>
                      </c:pt>
                      <c:pt idx="6">
                        <c:v>69000</c:v>
                      </c:pt>
                      <c:pt idx="7">
                        <c:v>771000</c:v>
                      </c:pt>
                      <c:pt idx="10">
                        <c:v>187500</c:v>
                      </c:pt>
                      <c:pt idx="11">
                        <c:v>350000</c:v>
                      </c:pt>
                      <c:pt idx="12">
                        <c:v>500000</c:v>
                      </c:pt>
                      <c:pt idx="13">
                        <c:v>116750</c:v>
                      </c:pt>
                      <c:pt idx="14">
                        <c:v>39500</c:v>
                      </c:pt>
                      <c:pt idx="15">
                        <c:v>72500</c:v>
                      </c:pt>
                      <c:pt idx="16">
                        <c:v>147000</c:v>
                      </c:pt>
                      <c:pt idx="17">
                        <c:v>1413250</c:v>
                      </c:pt>
                      <c:pt idx="19">
                        <c:v>45000</c:v>
                      </c:pt>
                      <c:pt idx="20">
                        <c:v>57750</c:v>
                      </c:pt>
                    </c:numCache>
                  </c:numRef>
                </c:val>
                <c:extLst>
                  <c:ext xmlns:c16="http://schemas.microsoft.com/office/drawing/2014/chart" uri="{C3380CC4-5D6E-409C-BE32-E72D297353CC}">
                    <c16:uniqueId val="{00000055-8300-423F-AE67-5409407FC8C2}"/>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 PASIVO Y</a:t>
            </a:r>
            <a:r>
              <a:rPr lang="es-MX" baseline="0"/>
              <a:t> </a:t>
            </a:r>
            <a:r>
              <a:rPr lang="es-MX"/>
              <a:t>CAPITAL CONTABLE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87C-4716-8EE7-76A06A590F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87C-4716-8EE7-76A06A590F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87C-4716-8EE7-76A06A590F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187C-4716-8EE7-76A06A590F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187C-4716-8EE7-76A06A590F6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187C-4716-8EE7-76A06A590F6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187C-4716-8EE7-76A06A590F6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187C-4716-8EE7-76A06A590F6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187C-4716-8EE7-76A06A590F6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187C-4716-8EE7-76A06A590F6E}"/>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187C-4716-8EE7-76A06A590F6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187C-4716-8EE7-76A06A590F6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187C-4716-8EE7-76A06A590F6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187C-4716-8EE7-76A06A590F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'Lámparas para el hogar S. A.'!$A$31:$A$44</c:f>
              <c:strCache>
                <c:ptCount val="14"/>
                <c:pt idx="0">
                  <c:v>IMPUESTOS POR PAGAR</c:v>
                </c:pt>
                <c:pt idx="1">
                  <c:v>DOCUMENTOS POR PAGAR</c:v>
                </c:pt>
                <c:pt idx="2">
                  <c:v>ACREEDORES</c:v>
                </c:pt>
                <c:pt idx="3">
                  <c:v>PROVEEDORES</c:v>
                </c:pt>
                <c:pt idx="4">
                  <c:v>A LARGO PLAZO</c:v>
                </c:pt>
                <c:pt idx="5">
                  <c:v>ACREEDOR HIPOTECARIO</c:v>
                </c:pt>
                <c:pt idx="6">
                  <c:v>PRÉSTAMOS BANCARIOS L/P</c:v>
                </c:pt>
                <c:pt idx="7">
                  <c:v>Cobros anticipados</c:v>
                </c:pt>
                <c:pt idx="8">
                  <c:v>CAPITAL CONTABLE</c:v>
                </c:pt>
                <c:pt idx="9">
                  <c:v>CAPITAL Contribuido</c:v>
                </c:pt>
                <c:pt idx="10">
                  <c:v>CAPITAL SOCIAL</c:v>
                </c:pt>
                <c:pt idx="11">
                  <c:v>CAPITAL ganado</c:v>
                </c:pt>
                <c:pt idx="12">
                  <c:v>UTILIDADES ACUMULADAS</c:v>
                </c:pt>
                <c:pt idx="13">
                  <c:v>Utilidad neta</c:v>
                </c:pt>
              </c:strCache>
            </c:strRef>
          </c:cat>
          <c:val>
            <c:numRef>
              <c:f>'Lámparas para el hogar S. A.'!$C$31:$C$44</c:f>
              <c:numCache>
                <c:formatCode>0%</c:formatCode>
                <c:ptCount val="14"/>
                <c:pt idx="0">
                  <c:v>1.0275470048097944E-2</c:v>
                </c:pt>
                <c:pt idx="1">
                  <c:v>2.1862702229995628E-2</c:v>
                </c:pt>
                <c:pt idx="2">
                  <c:v>4.5911674682990816E-2</c:v>
                </c:pt>
                <c:pt idx="3">
                  <c:v>7.2146917358985568E-2</c:v>
                </c:pt>
                <c:pt idx="5">
                  <c:v>0.13117621337997376</c:v>
                </c:pt>
                <c:pt idx="6">
                  <c:v>7.761259291648448E-2</c:v>
                </c:pt>
                <c:pt idx="7">
                  <c:v>5.574989068648885E-3</c:v>
                </c:pt>
                <c:pt idx="10">
                  <c:v>0.43725404459991257</c:v>
                </c:pt>
                <c:pt idx="12">
                  <c:v>0.12898994315697421</c:v>
                </c:pt>
                <c:pt idx="13">
                  <c:v>6.919545255793616E-2</c:v>
                </c:pt>
              </c:numCache>
            </c:numRef>
          </c:val>
          <c:extLst>
            <c:ext xmlns:c16="http://schemas.microsoft.com/office/drawing/2014/chart" uri="{C3380CC4-5D6E-409C-BE32-E72D297353CC}">
              <c16:uniqueId val="{0000001C-187C-4716-8EE7-76A06A590F6E}"/>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E-187C-4716-8EE7-76A06A590F6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0-187C-4716-8EE7-76A06A590F6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2-187C-4716-8EE7-76A06A590F6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4-187C-4716-8EE7-76A06A590F6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6-187C-4716-8EE7-76A06A590F6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8-187C-4716-8EE7-76A06A590F6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A-187C-4716-8EE7-76A06A590F6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C-187C-4716-8EE7-76A06A590F6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E-187C-4716-8EE7-76A06A590F6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0-187C-4716-8EE7-76A06A590F6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2-187C-4716-8EE7-76A06A590F6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4-187C-4716-8EE7-76A06A590F6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6-187C-4716-8EE7-76A06A590F6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8-187C-4716-8EE7-76A06A590F6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'Lámparas para el hogar S. A.'!$A$31:$A$44</c15:sqref>
                        </c15:formulaRef>
                      </c:ext>
                    </c:extLst>
                    <c:strCache>
                      <c:ptCount val="14"/>
                      <c:pt idx="0">
                        <c:v>IMPUESTOS POR PAGAR</c:v>
                      </c:pt>
                      <c:pt idx="1">
                        <c:v>DOCUMENTOS POR PAGAR</c:v>
                      </c:pt>
                      <c:pt idx="2">
                        <c:v>ACREEDORES</c:v>
                      </c:pt>
                      <c:pt idx="3">
                        <c:v>PROVEEDORES</c:v>
                      </c:pt>
                      <c:pt idx="4">
                        <c:v>A LARGO PLAZO</c:v>
                      </c:pt>
                      <c:pt idx="5">
                        <c:v>ACREEDOR HIPOTECARIO</c:v>
                      </c:pt>
                      <c:pt idx="6">
                        <c:v>PRÉSTAMOS BANCARIOS L/P</c:v>
                      </c:pt>
                      <c:pt idx="7">
                        <c:v>Cobros anticipados</c:v>
                      </c:pt>
                      <c:pt idx="8">
                        <c:v>CAPITAL CONTABLE</c:v>
                      </c:pt>
                      <c:pt idx="9">
                        <c:v>CAPITAL Contribuido</c:v>
                      </c:pt>
                      <c:pt idx="10">
                        <c:v>CAPITAL SOCIAL</c:v>
                      </c:pt>
                      <c:pt idx="11">
                        <c:v>CAPITAL ganado</c:v>
                      </c:pt>
                      <c:pt idx="12">
                        <c:v>UTILIDADES ACUMULADAS</c:v>
                      </c:pt>
                      <c:pt idx="13">
                        <c:v>Utilidad neta</c:v>
                      </c:pt>
                    </c:strCache>
                  </c:strRef>
                </c:cat>
                <c:val>
                  <c:numRef>
                    <c:extLst>
                      <c:ext uri="{02D57815-91ED-43cb-92C2-25804820EDAC}">
                        <c15:formulaRef>
                          <c15:sqref>'Lámparas para el hogar S. A.'!$B$31:$B$44</c15:sqref>
                        </c15:formulaRef>
                      </c:ext>
                    </c:extLst>
                    <c:numCache>
                      <c:formatCode>_-"$"* #,##0.00_-;\-"$"* #,##0.00_-;_-"$"* "-"??_-;_-@_-</c:formatCode>
                      <c:ptCount val="14"/>
                      <c:pt idx="0">
                        <c:v>23500</c:v>
                      </c:pt>
                      <c:pt idx="1">
                        <c:v>50000</c:v>
                      </c:pt>
                      <c:pt idx="2">
                        <c:v>105000</c:v>
                      </c:pt>
                      <c:pt idx="3">
                        <c:v>165000</c:v>
                      </c:pt>
                      <c:pt idx="5">
                        <c:v>300000</c:v>
                      </c:pt>
                      <c:pt idx="6">
                        <c:v>177500</c:v>
                      </c:pt>
                      <c:pt idx="7">
                        <c:v>12750</c:v>
                      </c:pt>
                      <c:pt idx="10">
                        <c:v>1000000</c:v>
                      </c:pt>
                      <c:pt idx="12">
                        <c:v>295000</c:v>
                      </c:pt>
                      <c:pt idx="13">
                        <c:v>158250</c:v>
                      </c:pt>
                    </c:numCache>
                  </c:numRef>
                </c:val>
                <c:extLst>
                  <c:ext xmlns:c16="http://schemas.microsoft.com/office/drawing/2014/chart" uri="{C3380CC4-5D6E-409C-BE32-E72D297353CC}">
                    <c16:uniqueId val="{00000039-187C-4716-8EE7-76A06A590F6E}"/>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ESTADO DE RESULTADOS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1C8-46CF-B094-C65308205B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1C8-46CF-B094-C65308205B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1C8-46CF-B094-C65308205B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1C8-46CF-B094-C65308205B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1C8-46CF-B094-C65308205B0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1C8-46CF-B094-C65308205B0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1C8-46CF-B094-C65308205B0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1C8-46CF-B094-C65308205B0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1C8-46CF-B094-C65308205B0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1C8-46CF-B094-C65308205B0F}"/>
              </c:ext>
            </c:extLst>
          </c:dPt>
          <c:dPt>
            <c:idx val="10"/>
            <c:bubble3D val="0"/>
            <c:spPr>
              <a:solidFill>
                <a:srgbClr val="FF0000"/>
              </a:solidFill>
              <a:ln w="19050">
                <a:solidFill>
                  <a:schemeClr val="lt1"/>
                </a:solidFill>
              </a:ln>
              <a:effectLst/>
            </c:spPr>
            <c:extLst>
              <c:ext xmlns:c16="http://schemas.microsoft.com/office/drawing/2014/chart" uri="{C3380CC4-5D6E-409C-BE32-E72D297353CC}">
                <c16:uniqueId val="{00000015-71C8-46CF-B094-C65308205B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'Lámparas para el hogar S. A.'!$A$52:$A$62</c:f>
              <c:strCache>
                <c:ptCount val="11"/>
                <c:pt idx="0">
                  <c:v>COSTO DE VENTAS</c:v>
                </c:pt>
                <c:pt idx="1">
                  <c:v>UTILIDAD BRUTA</c:v>
                </c:pt>
                <c:pt idx="2">
                  <c:v>GASTOS DE ADMINISTRACIÓN</c:v>
                </c:pt>
                <c:pt idx="3">
                  <c:v>GASTOS DE VENTA</c:v>
                </c:pt>
                <c:pt idx="4">
                  <c:v>GASTOS FINANCIEROS</c:v>
                </c:pt>
                <c:pt idx="5">
                  <c:v>OTROS GASTOS</c:v>
                </c:pt>
                <c:pt idx="6">
                  <c:v>TOTAL DE GASTOS</c:v>
                </c:pt>
                <c:pt idx="7">
                  <c:v>PRODUCTOS FINANCIEROS </c:v>
                </c:pt>
                <c:pt idx="8">
                  <c:v>OTROS INGRESOS O PRODUCTOS</c:v>
                </c:pt>
                <c:pt idx="9">
                  <c:v>TOTAL DE INGRESOS</c:v>
                </c:pt>
                <c:pt idx="10">
                  <c:v>UTILIDAD ANTES DE IMPUESTOS</c:v>
                </c:pt>
              </c:strCache>
            </c:strRef>
          </c:cat>
          <c:val>
            <c:numRef>
              <c:f>'Lámparas para el hogar S. A.'!$C$52:$C$62</c:f>
              <c:numCache>
                <c:formatCode>0%</c:formatCode>
                <c:ptCount val="11"/>
                <c:pt idx="0">
                  <c:v>0.34862385321100919</c:v>
                </c:pt>
                <c:pt idx="2">
                  <c:v>8.2568807339449546E-2</c:v>
                </c:pt>
                <c:pt idx="3">
                  <c:v>6.4220183486238536E-2</c:v>
                </c:pt>
                <c:pt idx="4">
                  <c:v>1.834862385321101E-2</c:v>
                </c:pt>
                <c:pt idx="5">
                  <c:v>4.1284403669724773E-2</c:v>
                </c:pt>
                <c:pt idx="7">
                  <c:v>2.5229357798165139E-2</c:v>
                </c:pt>
                <c:pt idx="8">
                  <c:v>1.3761467889908258E-2</c:v>
                </c:pt>
                <c:pt idx="10">
                  <c:v>0.48394495412844035</c:v>
                </c:pt>
              </c:numCache>
            </c:numRef>
          </c:val>
          <c:extLst>
            <c:ext xmlns:c16="http://schemas.microsoft.com/office/drawing/2014/chart" uri="{C3380CC4-5D6E-409C-BE32-E72D297353CC}">
              <c16:uniqueId val="{00000016-71C8-46CF-B094-C65308205B0F}"/>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8-71C8-46CF-B094-C65308205B0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1A-71C8-46CF-B094-C65308205B0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1C-71C8-46CF-B094-C65308205B0F}"/>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1E-71C8-46CF-B094-C65308205B0F}"/>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0-71C8-46CF-B094-C65308205B0F}"/>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2-71C8-46CF-B094-C65308205B0F}"/>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4-71C8-46CF-B094-C65308205B0F}"/>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6-71C8-46CF-B094-C65308205B0F}"/>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8-71C8-46CF-B094-C65308205B0F}"/>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2A-71C8-46CF-B094-C65308205B0F}"/>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2C-71C8-46CF-B094-C65308205B0F}"/>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'Lámparas para el hogar S. A.'!$A$52:$A$62</c15:sqref>
                        </c15:formulaRef>
                      </c:ext>
                    </c:extLst>
                    <c:strCache>
                      <c:ptCount val="11"/>
                      <c:pt idx="0">
                        <c:v>COSTO DE VENTAS</c:v>
                      </c:pt>
                      <c:pt idx="1">
                        <c:v>UTILIDAD BRUTA</c:v>
                      </c:pt>
                      <c:pt idx="2">
                        <c:v>GASTOS DE ADMINISTRACIÓN</c:v>
                      </c:pt>
                      <c:pt idx="3">
                        <c:v>GASTOS DE VENTA</c:v>
                      </c:pt>
                      <c:pt idx="4">
                        <c:v>GASTOS FINANCIEROS</c:v>
                      </c:pt>
                      <c:pt idx="5">
                        <c:v>OTROS GASTOS</c:v>
                      </c:pt>
                      <c:pt idx="6">
                        <c:v>TOTAL DE GASTOS</c:v>
                      </c:pt>
                      <c:pt idx="7">
                        <c:v>PRODUCTOS FINANCIEROS </c:v>
                      </c:pt>
                      <c:pt idx="8">
                        <c:v>OTROS INGRESOS O PRODUCTOS</c:v>
                      </c:pt>
                      <c:pt idx="9">
                        <c:v>TOTAL DE INGRESOS</c:v>
                      </c:pt>
                      <c:pt idx="10">
                        <c:v>UTILIDAD ANTES DE IMPUESTOS</c:v>
                      </c:pt>
                    </c:strCache>
                  </c:strRef>
                </c:cat>
                <c:val>
                  <c:numRef>
                    <c:extLst>
                      <c:ext uri="{02D57815-91ED-43cb-92C2-25804820EDAC}">
                        <c15:formulaRef>
                          <c15:sqref>'Lámparas para el hogar S. A.'!$B$52:$B$62</c15:sqref>
                        </c15:formulaRef>
                      </c:ext>
                    </c:extLst>
                    <c:numCache>
                      <c:formatCode>_-"$"* #,##0.00_-;\-"$"* #,##0.00_-;_-"$"* "-"??_-;_-@_-</c:formatCode>
                      <c:ptCount val="11"/>
                      <c:pt idx="0">
                        <c:v>114000</c:v>
                      </c:pt>
                      <c:pt idx="1">
                        <c:v>213000</c:v>
                      </c:pt>
                      <c:pt idx="2">
                        <c:v>27000</c:v>
                      </c:pt>
                      <c:pt idx="3">
                        <c:v>21000</c:v>
                      </c:pt>
                      <c:pt idx="4">
                        <c:v>6000</c:v>
                      </c:pt>
                      <c:pt idx="5">
                        <c:v>13500</c:v>
                      </c:pt>
                      <c:pt idx="6">
                        <c:v>67500</c:v>
                      </c:pt>
                      <c:pt idx="7">
                        <c:v>8250</c:v>
                      </c:pt>
                      <c:pt idx="8">
                        <c:v>4500</c:v>
                      </c:pt>
                      <c:pt idx="9">
                        <c:v>12750</c:v>
                      </c:pt>
                      <c:pt idx="10">
                        <c:v>158250</c:v>
                      </c:pt>
                    </c:numCache>
                  </c:numRef>
                </c:val>
                <c:extLst>
                  <c:ext xmlns:c16="http://schemas.microsoft.com/office/drawing/2014/chart" uri="{C3380CC4-5D6E-409C-BE32-E72D297353CC}">
                    <c16:uniqueId val="{0000002D-71C8-46CF-B094-C65308205B0F}"/>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Ralencar S.A. de C.V.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BB-400B-B17C-C172B05B5B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BB-400B-B17C-C172B05B5B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EBB-400B-B17C-C172B05B5B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EBB-400B-B17C-C172B05B5B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EEBB-400B-B17C-C172B05B5B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EEBB-400B-B17C-C172B05B5B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EEBB-400B-B17C-C172B05B5B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EEBB-400B-B17C-C172B05B5B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EEBB-400B-B17C-C172B05B5BB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EEBB-400B-B17C-C172B05B5BB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EEBB-400B-B17C-C172B05B5BB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EEBB-400B-B17C-C172B05B5BB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EEBB-400B-B17C-C172B05B5BB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EEBB-400B-B17C-C172B05B5BB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EEBB-400B-B17C-C172B05B5BBE}"/>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EEBB-400B-B17C-C172B05B5B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'Ralencar S.A. de C.V.'!$B$8:$B$23</c:f>
              <c:strCache>
                <c:ptCount val="16"/>
                <c:pt idx="0">
                  <c:v>Devoluciones S/Ventas</c:v>
                </c:pt>
                <c:pt idx="1">
                  <c:v>Descuentos S/ventas</c:v>
                </c:pt>
                <c:pt idx="2">
                  <c:v>Ventas netas</c:v>
                </c:pt>
                <c:pt idx="3">
                  <c:v>Compras</c:v>
                </c:pt>
                <c:pt idx="4">
                  <c:v>Devoluciones S/Compra</c:v>
                </c:pt>
                <c:pt idx="5">
                  <c:v>Inventario Inicial</c:v>
                </c:pt>
                <c:pt idx="6">
                  <c:v>Inventario final</c:v>
                </c:pt>
                <c:pt idx="7">
                  <c:v>Utilidad bruta</c:v>
                </c:pt>
                <c:pt idx="8">
                  <c:v>gastos de venta</c:v>
                </c:pt>
                <c:pt idx="9">
                  <c:v>gastos de administracion</c:v>
                </c:pt>
                <c:pt idx="10">
                  <c:v>gastos financieros</c:v>
                </c:pt>
                <c:pt idx="11">
                  <c:v>total de gastos</c:v>
                </c:pt>
                <c:pt idx="12">
                  <c:v>Utilidad antes de impuestos</c:v>
                </c:pt>
                <c:pt idx="13">
                  <c:v>ISR</c:v>
                </c:pt>
                <c:pt idx="14">
                  <c:v>PTU</c:v>
                </c:pt>
                <c:pt idx="15">
                  <c:v>Utilidad neta del ejercicio</c:v>
                </c:pt>
              </c:strCache>
            </c:strRef>
          </c:cat>
          <c:val>
            <c:numRef>
              <c:f>'Ralencar S.A. de C.V.'!$D$8:$D$23</c:f>
              <c:numCache>
                <c:formatCode>0%</c:formatCode>
                <c:ptCount val="16"/>
                <c:pt idx="0">
                  <c:v>0.19</c:v>
                </c:pt>
                <c:pt idx="1">
                  <c:v>0</c:v>
                </c:pt>
                <c:pt idx="2">
                  <c:v>0.8</c:v>
                </c:pt>
                <c:pt idx="3">
                  <c:v>0.46</c:v>
                </c:pt>
                <c:pt idx="4">
                  <c:v>0.09</c:v>
                </c:pt>
                <c:pt idx="5">
                  <c:v>0.16</c:v>
                </c:pt>
                <c:pt idx="6">
                  <c:v>0.08</c:v>
                </c:pt>
                <c:pt idx="7">
                  <c:v>0.35</c:v>
                </c:pt>
                <c:pt idx="8">
                  <c:v>0.03</c:v>
                </c:pt>
                <c:pt idx="9">
                  <c:v>0.02</c:v>
                </c:pt>
                <c:pt idx="10">
                  <c:v>0</c:v>
                </c:pt>
                <c:pt idx="11">
                  <c:v>0.06</c:v>
                </c:pt>
                <c:pt idx="12">
                  <c:v>0.28999999999999998</c:v>
                </c:pt>
                <c:pt idx="13">
                  <c:v>0.3</c:v>
                </c:pt>
                <c:pt idx="14">
                  <c:v>0.1</c:v>
                </c:pt>
                <c:pt idx="15">
                  <c:v>0.18</c:v>
                </c:pt>
              </c:numCache>
            </c:numRef>
          </c:val>
          <c:extLst>
            <c:ext xmlns:c16="http://schemas.microsoft.com/office/drawing/2014/chart" uri="{C3380CC4-5D6E-409C-BE32-E72D297353CC}">
              <c16:uniqueId val="{00000001-96E6-40AB-922D-A17B8C6BE760}"/>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21-EEBB-400B-B17C-C172B05B5BB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3-EEBB-400B-B17C-C172B05B5BB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5-EEBB-400B-B17C-C172B05B5BB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7-EEBB-400B-B17C-C172B05B5BB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9-EEBB-400B-B17C-C172B05B5BB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B-EEBB-400B-B17C-C172B05B5BB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D-EEBB-400B-B17C-C172B05B5BB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F-EEBB-400B-B17C-C172B05B5BB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1-EEBB-400B-B17C-C172B05B5BB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3-EEBB-400B-B17C-C172B05B5BBE}"/>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5-EEBB-400B-B17C-C172B05B5BBE}"/>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7-EEBB-400B-B17C-C172B05B5BBE}"/>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9-EEBB-400B-B17C-C172B05B5BBE}"/>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B-EEBB-400B-B17C-C172B05B5BBE}"/>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D-EEBB-400B-B17C-C172B05B5BBE}"/>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3F-EEBB-400B-B17C-C172B05B5BB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'Ralencar S.A. de C.V.'!$B$8:$B$23</c15:sqref>
                        </c15:formulaRef>
                      </c:ext>
                    </c:extLst>
                    <c:strCache>
                      <c:ptCount val="16"/>
                      <c:pt idx="0">
                        <c:v>Devoluciones S/Ventas</c:v>
                      </c:pt>
                      <c:pt idx="1">
                        <c:v>Descuentos S/ventas</c:v>
                      </c:pt>
                      <c:pt idx="2">
                        <c:v>Ventas netas</c:v>
                      </c:pt>
                      <c:pt idx="3">
                        <c:v>Compras</c:v>
                      </c:pt>
                      <c:pt idx="4">
                        <c:v>Devoluciones S/Compra</c:v>
                      </c:pt>
                      <c:pt idx="5">
                        <c:v>Inventario Inicial</c:v>
                      </c:pt>
                      <c:pt idx="6">
                        <c:v>Inventario final</c:v>
                      </c:pt>
                      <c:pt idx="7">
                        <c:v>Utilidad bruta</c:v>
                      </c:pt>
                      <c:pt idx="8">
                        <c:v>gastos de venta</c:v>
                      </c:pt>
                      <c:pt idx="9">
                        <c:v>gastos de administracion</c:v>
                      </c:pt>
                      <c:pt idx="10">
                        <c:v>gastos financieros</c:v>
                      </c:pt>
                      <c:pt idx="11">
                        <c:v>total de gastos</c:v>
                      </c:pt>
                      <c:pt idx="12">
                        <c:v>Utilidad antes de impuestos</c:v>
                      </c:pt>
                      <c:pt idx="13">
                        <c:v>ISR</c:v>
                      </c:pt>
                      <c:pt idx="14">
                        <c:v>PTU</c:v>
                      </c:pt>
                      <c:pt idx="15">
                        <c:v>Utilidad neta del ejercicio</c:v>
                      </c:pt>
                    </c:strCache>
                  </c:strRef>
                </c:cat>
                <c:val>
                  <c:numRef>
                    <c:extLst>
                      <c:ext uri="{02D57815-91ED-43cb-92C2-25804820EDAC}">
                        <c15:formulaRef>
                          <c15:sqref>'Ralencar S.A. de C.V.'!$C$8:$C$23</c15:sqref>
                        </c15:formulaRef>
                      </c:ext>
                    </c:extLst>
                    <c:numCache>
                      <c:formatCode>"$"#,##0.00;[Red]\-"$"#,##0.00</c:formatCode>
                      <c:ptCount val="16"/>
                      <c:pt idx="0">
                        <c:v>725000</c:v>
                      </c:pt>
                      <c:pt idx="1">
                        <c:v>15000</c:v>
                      </c:pt>
                      <c:pt idx="2">
                        <c:v>2985000</c:v>
                      </c:pt>
                      <c:pt idx="3">
                        <c:v>1700000</c:v>
                      </c:pt>
                      <c:pt idx="4">
                        <c:v>325000</c:v>
                      </c:pt>
                      <c:pt idx="5">
                        <c:v>600000</c:v>
                      </c:pt>
                      <c:pt idx="6">
                        <c:v>300000</c:v>
                      </c:pt>
                      <c:pt idx="7">
                        <c:v>1310000</c:v>
                      </c:pt>
                      <c:pt idx="8">
                        <c:v>110000</c:v>
                      </c:pt>
                      <c:pt idx="9">
                        <c:v>93000</c:v>
                      </c:pt>
                      <c:pt idx="10">
                        <c:v>15000</c:v>
                      </c:pt>
                      <c:pt idx="11">
                        <c:v>218000</c:v>
                      </c:pt>
                      <c:pt idx="12">
                        <c:v>1092000</c:v>
                      </c:pt>
                      <c:pt idx="13">
                        <c:v>327600</c:v>
                      </c:pt>
                      <c:pt idx="14">
                        <c:v>109200</c:v>
                      </c:pt>
                      <c:pt idx="15">
                        <c:v>655200</c:v>
                      </c:pt>
                    </c:numCache>
                  </c:numRef>
                </c:val>
                <c:extLst>
                  <c:ext xmlns:c16="http://schemas.microsoft.com/office/drawing/2014/chart" uri="{C3380CC4-5D6E-409C-BE32-E72D297353CC}">
                    <c16:uniqueId val="{00000000-96E6-40AB-922D-A17B8C6BE760}"/>
                  </c:ext>
                </c:extLst>
              </c15:ser>
            </c15:filteredPieSeries>
          </c:ext>
        </c:extLst>
      </c:pieChart>
      <c:spPr>
        <a:noFill/>
        <a:ln>
          <a:noFill/>
        </a:ln>
        <a:effectLst/>
      </c:spPr>
    </c:plotArea>
    <c:legend>
      <c:legendPos val="b"/>
      <c:layout>
        <c:manualLayout>
          <c:xMode val="edge"/>
          <c:yMode val="edge"/>
          <c:x val="9.6007223550835699E-2"/>
          <c:y val="0.74258822951343251"/>
          <c:w val="0.8416495112383281"/>
          <c:h val="0.2449312712665986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MX"/>
              <a:t>Rolcar S.A. de C.V.</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271-4A49-882A-6C828F5B6B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271-4A49-882A-6C828F5B6B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7271-4A49-882A-6C828F5B6B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271-4A49-882A-6C828F5B6B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271-4A49-882A-6C828F5B6B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271-4A49-882A-6C828F5B6B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271-4A49-882A-6C828F5B6B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271-4A49-882A-6C828F5B6B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271-4A49-882A-6C828F5B6B9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271-4A49-882A-6C828F5B6B9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7271-4A49-882A-6C828F5B6B9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7271-4A49-882A-6C828F5B6B9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7271-4A49-882A-6C828F5B6B9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7271-4A49-882A-6C828F5B6B9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7271-4A49-882A-6C828F5B6B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'Ralencar S.A. de C.V.'!$B$35:$B$49</c:f>
              <c:strCache>
                <c:ptCount val="15"/>
                <c:pt idx="0">
                  <c:v>Compras</c:v>
                </c:pt>
                <c:pt idx="1">
                  <c:v>Inventario Inicial</c:v>
                </c:pt>
                <c:pt idx="2">
                  <c:v>Inventario final</c:v>
                </c:pt>
                <c:pt idx="3">
                  <c:v>Otros Productos</c:v>
                </c:pt>
                <c:pt idx="4">
                  <c:v>Utilidad bruta</c:v>
                </c:pt>
                <c:pt idx="5">
                  <c:v>Gastos de Compra</c:v>
                </c:pt>
                <c:pt idx="6">
                  <c:v>Gastos Financieros</c:v>
                </c:pt>
                <c:pt idx="7">
                  <c:v>gastos de administracion</c:v>
                </c:pt>
                <c:pt idx="8">
                  <c:v>Otros Gastos</c:v>
                </c:pt>
                <c:pt idx="9">
                  <c:v>total de gastos</c:v>
                </c:pt>
                <c:pt idx="10">
                  <c:v>Utilidad por operaciones continuas</c:v>
                </c:pt>
                <c:pt idx="11">
                  <c:v>antes del ISR y PTU</c:v>
                </c:pt>
                <c:pt idx="12">
                  <c:v>ISR</c:v>
                </c:pt>
                <c:pt idx="13">
                  <c:v>PTU</c:v>
                </c:pt>
                <c:pt idx="14">
                  <c:v>Utilidad neta del ejercicio</c:v>
                </c:pt>
              </c:strCache>
            </c:strRef>
          </c:cat>
          <c:val>
            <c:numRef>
              <c:f>'Ralencar S.A. de C.V.'!$D$35:$D$49</c:f>
              <c:numCache>
                <c:formatCode>0%</c:formatCode>
                <c:ptCount val="15"/>
                <c:pt idx="0">
                  <c:v>0.5</c:v>
                </c:pt>
                <c:pt idx="1">
                  <c:v>0.34</c:v>
                </c:pt>
                <c:pt idx="2">
                  <c:v>0.26</c:v>
                </c:pt>
                <c:pt idx="3">
                  <c:v>0.01</c:v>
                </c:pt>
                <c:pt idx="4">
                  <c:v>0.43</c:v>
                </c:pt>
                <c:pt idx="5">
                  <c:v>7.0000000000000007E-2</c:v>
                </c:pt>
                <c:pt idx="6">
                  <c:v>0.01</c:v>
                </c:pt>
                <c:pt idx="7">
                  <c:v>0.11</c:v>
                </c:pt>
                <c:pt idx="8">
                  <c:v>0.01</c:v>
                </c:pt>
                <c:pt idx="9">
                  <c:v>0.21</c:v>
                </c:pt>
                <c:pt idx="11">
                  <c:v>0.22</c:v>
                </c:pt>
                <c:pt idx="12">
                  <c:v>0.3</c:v>
                </c:pt>
                <c:pt idx="13">
                  <c:v>0.1</c:v>
                </c:pt>
                <c:pt idx="14">
                  <c:v>0.13</c:v>
                </c:pt>
              </c:numCache>
            </c:numRef>
          </c:val>
          <c:extLst>
            <c:ext xmlns:c16="http://schemas.microsoft.com/office/drawing/2014/chart" uri="{C3380CC4-5D6E-409C-BE32-E72D297353CC}">
              <c16:uniqueId val="{00000001-F1B5-4C3F-A32A-F86882020E03}"/>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1F-7271-4A49-882A-6C828F5B6B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1-7271-4A49-882A-6C828F5B6B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3-7271-4A49-882A-6C828F5B6B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5-7271-4A49-882A-6C828F5B6B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7-7271-4A49-882A-6C828F5B6B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29-7271-4A49-882A-6C828F5B6B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2B-7271-4A49-882A-6C828F5B6B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2D-7271-4A49-882A-6C828F5B6B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2F-7271-4A49-882A-6C828F5B6B99}"/>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1-7271-4A49-882A-6C828F5B6B99}"/>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3-7271-4A49-882A-6C828F5B6B99}"/>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5-7271-4A49-882A-6C828F5B6B99}"/>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7-7271-4A49-882A-6C828F5B6B99}"/>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39-7271-4A49-882A-6C828F5B6B99}"/>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3B-7271-4A49-882A-6C828F5B6B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'Ralencar S.A. de C.V.'!$B$35:$B$49</c15:sqref>
                        </c15:formulaRef>
                      </c:ext>
                    </c:extLst>
                    <c:strCache>
                      <c:ptCount val="15"/>
                      <c:pt idx="0">
                        <c:v>Compras</c:v>
                      </c:pt>
                      <c:pt idx="1">
                        <c:v>Inventario Inicial</c:v>
                      </c:pt>
                      <c:pt idx="2">
                        <c:v>Inventario final</c:v>
                      </c:pt>
                      <c:pt idx="3">
                        <c:v>Otros Productos</c:v>
                      </c:pt>
                      <c:pt idx="4">
                        <c:v>Utilidad bruta</c:v>
                      </c:pt>
                      <c:pt idx="5">
                        <c:v>Gastos de Compra</c:v>
                      </c:pt>
                      <c:pt idx="6">
                        <c:v>Gastos Financieros</c:v>
                      </c:pt>
                      <c:pt idx="7">
                        <c:v>gastos de administracion</c:v>
                      </c:pt>
                      <c:pt idx="8">
                        <c:v>Otros Gastos</c:v>
                      </c:pt>
                      <c:pt idx="9">
                        <c:v>total de gastos</c:v>
                      </c:pt>
                      <c:pt idx="10">
                        <c:v>Utilidad por operaciones continuas</c:v>
                      </c:pt>
                      <c:pt idx="11">
                        <c:v>antes del ISR y PTU</c:v>
                      </c:pt>
                      <c:pt idx="12">
                        <c:v>ISR</c:v>
                      </c:pt>
                      <c:pt idx="13">
                        <c:v>PTU</c:v>
                      </c:pt>
                      <c:pt idx="14">
                        <c:v>Utilidad neta del ejercicio</c:v>
                      </c:pt>
                    </c:strCache>
                  </c:strRef>
                </c:cat>
                <c:val>
                  <c:numRef>
                    <c:extLst>
                      <c:ext uri="{02D57815-91ED-43cb-92C2-25804820EDAC}">
                        <c15:formulaRef>
                          <c15:sqref>'Ralencar S.A. de C.V.'!$C$35:$C$49</c15:sqref>
                        </c15:formulaRef>
                      </c:ext>
                    </c:extLst>
                    <c:numCache>
                      <c:formatCode>"$"#,##0.00;[Red]\-"$"#,##0.00</c:formatCode>
                      <c:ptCount val="15"/>
                      <c:pt idx="0">
                        <c:v>175000</c:v>
                      </c:pt>
                      <c:pt idx="1">
                        <c:v>120000</c:v>
                      </c:pt>
                      <c:pt idx="2">
                        <c:v>90000</c:v>
                      </c:pt>
                      <c:pt idx="3">
                        <c:v>5000</c:v>
                      </c:pt>
                      <c:pt idx="4">
                        <c:v>150000</c:v>
                      </c:pt>
                      <c:pt idx="5">
                        <c:v>25000</c:v>
                      </c:pt>
                      <c:pt idx="6">
                        <c:v>3500</c:v>
                      </c:pt>
                      <c:pt idx="7">
                        <c:v>40000</c:v>
                      </c:pt>
                      <c:pt idx="8">
                        <c:v>5000</c:v>
                      </c:pt>
                      <c:pt idx="9">
                        <c:v>73500</c:v>
                      </c:pt>
                      <c:pt idx="11">
                        <c:v>76500</c:v>
                      </c:pt>
                      <c:pt idx="12">
                        <c:v>22950</c:v>
                      </c:pt>
                      <c:pt idx="13">
                        <c:v>7650</c:v>
                      </c:pt>
                      <c:pt idx="14">
                        <c:v>45900</c:v>
                      </c:pt>
                    </c:numCache>
                  </c:numRef>
                </c:val>
                <c:extLst>
                  <c:ext xmlns:c16="http://schemas.microsoft.com/office/drawing/2014/chart" uri="{C3380CC4-5D6E-409C-BE32-E72D297353CC}">
                    <c16:uniqueId val="{00000000-F1B5-4C3F-A32A-F86882020E03}"/>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Silvino y asociados A.C.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tx>
            <c:strRef>
              <c:f>'Ralencar S.A. de C.V.'!$D$51:$D$53</c:f>
              <c:strCache>
                <c:ptCount val="3"/>
                <c:pt idx="0">
                  <c:v>Silvino y asociados A.C.</c:v>
                </c:pt>
                <c:pt idx="1">
                  <c:v>Estado de Resultados del 01 de de enero al 31 diciembre de 2009</c:v>
                </c:pt>
                <c:pt idx="2">
                  <c:v>Porcentaje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725-4022-85DA-6758F6CBBD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725-4022-85DA-6758F6CBBD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725-4022-85DA-6758F6CBBDA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725-4022-85DA-6758F6CBBDA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725-4022-85DA-6758F6CBBDA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725-4022-85DA-6758F6CBBDA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725-4022-85DA-6758F6CBBDA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725-4022-85DA-6758F6CBBDA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725-4022-85DA-6758F6CBBDA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9725-4022-85DA-6758F6CBBDA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9725-4022-85DA-6758F6CBBDA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9725-4022-85DA-6758F6CBBDA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9725-4022-85DA-6758F6CBBDA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9725-4022-85DA-6758F6CBBDA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9725-4022-85DA-6758F6CBBDA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9725-4022-85DA-6758F6CBBDA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9725-4022-85DA-6758F6CBBDA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9725-4022-85DA-6758F6CBBDA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25-9725-4022-85DA-6758F6CBBD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'Ralencar S.A. de C.V.'!$B$54:$B$72</c:f>
              <c:strCache>
                <c:ptCount val="19"/>
                <c:pt idx="0">
                  <c:v>Ventas</c:v>
                </c:pt>
                <c:pt idx="1">
                  <c:v>Devoluciones S/Ventas</c:v>
                </c:pt>
                <c:pt idx="2">
                  <c:v>Descuentos S/ventas</c:v>
                </c:pt>
                <c:pt idx="3">
                  <c:v>Ventas netas</c:v>
                </c:pt>
                <c:pt idx="4">
                  <c:v>Compras</c:v>
                </c:pt>
                <c:pt idx="5">
                  <c:v>Devoluciones S/Compra</c:v>
                </c:pt>
                <c:pt idx="6">
                  <c:v>Productos Financieros</c:v>
                </c:pt>
                <c:pt idx="7">
                  <c:v>Inventario Inicial</c:v>
                </c:pt>
                <c:pt idx="8">
                  <c:v>Inventario final</c:v>
                </c:pt>
                <c:pt idx="9">
                  <c:v>Utilidad bruta</c:v>
                </c:pt>
                <c:pt idx="10">
                  <c:v>Gastos de Compra</c:v>
                </c:pt>
                <c:pt idx="11">
                  <c:v>gastos de administracion</c:v>
                </c:pt>
                <c:pt idx="12">
                  <c:v>Otros Gastos</c:v>
                </c:pt>
                <c:pt idx="13">
                  <c:v>total de gastos</c:v>
                </c:pt>
                <c:pt idx="14">
                  <c:v>Utilidad por operaciones continuas</c:v>
                </c:pt>
                <c:pt idx="15">
                  <c:v>antes del ISR y PTU</c:v>
                </c:pt>
                <c:pt idx="16">
                  <c:v>ISR</c:v>
                </c:pt>
                <c:pt idx="17">
                  <c:v>PTU</c:v>
                </c:pt>
                <c:pt idx="18">
                  <c:v>Utilidad neta del ejercicio</c:v>
                </c:pt>
              </c:strCache>
            </c:strRef>
          </c:cat>
          <c:val>
            <c:numRef>
              <c:f>'Ralencar S.A. de C.V.'!$D$54:$D$72</c:f>
              <c:numCache>
                <c:formatCode>0%</c:formatCode>
                <c:ptCount val="19"/>
                <c:pt idx="0">
                  <c:v>1</c:v>
                </c:pt>
                <c:pt idx="1">
                  <c:v>0.18</c:v>
                </c:pt>
                <c:pt idx="2">
                  <c:v>0.25</c:v>
                </c:pt>
                <c:pt idx="3">
                  <c:v>0.56999999999999995</c:v>
                </c:pt>
                <c:pt idx="4">
                  <c:v>0.61</c:v>
                </c:pt>
                <c:pt idx="5">
                  <c:v>0.03</c:v>
                </c:pt>
                <c:pt idx="6">
                  <c:v>0.02</c:v>
                </c:pt>
                <c:pt idx="7">
                  <c:v>0.31</c:v>
                </c:pt>
                <c:pt idx="8">
                  <c:v>0.26</c:v>
                </c:pt>
                <c:pt idx="9">
                  <c:v>-0.04</c:v>
                </c:pt>
                <c:pt idx="10">
                  <c:v>0.01</c:v>
                </c:pt>
                <c:pt idx="11">
                  <c:v>0.26</c:v>
                </c:pt>
                <c:pt idx="12">
                  <c:v>0.01</c:v>
                </c:pt>
                <c:pt idx="13">
                  <c:v>0.27</c:v>
                </c:pt>
                <c:pt idx="14">
                  <c:v>0</c:v>
                </c:pt>
                <c:pt idx="15">
                  <c:v>-0.31</c:v>
                </c:pt>
                <c:pt idx="16">
                  <c:v>0.3</c:v>
                </c:pt>
                <c:pt idx="17">
                  <c:v>0.1</c:v>
                </c:pt>
                <c:pt idx="18">
                  <c:v>-0.19</c:v>
                </c:pt>
              </c:numCache>
            </c:numRef>
          </c:val>
          <c:extLst>
            <c:ext xmlns:c16="http://schemas.microsoft.com/office/drawing/2014/chart" uri="{C3380CC4-5D6E-409C-BE32-E72D297353CC}">
              <c16:uniqueId val="{00000001-850D-439F-93C5-508F6AEAD198}"/>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tx>
                  <c:strRef>
                    <c:extLst>
                      <c:ext uri="{02D57815-91ED-43cb-92C2-25804820EDAC}">
                        <c15:formulaRef>
                          <c15:sqref>'Ralencar S.A. de C.V.'!$C$51:$C$53</c15:sqref>
                        </c15:formulaRef>
                      </c:ext>
                    </c:extLst>
                    <c:strCache>
                      <c:ptCount val="3"/>
                      <c:pt idx="0">
                        <c:v>Silvino y asociados A.C.</c:v>
                      </c:pt>
                      <c:pt idx="1">
                        <c:v>Estado de Resultados del 01 de de enero al 31 diciembre de 2009</c:v>
                      </c:pt>
                      <c:pt idx="2">
                        <c:v>Importe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27-9725-4022-85DA-6758F6CBBD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29-9725-4022-85DA-6758F6CBBD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2B-9725-4022-85DA-6758F6CBBDAA}"/>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2D-9725-4022-85DA-6758F6CBBDAA}"/>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2F-9725-4022-85DA-6758F6CBBDAA}"/>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31-9725-4022-85DA-6758F6CBBDAA}"/>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33-9725-4022-85DA-6758F6CBBDAA}"/>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35-9725-4022-85DA-6758F6CBBDAA}"/>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37-9725-4022-85DA-6758F6CBBDAA}"/>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39-9725-4022-85DA-6758F6CBBDAA}"/>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3B-9725-4022-85DA-6758F6CBBDAA}"/>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3D-9725-4022-85DA-6758F6CBBDAA}"/>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3F-9725-4022-85DA-6758F6CBBDAA}"/>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41-9725-4022-85DA-6758F6CBBDAA}"/>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43-9725-4022-85DA-6758F6CBBDAA}"/>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45-9725-4022-85DA-6758F6CBBDAA}"/>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47-9725-4022-85DA-6758F6CBBDAA}"/>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49-9725-4022-85DA-6758F6CBBDAA}"/>
                    </c:ext>
                  </c:extLst>
                </c:dPt>
                <c:dPt>
                  <c:idx val="18"/>
                  <c:bubble3D val="0"/>
                  <c:spPr>
                    <a:solidFill>
                      <a:schemeClr val="accent1">
                        <a:lumMod val="80000"/>
                      </a:schemeClr>
                    </a:solidFill>
                    <a:ln w="19050">
                      <a:solidFill>
                        <a:schemeClr val="lt1"/>
                      </a:solidFill>
                    </a:ln>
                    <a:effectLst/>
                  </c:spPr>
                  <c:extLst>
                    <c:ext xmlns:c16="http://schemas.microsoft.com/office/drawing/2014/chart" uri="{C3380CC4-5D6E-409C-BE32-E72D297353CC}">
                      <c16:uniqueId val="{0000004B-9725-4022-85DA-6758F6CBBDA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uri="{CE6537A1-D6FC-4f65-9D91-7224C49458BB}"/>
                  </c:extLst>
                </c:dLbls>
                <c:cat>
                  <c:strRef>
                    <c:extLst>
                      <c:ext uri="{02D57815-91ED-43cb-92C2-25804820EDAC}">
                        <c15:formulaRef>
                          <c15:sqref>'Ralencar S.A. de C.V.'!$B$54:$B$72</c15:sqref>
                        </c15:formulaRef>
                      </c:ext>
                    </c:extLst>
                    <c:strCache>
                      <c:ptCount val="19"/>
                      <c:pt idx="0">
                        <c:v>Ventas</c:v>
                      </c:pt>
                      <c:pt idx="1">
                        <c:v>Devoluciones S/Ventas</c:v>
                      </c:pt>
                      <c:pt idx="2">
                        <c:v>Descuentos S/ventas</c:v>
                      </c:pt>
                      <c:pt idx="3">
                        <c:v>Ventas netas</c:v>
                      </c:pt>
                      <c:pt idx="4">
                        <c:v>Compras</c:v>
                      </c:pt>
                      <c:pt idx="5">
                        <c:v>Devoluciones S/Compra</c:v>
                      </c:pt>
                      <c:pt idx="6">
                        <c:v>Productos Financieros</c:v>
                      </c:pt>
                      <c:pt idx="7">
                        <c:v>Inventario Inicial</c:v>
                      </c:pt>
                      <c:pt idx="8">
                        <c:v>Inventario final</c:v>
                      </c:pt>
                      <c:pt idx="9">
                        <c:v>Utilidad bruta</c:v>
                      </c:pt>
                      <c:pt idx="10">
                        <c:v>Gastos de Compra</c:v>
                      </c:pt>
                      <c:pt idx="11">
                        <c:v>gastos de administracion</c:v>
                      </c:pt>
                      <c:pt idx="12">
                        <c:v>Otros Gastos</c:v>
                      </c:pt>
                      <c:pt idx="13">
                        <c:v>total de gastos</c:v>
                      </c:pt>
                      <c:pt idx="14">
                        <c:v>Utilidad por operaciones continuas</c:v>
                      </c:pt>
                      <c:pt idx="15">
                        <c:v>antes del ISR y PTU</c:v>
                      </c:pt>
                      <c:pt idx="16">
                        <c:v>ISR</c:v>
                      </c:pt>
                      <c:pt idx="17">
                        <c:v>PTU</c:v>
                      </c:pt>
                      <c:pt idx="18">
                        <c:v>Utilidad neta del ejercicio</c:v>
                      </c:pt>
                    </c:strCache>
                  </c:strRef>
                </c:cat>
                <c:val>
                  <c:numRef>
                    <c:extLst>
                      <c:ext uri="{02D57815-91ED-43cb-92C2-25804820EDAC}">
                        <c15:formulaRef>
                          <c15:sqref>'Ralencar S.A. de C.V.'!$C$54:$C$72</c15:sqref>
                        </c15:formulaRef>
                      </c:ext>
                    </c:extLst>
                    <c:numCache>
                      <c:formatCode>"$"#,##0.00;[Red]\-"$"#,##0.00</c:formatCode>
                      <c:ptCount val="19"/>
                      <c:pt idx="0">
                        <c:v>15000000</c:v>
                      </c:pt>
                      <c:pt idx="1">
                        <c:v>2700000</c:v>
                      </c:pt>
                      <c:pt idx="2">
                        <c:v>3800000</c:v>
                      </c:pt>
                      <c:pt idx="3">
                        <c:v>8500000</c:v>
                      </c:pt>
                      <c:pt idx="4">
                        <c:v>9100000</c:v>
                      </c:pt>
                      <c:pt idx="5">
                        <c:v>465000</c:v>
                      </c:pt>
                      <c:pt idx="6">
                        <c:v>300000</c:v>
                      </c:pt>
                      <c:pt idx="7">
                        <c:v>4690000</c:v>
                      </c:pt>
                      <c:pt idx="8">
                        <c:v>3960000</c:v>
                      </c:pt>
                      <c:pt idx="9">
                        <c:v>-565000</c:v>
                      </c:pt>
                      <c:pt idx="10">
                        <c:v>135000</c:v>
                      </c:pt>
                      <c:pt idx="11">
                        <c:v>3875000</c:v>
                      </c:pt>
                      <c:pt idx="12">
                        <c:v>90000</c:v>
                      </c:pt>
                      <c:pt idx="13">
                        <c:v>4100000</c:v>
                      </c:pt>
                      <c:pt idx="15">
                        <c:v>-4665000</c:v>
                      </c:pt>
                      <c:pt idx="16">
                        <c:v>-1399500</c:v>
                      </c:pt>
                      <c:pt idx="17">
                        <c:v>-466500</c:v>
                      </c:pt>
                      <c:pt idx="18">
                        <c:v>-2799000</c:v>
                      </c:pt>
                    </c:numCache>
                  </c:numRef>
                </c:val>
                <c:extLst>
                  <c:ext xmlns:c16="http://schemas.microsoft.com/office/drawing/2014/chart" uri="{C3380CC4-5D6E-409C-BE32-E72D297353CC}">
                    <c16:uniqueId val="{00000000-850D-439F-93C5-508F6AEAD198}"/>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746760</xdr:colOff>
      <xdr:row>0</xdr:row>
      <xdr:rowOff>0</xdr:rowOff>
    </xdr:from>
    <xdr:to>
      <xdr:col>9</xdr:col>
      <xdr:colOff>243840</xdr:colOff>
      <xdr:row>29</xdr:row>
      <xdr:rowOff>156210</xdr:rowOff>
    </xdr:to>
    <xdr:graphicFrame macro="">
      <xdr:nvGraphicFramePr>
        <xdr:cNvPr id="2" name="Gráfico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701040</xdr:colOff>
      <xdr:row>30</xdr:row>
      <xdr:rowOff>24765</xdr:rowOff>
    </xdr:from>
    <xdr:to>
      <xdr:col>9</xdr:col>
      <xdr:colOff>449580</xdr:colOff>
      <xdr:row>53</xdr:row>
      <xdr:rowOff>80010</xdr:rowOff>
    </xdr:to>
    <xdr:graphicFrame macro="">
      <xdr:nvGraphicFramePr>
        <xdr:cNvPr id="3" name="Gráfico 2">
          <a:extLst>
            <a:ext uri="{FF2B5EF4-FFF2-40B4-BE49-F238E27FC236}">
              <a16:creationId xmlns:a16="http://schemas.microsoft.com/office/drawing/2014/main" id="{00000000-0008-0000-0000-000003000000}"/>
            </a:ext>
            <a:ext uri="{147F2762-F138-4A5C-976F-8EAC2B608ADB}">
              <a16:predDERef xmlns:a16="http://schemas.microsoft.com/office/drawing/2014/main" pred="{11FE4876-D785-4141-9700-4D6A9FCE6D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91440</xdr:colOff>
      <xdr:row>53</xdr:row>
      <xdr:rowOff>87630</xdr:rowOff>
    </xdr:from>
    <xdr:to>
      <xdr:col>9</xdr:col>
      <xdr:colOff>541020</xdr:colOff>
      <xdr:row>83</xdr:row>
      <xdr:rowOff>137160</xdr:rowOff>
    </xdr:to>
    <xdr:graphicFrame macro="">
      <xdr:nvGraphicFramePr>
        <xdr:cNvPr id="4" name="Gráfico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742950</xdr:colOff>
      <xdr:row>0</xdr:row>
      <xdr:rowOff>171450</xdr:rowOff>
    </xdr:from>
    <xdr:to>
      <xdr:col>19</xdr:col>
      <xdr:colOff>752475</xdr:colOff>
      <xdr:row>14</xdr:row>
      <xdr:rowOff>152400</xdr:rowOff>
    </xdr:to>
    <xdr:sp macro="" textlink="">
      <xdr:nvSpPr>
        <xdr:cNvPr id="5" name="CuadroTexto 4">
          <a:extLst>
            <a:ext uri="{FF2B5EF4-FFF2-40B4-BE49-F238E27FC236}">
              <a16:creationId xmlns:a16="http://schemas.microsoft.com/office/drawing/2014/main" id="{00000000-0008-0000-0000-000005000000}"/>
            </a:ext>
          </a:extLst>
        </xdr:cNvPr>
        <xdr:cNvSpPr txBox="1"/>
      </xdr:nvSpPr>
      <xdr:spPr>
        <a:xfrm>
          <a:off x="9696450" y="171450"/>
          <a:ext cx="7629525" cy="2647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s-MX" sz="1100" b="1" i="0">
              <a:solidFill>
                <a:schemeClr val="dk1"/>
              </a:solidFill>
              <a:effectLst/>
              <a:latin typeface="+mn-lt"/>
              <a:ea typeface="+mn-ea"/>
              <a:cs typeface="+mn-cs"/>
            </a:rPr>
            <a:t>Interpretacion</a:t>
          </a:r>
        </a:p>
        <a:p>
          <a:r>
            <a:rPr lang="es-MX" sz="1100" b="1" i="0">
              <a:solidFill>
                <a:schemeClr val="dk1"/>
              </a:solidFill>
              <a:effectLst/>
              <a:latin typeface="+mn-lt"/>
              <a:ea typeface="+mn-ea"/>
              <a:cs typeface="+mn-cs"/>
            </a:rPr>
            <a:t>El activo circulante representa el 34% del total del activo. La mayor parte de los activos circulantes se encuentra en los bancos, con el 13% del total del activo. El inventario también representa una porción importante del activo circulante, con el 8%. Los documentos por cobrar, los clientes y los deudores diversos representan un porcentaje más bajo del activo circulante, cada uno con un 2% y un 5% para los clientes.</a:t>
          </a:r>
        </a:p>
        <a:p>
          <a:endParaRPr lang="es-MX" sz="1100" b="1" i="0">
            <a:solidFill>
              <a:schemeClr val="dk1"/>
            </a:solidFill>
            <a:effectLst/>
            <a:latin typeface="+mn-lt"/>
            <a:ea typeface="+mn-ea"/>
            <a:cs typeface="+mn-cs"/>
          </a:endParaRPr>
        </a:p>
        <a:p>
          <a:r>
            <a:rPr lang="es-MX" sz="1100" b="1" i="0">
              <a:solidFill>
                <a:schemeClr val="dk1"/>
              </a:solidFill>
              <a:effectLst/>
              <a:latin typeface="+mn-lt"/>
              <a:ea typeface="+mn-ea"/>
              <a:cs typeface="+mn-cs"/>
            </a:rPr>
            <a:t>Por otro lado, el activo no circulante representa el 66% del total del activo, con el activo fijo representando la mayor parte del mismo. El terreno y el edificio representan la mayor parte del activo fijo, con un 15% y un 22% respectivamente. El equipo de cómputo y el equipo de reparto representan un 8% y un 6% respectivamente. Las inversiones temporales y los activos diferidos, que son activos no circulantes de menor importancia, representan el 3% y el 5% respectivamente.</a:t>
          </a:r>
        </a:p>
        <a:p>
          <a:endParaRPr lang="es-MX" sz="1100" b="1" i="0">
            <a:solidFill>
              <a:schemeClr val="dk1"/>
            </a:solidFill>
            <a:effectLst/>
            <a:latin typeface="+mn-lt"/>
            <a:ea typeface="+mn-ea"/>
            <a:cs typeface="+mn-cs"/>
          </a:endParaRPr>
        </a:p>
        <a:p>
          <a:r>
            <a:rPr lang="es-MX" sz="1100" b="1" i="0">
              <a:solidFill>
                <a:schemeClr val="dk1"/>
              </a:solidFill>
              <a:effectLst/>
              <a:latin typeface="+mn-lt"/>
              <a:ea typeface="+mn-ea"/>
              <a:cs typeface="+mn-cs"/>
            </a:rPr>
            <a:t>En general, se puede observar que la empresa tiene una estructura de activos sólida, con una gran parte de los activos invertidos en el activo fijo. Además, la empresa tiene un alto nivel de liquidez en los bancos y un inventario importante. Sin embargo, la empresa debe monitorear de cerca los deudores diversos, ya que representan una pequeña parte del activo circulante.</a:t>
          </a:r>
        </a:p>
        <a:p>
          <a:endParaRPr lang="es-MX" sz="1100"/>
        </a:p>
      </xdr:txBody>
    </xdr:sp>
    <xdr:clientData/>
  </xdr:twoCellAnchor>
  <xdr:twoCellAnchor>
    <xdr:from>
      <xdr:col>10</xdr:col>
      <xdr:colOff>0</xdr:colOff>
      <xdr:row>30</xdr:row>
      <xdr:rowOff>0</xdr:rowOff>
    </xdr:from>
    <xdr:to>
      <xdr:col>19</xdr:col>
      <xdr:colOff>123825</xdr:colOff>
      <xdr:row>47</xdr:row>
      <xdr:rowOff>152400</xdr:rowOff>
    </xdr:to>
    <xdr:sp macro="" textlink="">
      <xdr:nvSpPr>
        <xdr:cNvPr id="6" name="CuadroTexto 5">
          <a:extLst>
            <a:ext uri="{FF2B5EF4-FFF2-40B4-BE49-F238E27FC236}">
              <a16:creationId xmlns:a16="http://schemas.microsoft.com/office/drawing/2014/main" id="{00000000-0008-0000-0000-000006000000}"/>
            </a:ext>
          </a:extLst>
        </xdr:cNvPr>
        <xdr:cNvSpPr txBox="1"/>
      </xdr:nvSpPr>
      <xdr:spPr>
        <a:xfrm>
          <a:off x="9715500" y="5715000"/>
          <a:ext cx="6981825" cy="339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s-MX" sz="1100" b="1" i="0">
              <a:solidFill>
                <a:schemeClr val="dk1"/>
              </a:solidFill>
              <a:effectLst/>
              <a:latin typeface="+mn-lt"/>
              <a:ea typeface="+mn-ea"/>
              <a:cs typeface="+mn-cs"/>
            </a:rPr>
            <a:t>Interpretacion</a:t>
          </a:r>
          <a:endParaRPr lang="es-MX">
            <a:effectLst/>
          </a:endParaRPr>
        </a:p>
        <a:p>
          <a:endParaRPr lang="es-MX" sz="1100" b="1" i="0">
            <a:solidFill>
              <a:schemeClr val="dk1"/>
            </a:solidFill>
            <a:effectLst/>
            <a:latin typeface="+mn-lt"/>
            <a:ea typeface="+mn-ea"/>
            <a:cs typeface="+mn-cs"/>
          </a:endParaRPr>
        </a:p>
        <a:p>
          <a:r>
            <a:rPr lang="es-MX" sz="1100" b="1" i="0">
              <a:solidFill>
                <a:schemeClr val="dk1"/>
              </a:solidFill>
              <a:effectLst/>
              <a:latin typeface="+mn-lt"/>
              <a:ea typeface="+mn-ea"/>
              <a:cs typeface="+mn-cs"/>
            </a:rPr>
            <a:t>El pasivo a corto plazo representa el 15% del total del pasivo y el capital contable representa el 57%. Dentro del pasivo a corto plazo, los proveedores representan la mayor parte del mismo, con el 7%. Los acreedores y los documentos por pagar representan un 5% y un 2%, respectivamente. Los impuestos por pagar representan solo el 1% del pasivo a corto plazo. Además, hay cobros anticipados que representan otro 1%.</a:t>
          </a:r>
        </a:p>
        <a:p>
          <a:endParaRPr lang="es-MX" sz="1100" b="1" i="0">
            <a:solidFill>
              <a:schemeClr val="dk1"/>
            </a:solidFill>
            <a:effectLst/>
            <a:latin typeface="+mn-lt"/>
            <a:ea typeface="+mn-ea"/>
            <a:cs typeface="+mn-cs"/>
          </a:endParaRPr>
        </a:p>
        <a:p>
          <a:r>
            <a:rPr lang="es-MX" sz="1100" b="1" i="0">
              <a:solidFill>
                <a:schemeClr val="dk1"/>
              </a:solidFill>
              <a:effectLst/>
              <a:latin typeface="+mn-lt"/>
              <a:ea typeface="+mn-ea"/>
              <a:cs typeface="+mn-cs"/>
            </a:rPr>
            <a:t>En cuanto al pasivo a largo plazo, el acreedor hipotecario y los préstamos bancarios a largo plazo representan el 13% y el 8% del total del pasivo, respectivamente. Los cobros anticipados también contribuyen con el 1% del pasivo a largo plazo.</a:t>
          </a:r>
        </a:p>
        <a:p>
          <a:endParaRPr lang="es-MX" sz="1100" b="1" i="0">
            <a:solidFill>
              <a:schemeClr val="dk1"/>
            </a:solidFill>
            <a:effectLst/>
            <a:latin typeface="+mn-lt"/>
            <a:ea typeface="+mn-ea"/>
            <a:cs typeface="+mn-cs"/>
          </a:endParaRPr>
        </a:p>
        <a:p>
          <a:r>
            <a:rPr lang="es-MX" sz="1100" b="1" i="0">
              <a:solidFill>
                <a:schemeClr val="dk1"/>
              </a:solidFill>
              <a:effectLst/>
              <a:latin typeface="+mn-lt"/>
              <a:ea typeface="+mn-ea"/>
              <a:cs typeface="+mn-cs"/>
            </a:rPr>
            <a:t>En cuanto al capital contable, el capital social representa el 44% del total del capital contable, lo que sugiere que la empresa ha recibido una importante inversión de capital de los accionistas. Las utilidades acumuladas representan el 13% del capital contable y la utilidad neta del período actual representa el 7%.</a:t>
          </a:r>
        </a:p>
        <a:p>
          <a:endParaRPr lang="es-MX" sz="1100" b="1" i="0">
            <a:solidFill>
              <a:schemeClr val="dk1"/>
            </a:solidFill>
            <a:effectLst/>
            <a:latin typeface="+mn-lt"/>
            <a:ea typeface="+mn-ea"/>
            <a:cs typeface="+mn-cs"/>
          </a:endParaRPr>
        </a:p>
        <a:p>
          <a:r>
            <a:rPr lang="es-MX" sz="1100" b="1" i="0">
              <a:solidFill>
                <a:schemeClr val="dk1"/>
              </a:solidFill>
              <a:effectLst/>
              <a:latin typeface="+mn-lt"/>
              <a:ea typeface="+mn-ea"/>
              <a:cs typeface="+mn-cs"/>
            </a:rPr>
            <a:t>En general, se puede observar que la empresa tiene una estructura financiera saludable, con un alto nivel de inversión de capital de los accionistas y una cantidad relativamente baja de pasivos a corto plazo. Sin embargo, la empresa debe mantener un monitoreo cuidadoso de los pasivos a largo plazo y asegurarse de que tenga suficiente flujo de efectivo para cumplir con sus obligaciones financieras a largo plazo.</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33336</xdr:colOff>
      <xdr:row>0</xdr:row>
      <xdr:rowOff>171449</xdr:rowOff>
    </xdr:from>
    <xdr:to>
      <xdr:col>10</xdr:col>
      <xdr:colOff>485775</xdr:colOff>
      <xdr:row>30</xdr:row>
      <xdr:rowOff>76200</xdr:rowOff>
    </xdr:to>
    <xdr:graphicFrame macro="">
      <xdr:nvGraphicFramePr>
        <xdr:cNvPr id="5" name="Gráfico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14286</xdr:colOff>
      <xdr:row>32</xdr:row>
      <xdr:rowOff>76199</xdr:rowOff>
    </xdr:from>
    <xdr:to>
      <xdr:col>9</xdr:col>
      <xdr:colOff>247649</xdr:colOff>
      <xdr:row>53</xdr:row>
      <xdr:rowOff>142874</xdr:rowOff>
    </xdr:to>
    <xdr:graphicFrame macro="">
      <xdr:nvGraphicFramePr>
        <xdr:cNvPr id="6" name="Gráfico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15874</xdr:colOff>
      <xdr:row>53</xdr:row>
      <xdr:rowOff>164305</xdr:rowOff>
    </xdr:from>
    <xdr:to>
      <xdr:col>9</xdr:col>
      <xdr:colOff>285750</xdr:colOff>
      <xdr:row>81</xdr:row>
      <xdr:rowOff>142874</xdr:rowOff>
    </xdr:to>
    <xdr:graphicFrame macro="">
      <xdr:nvGraphicFramePr>
        <xdr:cNvPr id="2" name="Gráfico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8"/>
  <sheetViews>
    <sheetView tabSelected="1" workbookViewId="0">
      <selection activeCell="N52" sqref="N52"/>
    </sheetView>
  </sheetViews>
  <sheetFormatPr defaultColWidth="11.42578125" defaultRowHeight="15"/>
  <cols>
    <col min="1" max="1" width="33.85546875" bestFit="1" customWidth="1"/>
    <col min="2" max="2" width="14" bestFit="1" customWidth="1"/>
    <col min="3" max="3" width="5.42578125" bestFit="1" customWidth="1"/>
    <col min="6" max="6" width="28.85546875" bestFit="1" customWidth="1"/>
    <col min="7" max="7" width="12.42578125" bestFit="1" customWidth="1"/>
    <col min="8" max="8" width="5.42578125" bestFit="1" customWidth="1"/>
    <col min="11" max="11" width="11.42578125" customWidth="1"/>
  </cols>
  <sheetData>
    <row r="1" spans="1:3">
      <c r="A1" s="59" t="s">
        <v>0</v>
      </c>
      <c r="B1" s="60"/>
      <c r="C1" s="61"/>
    </row>
    <row r="2" spans="1:3">
      <c r="A2" s="62" t="s">
        <v>1</v>
      </c>
      <c r="B2" s="63"/>
      <c r="C2" s="64"/>
    </row>
    <row r="3" spans="1:3">
      <c r="A3" s="39" t="s">
        <v>2</v>
      </c>
      <c r="B3" s="38" t="s">
        <v>3</v>
      </c>
      <c r="C3" s="55" t="s">
        <v>4</v>
      </c>
    </row>
    <row r="4" spans="1:3">
      <c r="A4" s="42" t="s">
        <v>5</v>
      </c>
      <c r="B4" s="54"/>
      <c r="C4" s="53"/>
    </row>
    <row r="5" spans="1:3">
      <c r="A5" t="s">
        <v>6</v>
      </c>
      <c r="B5" s="40">
        <v>51000</v>
      </c>
      <c r="C5" s="29">
        <f t="shared" ref="C5:C10" si="0">B5/$B$28</f>
        <v>2.229995627459554E-2</v>
      </c>
    </row>
    <row r="6" spans="1:3">
      <c r="A6" t="s">
        <v>7</v>
      </c>
      <c r="B6" s="40">
        <v>125000</v>
      </c>
      <c r="C6" s="29">
        <f t="shared" si="0"/>
        <v>5.4656755574989072E-2</v>
      </c>
    </row>
    <row r="7" spans="1:3">
      <c r="A7" t="s">
        <v>8</v>
      </c>
      <c r="B7" s="40">
        <v>43500</v>
      </c>
      <c r="C7" s="29">
        <f t="shared" si="0"/>
        <v>1.9020550940096196E-2</v>
      </c>
    </row>
    <row r="8" spans="1:3">
      <c r="A8" t="s">
        <v>9</v>
      </c>
      <c r="B8" s="40">
        <v>302500</v>
      </c>
      <c r="C8" s="29">
        <f t="shared" si="0"/>
        <v>0.13226934849147354</v>
      </c>
    </row>
    <row r="9" spans="1:3">
      <c r="A9" t="s">
        <v>10</v>
      </c>
      <c r="B9" s="40">
        <v>180000</v>
      </c>
      <c r="C9" s="29">
        <f t="shared" si="0"/>
        <v>7.8705728027984256E-2</v>
      </c>
    </row>
    <row r="10" spans="1:3">
      <c r="A10" t="s">
        <v>11</v>
      </c>
      <c r="B10" s="40">
        <v>69000</v>
      </c>
      <c r="C10" s="29">
        <f t="shared" si="0"/>
        <v>3.0170529077393964E-2</v>
      </c>
    </row>
    <row r="11" spans="1:3">
      <c r="A11" s="49" t="s">
        <v>12</v>
      </c>
      <c r="B11" s="50">
        <f>SUM(B5:B10)</f>
        <v>771000</v>
      </c>
      <c r="C11" s="29"/>
    </row>
    <row r="12" spans="1:3">
      <c r="A12" s="42" t="s">
        <v>13</v>
      </c>
      <c r="B12" s="43"/>
      <c r="C12" s="29"/>
    </row>
    <row r="13" spans="1:3">
      <c r="A13" s="35" t="s">
        <v>14</v>
      </c>
      <c r="B13" s="40"/>
      <c r="C13" s="29"/>
    </row>
    <row r="14" spans="1:3">
      <c r="A14" t="s">
        <v>15</v>
      </c>
      <c r="B14" s="40">
        <v>187500</v>
      </c>
      <c r="C14" s="29">
        <f t="shared" ref="C14:C20" si="1">B14/$B$28</f>
        <v>8.19851333624836E-2</v>
      </c>
    </row>
    <row r="15" spans="1:3">
      <c r="A15" t="s">
        <v>16</v>
      </c>
      <c r="B15" s="40">
        <v>350000</v>
      </c>
      <c r="C15" s="29">
        <f t="shared" si="1"/>
        <v>0.15303891560996941</v>
      </c>
    </row>
    <row r="16" spans="1:3">
      <c r="A16" t="s">
        <v>17</v>
      </c>
      <c r="B16" s="40">
        <v>500000</v>
      </c>
      <c r="C16" s="29">
        <f t="shared" si="1"/>
        <v>0.21862702229995629</v>
      </c>
    </row>
    <row r="17" spans="1:3">
      <c r="A17" t="s">
        <v>18</v>
      </c>
      <c r="B17" s="40">
        <v>116750</v>
      </c>
      <c r="C17" s="29">
        <f t="shared" si="1"/>
        <v>5.1049409707039792E-2</v>
      </c>
    </row>
    <row r="18" spans="1:3">
      <c r="A18" t="s">
        <v>19</v>
      </c>
      <c r="B18" s="40">
        <v>39500</v>
      </c>
      <c r="C18" s="29">
        <f t="shared" si="1"/>
        <v>1.7271534761696544E-2</v>
      </c>
    </row>
    <row r="19" spans="1:3">
      <c r="A19" t="s">
        <v>20</v>
      </c>
      <c r="B19" s="40">
        <v>72500</v>
      </c>
      <c r="C19" s="29">
        <f t="shared" si="1"/>
        <v>3.1700918233493657E-2</v>
      </c>
    </row>
    <row r="20" spans="1:3">
      <c r="A20" t="s">
        <v>21</v>
      </c>
      <c r="B20" s="40">
        <v>147000</v>
      </c>
      <c r="C20" s="29">
        <f t="shared" si="1"/>
        <v>6.4276344556187151E-2</v>
      </c>
    </row>
    <row r="21" spans="1:3">
      <c r="A21" s="28" t="s">
        <v>22</v>
      </c>
      <c r="B21" s="50">
        <f>SUM(B14:B20)</f>
        <v>1413250</v>
      </c>
      <c r="C21" s="29"/>
    </row>
    <row r="22" spans="1:3">
      <c r="A22" s="52" t="s">
        <v>23</v>
      </c>
      <c r="B22" s="51"/>
      <c r="C22" s="29"/>
    </row>
    <row r="23" spans="1:3">
      <c r="A23" s="28" t="s">
        <v>24</v>
      </c>
      <c r="B23" s="40">
        <v>45000</v>
      </c>
      <c r="C23" s="29">
        <f>B23/$B$28</f>
        <v>1.9676432006996064E-2</v>
      </c>
    </row>
    <row r="24" spans="1:3">
      <c r="A24" t="s">
        <v>25</v>
      </c>
      <c r="B24" s="40">
        <v>57750</v>
      </c>
      <c r="C24" s="29">
        <f>B24/$B$28</f>
        <v>2.5251421075644948E-2</v>
      </c>
    </row>
    <row r="25" spans="1:3">
      <c r="A25" s="49" t="s">
        <v>26</v>
      </c>
      <c r="B25" s="50">
        <f>SUM(B23:B24)</f>
        <v>102750</v>
      </c>
      <c r="C25" s="29"/>
    </row>
    <row r="26" spans="1:3">
      <c r="A26" s="49" t="s">
        <v>27</v>
      </c>
      <c r="B26" s="48">
        <f>SUM(B25,B21)</f>
        <v>1516000</v>
      </c>
      <c r="C26" s="29"/>
    </row>
    <row r="27" spans="1:3">
      <c r="A27" s="47" t="s">
        <v>28</v>
      </c>
      <c r="B27" s="34"/>
      <c r="C27" s="29"/>
    </row>
    <row r="28" spans="1:3">
      <c r="A28" s="46" t="s">
        <v>29</v>
      </c>
      <c r="B28" s="45">
        <f>SUM(B25,B21,B11)</f>
        <v>2287000</v>
      </c>
      <c r="C28" s="29">
        <f>B28/$B$28</f>
        <v>1</v>
      </c>
    </row>
    <row r="29" spans="1:3">
      <c r="A29" s="39" t="s">
        <v>30</v>
      </c>
      <c r="B29" s="44"/>
    </row>
    <row r="30" spans="1:3">
      <c r="A30" s="42" t="s">
        <v>31</v>
      </c>
      <c r="B30" s="43"/>
      <c r="C30" s="29"/>
    </row>
    <row r="31" spans="1:3">
      <c r="A31" t="s">
        <v>32</v>
      </c>
      <c r="B31" s="40">
        <v>23500</v>
      </c>
      <c r="C31" s="29">
        <f>B31/$B$45</f>
        <v>1.0275470048097944E-2</v>
      </c>
    </row>
    <row r="32" spans="1:3">
      <c r="A32" t="s">
        <v>33</v>
      </c>
      <c r="B32" s="40">
        <v>50000</v>
      </c>
      <c r="C32" s="29">
        <f>B32/$B$45</f>
        <v>2.1862702229995628E-2</v>
      </c>
    </row>
    <row r="33" spans="1:3">
      <c r="A33" t="s">
        <v>34</v>
      </c>
      <c r="B33" s="40">
        <v>105000</v>
      </c>
      <c r="C33" s="29">
        <f>B33/$B$45</f>
        <v>4.5911674682990816E-2</v>
      </c>
    </row>
    <row r="34" spans="1:3">
      <c r="A34" t="s">
        <v>35</v>
      </c>
      <c r="B34" s="40">
        <v>165000</v>
      </c>
      <c r="C34" s="29">
        <f>B34/$B$45</f>
        <v>7.2146917358985568E-2</v>
      </c>
    </row>
    <row r="35" spans="1:3">
      <c r="A35" s="42" t="s">
        <v>36</v>
      </c>
      <c r="B35" s="41"/>
      <c r="C35" s="29"/>
    </row>
    <row r="36" spans="1:3">
      <c r="A36" t="s">
        <v>37</v>
      </c>
      <c r="B36" s="40">
        <v>300000</v>
      </c>
      <c r="C36" s="29">
        <f>B36/$B$45</f>
        <v>0.13117621337997376</v>
      </c>
    </row>
    <row r="37" spans="1:3">
      <c r="A37" t="s">
        <v>38</v>
      </c>
      <c r="B37" s="40">
        <v>177500</v>
      </c>
      <c r="C37" s="29">
        <f>B37/$B$45</f>
        <v>7.761259291648448E-2</v>
      </c>
    </row>
    <row r="38" spans="1:3">
      <c r="A38" s="28" t="s">
        <v>39</v>
      </c>
      <c r="B38" s="40">
        <v>12750</v>
      </c>
      <c r="C38" s="29">
        <f>B38/$B$45</f>
        <v>5.574989068648885E-3</v>
      </c>
    </row>
    <row r="39" spans="1:3">
      <c r="A39" s="39" t="s">
        <v>40</v>
      </c>
      <c r="B39" s="38"/>
      <c r="C39" s="29"/>
    </row>
    <row r="40" spans="1:3">
      <c r="A40" s="37" t="s">
        <v>41</v>
      </c>
      <c r="B40" s="36"/>
      <c r="C40" s="29"/>
    </row>
    <row r="41" spans="1:3">
      <c r="A41" s="35" t="s">
        <v>42</v>
      </c>
      <c r="B41" s="34">
        <v>1000000</v>
      </c>
      <c r="C41" s="29">
        <f>B41/$B$45</f>
        <v>0.43725404459991257</v>
      </c>
    </row>
    <row r="42" spans="1:3">
      <c r="A42" s="37" t="s">
        <v>43</v>
      </c>
      <c r="B42" s="36"/>
      <c r="C42" s="29"/>
    </row>
    <row r="43" spans="1:3">
      <c r="A43" s="35" t="s">
        <v>44</v>
      </c>
      <c r="B43" s="34">
        <v>295000</v>
      </c>
      <c r="C43" s="29">
        <f>B43/$B$45</f>
        <v>0.12898994315697421</v>
      </c>
    </row>
    <row r="44" spans="1:3">
      <c r="A44" s="33" t="s">
        <v>45</v>
      </c>
      <c r="B44" s="32">
        <v>158250</v>
      </c>
      <c r="C44" s="29">
        <f>B44/$B$45</f>
        <v>6.919545255793616E-2</v>
      </c>
    </row>
    <row r="45" spans="1:3">
      <c r="A45" s="31" t="s">
        <v>46</v>
      </c>
      <c r="B45" s="30">
        <f>SUM(B31:B44)</f>
        <v>2287000</v>
      </c>
      <c r="C45" s="29">
        <f>B45/$B$45</f>
        <v>1</v>
      </c>
    </row>
    <row r="47" spans="1:3">
      <c r="A47" s="65" t="s">
        <v>0</v>
      </c>
      <c r="B47" s="66"/>
      <c r="C47" s="67"/>
    </row>
    <row r="48" spans="1:3">
      <c r="A48" s="68" t="s">
        <v>47</v>
      </c>
      <c r="B48" s="69"/>
      <c r="C48" s="70"/>
    </row>
    <row r="49" spans="1:5">
      <c r="A49" s="27"/>
      <c r="B49" s="27" t="s">
        <v>48</v>
      </c>
      <c r="C49" s="26" t="s">
        <v>4</v>
      </c>
    </row>
    <row r="50" spans="1:5">
      <c r="A50" s="25" t="s">
        <v>49</v>
      </c>
      <c r="B50" s="24">
        <v>327000</v>
      </c>
      <c r="C50" s="18">
        <f>(B50)/$B$50</f>
        <v>1</v>
      </c>
    </row>
    <row r="51" spans="1:5">
      <c r="A51" s="25" t="s">
        <v>50</v>
      </c>
      <c r="B51" s="24">
        <v>327000</v>
      </c>
      <c r="C51" s="18">
        <f>(B51)/$B$50</f>
        <v>1</v>
      </c>
    </row>
    <row r="52" spans="1:5">
      <c r="A52" s="25" t="s">
        <v>51</v>
      </c>
      <c r="B52" s="24">
        <v>114000</v>
      </c>
      <c r="C52" s="18">
        <f>(B52)/$B$50</f>
        <v>0.34862385321100919</v>
      </c>
      <c r="E52" s="28"/>
    </row>
    <row r="53" spans="1:5">
      <c r="A53" s="22" t="s">
        <v>52</v>
      </c>
      <c r="B53" s="21">
        <f>B51-B52</f>
        <v>213000</v>
      </c>
      <c r="C53" s="18"/>
    </row>
    <row r="54" spans="1:5">
      <c r="A54" s="25" t="s">
        <v>53</v>
      </c>
      <c r="B54" s="24">
        <v>27000</v>
      </c>
      <c r="C54" s="18">
        <f>(B54)/$B$50</f>
        <v>8.2568807339449546E-2</v>
      </c>
      <c r="E54" s="28"/>
    </row>
    <row r="55" spans="1:5">
      <c r="A55" s="25" t="s">
        <v>54</v>
      </c>
      <c r="B55" s="24">
        <v>21000</v>
      </c>
      <c r="C55" s="18">
        <f>(B55)/$B$50</f>
        <v>6.4220183486238536E-2</v>
      </c>
    </row>
    <row r="56" spans="1:5">
      <c r="A56" s="25" t="s">
        <v>55</v>
      </c>
      <c r="B56" s="24">
        <v>6000</v>
      </c>
      <c r="C56" s="18">
        <f>(B56)/$B$50</f>
        <v>1.834862385321101E-2</v>
      </c>
    </row>
    <row r="57" spans="1:5">
      <c r="A57" s="25" t="s">
        <v>56</v>
      </c>
      <c r="B57" s="24">
        <v>13500</v>
      </c>
      <c r="C57" s="18">
        <f>(B57)/$B$50</f>
        <v>4.1284403669724773E-2</v>
      </c>
    </row>
    <row r="58" spans="1:5">
      <c r="A58" s="22" t="s">
        <v>57</v>
      </c>
      <c r="B58" s="21">
        <f>SUM(B54:B57)</f>
        <v>67500</v>
      </c>
      <c r="C58" s="18"/>
    </row>
    <row r="59" spans="1:5">
      <c r="A59" s="25" t="s">
        <v>58</v>
      </c>
      <c r="B59" s="24">
        <v>8250</v>
      </c>
      <c r="C59" s="18">
        <f>(B59)/$B$50</f>
        <v>2.5229357798165139E-2</v>
      </c>
    </row>
    <row r="60" spans="1:5">
      <c r="A60" s="25" t="s">
        <v>59</v>
      </c>
      <c r="B60" s="24">
        <v>4500</v>
      </c>
      <c r="C60" s="18">
        <f>(B60)/$B$50</f>
        <v>1.3761467889908258E-2</v>
      </c>
    </row>
    <row r="61" spans="1:5">
      <c r="A61" s="23" t="s">
        <v>60</v>
      </c>
      <c r="B61" s="21">
        <f>SUM(B59:B60)</f>
        <v>12750</v>
      </c>
      <c r="C61" s="18"/>
    </row>
    <row r="62" spans="1:5">
      <c r="A62" s="22" t="s">
        <v>61</v>
      </c>
      <c r="B62" s="21">
        <f>B53-B58+B61</f>
        <v>158250</v>
      </c>
      <c r="C62" s="18">
        <f>(B62)/$B$50</f>
        <v>0.48394495412844035</v>
      </c>
    </row>
    <row r="63" spans="1:5">
      <c r="A63" s="20" t="s">
        <v>62</v>
      </c>
      <c r="B63" s="19">
        <f>B62</f>
        <v>158250</v>
      </c>
      <c r="C63" s="18">
        <f>(B63)/$B$50</f>
        <v>0.48394495412844035</v>
      </c>
    </row>
    <row r="64" spans="1:5">
      <c r="A64" s="56" t="s">
        <v>63</v>
      </c>
      <c r="B64" s="58"/>
      <c r="C64" s="57"/>
    </row>
    <row r="65" spans="1:3">
      <c r="A65" s="16" t="s">
        <v>64</v>
      </c>
      <c r="B65" s="56" t="s">
        <v>65</v>
      </c>
      <c r="C65" s="57"/>
    </row>
    <row r="66" spans="1:3">
      <c r="A66" s="15"/>
      <c r="B66" s="17"/>
      <c r="C66" s="14"/>
    </row>
    <row r="67" spans="1:3">
      <c r="A67" s="16" t="s">
        <v>66</v>
      </c>
      <c r="B67" s="56" t="s">
        <v>67</v>
      </c>
      <c r="C67" s="57"/>
    </row>
    <row r="68" spans="1:3">
      <c r="A68" s="16" t="s">
        <v>68</v>
      </c>
      <c r="B68" s="56" t="s">
        <v>69</v>
      </c>
      <c r="C68" s="57"/>
    </row>
  </sheetData>
  <mergeCells count="8">
    <mergeCell ref="B68:C68"/>
    <mergeCell ref="B65:C65"/>
    <mergeCell ref="A64:C64"/>
    <mergeCell ref="A1:C1"/>
    <mergeCell ref="A2:C2"/>
    <mergeCell ref="A47:C47"/>
    <mergeCell ref="A48:C48"/>
    <mergeCell ref="B67:C6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4:E72"/>
  <sheetViews>
    <sheetView zoomScale="96" zoomScaleNormal="96" workbookViewId="0">
      <selection activeCell="B51" sqref="B51:D51"/>
    </sheetView>
  </sheetViews>
  <sheetFormatPr defaultColWidth="11.42578125" defaultRowHeight="15"/>
  <cols>
    <col min="1" max="1" width="40.7109375" bestFit="1" customWidth="1"/>
    <col min="2" max="2" width="40.5703125" bestFit="1" customWidth="1"/>
    <col min="3" max="3" width="14.140625" bestFit="1" customWidth="1"/>
    <col min="4" max="4" width="14.140625" customWidth="1"/>
    <col min="5" max="5" width="14.140625" bestFit="1" customWidth="1"/>
    <col min="6" max="6" width="38.28515625" bestFit="1" customWidth="1"/>
    <col min="8" max="9" width="13.7109375" bestFit="1" customWidth="1"/>
    <col min="11" max="11" width="38.28515625" bestFit="1" customWidth="1"/>
    <col min="12" max="12" width="15.42578125" customWidth="1"/>
    <col min="13" max="14" width="13.7109375" bestFit="1" customWidth="1"/>
  </cols>
  <sheetData>
    <row r="4" spans="2:5">
      <c r="B4" s="71" t="s">
        <v>70</v>
      </c>
      <c r="C4" s="72"/>
      <c r="D4" s="73"/>
      <c r="E4" s="1"/>
    </row>
    <row r="5" spans="2:5">
      <c r="B5" s="71" t="s">
        <v>71</v>
      </c>
      <c r="C5" s="72"/>
      <c r="D5" s="73"/>
      <c r="E5" s="1"/>
    </row>
    <row r="6" spans="2:5">
      <c r="B6" s="2"/>
      <c r="C6" s="2" t="s">
        <v>72</v>
      </c>
      <c r="D6" s="2" t="s">
        <v>4</v>
      </c>
      <c r="E6" s="1"/>
    </row>
    <row r="7" spans="2:5">
      <c r="B7" s="3" t="s">
        <v>73</v>
      </c>
      <c r="C7" s="4">
        <v>3725000</v>
      </c>
      <c r="D7" s="5">
        <v>1</v>
      </c>
      <c r="E7" s="1"/>
    </row>
    <row r="8" spans="2:5">
      <c r="B8" s="3" t="s">
        <v>74</v>
      </c>
      <c r="C8" s="4">
        <v>725000</v>
      </c>
      <c r="D8" s="5">
        <v>0.19</v>
      </c>
      <c r="E8" s="1"/>
    </row>
    <row r="9" spans="2:5">
      <c r="B9" s="3" t="s">
        <v>75</v>
      </c>
      <c r="C9" s="4">
        <v>15000</v>
      </c>
      <c r="D9" s="5">
        <v>0</v>
      </c>
      <c r="E9" s="1"/>
    </row>
    <row r="10" spans="2:5">
      <c r="B10" s="6" t="s">
        <v>76</v>
      </c>
      <c r="C10" s="7">
        <v>2985000</v>
      </c>
      <c r="D10" s="5">
        <v>0.8</v>
      </c>
      <c r="E10" s="1"/>
    </row>
    <row r="11" spans="2:5">
      <c r="B11" s="3" t="s">
        <v>77</v>
      </c>
      <c r="C11" s="4">
        <v>1700000</v>
      </c>
      <c r="D11" s="5">
        <v>0.46</v>
      </c>
      <c r="E11" s="1"/>
    </row>
    <row r="12" spans="2:5">
      <c r="B12" s="3" t="s">
        <v>78</v>
      </c>
      <c r="C12" s="4">
        <v>325000</v>
      </c>
      <c r="D12" s="5">
        <v>0.09</v>
      </c>
      <c r="E12" s="1"/>
    </row>
    <row r="13" spans="2:5">
      <c r="B13" s="3" t="s">
        <v>79</v>
      </c>
      <c r="C13" s="4">
        <v>600000</v>
      </c>
      <c r="D13" s="5">
        <v>0.16</v>
      </c>
      <c r="E13" s="1"/>
    </row>
    <row r="14" spans="2:5">
      <c r="B14" s="3" t="s">
        <v>80</v>
      </c>
      <c r="C14" s="4">
        <v>300000</v>
      </c>
      <c r="D14" s="5">
        <v>0.08</v>
      </c>
      <c r="E14" s="1"/>
    </row>
    <row r="15" spans="2:5">
      <c r="B15" s="6" t="s">
        <v>81</v>
      </c>
      <c r="C15" s="8">
        <v>1310000</v>
      </c>
      <c r="D15" s="5">
        <v>0.35</v>
      </c>
      <c r="E15" s="1"/>
    </row>
    <row r="16" spans="2:5">
      <c r="B16" s="3" t="s">
        <v>82</v>
      </c>
      <c r="C16" s="4">
        <v>110000</v>
      </c>
      <c r="D16" s="5">
        <v>0.03</v>
      </c>
      <c r="E16" s="1"/>
    </row>
    <row r="17" spans="1:5">
      <c r="B17" s="3" t="s">
        <v>83</v>
      </c>
      <c r="C17" s="4">
        <v>93000</v>
      </c>
      <c r="D17" s="5">
        <v>0.02</v>
      </c>
      <c r="E17" s="1"/>
    </row>
    <row r="18" spans="1:5">
      <c r="B18" s="3" t="s">
        <v>84</v>
      </c>
      <c r="C18" s="4">
        <v>15000</v>
      </c>
      <c r="D18" s="5">
        <v>0</v>
      </c>
      <c r="E18" s="1"/>
    </row>
    <row r="19" spans="1:5">
      <c r="B19" s="6" t="s">
        <v>85</v>
      </c>
      <c r="C19" s="8">
        <v>218000</v>
      </c>
      <c r="D19" s="5">
        <v>0.06</v>
      </c>
      <c r="E19" s="1"/>
    </row>
    <row r="20" spans="1:5">
      <c r="B20" s="6" t="s">
        <v>86</v>
      </c>
      <c r="C20" s="8">
        <v>1092000</v>
      </c>
      <c r="D20" s="5">
        <v>0.28999999999999998</v>
      </c>
      <c r="E20" s="13"/>
    </row>
    <row r="21" spans="1:5">
      <c r="B21" s="9" t="s">
        <v>87</v>
      </c>
      <c r="C21" s="10">
        <v>327600</v>
      </c>
      <c r="D21" s="5">
        <v>0.3</v>
      </c>
      <c r="E21" s="1"/>
    </row>
    <row r="22" spans="1:5">
      <c r="B22" s="9" t="s">
        <v>88</v>
      </c>
      <c r="C22" s="10">
        <v>109200</v>
      </c>
      <c r="D22" s="5">
        <v>0.1</v>
      </c>
      <c r="E22" s="1"/>
    </row>
    <row r="23" spans="1:5">
      <c r="B23" s="11" t="s">
        <v>89</v>
      </c>
      <c r="C23" s="12">
        <v>655200</v>
      </c>
      <c r="D23" s="5">
        <v>0.18</v>
      </c>
      <c r="E23" s="1"/>
    </row>
    <row r="24" spans="1:5">
      <c r="E24" s="1"/>
    </row>
    <row r="25" spans="1:5">
      <c r="E25" s="1"/>
    </row>
    <row r="26" spans="1:5">
      <c r="E26" s="1"/>
    </row>
    <row r="27" spans="1:5">
      <c r="E27" s="1"/>
    </row>
    <row r="28" spans="1:5">
      <c r="E28" s="1"/>
    </row>
    <row r="29" spans="1:5">
      <c r="A29" s="1"/>
      <c r="B29" s="1"/>
      <c r="C29" s="1"/>
      <c r="D29" s="1"/>
      <c r="E29" s="1"/>
    </row>
    <row r="30" spans="1:5">
      <c r="B30" s="71" t="s">
        <v>90</v>
      </c>
      <c r="C30" s="72"/>
      <c r="D30" s="73"/>
      <c r="E30" s="1"/>
    </row>
    <row r="31" spans="1:5">
      <c r="B31" s="71" t="s">
        <v>91</v>
      </c>
      <c r="C31" s="72"/>
      <c r="D31" s="73"/>
      <c r="E31" s="1"/>
    </row>
    <row r="32" spans="1:5">
      <c r="B32" s="2"/>
      <c r="C32" s="2" t="s">
        <v>72</v>
      </c>
      <c r="D32" s="2" t="s">
        <v>92</v>
      </c>
      <c r="E32" s="1"/>
    </row>
    <row r="33" spans="2:5">
      <c r="B33" s="3" t="s">
        <v>73</v>
      </c>
      <c r="C33" s="4">
        <v>350000</v>
      </c>
      <c r="D33" s="5">
        <v>1</v>
      </c>
      <c r="E33" s="1"/>
    </row>
    <row r="34" spans="2:5">
      <c r="B34" s="6" t="s">
        <v>76</v>
      </c>
      <c r="C34" s="7">
        <v>350000</v>
      </c>
      <c r="D34" s="5">
        <v>1</v>
      </c>
      <c r="E34" s="1"/>
    </row>
    <row r="35" spans="2:5">
      <c r="B35" s="3" t="s">
        <v>77</v>
      </c>
      <c r="C35" s="4">
        <v>175000</v>
      </c>
      <c r="D35" s="5">
        <v>0.5</v>
      </c>
      <c r="E35" s="1"/>
    </row>
    <row r="36" spans="2:5">
      <c r="B36" s="3" t="s">
        <v>79</v>
      </c>
      <c r="C36" s="4">
        <v>120000</v>
      </c>
      <c r="D36" s="5">
        <v>0.34</v>
      </c>
      <c r="E36" s="1"/>
    </row>
    <row r="37" spans="2:5">
      <c r="B37" s="3" t="s">
        <v>80</v>
      </c>
      <c r="C37" s="4">
        <v>90000</v>
      </c>
      <c r="D37" s="5">
        <v>0.26</v>
      </c>
      <c r="E37" s="1"/>
    </row>
    <row r="38" spans="2:5">
      <c r="B38" s="3" t="s">
        <v>93</v>
      </c>
      <c r="C38" s="4">
        <v>5000</v>
      </c>
      <c r="D38" s="5">
        <v>0.01</v>
      </c>
      <c r="E38" s="1"/>
    </row>
    <row r="39" spans="2:5">
      <c r="B39" s="6" t="s">
        <v>81</v>
      </c>
      <c r="C39" s="8">
        <v>150000</v>
      </c>
      <c r="D39" s="5">
        <v>0.43</v>
      </c>
      <c r="E39" s="1"/>
    </row>
    <row r="40" spans="2:5">
      <c r="B40" s="3" t="s">
        <v>94</v>
      </c>
      <c r="C40" s="4">
        <v>25000</v>
      </c>
      <c r="D40" s="5">
        <v>7.0000000000000007E-2</v>
      </c>
      <c r="E40" s="1"/>
    </row>
    <row r="41" spans="2:5">
      <c r="B41" s="3" t="s">
        <v>95</v>
      </c>
      <c r="C41" s="4">
        <v>3500</v>
      </c>
      <c r="D41" s="5">
        <v>0.01</v>
      </c>
      <c r="E41" s="1"/>
    </row>
    <row r="42" spans="2:5">
      <c r="B42" s="3" t="s">
        <v>83</v>
      </c>
      <c r="C42" s="4">
        <v>40000</v>
      </c>
      <c r="D42" s="5">
        <v>0.11</v>
      </c>
      <c r="E42" s="1"/>
    </row>
    <row r="43" spans="2:5">
      <c r="B43" s="3" t="s">
        <v>96</v>
      </c>
      <c r="C43" s="4">
        <v>5000</v>
      </c>
      <c r="D43" s="5">
        <v>0.01</v>
      </c>
      <c r="E43" s="1"/>
    </row>
    <row r="44" spans="2:5">
      <c r="B44" s="6" t="s">
        <v>85</v>
      </c>
      <c r="C44" s="8">
        <v>73500</v>
      </c>
      <c r="D44" s="5">
        <v>0.21</v>
      </c>
      <c r="E44" s="1"/>
    </row>
    <row r="45" spans="2:5">
      <c r="B45" s="9" t="s">
        <v>97</v>
      </c>
      <c r="C45" s="9"/>
      <c r="D45" s="5"/>
      <c r="E45" s="1"/>
    </row>
    <row r="46" spans="2:5">
      <c r="B46" s="6" t="s">
        <v>98</v>
      </c>
      <c r="C46" s="8">
        <v>76500</v>
      </c>
      <c r="D46" s="5">
        <v>0.22</v>
      </c>
      <c r="E46" s="1"/>
    </row>
    <row r="47" spans="2:5">
      <c r="B47" s="9" t="s">
        <v>87</v>
      </c>
      <c r="C47" s="10">
        <v>22950</v>
      </c>
      <c r="D47" s="5">
        <v>0.3</v>
      </c>
      <c r="E47" s="1"/>
    </row>
    <row r="48" spans="2:5">
      <c r="B48" s="9" t="s">
        <v>88</v>
      </c>
      <c r="C48" s="10">
        <v>7650</v>
      </c>
      <c r="D48" s="5">
        <v>0.1</v>
      </c>
      <c r="E48" s="1"/>
    </row>
    <row r="49" spans="1:5">
      <c r="B49" s="11" t="s">
        <v>89</v>
      </c>
      <c r="C49" s="12">
        <v>45900</v>
      </c>
      <c r="D49" s="5">
        <v>0.13</v>
      </c>
      <c r="E49" s="1"/>
    </row>
    <row r="50" spans="1:5">
      <c r="A50" s="1"/>
      <c r="B50" s="1"/>
      <c r="C50" s="1"/>
      <c r="D50" s="1"/>
      <c r="E50" s="1"/>
    </row>
    <row r="51" spans="1:5">
      <c r="B51" s="71" t="s">
        <v>99</v>
      </c>
      <c r="C51" s="72"/>
      <c r="D51" s="73"/>
      <c r="E51" s="1"/>
    </row>
    <row r="52" spans="1:5">
      <c r="B52" s="71" t="s">
        <v>100</v>
      </c>
      <c r="C52" s="72"/>
      <c r="D52" s="73"/>
      <c r="E52" s="1"/>
    </row>
    <row r="53" spans="1:5">
      <c r="B53" s="2"/>
      <c r="C53" s="2" t="s">
        <v>72</v>
      </c>
      <c r="D53" s="2" t="s">
        <v>92</v>
      </c>
      <c r="E53" s="1"/>
    </row>
    <row r="54" spans="1:5">
      <c r="B54" s="3" t="s">
        <v>73</v>
      </c>
      <c r="C54" s="4">
        <v>15000000</v>
      </c>
      <c r="D54" s="5">
        <v>1</v>
      </c>
      <c r="E54" s="1"/>
    </row>
    <row r="55" spans="1:5">
      <c r="B55" s="3" t="s">
        <v>74</v>
      </c>
      <c r="C55" s="4">
        <v>2700000</v>
      </c>
      <c r="D55" s="5">
        <v>0.18</v>
      </c>
      <c r="E55" s="1"/>
    </row>
    <row r="56" spans="1:5">
      <c r="B56" s="3" t="s">
        <v>75</v>
      </c>
      <c r="C56" s="4">
        <v>3800000</v>
      </c>
      <c r="D56" s="5">
        <v>0.25</v>
      </c>
      <c r="E56" s="1"/>
    </row>
    <row r="57" spans="1:5">
      <c r="B57" s="6" t="s">
        <v>76</v>
      </c>
      <c r="C57" s="7">
        <v>8500000</v>
      </c>
      <c r="D57" s="5">
        <v>0.56999999999999995</v>
      </c>
      <c r="E57" s="1"/>
    </row>
    <row r="58" spans="1:5">
      <c r="B58" s="3" t="s">
        <v>77</v>
      </c>
      <c r="C58" s="4">
        <v>9100000</v>
      </c>
      <c r="D58" s="5">
        <v>0.61</v>
      </c>
      <c r="E58" s="1"/>
    </row>
    <row r="59" spans="1:5">
      <c r="B59" s="3" t="s">
        <v>78</v>
      </c>
      <c r="C59" s="4">
        <v>465000</v>
      </c>
      <c r="D59" s="5">
        <v>0.03</v>
      </c>
      <c r="E59" s="1"/>
    </row>
    <row r="60" spans="1:5">
      <c r="B60" s="3" t="s">
        <v>101</v>
      </c>
      <c r="C60" s="4">
        <v>300000</v>
      </c>
      <c r="D60" s="5">
        <v>0.02</v>
      </c>
      <c r="E60" s="1"/>
    </row>
    <row r="61" spans="1:5">
      <c r="B61" s="3" t="s">
        <v>79</v>
      </c>
      <c r="C61" s="4">
        <v>4690000</v>
      </c>
      <c r="D61" s="5">
        <v>0.31</v>
      </c>
      <c r="E61" s="1"/>
    </row>
    <row r="62" spans="1:5">
      <c r="B62" s="3" t="s">
        <v>80</v>
      </c>
      <c r="C62" s="4">
        <v>3960000</v>
      </c>
      <c r="D62" s="5">
        <v>0.26</v>
      </c>
      <c r="E62" s="1"/>
    </row>
    <row r="63" spans="1:5">
      <c r="B63" s="6" t="s">
        <v>81</v>
      </c>
      <c r="C63" s="8">
        <v>-565000</v>
      </c>
      <c r="D63" s="5">
        <v>-0.04</v>
      </c>
      <c r="E63" s="1"/>
    </row>
    <row r="64" spans="1:5">
      <c r="B64" s="3" t="s">
        <v>94</v>
      </c>
      <c r="C64" s="4">
        <v>135000</v>
      </c>
      <c r="D64" s="5">
        <v>0.01</v>
      </c>
      <c r="E64" s="1"/>
    </row>
    <row r="65" spans="2:5">
      <c r="B65" s="3" t="s">
        <v>83</v>
      </c>
      <c r="C65" s="4">
        <v>3875000</v>
      </c>
      <c r="D65" s="5">
        <v>0.26</v>
      </c>
      <c r="E65" s="1"/>
    </row>
    <row r="66" spans="2:5">
      <c r="B66" s="3" t="s">
        <v>96</v>
      </c>
      <c r="C66" s="4">
        <v>90000</v>
      </c>
      <c r="D66" s="5">
        <v>0.01</v>
      </c>
      <c r="E66" s="1"/>
    </row>
    <row r="67" spans="2:5">
      <c r="B67" s="6" t="s">
        <v>85</v>
      </c>
      <c r="C67" s="8">
        <v>4100000</v>
      </c>
      <c r="D67" s="5">
        <v>0.27</v>
      </c>
      <c r="E67" s="1"/>
    </row>
    <row r="68" spans="2:5">
      <c r="B68" s="9" t="s">
        <v>97</v>
      </c>
      <c r="C68" s="9"/>
      <c r="D68" s="5">
        <v>0</v>
      </c>
      <c r="E68" s="1"/>
    </row>
    <row r="69" spans="2:5">
      <c r="B69" s="6" t="s">
        <v>98</v>
      </c>
      <c r="C69" s="8">
        <v>-4665000</v>
      </c>
      <c r="D69" s="5">
        <v>-0.31</v>
      </c>
      <c r="E69" s="1"/>
    </row>
    <row r="70" spans="2:5">
      <c r="B70" s="9" t="s">
        <v>87</v>
      </c>
      <c r="C70" s="10">
        <v>-1399500</v>
      </c>
      <c r="D70" s="5">
        <v>0.3</v>
      </c>
      <c r="E70" s="1"/>
    </row>
    <row r="71" spans="2:5">
      <c r="B71" s="9" t="s">
        <v>88</v>
      </c>
      <c r="C71" s="10">
        <v>-466500</v>
      </c>
      <c r="D71" s="5">
        <v>0.1</v>
      </c>
      <c r="E71" s="1"/>
    </row>
    <row r="72" spans="2:5">
      <c r="B72" s="11" t="s">
        <v>89</v>
      </c>
      <c r="C72" s="12">
        <v>-2799000</v>
      </c>
      <c r="D72" s="5">
        <v>-0.19</v>
      </c>
      <c r="E72" s="1"/>
    </row>
  </sheetData>
  <mergeCells count="6">
    <mergeCell ref="B52:D52"/>
    <mergeCell ref="B4:D4"/>
    <mergeCell ref="B5:D5"/>
    <mergeCell ref="B30:D30"/>
    <mergeCell ref="B31:D31"/>
    <mergeCell ref="B51:D5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0F47D93F1711249B94E2F3907099445" ma:contentTypeVersion="3" ma:contentTypeDescription="Create a new document." ma:contentTypeScope="" ma:versionID="4b58f907fea62f8818877e9e18801413">
  <xsd:schema xmlns:xsd="http://www.w3.org/2001/XMLSchema" xmlns:xs="http://www.w3.org/2001/XMLSchema" xmlns:p="http://schemas.microsoft.com/office/2006/metadata/properties" xmlns:ns2="d25ccf01-e544-487a-9b83-cef692376d52" targetNamespace="http://schemas.microsoft.com/office/2006/metadata/properties" ma:root="true" ma:fieldsID="c8cc6174cc700f6fdeb3d5104cea4065" ns2:_="">
    <xsd:import namespace="d25ccf01-e544-487a-9b83-cef692376d52"/>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5ccf01-e544-487a-9b83-cef692376d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1EE64C-55EC-4794-BE15-FD695E4C2B4B}"/>
</file>

<file path=customXml/itemProps2.xml><?xml version="1.0" encoding="utf-8"?>
<ds:datastoreItem xmlns:ds="http://schemas.openxmlformats.org/officeDocument/2006/customXml" ds:itemID="{A3C8929F-9FCA-4446-A55D-8664FF77C50B}"/>
</file>

<file path=customXml/itemProps3.xml><?xml version="1.0" encoding="utf-8"?>
<ds:datastoreItem xmlns:ds="http://schemas.openxmlformats.org/officeDocument/2006/customXml" ds:itemID="{25CF330A-9F91-46E6-9B12-12B401C6204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escom</dc:creator>
  <cp:keywords/>
  <dc:description/>
  <cp:lastModifiedBy>Jose Julio Perez Olivares</cp:lastModifiedBy>
  <cp:revision/>
  <dcterms:created xsi:type="dcterms:W3CDTF">2023-03-25T05:46:41Z</dcterms:created>
  <dcterms:modified xsi:type="dcterms:W3CDTF">2023-06-13T09:48:57Z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0x01010090F47D93F1711249B94E2F3907099445</vt:lpwstr>
  </property>
</Properties>
</file>