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1/"/>
    </mc:Choice>
  </mc:AlternateContent>
  <xr:revisionPtr revIDLastSave="0" documentId="8_{63265B6B-3004-4873-9C11-E010A18649C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H17" i="1" s="1"/>
  <c r="G18" i="1"/>
  <c r="G19" i="1"/>
  <c r="H19" i="1" s="1"/>
  <c r="G20" i="1"/>
  <c r="H20" i="1" s="1"/>
  <c r="H13" i="1"/>
  <c r="H18" i="1"/>
  <c r="N9" i="1" l="1"/>
  <c r="N10" i="1"/>
  <c r="N11" i="1"/>
  <c r="N12" i="1"/>
  <c r="N13" i="1"/>
  <c r="N14" i="1"/>
  <c r="N15" i="1"/>
  <c r="N16" i="1"/>
  <c r="N17" i="1"/>
  <c r="N18" i="1"/>
  <c r="N19" i="1"/>
  <c r="N20" i="1"/>
  <c r="M9" i="1"/>
  <c r="M10" i="1"/>
  <c r="M11" i="1"/>
  <c r="M12" i="1"/>
  <c r="M13" i="1"/>
  <c r="M14" i="1"/>
  <c r="M15" i="1"/>
  <c r="M16" i="1"/>
  <c r="M17" i="1"/>
  <c r="M18" i="1"/>
  <c r="M19" i="1"/>
  <c r="M20" i="1"/>
  <c r="L9" i="1"/>
  <c r="L10" i="1"/>
  <c r="L11" i="1"/>
  <c r="L12" i="1"/>
  <c r="L13" i="1"/>
  <c r="L14" i="1"/>
  <c r="L15" i="1"/>
  <c r="L16" i="1"/>
  <c r="L17" i="1"/>
  <c r="L18" i="1"/>
  <c r="L19" i="1"/>
  <c r="L20" i="1"/>
  <c r="G8" i="1"/>
  <c r="M8" i="1" s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N8" i="1" l="1"/>
  <c r="H8" i="1"/>
  <c r="L8" i="1"/>
  <c r="D7" i="1" s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<sst xmlns="http://schemas.openxmlformats.org/spreadsheetml/2006/main" count="52" uniqueCount="35">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</sst>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78</c:v>
                </c:pt>
                <c:pt idx="1">
                  <c:v>75.263660110031381</c:v>
                </c:pt>
                <c:pt idx="2">
                  <c:v>72.527681168541292</c:v>
                </c:pt>
                <c:pt idx="3">
                  <c:v>69.792070969213697</c:v>
                </c:pt>
                <c:pt idx="4">
                  <c:v>67.056698077509864</c:v>
                </c:pt>
                <c:pt idx="5">
                  <c:v>65.634406006459429</c:v>
                </c:pt>
                <c:pt idx="6">
                  <c:v>65.525063004929777</c:v>
                </c:pt>
                <c:pt idx="7">
                  <c:v>65.415753970492801</c:v>
                </c:pt>
                <c:pt idx="8">
                  <c:v>65.306469242103873</c:v>
                </c:pt>
                <c:pt idx="9">
                  <c:v>59.787412298238323</c:v>
                </c:pt>
                <c:pt idx="10">
                  <c:v>48.858352815824503</c:v>
                </c:pt>
                <c:pt idx="11">
                  <c:v>37.929176407912252</c:v>
                </c:pt>
                <c:pt idx="12">
                  <c:v>27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2.1890719119748949E-4</c:v>
                </c:pt>
                <c:pt idx="2">
                  <c:v>2.1887831531920709E-4</c:v>
                </c:pt>
                <c:pt idx="3">
                  <c:v>2.1884881594620763E-4</c:v>
                </c:pt>
                <c:pt idx="4">
                  <c:v>2.1882983133630657E-4</c:v>
                </c:pt>
                <c:pt idx="5">
                  <c:v>2.1881416477699008E-4</c:v>
                </c:pt>
                <c:pt idx="6">
                  <c:v>2.1868600305930387E-4</c:v>
                </c:pt>
                <c:pt idx="7">
                  <c:v>2.1861806887395121E-4</c:v>
                </c:pt>
                <c:pt idx="8">
                  <c:v>2.1856945677785689E-4</c:v>
                </c:pt>
                <c:pt idx="9">
                  <c:v>2.1857651262833862E-4</c:v>
                </c:pt>
                <c:pt idx="10">
                  <c:v>2.1858118964827639E-4</c:v>
                </c:pt>
                <c:pt idx="11">
                  <c:v>2.1858352815824503E-4</c:v>
                </c:pt>
                <c:pt idx="12">
                  <c:v>2.1858352815824503E-4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ajorUnit val="2.0000000000000005E-3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Q16" sqref="Q16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78</v>
      </c>
    </row>
    <row r="5" spans="2:5" x14ac:dyDescent="0.2">
      <c r="C5" t="s">
        <v>10</v>
      </c>
      <c r="D5" s="1">
        <v>27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4.0000000000000002E-4</v>
      </c>
    </row>
    <row r="12" spans="2:5" x14ac:dyDescent="0.2">
      <c r="C12" t="s">
        <v>5</v>
      </c>
      <c r="D12" s="1">
        <v>0.01</v>
      </c>
    </row>
    <row r="13" spans="2:5" x14ac:dyDescent="0.2">
      <c r="C13" t="s">
        <v>6</v>
      </c>
      <c r="D13" s="1">
        <v>1E-4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">
      <c r="D17" s="1">
        <v>1</v>
      </c>
      <c r="E17" s="1">
        <f t="shared" ref="E17:E28" si="0">IF(D17=1,+$D$11,+IF(D17=2,+$D$12,+$D$13))</f>
        <v>4.0000000000000002E-4</v>
      </c>
    </row>
    <row r="18" spans="3:5" x14ac:dyDescent="0.2">
      <c r="D18" s="1">
        <v>1</v>
      </c>
      <c r="E18" s="1">
        <f t="shared" si="0"/>
        <v>4.0000000000000002E-4</v>
      </c>
    </row>
    <row r="19" spans="3:5" x14ac:dyDescent="0.2">
      <c r="D19" s="1">
        <v>1</v>
      </c>
      <c r="E19" s="1">
        <f t="shared" si="0"/>
        <v>4.0000000000000002E-4</v>
      </c>
    </row>
    <row r="20" spans="3:5" x14ac:dyDescent="0.2">
      <c r="D20" s="1">
        <v>1</v>
      </c>
      <c r="E20" s="1">
        <f t="shared" si="0"/>
        <v>4.0000000000000002E-4</v>
      </c>
    </row>
    <row r="21" spans="3:5" x14ac:dyDescent="0.2">
      <c r="D21" s="1">
        <v>2</v>
      </c>
      <c r="E21" s="1">
        <f t="shared" si="0"/>
        <v>0.01</v>
      </c>
    </row>
    <row r="22" spans="3:5" x14ac:dyDescent="0.2">
      <c r="D22" s="1">
        <v>2</v>
      </c>
      <c r="E22" s="1">
        <f t="shared" si="0"/>
        <v>0.01</v>
      </c>
    </row>
    <row r="23" spans="3:5" x14ac:dyDescent="0.2">
      <c r="D23" s="1">
        <v>2</v>
      </c>
      <c r="E23" s="1">
        <f t="shared" si="0"/>
        <v>0.01</v>
      </c>
    </row>
    <row r="24" spans="3:5" x14ac:dyDescent="0.2">
      <c r="D24" s="1">
        <v>2</v>
      </c>
      <c r="E24" s="1">
        <f t="shared" si="0"/>
        <v>0.01</v>
      </c>
    </row>
    <row r="25" spans="3:5" x14ac:dyDescent="0.2">
      <c r="D25" s="1">
        <v>3</v>
      </c>
      <c r="E25" s="1">
        <f t="shared" si="0"/>
        <v>1E-4</v>
      </c>
    </row>
    <row r="26" spans="3:5" x14ac:dyDescent="0.2">
      <c r="D26" s="1">
        <v>3</v>
      </c>
      <c r="E26" s="1">
        <f t="shared" si="0"/>
        <v>1E-4</v>
      </c>
    </row>
    <row r="27" spans="3:5" x14ac:dyDescent="0.2">
      <c r="D27" s="1">
        <v>3</v>
      </c>
      <c r="E27" s="1">
        <f t="shared" si="0"/>
        <v>1E-4</v>
      </c>
    </row>
    <row r="28" spans="3:5" x14ac:dyDescent="0.2">
      <c r="C28" t="s">
        <v>16</v>
      </c>
      <c r="D28" s="1">
        <v>3</v>
      </c>
      <c r="E28" s="1">
        <f t="shared" si="0"/>
        <v>1E-4</v>
      </c>
    </row>
    <row r="33" spans="2:3" x14ac:dyDescent="0.2">
      <c r="B33" t="s">
        <v>18</v>
      </c>
      <c r="C33" t="s">
        <v>19</v>
      </c>
    </row>
    <row r="34" spans="2:3" x14ac:dyDescent="0.2">
      <c r="C34" s="11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zoomScaleNormal="100" workbookViewId="0">
      <selection activeCell="AC17" sqref="AC17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7.85546875" customWidth="1"/>
  </cols>
  <sheetData>
    <row r="3" spans="2:20" ht="13.5" thickBot="1" x14ac:dyDescent="0.25"/>
    <row r="4" spans="2:20" ht="13.5" thickTop="1" x14ac:dyDescent="0.2">
      <c r="B4" s="22" t="s">
        <v>32</v>
      </c>
      <c r="C4" s="23"/>
      <c r="D4" s="24"/>
      <c r="Q4" s="13"/>
      <c r="R4" s="14"/>
      <c r="S4" s="14"/>
      <c r="T4" s="15"/>
    </row>
    <row r="5" spans="2:20" x14ac:dyDescent="0.2">
      <c r="B5" s="3"/>
      <c r="C5" s="4"/>
      <c r="D5" s="5"/>
      <c r="Q5" s="25" t="s">
        <v>33</v>
      </c>
      <c r="R5" s="26"/>
      <c r="S5" s="26"/>
      <c r="T5" s="27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4.0000000000000002E-4</v>
      </c>
      <c r="D7" s="7">
        <f>SUM(L9:L19)+0.5*(L8+L20)</f>
        <v>4.5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0.01</v>
      </c>
      <c r="D8" s="7">
        <f>SUM(M9:M19)+0.5*(M8+M20)</f>
        <v>4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78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1E-4</v>
      </c>
      <c r="D9" s="7">
        <f>SUM(N9:N19)+0.5*(N8+N20)</f>
        <v>3.5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75.263660110031381</v>
      </c>
      <c r="J9" s="1">
        <f ca="1">(I8-I9)/inputs!$D$8*2/(1/H8+1/H9)</f>
        <v>2.1890719119748949E-4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72.527681168541292</v>
      </c>
      <c r="J10" s="1">
        <f ca="1">(I9-I10)/inputs!$D$8*2/(1/H9+1/H10)</f>
        <v>2.1887831531920709E-4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2.5723472668810288E-4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69.792070969213697</v>
      </c>
      <c r="J11" s="1">
        <f ca="1">(I10-I11)/inputs!$D$8*2/(1/H10+1/H11)</f>
        <v>2.1884881594620763E-4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9">
        <f>C11*(I8-I20)/(F8-F20)</f>
        <v>2.1864951768488746E-4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67.056698077509864</v>
      </c>
      <c r="J12" s="1">
        <f ca="1">(I11-I12)/inputs!$D$8*2/(1/H11+1/H12)</f>
        <v>2.1882983133630657E-4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2</v>
      </c>
      <c r="H13" s="1">
        <f>IF(G13=1,+inputs!$D$11,+IF(G13=2,+inputs!$D$12,+inputs!$D$13))</f>
        <v>0.01</v>
      </c>
      <c r="I13" s="1">
        <f t="shared" ca="1" si="0"/>
        <v>65.634406006459429</v>
      </c>
      <c r="J13" s="1">
        <f ca="1">(I12-I13)/inputs!$D$8*2/(1/H12+1/H13)</f>
        <v>2.1881416477699008E-4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2</v>
      </c>
      <c r="H14" s="1">
        <f>IF(G14=1,+inputs!$D$11,+IF(G14=2,+inputs!$D$12,+inputs!$D$13))</f>
        <v>0.01</v>
      </c>
      <c r="I14" s="1">
        <f t="shared" ca="1" si="0"/>
        <v>65.525063004929777</v>
      </c>
      <c r="J14" s="1">
        <f ca="1">(I13-I14)/inputs!$D$8*2/(1/H13+1/H14)</f>
        <v>2.1868600305930387E-4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f>inputs!D23</f>
        <v>2</v>
      </c>
      <c r="H15" s="1">
        <f>IF(G15=1,+inputs!$D$11,+IF(G15=2,+inputs!$D$12,+inputs!$D$13))</f>
        <v>0.01</v>
      </c>
      <c r="I15" s="1">
        <f t="shared" ca="1" si="0"/>
        <v>65.415753970492801</v>
      </c>
      <c r="J15" s="1">
        <f ca="1">(I14-I15)/inputs!$D$8*2/(1/H14+1/H15)</f>
        <v>2.1861806887395121E-4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f>inputs!D24</f>
        <v>2</v>
      </c>
      <c r="H16" s="1">
        <f>IF(G16=1,+inputs!$D$11,+IF(G16=2,+inputs!$D$12,+inputs!$D$13))</f>
        <v>0.01</v>
      </c>
      <c r="I16" s="1">
        <f t="shared" ca="1" si="0"/>
        <v>65.306469242103873</v>
      </c>
      <c r="J16" s="1">
        <f ca="1">(I15-I16)/inputs!$D$8*2/(1/H15+1/H16)</f>
        <v>2.1856945677785689E-4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f>inputs!D25</f>
        <v>3</v>
      </c>
      <c r="H17" s="1">
        <f>IF(G17=1,+inputs!$D$11,+IF(G17=2,+inputs!$D$12,+inputs!$D$13))</f>
        <v>1E-4</v>
      </c>
      <c r="I17" s="1">
        <f t="shared" ca="1" si="0"/>
        <v>59.787412298238323</v>
      </c>
      <c r="J17" s="1">
        <f ca="1">(I16-I17)/inputs!$D$8*2/(1/H16+1/H17)</f>
        <v>2.1857651262833862E-4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f>inputs!D26</f>
        <v>3</v>
      </c>
      <c r="H18" s="1">
        <f>IF(G18=1,+inputs!$D$11,+IF(G18=2,+inputs!$D$12,+inputs!$D$13))</f>
        <v>1E-4</v>
      </c>
      <c r="I18" s="1">
        <f t="shared" ca="1" si="0"/>
        <v>48.858352815824503</v>
      </c>
      <c r="J18" s="1">
        <f ca="1">(I17-I18)/inputs!$D$8*2/(1/H17+1/H18)</f>
        <v>2.1858118964827639E-4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f>inputs!D27</f>
        <v>3</v>
      </c>
      <c r="H19" s="1">
        <f>IF(G19=1,+inputs!$D$11,+IF(G19=2,+inputs!$D$12,+inputs!$D$13))</f>
        <v>1E-4</v>
      </c>
      <c r="I19" s="1">
        <f t="shared" ca="1" si="0"/>
        <v>37.929176407912252</v>
      </c>
      <c r="J19" s="1">
        <f ca="1">(I18-I19)/inputs!$D$8*2/(1/H18+1/H19)</f>
        <v>2.1858352815824503E-4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f>inputs!D28</f>
        <v>3</v>
      </c>
      <c r="H20" s="1">
        <f>IF(G20=1,+inputs!$D$11,+IF(G20=2,+inputs!$D$12,+inputs!$D$13))</f>
        <v>1E-4</v>
      </c>
      <c r="I20" s="2">
        <f>inputs!D5</f>
        <v>27</v>
      </c>
      <c r="J20" s="1">
        <f ca="1">(I19-I20)/inputs!$D$8*2/(1/H19+1/H20)</f>
        <v>2.1858352815824503E-4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Dalia Portillo</cp:lastModifiedBy>
  <dcterms:created xsi:type="dcterms:W3CDTF">2002-08-06T22:40:09Z</dcterms:created>
  <dcterms:modified xsi:type="dcterms:W3CDTF">2021-01-18T20:26:10Z</dcterms:modified>
</cp:coreProperties>
</file>