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Newpc\iCloudDrive\PhD UofA\1 Courses\1 Spring 2021\HWRS 582 Ground water modeling\hw-ldelafue\HW3\starter code\"/>
    </mc:Choice>
  </mc:AlternateContent>
  <xr:revisionPtr revIDLastSave="0" documentId="13_ncr:1_{3B89A0EE-7F7C-4A47-8308-863A110855A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B9" i="1"/>
  <c r="E8" i="1"/>
  <c r="C2" i="1"/>
  <c r="C7" i="1" s="1"/>
  <c r="D2" i="1"/>
  <c r="D8" i="1" s="1"/>
  <c r="E2" i="1"/>
  <c r="F2" i="1"/>
  <c r="F7" i="1" s="1"/>
  <c r="B2" i="1"/>
  <c r="B7" i="1" s="1"/>
  <c r="B8" i="1" l="1"/>
  <c r="C8" i="1"/>
  <c r="F8" i="1"/>
  <c r="E7" i="1"/>
  <c r="D7" i="1"/>
</calcChain>
</file>

<file path=xl/sharedStrings.xml><?xml version="1.0" encoding="utf-8"?>
<sst xmlns="http://schemas.openxmlformats.org/spreadsheetml/2006/main" count="9" uniqueCount="8">
  <si>
    <t>K back (m/d)</t>
  </si>
  <si>
    <t>K inclusion (m/d)</t>
  </si>
  <si>
    <t># elements</t>
  </si>
  <si>
    <t>Keq (arithmetic)</t>
  </si>
  <si>
    <t>Keq (harmonic)</t>
  </si>
  <si>
    <t>K system</t>
  </si>
  <si>
    <t>Total flow in (m3/d)</t>
  </si>
  <si>
    <t>Total flow out  (m3/d)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</si>
</sst>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3" xfId="0" applyBorder="1"/>
    <xf numFmtId="2" fontId="1" fillId="0" borderId="2" xfId="0" applyNumberFormat="1" applyFont="1" applyBorder="1" applyAlignment="1">
      <alignment horizontal="right" vertical="center"/>
    </xf>
    <xf numFmtId="2" fontId="1" fillId="0" borderId="4" xfId="0" applyNumberFormat="1" applyFont="1" applyBorder="1" applyAlignment="1">
      <alignment horizontal="right" vertical="center"/>
    </xf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4" xfId="0" applyBorder="1"/>
    <xf numFmtId="2" fontId="0" fillId="0" borderId="2" xfId="0" applyNumberFormat="1" applyBorder="1"/>
    <xf numFmtId="2" fontId="0" fillId="0" borderId="4" xfId="0" applyNumberFormat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Keq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Hoja1!$B$3:$F$3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Hoja1!$B$9:$F$9</c:f>
              <c:numCache>
                <c:formatCode>0.00</c:formatCode>
                <c:ptCount val="5"/>
                <c:pt idx="0">
                  <c:v>0.91075669555664063</c:v>
                </c:pt>
                <c:pt idx="1">
                  <c:v>0.92779534835815392</c:v>
                </c:pt>
                <c:pt idx="2">
                  <c:v>1.0000000030517568</c:v>
                </c:pt>
                <c:pt idx="3">
                  <c:v>1.0721591262817345</c:v>
                </c:pt>
                <c:pt idx="4">
                  <c:v>1.088471040344237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2-444E-9BD2-0E86A6992DF3}"/>
            </c:ext>
          </c:extLst>
        </c:ser>
        <c:ser>
          <c:idx val="1"/>
          <c:order val="1"/>
          <c:tx>
            <c:v>K_Harmonic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Hoja1!$B$3:$F$3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Hoja1!$B$8:$F$8</c:f>
              <c:numCache>
                <c:formatCode>0.00</c:formatCode>
                <c:ptCount val="5"/>
                <c:pt idx="0">
                  <c:v>0.1951219512195122</c:v>
                </c:pt>
                <c:pt idx="1">
                  <c:v>0.72727272727272729</c:v>
                </c:pt>
                <c:pt idx="2">
                  <c:v>1</c:v>
                </c:pt>
                <c:pt idx="3">
                  <c:v>1.0389610389610389</c:v>
                </c:pt>
                <c:pt idx="4">
                  <c:v>1.0430247718383312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B2-444E-9BD2-0E86A6992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627664"/>
        <c:axId val="715642224"/>
      </c:scatterChart>
      <c:valAx>
        <c:axId val="71562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inclusion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2224"/>
        <c:crosses val="autoZero"/>
        <c:crossBetween val="midCat"/>
      </c:valAx>
      <c:valAx>
        <c:axId val="7156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2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Keq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Hoja1!$B$3:$F$3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Hoja1!$B$9:$F$9</c:f>
              <c:numCache>
                <c:formatCode>0.00</c:formatCode>
                <c:ptCount val="5"/>
                <c:pt idx="0">
                  <c:v>0.91075669555664063</c:v>
                </c:pt>
                <c:pt idx="1">
                  <c:v>0.92779534835815392</c:v>
                </c:pt>
                <c:pt idx="2">
                  <c:v>1.0000000030517568</c:v>
                </c:pt>
                <c:pt idx="3">
                  <c:v>1.0721591262817345</c:v>
                </c:pt>
                <c:pt idx="4">
                  <c:v>1.088471040344237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6-4DB6-A165-21611699064D}"/>
            </c:ext>
          </c:extLst>
        </c:ser>
        <c:ser>
          <c:idx val="1"/>
          <c:order val="1"/>
          <c:tx>
            <c:v>K_Arithmetic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Hoja1!$B$3:$F$3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Hoja1!$B$7:$F$7</c:f>
              <c:numCache>
                <c:formatCode>0.00</c:formatCode>
                <c:ptCount val="5"/>
                <c:pt idx="0">
                  <c:v>0.95874999999999999</c:v>
                </c:pt>
                <c:pt idx="1">
                  <c:v>0.96250000000000002</c:v>
                </c:pt>
                <c:pt idx="2">
                  <c:v>1</c:v>
                </c:pt>
                <c:pt idx="3">
                  <c:v>1.375</c:v>
                </c:pt>
                <c:pt idx="4">
                  <c:v>5.125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E6-4DB6-A165-216116990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627664"/>
        <c:axId val="715642224"/>
      </c:scatterChart>
      <c:valAx>
        <c:axId val="71562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inclusion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2224"/>
        <c:crosses val="autoZero"/>
        <c:crossBetween val="midCat"/>
      </c:valAx>
      <c:valAx>
        <c:axId val="7156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2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Keq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Hoja1!$B$3:$F$3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Hoja1!$B$9:$F$9</c:f>
              <c:numCache>
                <c:formatCode>0.00</c:formatCode>
                <c:ptCount val="5"/>
                <c:pt idx="0">
                  <c:v>0.91075669555664063</c:v>
                </c:pt>
                <c:pt idx="1">
                  <c:v>0.92779534835815392</c:v>
                </c:pt>
                <c:pt idx="2">
                  <c:v>1.0000000030517568</c:v>
                </c:pt>
                <c:pt idx="3">
                  <c:v>1.0721591262817345</c:v>
                </c:pt>
                <c:pt idx="4">
                  <c:v>1.088471040344237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D-463C-A542-A18D1C159B10}"/>
            </c:ext>
          </c:extLst>
        </c:ser>
        <c:ser>
          <c:idx val="1"/>
          <c:order val="1"/>
          <c:tx>
            <c:v>K_Harmonic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Hoja1!$B$3:$F$3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Hoja1!$B$8:$F$8</c:f>
              <c:numCache>
                <c:formatCode>0.00</c:formatCode>
                <c:ptCount val="5"/>
                <c:pt idx="0">
                  <c:v>0.1951219512195122</c:v>
                </c:pt>
                <c:pt idx="1">
                  <c:v>0.72727272727272729</c:v>
                </c:pt>
                <c:pt idx="2">
                  <c:v>1</c:v>
                </c:pt>
                <c:pt idx="3">
                  <c:v>1.0389610389610389</c:v>
                </c:pt>
                <c:pt idx="4">
                  <c:v>1.0430247718383312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6D-463C-A542-A18D1C159B10}"/>
            </c:ext>
          </c:extLst>
        </c:ser>
        <c:ser>
          <c:idx val="2"/>
          <c:order val="2"/>
          <c:tx>
            <c:v>K_Arithmetic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Hoja1!$B$3:$F$3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Hoja1!$B$7:$F$7</c:f>
              <c:numCache>
                <c:formatCode>0.00</c:formatCode>
                <c:ptCount val="5"/>
                <c:pt idx="0">
                  <c:v>0.95874999999999999</c:v>
                </c:pt>
                <c:pt idx="1">
                  <c:v>0.96250000000000002</c:v>
                </c:pt>
                <c:pt idx="2">
                  <c:v>1</c:v>
                </c:pt>
                <c:pt idx="3">
                  <c:v>1.375</c:v>
                </c:pt>
                <c:pt idx="4">
                  <c:v>5.125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6D-463C-A542-A18D1C15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627664"/>
        <c:axId val="715642224"/>
      </c:scatterChart>
      <c:valAx>
        <c:axId val="7156276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inclusion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2224"/>
        <c:crosses val="autoZero"/>
        <c:crossBetween val="midCat"/>
      </c:valAx>
      <c:valAx>
        <c:axId val="7156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2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9</xdr:row>
      <xdr:rowOff>118110</xdr:rowOff>
    </xdr:from>
    <xdr:to>
      <xdr:col>5</xdr:col>
      <xdr:colOff>281940</xdr:colOff>
      <xdr:row>24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34BD88-97D8-417E-AF8B-F2660D691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563880</xdr:colOff>
      <xdr:row>9</xdr:row>
      <xdr:rowOff>114300</xdr:rowOff>
    </xdr:from>
    <xdr:to>
      <xdr:col>13</xdr:col>
      <xdr:colOff>76200</xdr:colOff>
      <xdr:row>24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273FF4-5ACA-4D4F-837C-4094F5664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815340</xdr:colOff>
      <xdr:row>25</xdr:row>
      <xdr:rowOff>167640</xdr:rowOff>
    </xdr:from>
    <xdr:to>
      <xdr:col>10</xdr:col>
      <xdr:colOff>0</xdr:colOff>
      <xdr:row>45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2B0E127-C391-469E-B174-80DC373C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topLeftCell="A19" workbookViewId="0">
      <selection activeCell="K47" sqref="K47"/>
    </sheetView>
  </sheetViews>
  <sheetFormatPr baseColWidth="10" defaultColWidth="8.88671875" defaultRowHeight="14.4"/>
  <cols>
    <col min="1" max="1" width="19" bestFit="1" customWidth="1"/>
    <col min="2" max="2" width="12.109375" bestFit="1" customWidth="1"/>
    <col min="3" max="3" width="10.5546875" bestFit="1" customWidth="1"/>
    <col min="4" max="6" width="11.5546875" bestFit="1" customWidth="1"/>
  </cols>
  <sheetData>
    <row r="1" spans="1:6">
      <c r="A1" s="2" t="s">
        <v>0</v>
      </c>
      <c r="B1" s="6">
        <v>1</v>
      </c>
      <c r="C1" s="6">
        <v>1</v>
      </c>
      <c r="D1" s="6">
        <v>1</v>
      </c>
      <c r="E1" s="6">
        <v>1</v>
      </c>
      <c r="F1" s="6">
        <v>1</v>
      </c>
    </row>
    <row r="2" spans="1:6">
      <c r="A2" s="7" t="s">
        <v>2</v>
      </c>
      <c r="B2" s="8">
        <f>24*25-B4</f>
        <v>575</v>
      </c>
      <c r="C2" s="8">
        <f t="shared" ref="C2:F2" si="0">24*25-C4</f>
        <v>575</v>
      </c>
      <c r="D2" s="8">
        <f t="shared" si="0"/>
        <v>575</v>
      </c>
      <c r="E2" s="8">
        <f t="shared" si="0"/>
        <v>575</v>
      </c>
      <c r="F2" s="8">
        <f t="shared" si="0"/>
        <v>575</v>
      </c>
    </row>
    <row r="3" spans="1:6">
      <c r="A3" s="7" t="s">
        <v>1</v>
      </c>
      <c r="B3" s="8">
        <v>0.01</v>
      </c>
      <c r="C3" s="8">
        <v>0.1</v>
      </c>
      <c r="D3" s="8">
        <v>1</v>
      </c>
      <c r="E3" s="8">
        <v>10</v>
      </c>
      <c r="F3" s="8">
        <v>100</v>
      </c>
    </row>
    <row r="4" spans="1:6" ht="15" thickBot="1">
      <c r="A4" s="3" t="s">
        <v>2</v>
      </c>
      <c r="B4" s="9">
        <v>25</v>
      </c>
      <c r="C4" s="9">
        <v>25</v>
      </c>
      <c r="D4" s="9">
        <v>25</v>
      </c>
      <c r="E4" s="9">
        <v>25</v>
      </c>
      <c r="F4" s="9">
        <v>25</v>
      </c>
    </row>
    <row r="5" spans="1:6">
      <c r="A5" s="2" t="s">
        <v>6</v>
      </c>
      <c r="B5" s="4">
        <v>94.870486974716101</v>
      </c>
      <c r="C5" s="4">
        <v>96.645346879959106</v>
      </c>
      <c r="D5" s="4">
        <v>104.16666555404601</v>
      </c>
      <c r="E5" s="4">
        <v>111.683238983154</v>
      </c>
      <c r="F5" s="4">
        <v>113.382401466369</v>
      </c>
    </row>
    <row r="6" spans="1:6" ht="15" thickBot="1">
      <c r="A6" s="3" t="s">
        <v>7</v>
      </c>
      <c r="B6" s="5">
        <v>94.870489120483398</v>
      </c>
      <c r="C6" s="5">
        <v>96.645348787307697</v>
      </c>
      <c r="D6" s="5">
        <v>104.16666698455801</v>
      </c>
      <c r="E6" s="5">
        <v>111.68324232101401</v>
      </c>
      <c r="F6" s="5">
        <v>113.382400035858</v>
      </c>
    </row>
    <row r="7" spans="1:6">
      <c r="A7" s="2" t="s">
        <v>3</v>
      </c>
      <c r="B7" s="10">
        <f>(B2*B1+B4*B3)/(B2+B4)</f>
        <v>0.95874999999999999</v>
      </c>
      <c r="C7" s="10">
        <f>(C2*C1+C4*C3)/(C2+C4)</f>
        <v>0.96250000000000002</v>
      </c>
      <c r="D7" s="10">
        <f>(D2*D1+D4*D3)/(D2+D4)</f>
        <v>1</v>
      </c>
      <c r="E7" s="10">
        <f>(E2*E1+E4*E3)/(E2+E4)</f>
        <v>1.375</v>
      </c>
      <c r="F7" s="10">
        <f>(F2*F1+F4*F3)/(F2+F4)</f>
        <v>5.125</v>
      </c>
    </row>
    <row r="8" spans="1:6" ht="15" thickBot="1">
      <c r="A8" s="3" t="s">
        <v>4</v>
      </c>
      <c r="B8" s="11">
        <f>24*25/(B4/B3 + B2/B1)</f>
        <v>0.1951219512195122</v>
      </c>
      <c r="C8" s="11">
        <f t="shared" ref="C8:F8" si="1">24*25/(C4/C3 + C2/C1)</f>
        <v>0.72727272727272729</v>
      </c>
      <c r="D8" s="11">
        <f t="shared" si="1"/>
        <v>1</v>
      </c>
      <c r="E8" s="11">
        <f t="shared" si="1"/>
        <v>1.0389610389610389</v>
      </c>
      <c r="F8" s="11">
        <f t="shared" si="1"/>
        <v>1.0430247718383312</v>
      </c>
    </row>
    <row r="9" spans="1:6">
      <c r="A9" s="12" t="s">
        <v>5</v>
      </c>
      <c r="B9" s="1">
        <f>(B6/(25*100*10))*24*100/10</f>
        <v>0.91075669555664063</v>
      </c>
      <c r="C9" s="1">
        <f t="shared" ref="C9:F9" si="2">(C6/(25*100*10))*24*100/10</f>
        <v>0.92779534835815392</v>
      </c>
      <c r="D9" s="1">
        <f t="shared" si="2"/>
        <v>1.0000000030517568</v>
      </c>
      <c r="E9" s="1">
        <f t="shared" si="2"/>
        <v>1.0721591262817345</v>
      </c>
      <c r="F9" s="1">
        <f t="shared" si="2"/>
        <v>1.088471040344237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2015-06-05T18:19:34Z</dcterms:created>
  <dcterms:modified xsi:type="dcterms:W3CDTF">2021-01-29T00:47:11Z</dcterms:modified>
</cp:coreProperties>
</file>