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ssa\Documents\GW_Modelling_Hassan\Course-Materials22\Assignments\HW1_BoxModel_Excel\Starter_Code\"/>
    </mc:Choice>
  </mc:AlternateContent>
  <xr:revisionPtr revIDLastSave="0" documentId="13_ncr:1_{A87BF7BD-C995-4866-A857-F1CD5C6EE7D4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G13" i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<sst xmlns="http://schemas.openxmlformats.org/spreadsheetml/2006/main" count="52" uniqueCount="35">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</sst>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82.642938862415249</c:v>
                </c:pt>
                <c:pt idx="2">
                  <c:v>65.285341254203686</c:v>
                </c:pt>
                <c:pt idx="3">
                  <c:v>47.927010002425938</c:v>
                </c:pt>
                <c:pt idx="4">
                  <c:v>30.567809583399178</c:v>
                </c:pt>
                <c:pt idx="5">
                  <c:v>13.207671015501962</c:v>
                </c:pt>
                <c:pt idx="6">
                  <c:v>4.1794894515197525</c:v>
                </c:pt>
                <c:pt idx="7">
                  <c:v>3.4841667331102122</c:v>
                </c:pt>
                <c:pt idx="8">
                  <c:v>2.7881110826185567</c:v>
                </c:pt>
                <c:pt idx="9">
                  <c:v>2.0914777555351449</c:v>
                </c:pt>
                <c:pt idx="10">
                  <c:v>1.3944499848805056</c:v>
                </c:pt>
                <c:pt idx="11">
                  <c:v>0.69722499244025282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1.38856489100678E-3</c:v>
                </c:pt>
                <c:pt idx="2">
                  <c:v>1.3886078086569251E-3</c:v>
                </c:pt>
                <c:pt idx="3">
                  <c:v>1.3886665001422197E-3</c:v>
                </c:pt>
                <c:pt idx="4">
                  <c:v>1.3887360335221408E-3</c:v>
                </c:pt>
                <c:pt idx="5">
                  <c:v>1.3888110854317773E-3</c:v>
                </c:pt>
                <c:pt idx="6">
                  <c:v>1.3889510098434167E-3</c:v>
                </c:pt>
                <c:pt idx="7">
                  <c:v>1.3906454368190807E-3</c:v>
                </c:pt>
                <c:pt idx="8">
                  <c:v>1.3921113009833111E-3</c:v>
                </c:pt>
                <c:pt idx="9">
                  <c:v>1.3932666541668234E-3</c:v>
                </c:pt>
                <c:pt idx="10">
                  <c:v>1.3940555413092786E-3</c:v>
                </c:pt>
                <c:pt idx="11">
                  <c:v>1.3944499848805056E-3</c:v>
                </c:pt>
                <c:pt idx="12">
                  <c:v>1.3944499848805056E-3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2" sqref="D12"/>
    </sheetView>
  </sheetViews>
  <sheetFormatPr defaultColWidth="8.83203125" defaultRowHeight="12.3" x14ac:dyDescent="0.4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4">
      <c r="B4" t="s">
        <v>11</v>
      </c>
      <c r="C4" t="s">
        <v>9</v>
      </c>
      <c r="D4" s="1">
        <v>100</v>
      </c>
    </row>
    <row r="5" spans="2:5" x14ac:dyDescent="0.4">
      <c r="C5" t="s">
        <v>10</v>
      </c>
      <c r="D5" s="1">
        <v>0</v>
      </c>
    </row>
    <row r="6" spans="2:5" x14ac:dyDescent="0.4">
      <c r="D6" s="1"/>
    </row>
    <row r="7" spans="2:5" x14ac:dyDescent="0.4">
      <c r="D7" s="1"/>
    </row>
    <row r="8" spans="2:5" x14ac:dyDescent="0.4">
      <c r="B8" t="s">
        <v>13</v>
      </c>
      <c r="C8" t="s">
        <v>0</v>
      </c>
      <c r="D8" s="1">
        <v>5</v>
      </c>
    </row>
    <row r="9" spans="2:5" x14ac:dyDescent="0.4">
      <c r="C9" t="s">
        <v>1</v>
      </c>
      <c r="D9" s="1">
        <v>0</v>
      </c>
    </row>
    <row r="10" spans="2:5" x14ac:dyDescent="0.4">
      <c r="D10" s="1"/>
    </row>
    <row r="11" spans="2:5" x14ac:dyDescent="0.4">
      <c r="B11" t="s">
        <v>15</v>
      </c>
      <c r="C11" t="s">
        <v>4</v>
      </c>
      <c r="D11" s="1">
        <v>4.0000000000000002E-4</v>
      </c>
    </row>
    <row r="12" spans="2:5" x14ac:dyDescent="0.4">
      <c r="C12" t="s">
        <v>5</v>
      </c>
      <c r="D12" s="1">
        <v>0.01</v>
      </c>
    </row>
    <row r="13" spans="2:5" x14ac:dyDescent="0.4">
      <c r="C13" t="s">
        <v>6</v>
      </c>
      <c r="D13" s="1">
        <v>1E-4</v>
      </c>
    </row>
    <row r="15" spans="2:5" x14ac:dyDescent="0.4">
      <c r="D15" t="s">
        <v>22</v>
      </c>
      <c r="E15" t="s">
        <v>12</v>
      </c>
    </row>
    <row r="16" spans="2:5" x14ac:dyDescent="0.4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4">
      <c r="D17" s="1">
        <v>1</v>
      </c>
      <c r="E17" s="1">
        <f t="shared" ref="E17:E28" si="0">IF(D17=1,+$D$11,+IF(D17=2,+$D$12,+$D$13))</f>
        <v>4.0000000000000002E-4</v>
      </c>
    </row>
    <row r="18" spans="3:5" x14ac:dyDescent="0.4">
      <c r="D18" s="1">
        <v>1</v>
      </c>
      <c r="E18" s="1">
        <f t="shared" si="0"/>
        <v>4.0000000000000002E-4</v>
      </c>
    </row>
    <row r="19" spans="3:5" x14ac:dyDescent="0.4">
      <c r="D19" s="1">
        <v>1</v>
      </c>
      <c r="E19" s="1">
        <f t="shared" si="0"/>
        <v>4.0000000000000002E-4</v>
      </c>
    </row>
    <row r="20" spans="3:5" x14ac:dyDescent="0.4">
      <c r="D20" s="1">
        <v>1</v>
      </c>
      <c r="E20" s="1">
        <f t="shared" si="0"/>
        <v>4.0000000000000002E-4</v>
      </c>
    </row>
    <row r="21" spans="3:5" x14ac:dyDescent="0.4">
      <c r="D21" s="1">
        <v>1</v>
      </c>
      <c r="E21" s="1">
        <f t="shared" si="0"/>
        <v>4.0000000000000002E-4</v>
      </c>
    </row>
    <row r="22" spans="3:5" x14ac:dyDescent="0.4">
      <c r="D22" s="1">
        <v>1</v>
      </c>
      <c r="E22" s="1">
        <f t="shared" si="0"/>
        <v>4.0000000000000002E-4</v>
      </c>
    </row>
    <row r="23" spans="3:5" x14ac:dyDescent="0.4">
      <c r="D23" s="1">
        <v>1</v>
      </c>
      <c r="E23" s="1">
        <f t="shared" si="0"/>
        <v>4.0000000000000002E-4</v>
      </c>
    </row>
    <row r="24" spans="3:5" x14ac:dyDescent="0.4">
      <c r="D24" s="1">
        <v>3</v>
      </c>
      <c r="E24" s="1">
        <f t="shared" si="0"/>
        <v>1E-4</v>
      </c>
    </row>
    <row r="25" spans="3:5" x14ac:dyDescent="0.4">
      <c r="D25" s="1">
        <v>3</v>
      </c>
      <c r="E25" s="1">
        <f t="shared" si="0"/>
        <v>1E-4</v>
      </c>
    </row>
    <row r="26" spans="3:5" x14ac:dyDescent="0.4">
      <c r="D26" s="1">
        <v>3</v>
      </c>
      <c r="E26" s="1">
        <f t="shared" si="0"/>
        <v>1E-4</v>
      </c>
    </row>
    <row r="27" spans="3:5" x14ac:dyDescent="0.4">
      <c r="D27" s="1">
        <v>3</v>
      </c>
      <c r="E27" s="1">
        <f t="shared" si="0"/>
        <v>1E-4</v>
      </c>
    </row>
    <row r="28" spans="3:5" x14ac:dyDescent="0.4">
      <c r="C28" t="s">
        <v>16</v>
      </c>
      <c r="D28" s="1">
        <v>3</v>
      </c>
      <c r="E28" s="1">
        <f t="shared" si="0"/>
        <v>1E-4</v>
      </c>
    </row>
    <row r="33" spans="2:3" x14ac:dyDescent="0.4">
      <c r="B33" t="s">
        <v>18</v>
      </c>
      <c r="C33" t="s">
        <v>19</v>
      </c>
    </row>
    <row r="34" spans="2:3" x14ac:dyDescent="0.4">
      <c r="C34" s="11" t="s">
        <v>34</v>
      </c>
    </row>
    <row r="35" spans="2:3" x14ac:dyDescent="0.4">
      <c r="C35" t="s">
        <v>20</v>
      </c>
    </row>
    <row r="36" spans="2:3" x14ac:dyDescent="0.4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30" workbookViewId="0">
      <selection activeCell="O49" sqref="O49"/>
    </sheetView>
  </sheetViews>
  <sheetFormatPr defaultColWidth="8.83203125" defaultRowHeight="12.3" x14ac:dyDescent="0.4"/>
  <cols>
    <col min="3" max="3" width="9" bestFit="1" customWidth="1"/>
    <col min="7" max="7" width="10.6640625" customWidth="1"/>
    <col min="8" max="8" width="6.6640625" customWidth="1"/>
  </cols>
  <sheetData>
    <row r="3" spans="2:20" ht="12.6" thickBot="1" x14ac:dyDescent="0.45"/>
    <row r="4" spans="2:20" ht="12.6" thickTop="1" x14ac:dyDescent="0.4">
      <c r="B4" s="22" t="s">
        <v>32</v>
      </c>
      <c r="C4" s="23"/>
      <c r="D4" s="24"/>
      <c r="Q4" s="13"/>
      <c r="R4" s="14"/>
      <c r="S4" s="14"/>
      <c r="T4" s="15"/>
    </row>
    <row r="5" spans="2:20" x14ac:dyDescent="0.4">
      <c r="B5" s="3"/>
      <c r="C5" s="4"/>
      <c r="D5" s="5"/>
      <c r="Q5" s="25" t="s">
        <v>33</v>
      </c>
      <c r="R5" s="26"/>
      <c r="S5" s="26"/>
      <c r="T5" s="27"/>
    </row>
    <row r="6" spans="2:20" x14ac:dyDescent="0.4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4">
      <c r="B7" s="3" t="s">
        <v>28</v>
      </c>
      <c r="C7" s="6">
        <v>1.4E-3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55000000000000004">
      <c r="B8" s="3" t="s">
        <v>29</v>
      </c>
      <c r="C8" s="6">
        <v>0.04</v>
      </c>
      <c r="D8" s="7">
        <f>SUM(M9:M19)+0.5*(M8+M20)</f>
        <v>6.5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55000000000000004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82.642938862415249</v>
      </c>
      <c r="J9" s="1">
        <f ca="1">(I8-I9)/inputs!$D$8*2/(1/H8+1/H9)</f>
        <v>1.38856489100678E-3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55000000000000004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65.285341254203686</v>
      </c>
      <c r="J10" s="1">
        <f ca="1">(I9-I10)/inputs!$D$8*2/(1/H9+1/H10)</f>
        <v>1.3886078086569251E-3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55000000000000004">
      <c r="B11" s="3" t="s">
        <v>8</v>
      </c>
      <c r="C11" s="6">
        <f>SUM(D7:D9)/(D7/C7+D8/C8+D9/C9)</f>
        <v>2.9332169358358795E-3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47.927010002425938</v>
      </c>
      <c r="J11" s="1">
        <f ca="1">(I10-I11)/inputs!$D$8*2/(1/H10+1/H11)</f>
        <v>1.3886665001422197E-3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4.7" thickBot="1" x14ac:dyDescent="0.6">
      <c r="B12" s="8" t="s">
        <v>7</v>
      </c>
      <c r="C12" s="9">
        <f>C11*(I8-I20)/(F8-F20)</f>
        <v>4.8886948930597996E-3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30.567809583399178</v>
      </c>
      <c r="J12" s="1">
        <f ca="1">(I11-I12)/inputs!$D$8*2/(1/H11+1/H12)</f>
        <v>1.3887360335221408E-3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4.7" thickTop="1" x14ac:dyDescent="0.55000000000000004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13.207671015501962</v>
      </c>
      <c r="J13" s="1">
        <f ca="1">(I12-I13)/inputs!$D$8*2/(1/H12+1/H13)</f>
        <v>1.3888110854317773E-3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55000000000000004">
      <c r="F14" s="1">
        <f>F15+inputs!$D$8</f>
        <v>30</v>
      </c>
      <c r="G14" s="1">
        <v>2</v>
      </c>
      <c r="H14" s="1">
        <f>IF(G14=1,+inputs!$D$11,+IF(G14=2,+inputs!$D$12,+inputs!$D$13))</f>
        <v>0.01</v>
      </c>
      <c r="I14" s="1">
        <f t="shared" ca="1" si="0"/>
        <v>4.1794894515197525</v>
      </c>
      <c r="J14" s="1">
        <f ca="1">(I13-I14)/inputs!$D$8*2/(1/H13+1/H14)</f>
        <v>1.3889510098434167E-3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55000000000000004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3.4841667331102122</v>
      </c>
      <c r="J15" s="1">
        <f ca="1">(I14-I15)/inputs!$D$8*2/(1/H14+1/H15)</f>
        <v>1.3906454368190807E-3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55000000000000004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2.7881110826185567</v>
      </c>
      <c r="J16" s="1">
        <f ca="1">(I15-I16)/inputs!$D$8*2/(1/H15+1/H16)</f>
        <v>1.3921113009833111E-3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55000000000000004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2.0914777555351449</v>
      </c>
      <c r="J17" s="1">
        <f ca="1">(I16-I17)/inputs!$D$8*2/(1/H16+1/H17)</f>
        <v>1.3932666541668234E-3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55000000000000004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1.3944499848805056</v>
      </c>
      <c r="J18" s="1">
        <f ca="1">(I17-I18)/inputs!$D$8*2/(1/H17+1/H18)</f>
        <v>1.3940555413092786E-3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55000000000000004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0.69722499244025282</v>
      </c>
      <c r="J19" s="1">
        <f ca="1">(I18-I19)/inputs!$D$8*2/(1/H18+1/H19)</f>
        <v>1.3944499848805056E-3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55000000000000004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1.3944499848805056E-3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4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Hassan Saleem</cp:lastModifiedBy>
  <dcterms:created xsi:type="dcterms:W3CDTF">2002-08-06T22:40:09Z</dcterms:created>
  <dcterms:modified xsi:type="dcterms:W3CDTF">2022-01-25T02:19:55Z</dcterms:modified>
</cp:coreProperties>
</file>