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y_22\Documents\MSc._Hydrology\2022_Spring\GW_Modelling\homework-xenidegracia\Working\HW1_BoxModel_Excel\Starter_Code\"/>
    </mc:Choice>
  </mc:AlternateContent>
  <xr:revisionPtr revIDLastSave="0" documentId="13_ncr:1_{78554480-02D8-4B29-A9F1-6D49410BAB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D7" i="1"/>
  <c r="G9" i="1"/>
  <c r="G10" i="1"/>
  <c r="G11" i="1"/>
  <c r="H11" i="1" s="1"/>
  <c r="G12" i="1"/>
  <c r="G13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8" i="1" l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<sst xmlns="http://schemas.openxmlformats.org/spreadsheetml/2006/main" count="52" uniqueCount="35">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</sst>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94.592428984586022</c:v>
                </c:pt>
                <c:pt idx="2">
                  <c:v>89.185169279793001</c:v>
                </c:pt>
                <c:pt idx="3">
                  <c:v>83.778331789428435</c:v>
                </c:pt>
                <c:pt idx="4">
                  <c:v>78.371989098911868</c:v>
                </c:pt>
                <c:pt idx="5">
                  <c:v>72.966173012298839</c:v>
                </c:pt>
                <c:pt idx="6">
                  <c:v>64.857981913281293</c:v>
                </c:pt>
                <c:pt idx="7">
                  <c:v>54.047563120118134</c:v>
                </c:pt>
                <c:pt idx="8">
                  <c:v>43.237582692452293</c:v>
                </c:pt>
                <c:pt idx="9">
                  <c:v>32.427949437749994</c:v>
                </c:pt>
                <c:pt idx="10">
                  <c:v>21.618553764636921</c:v>
                </c:pt>
                <c:pt idx="11">
                  <c:v>10.809276882318461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2.1630284061655916E-2</c:v>
                </c:pt>
                <c:pt idx="2">
                  <c:v>2.1629038819172081E-2</c:v>
                </c:pt>
                <c:pt idx="3">
                  <c:v>2.1627349961458268E-2</c:v>
                </c:pt>
                <c:pt idx="4">
                  <c:v>2.1625370762066266E-2</c:v>
                </c:pt>
                <c:pt idx="5">
                  <c:v>2.1623264346452117E-2</c:v>
                </c:pt>
                <c:pt idx="6">
                  <c:v>2.1621842930713453E-2</c:v>
                </c:pt>
                <c:pt idx="7">
                  <c:v>2.1620837586326318E-2</c:v>
                </c:pt>
                <c:pt idx="8">
                  <c:v>2.1619960855331685E-2</c:v>
                </c:pt>
                <c:pt idx="9">
                  <c:v>2.1619266509404596E-2</c:v>
                </c:pt>
                <c:pt idx="10">
                  <c:v>2.1618791346226147E-2</c:v>
                </c:pt>
                <c:pt idx="11">
                  <c:v>2.1618553764636922E-2</c:v>
                </c:pt>
                <c:pt idx="12">
                  <c:v>2.1618553764636922E-2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abSelected="1" workbookViewId="0">
      <selection activeCell="D12" sqref="D12"/>
    </sheetView>
  </sheetViews>
  <sheetFormatPr defaultColWidth="8.81640625" defaultRowHeight="12.5" x14ac:dyDescent="0.25"/>
  <cols>
    <col min="2" max="2" width="9.1796875" bestFit="1" customWidth="1"/>
    <col min="3" max="3" width="10.1796875" bestFit="1" customWidth="1"/>
    <col min="4" max="4" width="8.17968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0.02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0.02</v>
      </c>
    </row>
    <row r="17" spans="3:5" x14ac:dyDescent="0.25">
      <c r="D17" s="1">
        <v>1</v>
      </c>
      <c r="E17" s="1">
        <f t="shared" ref="E17:E28" si="0">IF(D17=1,+$D$11,+IF(D17=2,+$D$12,+$D$13))</f>
        <v>0.02</v>
      </c>
    </row>
    <row r="18" spans="3:5" x14ac:dyDescent="0.25">
      <c r="D18" s="1">
        <v>1</v>
      </c>
      <c r="E18" s="1">
        <f t="shared" si="0"/>
        <v>0.02</v>
      </c>
    </row>
    <row r="19" spans="3:5" x14ac:dyDescent="0.25">
      <c r="D19" s="1">
        <v>1</v>
      </c>
      <c r="E19" s="1">
        <f t="shared" si="0"/>
        <v>0.02</v>
      </c>
    </row>
    <row r="20" spans="3:5" x14ac:dyDescent="0.25">
      <c r="D20" s="1">
        <v>1</v>
      </c>
      <c r="E20" s="1">
        <f t="shared" si="0"/>
        <v>0.02</v>
      </c>
    </row>
    <row r="21" spans="3:5" x14ac:dyDescent="0.25">
      <c r="D21" s="1">
        <v>1</v>
      </c>
      <c r="E21" s="1">
        <f t="shared" si="0"/>
        <v>0.02</v>
      </c>
    </row>
    <row r="22" spans="3:5" x14ac:dyDescent="0.25">
      <c r="D22" s="1">
        <v>1</v>
      </c>
      <c r="E22" s="1">
        <f t="shared" si="0"/>
        <v>0.02</v>
      </c>
    </row>
    <row r="23" spans="3:5" x14ac:dyDescent="0.25">
      <c r="D23" s="1">
        <v>1</v>
      </c>
      <c r="E23" s="1">
        <f t="shared" si="0"/>
        <v>0.02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zoomScale="144" workbookViewId="0">
      <selection activeCell="C10" sqref="C10"/>
    </sheetView>
  </sheetViews>
  <sheetFormatPr defaultColWidth="8.81640625" defaultRowHeight="12.5" x14ac:dyDescent="0.25"/>
  <cols>
    <col min="3" max="3" width="9" bestFit="1" customWidth="1"/>
    <col min="7" max="7" width="10.6328125" customWidth="1"/>
    <col min="8" max="8" width="6.6328125" customWidth="1"/>
  </cols>
  <sheetData>
    <row r="3" spans="2:20" ht="13" thickBot="1" x14ac:dyDescent="0.3"/>
    <row r="4" spans="2:20" ht="13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f>inputs!D11</f>
        <v>0.02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5" x14ac:dyDescent="0.35">
      <c r="B8" s="3" t="s">
        <v>29</v>
      </c>
      <c r="C8" s="6">
        <f>inputs!D12</f>
        <v>0.01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0.02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5" x14ac:dyDescent="0.35">
      <c r="B9" s="3" t="s">
        <v>30</v>
      </c>
      <c r="C9" s="6">
        <f>inputs!D13</f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0.02</v>
      </c>
      <c r="I9" s="1">
        <f t="shared" ref="I9:I19" ca="1" si="0">(I8*2/(1/H8+1/H9)+I10*2/(1/H9+1/H10))/(2/(1/H8+1/H9)+2/(1/H9+1/H10))</f>
        <v>94.592428984586022</v>
      </c>
      <c r="J9" s="1">
        <f ca="1">(I8-I9)/inputs!$D$8*2/(1/H8+1/H9)</f>
        <v>2.1630284061655916E-2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5" x14ac:dyDescent="0.3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0.02</v>
      </c>
      <c r="I10" s="1">
        <f t="shared" ca="1" si="0"/>
        <v>89.185169279793001</v>
      </c>
      <c r="J10" s="1">
        <f ca="1">(I9-I10)/inputs!$D$8*2/(1/H9+1/H10)</f>
        <v>2.1629038819172081E-2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5" x14ac:dyDescent="0.35">
      <c r="B11" s="3" t="s">
        <v>8</v>
      </c>
      <c r="C11" s="6">
        <f>SUM(D7:D9)/(D7/C7+D8/C8+D9/C9)</f>
        <v>1.2972972972972972E-2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0.02</v>
      </c>
      <c r="I11" s="1">
        <f t="shared" ca="1" si="0"/>
        <v>83.778331789428435</v>
      </c>
      <c r="J11" s="1">
        <f ca="1">(I10-I11)/inputs!$D$8*2/(1/H10+1/H11)</f>
        <v>2.1627349961458268E-2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4">
      <c r="B12" s="8" t="s">
        <v>7</v>
      </c>
      <c r="C12" s="9">
        <f>C11*(I8-I20)/(F8-F20)</f>
        <v>2.1621621621621619E-2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0.02</v>
      </c>
      <c r="I12" s="1">
        <f t="shared" ca="1" si="0"/>
        <v>78.371989098911868</v>
      </c>
      <c r="J12" s="1">
        <f ca="1">(I11-I12)/inputs!$D$8*2/(1/H11+1/H12)</f>
        <v>2.1625370762066266E-2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5">
      <c r="F13" s="1">
        <f>F14+inputs!$D$8</f>
        <v>35</v>
      </c>
      <c r="G13" s="1">
        <f>inputs!D21</f>
        <v>1</v>
      </c>
      <c r="H13" s="1">
        <f>IF(G13=1,+inputs!$D$11,+IF(G13=2,+inputs!$D$12,+inputs!$D$13))</f>
        <v>0.02</v>
      </c>
      <c r="I13" s="1">
        <f t="shared" ca="1" si="0"/>
        <v>72.966173012298839</v>
      </c>
      <c r="J13" s="1">
        <f ca="1">(I12-I13)/inputs!$D$8*2/(1/H12+1/H13)</f>
        <v>2.1623264346452117E-2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5" x14ac:dyDescent="0.35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64.857981913281293</v>
      </c>
      <c r="J14" s="1">
        <f ca="1">(I13-I14)/inputs!$D$8*2/(1/H13+1/H14)</f>
        <v>2.1621842930713453E-2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5" x14ac:dyDescent="0.3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54.047563120118134</v>
      </c>
      <c r="J15" s="1">
        <f ca="1">(I14-I15)/inputs!$D$8*2/(1/H14+1/H15)</f>
        <v>2.1620837586326318E-2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5" x14ac:dyDescent="0.3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43.237582692452293</v>
      </c>
      <c r="J16" s="1">
        <f ca="1">(I15-I16)/inputs!$D$8*2/(1/H15+1/H16)</f>
        <v>2.1619960855331685E-2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5" x14ac:dyDescent="0.3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32.427949437749994</v>
      </c>
      <c r="J17" s="1">
        <f ca="1">(I16-I17)/inputs!$D$8*2/(1/H16+1/H17)</f>
        <v>2.1619266509404596E-2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5" x14ac:dyDescent="0.3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21.618553764636921</v>
      </c>
      <c r="J18" s="1">
        <f ca="1">(I17-I18)/inputs!$D$8*2/(1/H17+1/H18)</f>
        <v>2.1618791346226147E-2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5" x14ac:dyDescent="0.3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10.809276882318461</v>
      </c>
      <c r="J19" s="1">
        <f ca="1">(I18-I19)/inputs!$D$8*2/(1/H18+1/H19)</f>
        <v>2.1618553764636922E-2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5" x14ac:dyDescent="0.3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2.1618553764636922E-2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Xenia De Gracia</cp:lastModifiedBy>
  <dcterms:created xsi:type="dcterms:W3CDTF">2002-08-06T22:40:09Z</dcterms:created>
  <dcterms:modified xsi:type="dcterms:W3CDTF">2022-02-07T16:25:12Z</dcterms:modified>
</cp:coreProperties>
</file>