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"/>
    </mc:Choice>
  </mc:AlternateContent>
  <xr:revisionPtr revIDLastSave="0" documentId="13_ncr:1_{F1AF3936-56CF-49D4-AFFD-F8CDFC1DF28E}" xr6:coauthVersionLast="36" xr6:coauthVersionMax="36" xr10:uidLastSave="{00000000-0000-0000-0000-000000000000}"/>
  <bookViews>
    <workbookView xWindow="0" yWindow="0" windowWidth="28800" windowHeight="12105" xr2:uid="{88EE1FAF-1442-413D-8188-A13892E27297}"/>
  </bookViews>
  <sheets>
    <sheet name="Planilha2" sheetId="2" r:id="rId1"/>
    <sheet name="Planilha1" sheetId="1" r:id="rId2"/>
  </sheets>
  <externalReferences>
    <externalReference r:id="rId3"/>
  </externalReferences>
  <definedNames>
    <definedName name="_xlnm._FilterDatabase" localSheetId="1" hidden="1">Planilha1!$A$2:$AC$184</definedName>
    <definedName name="_xlnm._FilterDatabase" localSheetId="0" hidden="1">Planilha2!$A$3:$L$16</definedName>
  </definedNames>
  <calcPr calcId="191029"/>
  <pivotCaches>
    <pivotCache cacheId="15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2" l="1"/>
  <c r="L60" i="2"/>
  <c r="L59" i="2"/>
  <c r="L58" i="2"/>
  <c r="L57" i="2"/>
  <c r="L56" i="2"/>
  <c r="L55" i="2"/>
  <c r="L54" i="2"/>
  <c r="L53" i="2"/>
  <c r="L52" i="2"/>
  <c r="K61" i="2"/>
  <c r="K60" i="2"/>
  <c r="K59" i="2"/>
  <c r="K58" i="2"/>
  <c r="K57" i="2"/>
  <c r="K56" i="2"/>
  <c r="K55" i="2"/>
  <c r="K54" i="2"/>
  <c r="K53" i="2"/>
  <c r="K52" i="2"/>
  <c r="J61" i="2"/>
  <c r="J60" i="2"/>
  <c r="J59" i="2"/>
  <c r="J58" i="2"/>
  <c r="J57" i="2"/>
  <c r="J56" i="2"/>
  <c r="J55" i="2"/>
  <c r="J54" i="2"/>
  <c r="J53" i="2"/>
  <c r="J52" i="2"/>
  <c r="I61" i="2"/>
  <c r="I60" i="2"/>
  <c r="I59" i="2"/>
  <c r="I58" i="2"/>
  <c r="I57" i="2"/>
  <c r="I56" i="2"/>
  <c r="I55" i="2"/>
  <c r="I54" i="2"/>
  <c r="I53" i="2"/>
  <c r="I52" i="2"/>
  <c r="H61" i="2"/>
  <c r="H60" i="2"/>
  <c r="H59" i="2"/>
  <c r="H58" i="2"/>
  <c r="H57" i="2"/>
  <c r="H56" i="2"/>
  <c r="H55" i="2"/>
  <c r="H54" i="2"/>
  <c r="H53" i="2"/>
  <c r="H52" i="2"/>
  <c r="G61" i="2"/>
  <c r="G60" i="2"/>
  <c r="G59" i="2"/>
  <c r="G58" i="2"/>
  <c r="G57" i="2"/>
  <c r="G56" i="2"/>
  <c r="G55" i="2"/>
  <c r="G54" i="2"/>
  <c r="G53" i="2"/>
  <c r="G52" i="2"/>
  <c r="L51" i="2"/>
  <c r="K51" i="2"/>
  <c r="J51" i="2"/>
  <c r="I51" i="2"/>
  <c r="H51" i="2"/>
  <c r="G51" i="2"/>
  <c r="F61" i="2"/>
  <c r="F60" i="2"/>
  <c r="F59" i="2"/>
  <c r="F58" i="2"/>
  <c r="F57" i="2"/>
  <c r="F56" i="2"/>
  <c r="F55" i="2"/>
  <c r="F54" i="2"/>
  <c r="F53" i="2"/>
  <c r="F52" i="2"/>
  <c r="F51" i="2"/>
  <c r="E61" i="2"/>
  <c r="E60" i="2"/>
  <c r="E59" i="2"/>
  <c r="E58" i="2"/>
  <c r="E57" i="2"/>
  <c r="E56" i="2"/>
  <c r="E55" i="2"/>
  <c r="E54" i="2"/>
  <c r="E53" i="2"/>
  <c r="E52" i="2"/>
  <c r="E51" i="2"/>
  <c r="D61" i="2"/>
  <c r="D60" i="2"/>
  <c r="D59" i="2"/>
  <c r="D58" i="2"/>
  <c r="D57" i="2"/>
  <c r="D56" i="2"/>
  <c r="D55" i="2"/>
  <c r="D54" i="2"/>
  <c r="D53" i="2"/>
  <c r="D52" i="2"/>
  <c r="D51" i="2"/>
  <c r="C61" i="2"/>
  <c r="C60" i="2"/>
  <c r="C59" i="2"/>
  <c r="C58" i="2"/>
  <c r="C57" i="2"/>
  <c r="C56" i="2"/>
  <c r="C55" i="2"/>
  <c r="C54" i="2"/>
  <c r="C53" i="2"/>
  <c r="C52" i="2"/>
  <c r="C51" i="2"/>
  <c r="B61" i="2"/>
  <c r="B60" i="2"/>
  <c r="B59" i="2"/>
  <c r="B58" i="2"/>
  <c r="B57" i="2"/>
  <c r="B56" i="2"/>
  <c r="B55" i="2"/>
  <c r="B54" i="2"/>
  <c r="B53" i="2"/>
  <c r="B52" i="2"/>
  <c r="B51" i="2"/>
  <c r="L47" i="2"/>
  <c r="L46" i="2"/>
  <c r="L45" i="2"/>
  <c r="L44" i="2"/>
  <c r="L43" i="2"/>
  <c r="L42" i="2"/>
  <c r="L41" i="2"/>
  <c r="L40" i="2"/>
  <c r="L39" i="2"/>
  <c r="L38" i="2"/>
  <c r="L37" i="2"/>
  <c r="K47" i="2"/>
  <c r="K46" i="2"/>
  <c r="K45" i="2"/>
  <c r="K44" i="2"/>
  <c r="K43" i="2"/>
  <c r="K42" i="2"/>
  <c r="K41" i="2"/>
  <c r="K40" i="2"/>
  <c r="K39" i="2"/>
  <c r="K38" i="2"/>
  <c r="K37" i="2"/>
  <c r="J47" i="2"/>
  <c r="J46" i="2"/>
  <c r="J45" i="2"/>
  <c r="J44" i="2"/>
  <c r="J43" i="2"/>
  <c r="J42" i="2"/>
  <c r="J41" i="2"/>
  <c r="J40" i="2"/>
  <c r="J39" i="2"/>
  <c r="J38" i="2"/>
  <c r="J37" i="2"/>
  <c r="I47" i="2"/>
  <c r="I46" i="2"/>
  <c r="I45" i="2"/>
  <c r="I44" i="2"/>
  <c r="I43" i="2"/>
  <c r="I42" i="2"/>
  <c r="I41" i="2"/>
  <c r="I40" i="2"/>
  <c r="I39" i="2"/>
  <c r="I38" i="2"/>
  <c r="I37" i="2"/>
  <c r="H47" i="2"/>
  <c r="H46" i="2"/>
  <c r="H45" i="2"/>
  <c r="H44" i="2"/>
  <c r="H43" i="2"/>
  <c r="H42" i="2"/>
  <c r="H41" i="2"/>
  <c r="H40" i="2"/>
  <c r="H39" i="2"/>
  <c r="H38" i="2"/>
  <c r="H37" i="2"/>
  <c r="G47" i="2"/>
  <c r="G46" i="2"/>
  <c r="G45" i="2"/>
  <c r="G44" i="2"/>
  <c r="G43" i="2"/>
  <c r="G42" i="2"/>
  <c r="G41" i="2"/>
  <c r="G40" i="2"/>
  <c r="G39" i="2"/>
  <c r="G38" i="2"/>
  <c r="G37" i="2"/>
  <c r="F47" i="2"/>
  <c r="F46" i="2"/>
  <c r="F45" i="2"/>
  <c r="F44" i="2"/>
  <c r="F43" i="2"/>
  <c r="F42" i="2"/>
  <c r="F41" i="2"/>
  <c r="F40" i="2"/>
  <c r="F39" i="2"/>
  <c r="F38" i="2"/>
  <c r="F37" i="2"/>
  <c r="E47" i="2"/>
  <c r="E46" i="2"/>
  <c r="E45" i="2"/>
  <c r="E44" i="2"/>
  <c r="E43" i="2"/>
  <c r="E42" i="2"/>
  <c r="E41" i="2"/>
  <c r="E40" i="2"/>
  <c r="E39" i="2"/>
  <c r="E38" i="2"/>
  <c r="E37" i="2"/>
  <c r="D47" i="2"/>
  <c r="D46" i="2"/>
  <c r="D45" i="2"/>
  <c r="D44" i="2"/>
  <c r="D43" i="2"/>
  <c r="D42" i="2"/>
  <c r="D41" i="2"/>
  <c r="D40" i="2"/>
  <c r="D39" i="2"/>
  <c r="D38" i="2"/>
  <c r="D37" i="2"/>
  <c r="C47" i="2"/>
  <c r="C46" i="2"/>
  <c r="C45" i="2"/>
  <c r="C44" i="2"/>
  <c r="C43" i="2"/>
  <c r="C42" i="2"/>
  <c r="C41" i="2"/>
  <c r="C40" i="2"/>
  <c r="C39" i="2"/>
  <c r="C38" i="2"/>
  <c r="C37" i="2"/>
  <c r="B47" i="2"/>
  <c r="B46" i="2"/>
  <c r="B45" i="2"/>
  <c r="B44" i="2"/>
  <c r="B43" i="2"/>
  <c r="B42" i="2"/>
  <c r="B41" i="2"/>
  <c r="B40" i="2"/>
  <c r="B39" i="2"/>
  <c r="B38" i="2"/>
  <c r="B37" i="2"/>
  <c r="L32" i="2"/>
  <c r="K32" i="2"/>
  <c r="J32" i="2"/>
  <c r="I32" i="2"/>
  <c r="H32" i="2"/>
  <c r="G32" i="2"/>
  <c r="F32" i="2"/>
  <c r="E32" i="2"/>
  <c r="D32" i="2"/>
  <c r="C32" i="2"/>
  <c r="B32" i="2"/>
  <c r="L31" i="2"/>
  <c r="K31" i="2"/>
  <c r="J31" i="2"/>
  <c r="I31" i="2"/>
  <c r="H31" i="2"/>
  <c r="G31" i="2"/>
  <c r="F31" i="2"/>
  <c r="E31" i="2"/>
  <c r="D31" i="2"/>
  <c r="C31" i="2"/>
  <c r="B31" i="2"/>
  <c r="L30" i="2"/>
  <c r="K30" i="2"/>
  <c r="J30" i="2"/>
  <c r="I30" i="2"/>
  <c r="H30" i="2"/>
  <c r="G30" i="2"/>
  <c r="F30" i="2"/>
  <c r="E30" i="2"/>
  <c r="D30" i="2"/>
  <c r="C30" i="2"/>
  <c r="B30" i="2"/>
  <c r="L29" i="2"/>
  <c r="K29" i="2"/>
  <c r="J29" i="2"/>
  <c r="I29" i="2"/>
  <c r="H29" i="2"/>
  <c r="G29" i="2"/>
  <c r="F29" i="2"/>
  <c r="E29" i="2"/>
  <c r="D29" i="2"/>
  <c r="C29" i="2"/>
  <c r="B29" i="2"/>
  <c r="L28" i="2"/>
  <c r="K28" i="2"/>
  <c r="J28" i="2"/>
  <c r="I28" i="2"/>
  <c r="H28" i="2"/>
  <c r="G28" i="2"/>
  <c r="F28" i="2"/>
  <c r="E28" i="2"/>
  <c r="D28" i="2"/>
  <c r="C28" i="2"/>
  <c r="B28" i="2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D20" i="2"/>
  <c r="C20" i="2"/>
  <c r="B20" i="2"/>
  <c r="O4" i="2"/>
  <c r="L19" i="2"/>
  <c r="K19" i="2"/>
  <c r="J19" i="2"/>
  <c r="I19" i="2"/>
  <c r="H19" i="2"/>
  <c r="G19" i="2"/>
  <c r="F19" i="2"/>
  <c r="E19" i="2"/>
  <c r="D19" i="2"/>
  <c r="C19" i="2"/>
  <c r="B19" i="2"/>
  <c r="O6" i="2" l="1"/>
  <c r="AA4" i="1" l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C3" i="1"/>
  <c r="AB3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3" i="1"/>
  <c r="S9" i="1"/>
  <c r="S8" i="1"/>
  <c r="S7" i="1"/>
  <c r="S6" i="1"/>
  <c r="S5" i="1"/>
  <c r="S4" i="1"/>
  <c r="S3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D184" i="1"/>
  <c r="E184" i="1" s="1"/>
  <c r="F184" i="1" s="1"/>
  <c r="D183" i="1"/>
  <c r="E183" i="1" s="1"/>
  <c r="D182" i="1"/>
  <c r="E182" i="1" s="1"/>
  <c r="F182" i="1" s="1"/>
  <c r="D181" i="1"/>
  <c r="E181" i="1" s="1"/>
  <c r="F181" i="1" s="1"/>
  <c r="D180" i="1"/>
  <c r="E180" i="1" s="1"/>
  <c r="F180" i="1" s="1"/>
  <c r="D179" i="1"/>
  <c r="E179" i="1" s="1"/>
  <c r="F179" i="1" s="1"/>
  <c r="D178" i="1"/>
  <c r="E178" i="1" s="1"/>
  <c r="F178" i="1" s="1"/>
  <c r="D177" i="1"/>
  <c r="E177" i="1" s="1"/>
  <c r="F177" i="1" s="1"/>
  <c r="D176" i="1"/>
  <c r="E176" i="1" s="1"/>
  <c r="F176" i="1" s="1"/>
  <c r="D175" i="1"/>
  <c r="E175" i="1" s="1"/>
  <c r="F175" i="1" s="1"/>
  <c r="D174" i="1"/>
  <c r="E174" i="1" s="1"/>
  <c r="F174" i="1" s="1"/>
  <c r="D173" i="1"/>
  <c r="E173" i="1" s="1"/>
  <c r="F173" i="1" s="1"/>
  <c r="D172" i="1"/>
  <c r="E172" i="1" s="1"/>
  <c r="F172" i="1" s="1"/>
  <c r="D171" i="1"/>
  <c r="E171" i="1" s="1"/>
  <c r="F171" i="1" s="1"/>
  <c r="D170" i="1"/>
  <c r="E170" i="1" s="1"/>
  <c r="F170" i="1" s="1"/>
  <c r="D169" i="1"/>
  <c r="E169" i="1" s="1"/>
  <c r="F169" i="1" s="1"/>
  <c r="D168" i="1"/>
  <c r="E168" i="1" s="1"/>
  <c r="F168" i="1" s="1"/>
  <c r="D167" i="1"/>
  <c r="E167" i="1" s="1"/>
  <c r="D166" i="1"/>
  <c r="E166" i="1" s="1"/>
  <c r="D165" i="1"/>
  <c r="E165" i="1" s="1"/>
  <c r="F165" i="1" s="1"/>
  <c r="D164" i="1"/>
  <c r="E164" i="1" s="1"/>
  <c r="F164" i="1" s="1"/>
  <c r="D163" i="1"/>
  <c r="E163" i="1" s="1"/>
  <c r="F163" i="1" s="1"/>
  <c r="D162" i="1"/>
  <c r="E162" i="1" s="1"/>
  <c r="F162" i="1" s="1"/>
  <c r="D161" i="1"/>
  <c r="E161" i="1" s="1"/>
  <c r="F161" i="1" s="1"/>
  <c r="D160" i="1"/>
  <c r="E160" i="1" s="1"/>
  <c r="F160" i="1" s="1"/>
  <c r="D159" i="1"/>
  <c r="E159" i="1" s="1"/>
  <c r="D158" i="1"/>
  <c r="E158" i="1" s="1"/>
  <c r="F158" i="1" s="1"/>
  <c r="D157" i="1"/>
  <c r="E157" i="1" s="1"/>
  <c r="F157" i="1" s="1"/>
  <c r="D156" i="1"/>
  <c r="E156" i="1" s="1"/>
  <c r="F156" i="1" s="1"/>
  <c r="D155" i="1"/>
  <c r="E155" i="1" s="1"/>
  <c r="F155" i="1" s="1"/>
  <c r="D154" i="1"/>
  <c r="E154" i="1" s="1"/>
  <c r="F154" i="1" s="1"/>
  <c r="D153" i="1"/>
  <c r="E153" i="1" s="1"/>
  <c r="F153" i="1" s="1"/>
  <c r="D152" i="1"/>
  <c r="E152" i="1" s="1"/>
  <c r="F152" i="1" s="1"/>
  <c r="D151" i="1"/>
  <c r="E151" i="1" s="1"/>
  <c r="F151" i="1" s="1"/>
  <c r="D150" i="1"/>
  <c r="E150" i="1" s="1"/>
  <c r="F150" i="1" s="1"/>
  <c r="D149" i="1"/>
  <c r="E149" i="1" s="1"/>
  <c r="F149" i="1" s="1"/>
  <c r="D148" i="1"/>
  <c r="E148" i="1" s="1"/>
  <c r="F148" i="1" s="1"/>
  <c r="D147" i="1"/>
  <c r="E147" i="1" s="1"/>
  <c r="F147" i="1" s="1"/>
  <c r="D146" i="1"/>
  <c r="E146" i="1" s="1"/>
  <c r="F146" i="1" s="1"/>
  <c r="D145" i="1"/>
  <c r="E145" i="1" s="1"/>
  <c r="F145" i="1" s="1"/>
  <c r="D144" i="1"/>
  <c r="E144" i="1" s="1"/>
  <c r="F144" i="1" s="1"/>
  <c r="D143" i="1"/>
  <c r="E143" i="1" s="1"/>
  <c r="D142" i="1"/>
  <c r="E142" i="1" s="1"/>
  <c r="F142" i="1" s="1"/>
  <c r="D141" i="1"/>
  <c r="E141" i="1" s="1"/>
  <c r="F141" i="1" s="1"/>
  <c r="D140" i="1"/>
  <c r="E140" i="1" s="1"/>
  <c r="F140" i="1" s="1"/>
  <c r="D139" i="1"/>
  <c r="E139" i="1" s="1"/>
  <c r="F139" i="1" s="1"/>
  <c r="D138" i="1"/>
  <c r="E138" i="1" s="1"/>
  <c r="F138" i="1" s="1"/>
  <c r="D137" i="1"/>
  <c r="E137" i="1" s="1"/>
  <c r="F137" i="1" s="1"/>
  <c r="D136" i="1"/>
  <c r="E136" i="1" s="1"/>
  <c r="F136" i="1" s="1"/>
  <c r="D135" i="1"/>
  <c r="E135" i="1" s="1"/>
  <c r="F135" i="1" s="1"/>
  <c r="D134" i="1"/>
  <c r="E134" i="1" s="1"/>
  <c r="F134" i="1" s="1"/>
  <c r="D133" i="1"/>
  <c r="E133" i="1" s="1"/>
  <c r="F133" i="1" s="1"/>
  <c r="D132" i="1"/>
  <c r="E132" i="1" s="1"/>
  <c r="F132" i="1" s="1"/>
  <c r="D131" i="1"/>
  <c r="E131" i="1" s="1"/>
  <c r="F131" i="1" s="1"/>
  <c r="D130" i="1"/>
  <c r="E130" i="1" s="1"/>
  <c r="F130" i="1" s="1"/>
  <c r="D129" i="1"/>
  <c r="E129" i="1" s="1"/>
  <c r="F129" i="1" s="1"/>
  <c r="D128" i="1"/>
  <c r="E128" i="1" s="1"/>
  <c r="F128" i="1" s="1"/>
  <c r="D127" i="1"/>
  <c r="E127" i="1" s="1"/>
  <c r="F127" i="1" s="1"/>
  <c r="D126" i="1"/>
  <c r="E126" i="1" s="1"/>
  <c r="F126" i="1" s="1"/>
  <c r="D125" i="1"/>
  <c r="E125" i="1" s="1"/>
  <c r="F125" i="1" s="1"/>
  <c r="D124" i="1"/>
  <c r="E124" i="1" s="1"/>
  <c r="F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F118" i="1" s="1"/>
  <c r="D117" i="1"/>
  <c r="E117" i="1" s="1"/>
  <c r="F117" i="1" s="1"/>
  <c r="D116" i="1"/>
  <c r="E116" i="1" s="1"/>
  <c r="F116" i="1" s="1"/>
  <c r="D115" i="1"/>
  <c r="E115" i="1" s="1"/>
  <c r="F115" i="1" s="1"/>
  <c r="D114" i="1"/>
  <c r="E114" i="1" s="1"/>
  <c r="F114" i="1" s="1"/>
  <c r="D113" i="1"/>
  <c r="E113" i="1" s="1"/>
  <c r="F113" i="1" s="1"/>
  <c r="D112" i="1"/>
  <c r="E112" i="1" s="1"/>
  <c r="F112" i="1" s="1"/>
  <c r="D111" i="1"/>
  <c r="E111" i="1" s="1"/>
  <c r="F111" i="1" s="1"/>
  <c r="D110" i="1"/>
  <c r="E110" i="1" s="1"/>
  <c r="F110" i="1" s="1"/>
  <c r="D109" i="1"/>
  <c r="E109" i="1" s="1"/>
  <c r="D108" i="1"/>
  <c r="E108" i="1" s="1"/>
  <c r="D107" i="1"/>
  <c r="E107" i="1" s="1"/>
  <c r="D106" i="1"/>
  <c r="E106" i="1" s="1"/>
  <c r="F106" i="1" s="1"/>
  <c r="D105" i="1"/>
  <c r="E105" i="1" s="1"/>
  <c r="D104" i="1"/>
  <c r="E104" i="1" s="1"/>
  <c r="D103" i="1"/>
  <c r="E103" i="1" s="1"/>
  <c r="F103" i="1" s="1"/>
  <c r="D102" i="1"/>
  <c r="E102" i="1" s="1"/>
  <c r="F102" i="1" s="1"/>
  <c r="D101" i="1"/>
  <c r="E101" i="1" s="1"/>
  <c r="F101" i="1" s="1"/>
  <c r="D100" i="1"/>
  <c r="E100" i="1" s="1"/>
  <c r="F100" i="1" s="1"/>
  <c r="D99" i="1"/>
  <c r="E99" i="1" s="1"/>
  <c r="F99" i="1" s="1"/>
  <c r="D98" i="1"/>
  <c r="E98" i="1" s="1"/>
  <c r="F98" i="1" s="1"/>
  <c r="D97" i="1"/>
  <c r="E97" i="1" s="1"/>
  <c r="F97" i="1" s="1"/>
  <c r="D96" i="1"/>
  <c r="E96" i="1" s="1"/>
  <c r="F96" i="1" s="1"/>
  <c r="D95" i="1"/>
  <c r="E95" i="1" s="1"/>
  <c r="F95" i="1" s="1"/>
  <c r="D94" i="1"/>
  <c r="E94" i="1" s="1"/>
  <c r="F94" i="1" s="1"/>
  <c r="D93" i="1"/>
  <c r="E93" i="1" s="1"/>
  <c r="F93" i="1" s="1"/>
  <c r="D92" i="1"/>
  <c r="E92" i="1" s="1"/>
  <c r="F92" i="1" s="1"/>
  <c r="D91" i="1"/>
  <c r="E91" i="1" s="1"/>
  <c r="F91" i="1" s="1"/>
  <c r="D90" i="1"/>
  <c r="E90" i="1" s="1"/>
  <c r="F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F84" i="1" s="1"/>
  <c r="D83" i="1"/>
  <c r="E83" i="1" s="1"/>
  <c r="F83" i="1" s="1"/>
  <c r="D82" i="1"/>
  <c r="E82" i="1" s="1"/>
  <c r="F82" i="1" s="1"/>
  <c r="D81" i="1"/>
  <c r="E81" i="1" s="1"/>
  <c r="F81" i="1" s="1"/>
  <c r="D80" i="1"/>
  <c r="E80" i="1" s="1"/>
  <c r="F80" i="1" s="1"/>
  <c r="D79" i="1"/>
  <c r="E79" i="1" s="1"/>
  <c r="F79" i="1" s="1"/>
  <c r="D78" i="1"/>
  <c r="E78" i="1" s="1"/>
  <c r="F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72" i="1"/>
  <c r="E72" i="1" s="1"/>
  <c r="F72" i="1" s="1"/>
  <c r="D71" i="1"/>
  <c r="E71" i="1" s="1"/>
  <c r="F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D28" i="1"/>
  <c r="E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<sst xmlns="http://schemas.openxmlformats.org/spreadsheetml/2006/main" count="497" uniqueCount="130">
  <si>
    <t>Soma de Área(ha)</t>
  </si>
  <si>
    <t>PAC</t>
  </si>
  <si>
    <t>Projeto</t>
  </si>
  <si>
    <t>PK</t>
  </si>
  <si>
    <t>Supervisor</t>
  </si>
  <si>
    <t>Total Geral</t>
  </si>
  <si>
    <t>JAMAICA</t>
  </si>
  <si>
    <t>Emerson Luiz</t>
  </si>
  <si>
    <t>SANTA CATARINA</t>
  </si>
  <si>
    <t>Wigor Faria</t>
  </si>
  <si>
    <t>SANTA LUZIA II</t>
  </si>
  <si>
    <t>Karine Madruga</t>
  </si>
  <si>
    <t>PALMITAL</t>
  </si>
  <si>
    <t>Luciano Bueno</t>
  </si>
  <si>
    <t>BOA ESPERANÇA V</t>
  </si>
  <si>
    <t>Marden Rodrigo</t>
  </si>
  <si>
    <t>TORRÃO DE OURO</t>
  </si>
  <si>
    <t>MAMEDINA</t>
  </si>
  <si>
    <t>Francisco ( Ag. Contratação)</t>
  </si>
  <si>
    <t>SÍTIO BANDEIRANTES</t>
  </si>
  <si>
    <t>SAN CARLO</t>
  </si>
  <si>
    <t>TURVINHO II</t>
  </si>
  <si>
    <t>José Borba</t>
  </si>
  <si>
    <t>CORRENTE</t>
  </si>
  <si>
    <t>SOSSEGO II</t>
  </si>
  <si>
    <t>SOF</t>
  </si>
  <si>
    <t>PINHALZINHO II – ITAPETININGA</t>
  </si>
  <si>
    <t>Danilo Bavaroski</t>
  </si>
  <si>
    <t>BELA VISTA GLEBA I</t>
  </si>
  <si>
    <t>Gustavo Bertoncini</t>
  </si>
  <si>
    <t>ESPÍRITO SANTO</t>
  </si>
  <si>
    <t>MARÍLIA II</t>
  </si>
  <si>
    <t>NOVO HORIZONTE</t>
  </si>
  <si>
    <t>VALE VERDE</t>
  </si>
  <si>
    <t>CACHOEIRA II</t>
  </si>
  <si>
    <t>CONQUISTA IV - GUAIMBÊ</t>
  </si>
  <si>
    <t>FORQUILHA III - PIRATININGA</t>
  </si>
  <si>
    <t>RIO BRILHANTE</t>
  </si>
  <si>
    <t>André Teixeira</t>
  </si>
  <si>
    <t>USINA PAREDÃO</t>
  </si>
  <si>
    <t>ESPLANADA</t>
  </si>
  <si>
    <t>SANTANNA</t>
  </si>
  <si>
    <t>BOCAINA DA BOA VISTA</t>
  </si>
  <si>
    <t>SÍTIO SANTO ISIDORO</t>
  </si>
  <si>
    <t>QUATRO MARIAS - GLEBA B</t>
  </si>
  <si>
    <t>SANTA CECÍLIA II</t>
  </si>
  <si>
    <t>SÃO FRANCISCO VI - PEDERNEIRAS</t>
  </si>
  <si>
    <t>Pedro Bridi</t>
  </si>
  <si>
    <t>SÃO VICENTE DO POÇO DA PEDRA</t>
  </si>
  <si>
    <t>ARAGUAIA</t>
  </si>
  <si>
    <t>BOA VISTA X - RIBEIRÃO BONITO</t>
  </si>
  <si>
    <t>BREJÃO II</t>
  </si>
  <si>
    <t>SANTA HELENA IV - AGUDOS</t>
  </si>
  <si>
    <t>2T</t>
  </si>
  <si>
    <t>SANTA ADÉLIA</t>
  </si>
  <si>
    <t>NOSSA SENHORA APARECIDA VI - GÁLIA</t>
  </si>
  <si>
    <t>PLANALTO</t>
  </si>
  <si>
    <t>BARRA MANSA</t>
  </si>
  <si>
    <t>SANTA MARTA - GLEBA B</t>
  </si>
  <si>
    <t>CANDEIAS</t>
  </si>
  <si>
    <t>PAU D'ALHO II</t>
  </si>
  <si>
    <t>SÃO JOSÉ X - BOFETE</t>
  </si>
  <si>
    <t>MARRUÁ</t>
  </si>
  <si>
    <t>ÁGUA BONITA</t>
  </si>
  <si>
    <t>SANTA RITA DE CÁSSIA</t>
  </si>
  <si>
    <t>BRINCO DE OURO</t>
  </si>
  <si>
    <t>SANTA PAULA</t>
  </si>
  <si>
    <t>SANTA IZABEL II - AGUDOS</t>
  </si>
  <si>
    <t>CAMBUÍ II - ANGATUBA</t>
  </si>
  <si>
    <t>SANTA LUZIA DO VARJÃO - GLEBA A</t>
  </si>
  <si>
    <t>SANTA HELENA V - GETULINA</t>
  </si>
  <si>
    <t>SANTO ANTÔNIO DO PAU D'ALHO</t>
  </si>
  <si>
    <t>RANCHARIA</t>
  </si>
  <si>
    <t>SÃO CRISTÓVÃO III - AGUDOS</t>
  </si>
  <si>
    <t>SANTO ANTÔNIO VII</t>
  </si>
  <si>
    <t>VALE DO TIBIRIÇÁ</t>
  </si>
  <si>
    <t>CEDRAL</t>
  </si>
  <si>
    <t>objeto de locação</t>
  </si>
  <si>
    <t>Fazenda</t>
  </si>
  <si>
    <t>EPS</t>
  </si>
  <si>
    <t>GERAÇÃO</t>
  </si>
  <si>
    <t>JFI DUARTINA</t>
  </si>
  <si>
    <t>EMFLORA</t>
  </si>
  <si>
    <t>NILZA</t>
  </si>
  <si>
    <t>2025_02</t>
  </si>
  <si>
    <t>2025_03</t>
  </si>
  <si>
    <t>2025_04</t>
  </si>
  <si>
    <t>2025_05</t>
  </si>
  <si>
    <t>2025_06</t>
  </si>
  <si>
    <t>2025_07</t>
  </si>
  <si>
    <t>2025_08</t>
  </si>
  <si>
    <t>2025_09</t>
  </si>
  <si>
    <t>2025_10</t>
  </si>
  <si>
    <t>2025_11</t>
  </si>
  <si>
    <t>2025_12</t>
  </si>
  <si>
    <t>Percentual PAC</t>
  </si>
  <si>
    <t>Rótulos de Linha</t>
  </si>
  <si>
    <t>CARPELO</t>
  </si>
  <si>
    <t>GERS</t>
  </si>
  <si>
    <t>JFI CAPÃO</t>
  </si>
  <si>
    <t>JFI ITATINGA</t>
  </si>
  <si>
    <t>SOLLUM</t>
  </si>
  <si>
    <t>Inovesa</t>
  </si>
  <si>
    <t>JFI Sul (CB/DO)</t>
  </si>
  <si>
    <t>filtro</t>
  </si>
  <si>
    <t>Soma de fev/25</t>
  </si>
  <si>
    <t>Soma de mar/25</t>
  </si>
  <si>
    <t>Soma de abr/25</t>
  </si>
  <si>
    <t>Soma de mai/25</t>
  </si>
  <si>
    <t>Soma de jun/25</t>
  </si>
  <si>
    <t>Soma de jul/25</t>
  </si>
  <si>
    <t>Soma de ago/25</t>
  </si>
  <si>
    <t>Soma de set/25</t>
  </si>
  <si>
    <t>Soma de out/25</t>
  </si>
  <si>
    <t>Soma de nov/25</t>
  </si>
  <si>
    <t>Soma de dez/25</t>
  </si>
  <si>
    <t>Carpelo</t>
  </si>
  <si>
    <t>Service Provider</t>
  </si>
  <si>
    <t>Emflora</t>
  </si>
  <si>
    <t>orçado</t>
  </si>
  <si>
    <t>possível</t>
  </si>
  <si>
    <t>GN</t>
  </si>
  <si>
    <t>Gers</t>
  </si>
  <si>
    <t>JFI Duartina</t>
  </si>
  <si>
    <t>Gn</t>
  </si>
  <si>
    <t>Geração</t>
  </si>
  <si>
    <t>JFI Itatinga</t>
  </si>
  <si>
    <t>Nilza</t>
  </si>
  <si>
    <t>Sollum</t>
  </si>
  <si>
    <t>proporções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</si>
</sst>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medium">
        <color rgb="FF305496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4" fillId="3" borderId="0" xfId="0" applyNumberFormat="1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0" fillId="0" borderId="0" xfId="0" applyNumberFormat="1"/>
    <xf numFmtId="0" fontId="5" fillId="4" borderId="0" xfId="0" applyFont="1" applyFill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2" xfId="0" applyNumberFormat="1" applyFont="1" applyFill="1" applyBorder="1"/>
    <xf numFmtId="14" fontId="0" fillId="4" borderId="0" xfId="0" applyNumberFormat="1" applyFill="1"/>
    <xf numFmtId="4" fontId="0" fillId="0" borderId="0" xfId="0" applyNumberFormat="1"/>
    <xf numFmtId="17" fontId="0" fillId="0" borderId="0" xfId="0" applyNumberFormat="1"/>
    <xf numFmtId="4" fontId="0" fillId="0" borderId="0" xfId="0" applyNumberFormat="1" applyAlignment="1">
      <alignment horizontal="right"/>
    </xf>
    <xf numFmtId="2" fontId="0" fillId="0" borderId="0" xfId="0" applyNumberFormat="1"/>
    <xf numFmtId="4" fontId="0" fillId="4" borderId="0" xfId="0" applyNumberFormat="1" applyFill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umes%20-%20equipes%20(gers_vemflor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11"/>
      <sheetName val="RF10"/>
      <sheetName val="RF09"/>
      <sheetName val="RF08"/>
      <sheetName val="Fazenda por eps"/>
    </sheetNames>
    <sheetDataSet>
      <sheetData sheetId="0"/>
      <sheetData sheetId="1"/>
      <sheetData sheetId="2"/>
      <sheetData sheetId="3"/>
      <sheetData sheetId="4">
        <row r="1">
          <cell r="A1" t="str">
            <v>Id Projeto</v>
          </cell>
          <cell r="E1" t="str">
            <v>EPS DE PLANTIO</v>
          </cell>
        </row>
        <row r="2">
          <cell r="A2" t="str">
            <v>0001</v>
          </cell>
          <cell r="E2" t="str">
            <v>SOLLUM</v>
          </cell>
        </row>
        <row r="3">
          <cell r="A3" t="str">
            <v>0003</v>
          </cell>
          <cell r="E3" t="str">
            <v>GERAÇÃO</v>
          </cell>
        </row>
        <row r="4">
          <cell r="A4" t="str">
            <v>0004</v>
          </cell>
          <cell r="E4" t="str">
            <v>SOLLUM</v>
          </cell>
        </row>
        <row r="5">
          <cell r="A5" t="str">
            <v>0005</v>
          </cell>
          <cell r="E5" t="str">
            <v>JFI ITATINGA</v>
          </cell>
        </row>
        <row r="6">
          <cell r="A6" t="str">
            <v>0006</v>
          </cell>
          <cell r="E6" t="str">
            <v>EMFLORA</v>
          </cell>
        </row>
        <row r="7">
          <cell r="A7" t="str">
            <v>0008</v>
          </cell>
          <cell r="E7" t="str">
            <v>SOLLUM</v>
          </cell>
        </row>
        <row r="8">
          <cell r="A8" t="str">
            <v>0010</v>
          </cell>
          <cell r="E8" t="str">
            <v>SOLLUM</v>
          </cell>
        </row>
        <row r="9">
          <cell r="A9" t="str">
            <v>0011</v>
          </cell>
          <cell r="E9" t="str">
            <v>JFI DUARTINA</v>
          </cell>
        </row>
        <row r="10">
          <cell r="A10" t="str">
            <v>0012</v>
          </cell>
          <cell r="E10" t="str">
            <v>NILZA</v>
          </cell>
        </row>
        <row r="11">
          <cell r="A11" t="str">
            <v>0013</v>
          </cell>
          <cell r="E11" t="str">
            <v>SOLLUM</v>
          </cell>
        </row>
        <row r="12">
          <cell r="A12" t="str">
            <v>0014</v>
          </cell>
          <cell r="E12" t="str">
            <v>NILZA</v>
          </cell>
        </row>
        <row r="13">
          <cell r="A13" t="str">
            <v>0015</v>
          </cell>
          <cell r="E13" t="str">
            <v>SOLLUM</v>
          </cell>
        </row>
        <row r="14">
          <cell r="A14" t="str">
            <v>0016</v>
          </cell>
          <cell r="E14" t="str">
            <v>NILZA</v>
          </cell>
        </row>
        <row r="15">
          <cell r="A15" t="str">
            <v>0018</v>
          </cell>
          <cell r="E15" t="str">
            <v>NILZA</v>
          </cell>
        </row>
        <row r="16">
          <cell r="A16" t="str">
            <v>0019</v>
          </cell>
          <cell r="E16" t="str">
            <v>SOLLUM</v>
          </cell>
        </row>
        <row r="17">
          <cell r="A17" t="str">
            <v>0020</v>
          </cell>
          <cell r="E17" t="str">
            <v>SOLLUM</v>
          </cell>
        </row>
        <row r="18">
          <cell r="A18" t="str">
            <v>0021</v>
          </cell>
          <cell r="E18" t="str">
            <v>NILZA</v>
          </cell>
        </row>
        <row r="19">
          <cell r="A19" t="str">
            <v>0023</v>
          </cell>
          <cell r="E19" t="str">
            <v>JFI ITATINGA</v>
          </cell>
        </row>
        <row r="20">
          <cell r="A20" t="str">
            <v>0025</v>
          </cell>
          <cell r="E20" t="str">
            <v>NILZA</v>
          </cell>
        </row>
        <row r="21">
          <cell r="A21" t="str">
            <v>0026</v>
          </cell>
          <cell r="E21" t="str">
            <v>SOLLUM</v>
          </cell>
        </row>
        <row r="22">
          <cell r="A22" t="str">
            <v>0028</v>
          </cell>
          <cell r="E22" t="str">
            <v>EMFLORA</v>
          </cell>
        </row>
        <row r="23">
          <cell r="A23" t="str">
            <v>0030</v>
          </cell>
          <cell r="E23" t="str">
            <v>EMFLORA</v>
          </cell>
        </row>
        <row r="24">
          <cell r="A24" t="str">
            <v>0031</v>
          </cell>
          <cell r="E24" t="str">
            <v>GERAÇÃO</v>
          </cell>
        </row>
        <row r="25">
          <cell r="A25" t="str">
            <v>0033</v>
          </cell>
          <cell r="E25" t="str">
            <v>NILZA</v>
          </cell>
        </row>
        <row r="26">
          <cell r="A26" t="str">
            <v>0035</v>
          </cell>
          <cell r="E26" t="str">
            <v>SOLLUM</v>
          </cell>
        </row>
        <row r="27">
          <cell r="A27" t="str">
            <v>0036</v>
          </cell>
          <cell r="E27" t="str">
            <v>JFI ITATINGA</v>
          </cell>
        </row>
        <row r="28">
          <cell r="A28" t="str">
            <v>0037</v>
          </cell>
          <cell r="E28" t="str">
            <v>NILZA</v>
          </cell>
        </row>
        <row r="29">
          <cell r="A29" t="str">
            <v>0039</v>
          </cell>
          <cell r="E29" t="str">
            <v>NILZA</v>
          </cell>
        </row>
        <row r="30">
          <cell r="A30" t="str">
            <v>0042</v>
          </cell>
          <cell r="E30" t="str">
            <v>SOLLUM</v>
          </cell>
        </row>
        <row r="31">
          <cell r="A31" t="str">
            <v>0047</v>
          </cell>
          <cell r="E31" t="str">
            <v>SOLLUM</v>
          </cell>
        </row>
        <row r="32">
          <cell r="A32" t="str">
            <v>0048</v>
          </cell>
          <cell r="E32" t="str">
            <v>SOLLUM</v>
          </cell>
        </row>
        <row r="33">
          <cell r="A33" t="str">
            <v>0049</v>
          </cell>
          <cell r="E33" t="str">
            <v>SOLLUM</v>
          </cell>
        </row>
        <row r="34">
          <cell r="A34" t="str">
            <v>0051</v>
          </cell>
          <cell r="E34" t="str">
            <v>BRACELL</v>
          </cell>
        </row>
        <row r="35">
          <cell r="A35" t="str">
            <v>0052</v>
          </cell>
          <cell r="E35" t="str">
            <v>SOLLUM</v>
          </cell>
        </row>
        <row r="36">
          <cell r="A36" t="str">
            <v>0053</v>
          </cell>
          <cell r="E36" t="str">
            <v>NILZA</v>
          </cell>
        </row>
        <row r="37">
          <cell r="A37" t="str">
            <v>0055</v>
          </cell>
          <cell r="E37" t="str">
            <v>GERAÇÃO</v>
          </cell>
        </row>
        <row r="38">
          <cell r="A38" t="str">
            <v>0056</v>
          </cell>
          <cell r="E38" t="str">
            <v>SOLLUM</v>
          </cell>
        </row>
        <row r="39">
          <cell r="A39" t="str">
            <v>0057</v>
          </cell>
          <cell r="E39" t="str">
            <v>SOLLUM</v>
          </cell>
        </row>
        <row r="40">
          <cell r="A40" t="str">
            <v>0058</v>
          </cell>
          <cell r="E40" t="str">
            <v>GERAÇÃO</v>
          </cell>
        </row>
        <row r="41">
          <cell r="A41" t="str">
            <v>0062</v>
          </cell>
          <cell r="E41" t="str">
            <v>SOLLUM</v>
          </cell>
        </row>
        <row r="42">
          <cell r="A42" t="str">
            <v>0063</v>
          </cell>
          <cell r="E42" t="str">
            <v>SOLLUM</v>
          </cell>
        </row>
        <row r="43">
          <cell r="A43" t="str">
            <v>0067</v>
          </cell>
          <cell r="E43" t="str">
            <v>NILZA</v>
          </cell>
        </row>
        <row r="44">
          <cell r="A44" t="str">
            <v>0069</v>
          </cell>
          <cell r="E44" t="str">
            <v>BRACELL</v>
          </cell>
        </row>
        <row r="45">
          <cell r="A45" t="str">
            <v>0070</v>
          </cell>
          <cell r="E45" t="str">
            <v>BRACELL</v>
          </cell>
        </row>
        <row r="46">
          <cell r="A46" t="str">
            <v>0071</v>
          </cell>
          <cell r="E46" t="str">
            <v>GERAÇÃO</v>
          </cell>
        </row>
        <row r="47">
          <cell r="A47" t="str">
            <v>0072</v>
          </cell>
          <cell r="E47" t="str">
            <v>GERAÇÃO</v>
          </cell>
        </row>
        <row r="48">
          <cell r="A48" t="str">
            <v>0074</v>
          </cell>
          <cell r="E48" t="str">
            <v>SOLLUM</v>
          </cell>
        </row>
        <row r="49">
          <cell r="A49" t="str">
            <v>0075</v>
          </cell>
          <cell r="E49" t="str">
            <v>SOLLUM</v>
          </cell>
        </row>
        <row r="50">
          <cell r="A50" t="str">
            <v>0076</v>
          </cell>
          <cell r="E50" t="str">
            <v>GERAÇÃO</v>
          </cell>
        </row>
        <row r="51">
          <cell r="A51" t="str">
            <v>0077</v>
          </cell>
          <cell r="E51" t="str">
            <v>JFI DUARTINA</v>
          </cell>
        </row>
        <row r="52">
          <cell r="A52" t="str">
            <v>0078</v>
          </cell>
          <cell r="E52" t="str">
            <v>GERAÇÃO</v>
          </cell>
        </row>
        <row r="53">
          <cell r="A53" t="str">
            <v>0080</v>
          </cell>
          <cell r="E53" t="str">
            <v>JFI ITATINGA</v>
          </cell>
        </row>
        <row r="54">
          <cell r="A54" t="str">
            <v>0081</v>
          </cell>
          <cell r="E54" t="str">
            <v>CARPELO</v>
          </cell>
        </row>
        <row r="55">
          <cell r="A55" t="str">
            <v>0082</v>
          </cell>
          <cell r="E55" t="str">
            <v>CARPELO</v>
          </cell>
        </row>
        <row r="56">
          <cell r="A56" t="str">
            <v>0083</v>
          </cell>
          <cell r="E56" t="str">
            <v>EMFLORA</v>
          </cell>
        </row>
        <row r="57">
          <cell r="A57" t="str">
            <v>0084</v>
          </cell>
          <cell r="E57" t="str">
            <v>EMFLORA</v>
          </cell>
        </row>
        <row r="58">
          <cell r="A58" t="str">
            <v>0085</v>
          </cell>
          <cell r="E58" t="str">
            <v>NILZA</v>
          </cell>
        </row>
        <row r="59">
          <cell r="A59" t="str">
            <v>0086</v>
          </cell>
          <cell r="E59" t="str">
            <v>NILZA</v>
          </cell>
        </row>
        <row r="60">
          <cell r="A60" t="str">
            <v>0087</v>
          </cell>
          <cell r="E60" t="str">
            <v>GERS</v>
          </cell>
        </row>
        <row r="61">
          <cell r="A61" t="str">
            <v>0088</v>
          </cell>
          <cell r="E61" t="str">
            <v>GERAÇÃO</v>
          </cell>
        </row>
        <row r="62">
          <cell r="A62" t="str">
            <v>0089</v>
          </cell>
          <cell r="E62" t="str">
            <v>NILZA</v>
          </cell>
        </row>
        <row r="63">
          <cell r="A63" t="str">
            <v>0090</v>
          </cell>
          <cell r="E63" t="str">
            <v>NILZA</v>
          </cell>
        </row>
        <row r="64">
          <cell r="A64" t="str">
            <v>0091</v>
          </cell>
          <cell r="E64" t="str">
            <v>SOLLUM</v>
          </cell>
        </row>
        <row r="65">
          <cell r="A65" t="str">
            <v>0092</v>
          </cell>
          <cell r="E65" t="str">
            <v>JFI DUARTINA</v>
          </cell>
        </row>
        <row r="66">
          <cell r="A66" t="str">
            <v>0094</v>
          </cell>
          <cell r="E66" t="str">
            <v>GERAÇÃO</v>
          </cell>
        </row>
        <row r="67">
          <cell r="A67" t="str">
            <v>0095</v>
          </cell>
          <cell r="E67" t="str">
            <v>GERAÇÃO</v>
          </cell>
        </row>
        <row r="68">
          <cell r="A68" t="str">
            <v>0098</v>
          </cell>
          <cell r="E68" t="str">
            <v>NILZA</v>
          </cell>
        </row>
        <row r="69">
          <cell r="A69" t="str">
            <v>0099</v>
          </cell>
          <cell r="E69" t="str">
            <v>GERAÇÃO</v>
          </cell>
        </row>
        <row r="70">
          <cell r="A70" t="str">
            <v>0100</v>
          </cell>
          <cell r="E70" t="str">
            <v>SOLLUM</v>
          </cell>
        </row>
        <row r="71">
          <cell r="A71" t="str">
            <v>0102</v>
          </cell>
          <cell r="E71" t="str">
            <v>JFI DUARTINA</v>
          </cell>
        </row>
        <row r="72">
          <cell r="A72" t="str">
            <v>0103</v>
          </cell>
          <cell r="E72" t="str">
            <v>EMFLORA</v>
          </cell>
        </row>
        <row r="73">
          <cell r="A73" t="str">
            <v>0105</v>
          </cell>
          <cell r="E73" t="str">
            <v>NILZA</v>
          </cell>
        </row>
        <row r="74">
          <cell r="A74" t="str">
            <v>0106</v>
          </cell>
          <cell r="E74" t="str">
            <v>NILZA</v>
          </cell>
        </row>
        <row r="75">
          <cell r="A75" t="str">
            <v>0107</v>
          </cell>
          <cell r="E75" t="str">
            <v>JFI DUARTINA</v>
          </cell>
        </row>
        <row r="76">
          <cell r="A76" t="str">
            <v>0108</v>
          </cell>
          <cell r="E76" t="str">
            <v>EMFLORA</v>
          </cell>
        </row>
        <row r="77">
          <cell r="A77" t="str">
            <v>0109</v>
          </cell>
          <cell r="E77" t="str">
            <v>SOLLUM</v>
          </cell>
        </row>
        <row r="78">
          <cell r="A78" t="str">
            <v>0110</v>
          </cell>
          <cell r="E78" t="str">
            <v>BRACELL</v>
          </cell>
        </row>
        <row r="79">
          <cell r="A79" t="str">
            <v>0111</v>
          </cell>
          <cell r="E79" t="str">
            <v>EMFLORA</v>
          </cell>
        </row>
        <row r="80">
          <cell r="A80" t="str">
            <v>0112</v>
          </cell>
          <cell r="E80" t="str">
            <v>GERAÇÃO</v>
          </cell>
        </row>
        <row r="81">
          <cell r="A81" t="str">
            <v>0115</v>
          </cell>
          <cell r="E81" t="str">
            <v>JFI DUARTINA</v>
          </cell>
        </row>
        <row r="82">
          <cell r="A82" t="str">
            <v>0117</v>
          </cell>
          <cell r="E82" t="str">
            <v>SOLLUM</v>
          </cell>
        </row>
        <row r="83">
          <cell r="A83" t="str">
            <v>0118</v>
          </cell>
          <cell r="E83" t="str">
            <v>EMFLORA</v>
          </cell>
        </row>
        <row r="84">
          <cell r="A84" t="str">
            <v>0119</v>
          </cell>
          <cell r="E84" t="str">
            <v>NILZA</v>
          </cell>
        </row>
        <row r="85">
          <cell r="A85" t="str">
            <v>0120</v>
          </cell>
          <cell r="E85" t="str">
            <v>NILZA</v>
          </cell>
        </row>
        <row r="86">
          <cell r="A86" t="str">
            <v>0122</v>
          </cell>
          <cell r="E86" t="str">
            <v>GERAÇÃO</v>
          </cell>
        </row>
        <row r="87">
          <cell r="A87" t="str">
            <v>0124</v>
          </cell>
          <cell r="E87" t="str">
            <v>CARPELO</v>
          </cell>
        </row>
        <row r="88">
          <cell r="A88" t="str">
            <v>0126</v>
          </cell>
          <cell r="E88" t="str">
            <v>CARPELO</v>
          </cell>
        </row>
        <row r="89">
          <cell r="A89" t="str">
            <v>0128</v>
          </cell>
          <cell r="E89" t="str">
            <v>GERS</v>
          </cell>
        </row>
        <row r="90">
          <cell r="A90" t="str">
            <v>0129</v>
          </cell>
          <cell r="E90" t="str">
            <v>EMFLORA</v>
          </cell>
        </row>
        <row r="91">
          <cell r="A91" t="str">
            <v>0130</v>
          </cell>
          <cell r="E91" t="str">
            <v>JFI DUARTINA</v>
          </cell>
        </row>
        <row r="92">
          <cell r="A92" t="str">
            <v>0132</v>
          </cell>
          <cell r="E92" t="str">
            <v>JFI DUARTINA</v>
          </cell>
        </row>
        <row r="93">
          <cell r="A93" t="str">
            <v>0133</v>
          </cell>
          <cell r="E93" t="str">
            <v>GERAÇÃO</v>
          </cell>
        </row>
        <row r="94">
          <cell r="A94" t="str">
            <v>0135</v>
          </cell>
          <cell r="E94" t="str">
            <v>EMFLORA</v>
          </cell>
        </row>
        <row r="95">
          <cell r="A95" t="str">
            <v>0136</v>
          </cell>
          <cell r="E95" t="str">
            <v>EMFLORA</v>
          </cell>
        </row>
        <row r="96">
          <cell r="A96" t="str">
            <v>0137</v>
          </cell>
          <cell r="E96" t="str">
            <v>GERAÇÃO</v>
          </cell>
        </row>
        <row r="97">
          <cell r="A97" t="str">
            <v>0138</v>
          </cell>
          <cell r="E97" t="str">
            <v>GERAÇÃO</v>
          </cell>
        </row>
        <row r="98">
          <cell r="A98" t="str">
            <v>0139</v>
          </cell>
          <cell r="E98" t="str">
            <v>GERAÇÃO</v>
          </cell>
        </row>
        <row r="99">
          <cell r="A99" t="str">
            <v>0140</v>
          </cell>
          <cell r="E99" t="str">
            <v>EMFLORA</v>
          </cell>
        </row>
        <row r="100">
          <cell r="A100" t="str">
            <v>0141</v>
          </cell>
          <cell r="E100" t="str">
            <v>SOLLUM</v>
          </cell>
        </row>
        <row r="101">
          <cell r="A101" t="str">
            <v>0143</v>
          </cell>
          <cell r="E101" t="str">
            <v>GERAÇÃO</v>
          </cell>
        </row>
        <row r="102">
          <cell r="A102" t="str">
            <v>0144</v>
          </cell>
          <cell r="E102" t="str">
            <v>EMFLORA</v>
          </cell>
        </row>
        <row r="103">
          <cell r="A103" t="str">
            <v>0145</v>
          </cell>
          <cell r="E103" t="str">
            <v>JFI DUARTINA</v>
          </cell>
        </row>
        <row r="104">
          <cell r="A104" t="str">
            <v>0146</v>
          </cell>
          <cell r="E104" t="str">
            <v>NILZA</v>
          </cell>
        </row>
        <row r="105">
          <cell r="A105" t="str">
            <v>0147</v>
          </cell>
          <cell r="E105" t="str">
            <v>EMFLORA</v>
          </cell>
        </row>
        <row r="106">
          <cell r="A106" t="str">
            <v>0148</v>
          </cell>
          <cell r="E106" t="str">
            <v>SOLLUM</v>
          </cell>
        </row>
        <row r="107">
          <cell r="A107" t="str">
            <v>0149</v>
          </cell>
          <cell r="E107" t="str">
            <v>JFI DUARTINA</v>
          </cell>
        </row>
        <row r="108">
          <cell r="A108" t="str">
            <v>0150</v>
          </cell>
          <cell r="E108" t="str">
            <v>GERS</v>
          </cell>
        </row>
        <row r="109">
          <cell r="A109" t="str">
            <v>0151</v>
          </cell>
          <cell r="E109" t="str">
            <v>EMFLORA</v>
          </cell>
        </row>
        <row r="110">
          <cell r="A110" t="str">
            <v>0153</v>
          </cell>
          <cell r="E110" t="str">
            <v>JFI ITATINGA</v>
          </cell>
        </row>
        <row r="111">
          <cell r="A111" t="str">
            <v>0154</v>
          </cell>
          <cell r="E111" t="str">
            <v>JFI ITATINGA</v>
          </cell>
        </row>
        <row r="112">
          <cell r="A112" t="str">
            <v>0155</v>
          </cell>
          <cell r="E112" t="str">
            <v>CARPELO</v>
          </cell>
        </row>
        <row r="113">
          <cell r="A113" t="str">
            <v>0156</v>
          </cell>
          <cell r="E113" t="str">
            <v>EMFLORA</v>
          </cell>
        </row>
        <row r="114">
          <cell r="A114" t="str">
            <v>0157</v>
          </cell>
          <cell r="E114" t="str">
            <v>GERAÇÃO</v>
          </cell>
        </row>
        <row r="115">
          <cell r="A115" t="str">
            <v>0158</v>
          </cell>
          <cell r="E115" t="str">
            <v>JFI DUARTINA</v>
          </cell>
        </row>
        <row r="116">
          <cell r="A116" t="str">
            <v>0159</v>
          </cell>
          <cell r="E116" t="str">
            <v>JFI DUARTINA</v>
          </cell>
        </row>
        <row r="117">
          <cell r="A117" t="str">
            <v>0160</v>
          </cell>
          <cell r="E117" t="str">
            <v>SOLLUM</v>
          </cell>
        </row>
        <row r="118">
          <cell r="A118" t="str">
            <v>0161</v>
          </cell>
          <cell r="E118" t="str">
            <v>GERAÇÃO</v>
          </cell>
        </row>
        <row r="119">
          <cell r="A119" t="str">
            <v>0162</v>
          </cell>
          <cell r="E119" t="str">
            <v>EMFLORA</v>
          </cell>
        </row>
        <row r="120">
          <cell r="A120" t="str">
            <v>0163</v>
          </cell>
          <cell r="E120" t="str">
            <v>GERAÇÃO</v>
          </cell>
        </row>
        <row r="121">
          <cell r="A121" t="str">
            <v>0164</v>
          </cell>
          <cell r="E121" t="str">
            <v>SOLLUM</v>
          </cell>
        </row>
        <row r="122">
          <cell r="A122" t="str">
            <v>0165</v>
          </cell>
          <cell r="E122" t="str">
            <v>EMFLORA</v>
          </cell>
        </row>
        <row r="123">
          <cell r="A123" t="str">
            <v>0166</v>
          </cell>
          <cell r="E123" t="str">
            <v>GERAÇÃO</v>
          </cell>
        </row>
        <row r="124">
          <cell r="A124" t="str">
            <v>0167</v>
          </cell>
          <cell r="E124" t="str">
            <v>CARPELO</v>
          </cell>
        </row>
        <row r="125">
          <cell r="A125" t="str">
            <v>0168</v>
          </cell>
          <cell r="E125" t="str">
            <v>JFI DUARTINA</v>
          </cell>
        </row>
        <row r="126">
          <cell r="A126" t="str">
            <v>0169</v>
          </cell>
          <cell r="E126" t="str">
            <v>CARPELO</v>
          </cell>
        </row>
        <row r="127">
          <cell r="A127" t="str">
            <v>0170</v>
          </cell>
          <cell r="E127" t="str">
            <v>GERAÇÃO</v>
          </cell>
        </row>
        <row r="128">
          <cell r="A128" t="str">
            <v>0171</v>
          </cell>
          <cell r="E128" t="str">
            <v>CARPELO</v>
          </cell>
        </row>
        <row r="129">
          <cell r="A129" t="str">
            <v>0172</v>
          </cell>
          <cell r="E129" t="str">
            <v>JFI ITATINGA</v>
          </cell>
        </row>
        <row r="130">
          <cell r="A130" t="str">
            <v>0173</v>
          </cell>
          <cell r="E130" t="str">
            <v>JFI DUARTINA</v>
          </cell>
        </row>
        <row r="131">
          <cell r="A131" t="str">
            <v>0174</v>
          </cell>
          <cell r="E131" t="str">
            <v>CARPELO</v>
          </cell>
        </row>
        <row r="132">
          <cell r="A132" t="str">
            <v>0175</v>
          </cell>
          <cell r="E132" t="str">
            <v>CARPELO</v>
          </cell>
        </row>
        <row r="133">
          <cell r="A133" t="str">
            <v>0176</v>
          </cell>
          <cell r="E133" t="str">
            <v>GERAÇÃO</v>
          </cell>
        </row>
        <row r="134">
          <cell r="A134" t="str">
            <v>0177</v>
          </cell>
          <cell r="E134" t="str">
            <v>GERAÇÃO</v>
          </cell>
        </row>
        <row r="135">
          <cell r="A135" t="str">
            <v>0178</v>
          </cell>
          <cell r="E135" t="str">
            <v>SOLLUM</v>
          </cell>
        </row>
        <row r="136">
          <cell r="A136" t="str">
            <v>0179</v>
          </cell>
          <cell r="E136" t="str">
            <v>GERAÇÃO</v>
          </cell>
        </row>
        <row r="137">
          <cell r="A137" t="str">
            <v>0180</v>
          </cell>
          <cell r="E137" t="str">
            <v>GERAÇÃO</v>
          </cell>
        </row>
        <row r="138">
          <cell r="A138" t="str">
            <v>0181</v>
          </cell>
          <cell r="E138" t="str">
            <v>EMFLORA</v>
          </cell>
        </row>
        <row r="139">
          <cell r="A139" t="str">
            <v>0182</v>
          </cell>
          <cell r="E139" t="str">
            <v>NILZA</v>
          </cell>
        </row>
        <row r="140">
          <cell r="A140" t="str">
            <v>0184</v>
          </cell>
          <cell r="E140" t="str">
            <v>EMFLORA</v>
          </cell>
        </row>
        <row r="141">
          <cell r="A141" t="str">
            <v>0185</v>
          </cell>
          <cell r="E141" t="str">
            <v>EMFLORA</v>
          </cell>
        </row>
        <row r="142">
          <cell r="A142" t="str">
            <v>0186</v>
          </cell>
          <cell r="E142" t="str">
            <v>CARPELO</v>
          </cell>
        </row>
        <row r="143">
          <cell r="A143" t="str">
            <v>0188</v>
          </cell>
          <cell r="E143" t="str">
            <v>GERS</v>
          </cell>
        </row>
        <row r="144">
          <cell r="A144" t="str">
            <v>0189</v>
          </cell>
          <cell r="E144" t="str">
            <v>CARPELO</v>
          </cell>
        </row>
        <row r="145">
          <cell r="A145" t="str">
            <v>0190</v>
          </cell>
          <cell r="E145" t="str">
            <v>CARPELO</v>
          </cell>
        </row>
        <row r="146">
          <cell r="A146" t="str">
            <v>0191</v>
          </cell>
          <cell r="E146" t="str">
            <v>JFI DUARTINA</v>
          </cell>
        </row>
        <row r="147">
          <cell r="A147" t="str">
            <v>0192</v>
          </cell>
          <cell r="E147" t="str">
            <v>GERAÇÃO</v>
          </cell>
        </row>
        <row r="148">
          <cell r="A148" t="str">
            <v>0193</v>
          </cell>
          <cell r="E148" t="str">
            <v>GN</v>
          </cell>
        </row>
        <row r="149">
          <cell r="A149" t="str">
            <v>0194</v>
          </cell>
          <cell r="E149" t="str">
            <v>GERS</v>
          </cell>
        </row>
        <row r="150">
          <cell r="A150" t="str">
            <v>0195</v>
          </cell>
          <cell r="E150" t="str">
            <v>EMFLORA</v>
          </cell>
        </row>
        <row r="151">
          <cell r="A151" t="str">
            <v>0196</v>
          </cell>
          <cell r="E151" t="str">
            <v>CARPELO</v>
          </cell>
        </row>
        <row r="152">
          <cell r="A152" t="str">
            <v>0197</v>
          </cell>
          <cell r="E152" t="str">
            <v>JFI DUARTINA</v>
          </cell>
        </row>
        <row r="153">
          <cell r="A153" t="str">
            <v>0198</v>
          </cell>
          <cell r="E153" t="str">
            <v>EMFLORA</v>
          </cell>
        </row>
        <row r="154">
          <cell r="A154" t="str">
            <v>0199</v>
          </cell>
          <cell r="E154" t="str">
            <v>NILZA</v>
          </cell>
        </row>
        <row r="155">
          <cell r="A155" t="str">
            <v>0201</v>
          </cell>
          <cell r="E155" t="str">
            <v>CARPELO</v>
          </cell>
        </row>
        <row r="156">
          <cell r="A156" t="str">
            <v>0202</v>
          </cell>
          <cell r="E156" t="str">
            <v>CARPELO</v>
          </cell>
        </row>
        <row r="157">
          <cell r="A157" t="str">
            <v>0203</v>
          </cell>
          <cell r="E157" t="str">
            <v>GERS</v>
          </cell>
        </row>
        <row r="158">
          <cell r="A158" t="str">
            <v>0204</v>
          </cell>
          <cell r="E158" t="str">
            <v>CARPELO</v>
          </cell>
        </row>
        <row r="159">
          <cell r="A159" t="str">
            <v>0205</v>
          </cell>
          <cell r="E159" t="str">
            <v>JFI DUARTINA</v>
          </cell>
        </row>
        <row r="160">
          <cell r="A160" t="str">
            <v>0206</v>
          </cell>
          <cell r="E160" t="str">
            <v>JFI DUARTINA</v>
          </cell>
        </row>
        <row r="161">
          <cell r="A161" t="str">
            <v>0207</v>
          </cell>
          <cell r="E161" t="str">
            <v>CARPELO</v>
          </cell>
        </row>
        <row r="162">
          <cell r="A162" t="str">
            <v>0208</v>
          </cell>
          <cell r="E162" t="str">
            <v>JFI DUARTINA</v>
          </cell>
        </row>
        <row r="163">
          <cell r="A163" t="str">
            <v>0209</v>
          </cell>
          <cell r="E163" t="str">
            <v>EMFLORA</v>
          </cell>
        </row>
        <row r="164">
          <cell r="A164" t="str">
            <v>0210</v>
          </cell>
          <cell r="E164" t="str">
            <v>EMFLORA</v>
          </cell>
        </row>
        <row r="165">
          <cell r="A165" t="str">
            <v>0211</v>
          </cell>
          <cell r="E165" t="str">
            <v>EMFLORA</v>
          </cell>
        </row>
        <row r="166">
          <cell r="A166" t="str">
            <v>0212</v>
          </cell>
          <cell r="E166" t="str">
            <v>EMFLORA</v>
          </cell>
        </row>
        <row r="167">
          <cell r="A167" t="str">
            <v>0213</v>
          </cell>
          <cell r="E167" t="str">
            <v>NILZA</v>
          </cell>
        </row>
        <row r="168">
          <cell r="A168" t="str">
            <v>0214</v>
          </cell>
          <cell r="E168" t="str">
            <v>EMFLORA</v>
          </cell>
        </row>
        <row r="169">
          <cell r="A169" t="str">
            <v>0215</v>
          </cell>
          <cell r="E169" t="str">
            <v>NILZA</v>
          </cell>
        </row>
        <row r="170">
          <cell r="A170" t="str">
            <v>0216</v>
          </cell>
          <cell r="E170" t="str">
            <v>EMFLORA</v>
          </cell>
        </row>
        <row r="171">
          <cell r="A171" t="str">
            <v>0217</v>
          </cell>
          <cell r="E171" t="str">
            <v>EMFLORA</v>
          </cell>
        </row>
        <row r="172">
          <cell r="A172" t="str">
            <v>0218</v>
          </cell>
          <cell r="E172"/>
        </row>
        <row r="173">
          <cell r="A173" t="str">
            <v>0219</v>
          </cell>
          <cell r="E173" t="str">
            <v>CARPELO</v>
          </cell>
        </row>
        <row r="174">
          <cell r="A174" t="str">
            <v>0220</v>
          </cell>
          <cell r="E174" t="str">
            <v>EMFLORA</v>
          </cell>
        </row>
        <row r="175">
          <cell r="A175" t="str">
            <v>0221</v>
          </cell>
          <cell r="E175" t="str">
            <v>SOLLUM</v>
          </cell>
        </row>
        <row r="176">
          <cell r="A176" t="str">
            <v>0222</v>
          </cell>
          <cell r="E176" t="str">
            <v>CARPELO</v>
          </cell>
        </row>
        <row r="177">
          <cell r="A177" t="str">
            <v>0223</v>
          </cell>
          <cell r="E177" t="str">
            <v>JFI DUARTINA</v>
          </cell>
        </row>
        <row r="178">
          <cell r="A178" t="str">
            <v>0224</v>
          </cell>
          <cell r="E178" t="str">
            <v>CARPELO</v>
          </cell>
        </row>
        <row r="179">
          <cell r="A179" t="str">
            <v>0225</v>
          </cell>
          <cell r="E179" t="str">
            <v>GERS</v>
          </cell>
        </row>
        <row r="180">
          <cell r="A180" t="str">
            <v>0226</v>
          </cell>
          <cell r="E180" t="str">
            <v>CARPELO</v>
          </cell>
        </row>
        <row r="181">
          <cell r="A181" t="str">
            <v>0227</v>
          </cell>
          <cell r="E181" t="str">
            <v>GERS</v>
          </cell>
        </row>
        <row r="182">
          <cell r="A182" t="str">
            <v>0228</v>
          </cell>
          <cell r="E182" t="str">
            <v>GERAÇÃO</v>
          </cell>
        </row>
        <row r="183">
          <cell r="A183" t="str">
            <v>0229</v>
          </cell>
          <cell r="E183" t="str">
            <v>CARPELO</v>
          </cell>
        </row>
        <row r="184">
          <cell r="A184" t="str">
            <v>0230</v>
          </cell>
          <cell r="E184" t="str">
            <v>EMFLORA</v>
          </cell>
        </row>
        <row r="185">
          <cell r="A185" t="str">
            <v>0231</v>
          </cell>
          <cell r="E185" t="str">
            <v>EMFLORA</v>
          </cell>
        </row>
        <row r="186">
          <cell r="A186" t="str">
            <v>0232</v>
          </cell>
          <cell r="E186" t="str">
            <v>EMFLORA</v>
          </cell>
        </row>
        <row r="187">
          <cell r="A187" t="str">
            <v>0233</v>
          </cell>
          <cell r="E187" t="str">
            <v>JFI DUARTINA</v>
          </cell>
        </row>
        <row r="188">
          <cell r="A188" t="str">
            <v>0234</v>
          </cell>
          <cell r="E188" t="str">
            <v>CARPELO</v>
          </cell>
        </row>
        <row r="189">
          <cell r="A189" t="str">
            <v>0235</v>
          </cell>
          <cell r="E189" t="str">
            <v>SOLLUM</v>
          </cell>
        </row>
        <row r="190">
          <cell r="A190" t="str">
            <v>0236</v>
          </cell>
          <cell r="E190" t="str">
            <v>GERAÇÃO</v>
          </cell>
        </row>
        <row r="191">
          <cell r="A191" t="str">
            <v>0237</v>
          </cell>
          <cell r="E191" t="str">
            <v>CARPELO</v>
          </cell>
        </row>
        <row r="192">
          <cell r="A192" t="str">
            <v>0238</v>
          </cell>
          <cell r="E192" t="str">
            <v>GERS</v>
          </cell>
        </row>
        <row r="193">
          <cell r="A193" t="str">
            <v>0239</v>
          </cell>
          <cell r="E193" t="str">
            <v>JFI DUARTINA</v>
          </cell>
        </row>
        <row r="194">
          <cell r="A194" t="str">
            <v>0240</v>
          </cell>
          <cell r="E194" t="str">
            <v>EMFLORA</v>
          </cell>
        </row>
        <row r="195">
          <cell r="A195" t="str">
            <v>0241</v>
          </cell>
          <cell r="E195" t="str">
            <v>GERAÇÃO</v>
          </cell>
        </row>
        <row r="196">
          <cell r="A196" t="str">
            <v>0242</v>
          </cell>
          <cell r="E196" t="str">
            <v>GN</v>
          </cell>
        </row>
        <row r="197">
          <cell r="A197" t="str">
            <v>0243</v>
          </cell>
          <cell r="E197" t="str">
            <v>BRACELL</v>
          </cell>
        </row>
        <row r="198">
          <cell r="A198" t="str">
            <v>0244</v>
          </cell>
          <cell r="E198" t="str">
            <v>INOVESA</v>
          </cell>
        </row>
        <row r="199">
          <cell r="A199" t="str">
            <v>0245</v>
          </cell>
          <cell r="E199" t="str">
            <v>GERAÇÃO</v>
          </cell>
        </row>
        <row r="200">
          <cell r="A200" t="str">
            <v>0247</v>
          </cell>
          <cell r="E200" t="str">
            <v>GN</v>
          </cell>
        </row>
        <row r="201">
          <cell r="A201" t="str">
            <v>0248</v>
          </cell>
          <cell r="E201" t="str">
            <v>GERS</v>
          </cell>
        </row>
        <row r="202">
          <cell r="A202" t="str">
            <v>0249</v>
          </cell>
          <cell r="E202" t="str">
            <v>GERAÇÃO</v>
          </cell>
        </row>
        <row r="203">
          <cell r="A203" t="str">
            <v>0252</v>
          </cell>
          <cell r="E203" t="str">
            <v>JFI ITATINGA</v>
          </cell>
        </row>
        <row r="204">
          <cell r="A204" t="str">
            <v>0254</v>
          </cell>
          <cell r="E204" t="str">
            <v>BRACELL</v>
          </cell>
        </row>
        <row r="205">
          <cell r="A205" t="str">
            <v>0255</v>
          </cell>
          <cell r="E205" t="str">
            <v>BRACELL</v>
          </cell>
        </row>
        <row r="206">
          <cell r="A206" t="str">
            <v>0256</v>
          </cell>
          <cell r="E206" t="str">
            <v>BRACELL</v>
          </cell>
        </row>
        <row r="207">
          <cell r="A207" t="str">
            <v>0257</v>
          </cell>
          <cell r="E207" t="str">
            <v>GERAÇÃO</v>
          </cell>
        </row>
        <row r="208">
          <cell r="A208" t="str">
            <v>0258</v>
          </cell>
          <cell r="E208" t="str">
            <v>BRACELL</v>
          </cell>
        </row>
        <row r="209">
          <cell r="A209" t="str">
            <v>0259</v>
          </cell>
          <cell r="E209" t="str">
            <v>EMFLORA</v>
          </cell>
        </row>
        <row r="210">
          <cell r="A210" t="str">
            <v>0260</v>
          </cell>
          <cell r="E210" t="str">
            <v>GERAÇÃO</v>
          </cell>
        </row>
        <row r="211">
          <cell r="A211" t="str">
            <v>0262</v>
          </cell>
          <cell r="E211" t="str">
            <v>SOLLUM</v>
          </cell>
        </row>
        <row r="212">
          <cell r="A212" t="str">
            <v>0264</v>
          </cell>
          <cell r="E212" t="str">
            <v>GERS</v>
          </cell>
        </row>
        <row r="213">
          <cell r="A213" t="str">
            <v>0266</v>
          </cell>
          <cell r="E213" t="str">
            <v>JFI DUARTINA</v>
          </cell>
        </row>
        <row r="214">
          <cell r="A214" t="str">
            <v>0267</v>
          </cell>
          <cell r="E214" t="str">
            <v>SOLLUM</v>
          </cell>
        </row>
        <row r="215">
          <cell r="A215" t="str">
            <v>0268</v>
          </cell>
          <cell r="E215" t="str">
            <v>GERAÇÃO</v>
          </cell>
        </row>
        <row r="216">
          <cell r="A216" t="str">
            <v>0269</v>
          </cell>
          <cell r="E216" t="str">
            <v>BRACELL</v>
          </cell>
        </row>
        <row r="217">
          <cell r="A217" t="str">
            <v>0270</v>
          </cell>
          <cell r="E217" t="str">
            <v>SOLLUM</v>
          </cell>
        </row>
        <row r="218">
          <cell r="A218" t="str">
            <v>0271</v>
          </cell>
          <cell r="E218" t="str">
            <v>SOLLUM</v>
          </cell>
        </row>
        <row r="219">
          <cell r="A219" t="str">
            <v>0272</v>
          </cell>
          <cell r="E219" t="str">
            <v>NILZA</v>
          </cell>
        </row>
        <row r="220">
          <cell r="A220" t="str">
            <v>0273</v>
          </cell>
          <cell r="E220" t="str">
            <v>JFI DUARTINA</v>
          </cell>
        </row>
        <row r="221">
          <cell r="A221" t="str">
            <v>0275</v>
          </cell>
          <cell r="E221" t="str">
            <v>BRACELL</v>
          </cell>
        </row>
        <row r="222">
          <cell r="A222" t="str">
            <v>0277</v>
          </cell>
          <cell r="E222" t="str">
            <v>GERAÇÃO</v>
          </cell>
        </row>
        <row r="223">
          <cell r="A223" t="str">
            <v>0278</v>
          </cell>
          <cell r="E223" t="str">
            <v>GERAÇÃO</v>
          </cell>
        </row>
        <row r="224">
          <cell r="A224" t="str">
            <v>0279</v>
          </cell>
          <cell r="E224" t="str">
            <v>JFI DUARTINA</v>
          </cell>
        </row>
        <row r="225">
          <cell r="A225" t="str">
            <v>0281</v>
          </cell>
          <cell r="E225" t="str">
            <v>GN</v>
          </cell>
        </row>
        <row r="226">
          <cell r="A226" t="str">
            <v>0282</v>
          </cell>
          <cell r="E226" t="str">
            <v>GERAÇÃO</v>
          </cell>
        </row>
        <row r="227">
          <cell r="A227" t="str">
            <v>0283</v>
          </cell>
          <cell r="E227" t="str">
            <v>GERS</v>
          </cell>
        </row>
        <row r="228">
          <cell r="A228" t="str">
            <v>0285</v>
          </cell>
          <cell r="E228" t="str">
            <v>EMFLORA</v>
          </cell>
        </row>
        <row r="229">
          <cell r="A229" t="str">
            <v>0286</v>
          </cell>
          <cell r="E229" t="str">
            <v>GERS</v>
          </cell>
        </row>
        <row r="230">
          <cell r="A230" t="str">
            <v>0289</v>
          </cell>
          <cell r="E230" t="str">
            <v>SOLLUM</v>
          </cell>
        </row>
        <row r="231">
          <cell r="A231" t="str">
            <v>0290</v>
          </cell>
          <cell r="E231" t="str">
            <v>LB FLORESTAL</v>
          </cell>
        </row>
        <row r="232">
          <cell r="A232" t="str">
            <v>0292</v>
          </cell>
          <cell r="E232" t="str">
            <v>CARPELO</v>
          </cell>
        </row>
        <row r="233">
          <cell r="A233" t="str">
            <v>0294</v>
          </cell>
          <cell r="E233" t="str">
            <v>GERAÇÃO</v>
          </cell>
        </row>
        <row r="234">
          <cell r="A234" t="str">
            <v>0295</v>
          </cell>
          <cell r="E234" t="str">
            <v>BRACELL</v>
          </cell>
        </row>
        <row r="235">
          <cell r="A235" t="str">
            <v>0296</v>
          </cell>
          <cell r="E235" t="str">
            <v>GERS</v>
          </cell>
        </row>
        <row r="236">
          <cell r="A236" t="str">
            <v>0298</v>
          </cell>
          <cell r="E236" t="str">
            <v>JFI ITATINGA</v>
          </cell>
        </row>
        <row r="237">
          <cell r="A237" t="str">
            <v>0300</v>
          </cell>
          <cell r="E237" t="str">
            <v>NILZA</v>
          </cell>
        </row>
        <row r="238">
          <cell r="A238" t="str">
            <v>0301</v>
          </cell>
          <cell r="E238" t="str">
            <v>JFI DUARTINA</v>
          </cell>
        </row>
        <row r="239">
          <cell r="A239" t="str">
            <v>0302</v>
          </cell>
          <cell r="E239" t="str">
            <v>CARPELO</v>
          </cell>
        </row>
        <row r="240">
          <cell r="A240" t="str">
            <v>0303</v>
          </cell>
          <cell r="E240" t="str">
            <v>JFI ITATINGA</v>
          </cell>
        </row>
        <row r="241">
          <cell r="A241" t="str">
            <v>0304</v>
          </cell>
          <cell r="E241" t="str">
            <v>SOLLUM</v>
          </cell>
        </row>
        <row r="242">
          <cell r="A242" t="str">
            <v>0306</v>
          </cell>
          <cell r="E242" t="str">
            <v>GERS</v>
          </cell>
        </row>
        <row r="243">
          <cell r="A243" t="str">
            <v>0307</v>
          </cell>
          <cell r="E243" t="str">
            <v>GERS</v>
          </cell>
        </row>
        <row r="244">
          <cell r="A244" t="str">
            <v>0308</v>
          </cell>
          <cell r="E244" t="str">
            <v>EMFLORA</v>
          </cell>
        </row>
        <row r="245">
          <cell r="A245" t="str">
            <v>0309</v>
          </cell>
          <cell r="E245" t="str">
            <v>CARPELO</v>
          </cell>
        </row>
        <row r="246">
          <cell r="A246" t="str">
            <v>0310</v>
          </cell>
          <cell r="E246" t="str">
            <v>CARPELO</v>
          </cell>
        </row>
        <row r="247">
          <cell r="A247" t="str">
            <v>0311</v>
          </cell>
          <cell r="E247" t="str">
            <v>GERAÇÃO</v>
          </cell>
        </row>
        <row r="248">
          <cell r="A248" t="str">
            <v>0312</v>
          </cell>
          <cell r="E248" t="str">
            <v>EMFLORA</v>
          </cell>
        </row>
        <row r="249">
          <cell r="A249" t="str">
            <v>0313</v>
          </cell>
          <cell r="E249" t="str">
            <v>SOLLUM</v>
          </cell>
        </row>
        <row r="250">
          <cell r="A250" t="str">
            <v>0314</v>
          </cell>
          <cell r="E250" t="str">
            <v>GERS</v>
          </cell>
        </row>
        <row r="251">
          <cell r="A251" t="str">
            <v>0315</v>
          </cell>
          <cell r="E251" t="str">
            <v>EMFLORA</v>
          </cell>
        </row>
        <row r="252">
          <cell r="A252" t="str">
            <v>0316</v>
          </cell>
          <cell r="E252" t="str">
            <v>GERAÇÃO</v>
          </cell>
        </row>
        <row r="253">
          <cell r="A253" t="str">
            <v>0318</v>
          </cell>
          <cell r="E253" t="str">
            <v>GERAÇÃO</v>
          </cell>
        </row>
        <row r="254">
          <cell r="A254" t="str">
            <v>0320</v>
          </cell>
          <cell r="E254" t="str">
            <v>EMFLORA</v>
          </cell>
        </row>
        <row r="255">
          <cell r="A255" t="str">
            <v>0321</v>
          </cell>
          <cell r="E255" t="str">
            <v>SOLLUM</v>
          </cell>
        </row>
        <row r="256">
          <cell r="A256" t="str">
            <v>0322</v>
          </cell>
          <cell r="E256" t="str">
            <v>SOLLUM</v>
          </cell>
        </row>
        <row r="257">
          <cell r="A257" t="str">
            <v>0323</v>
          </cell>
          <cell r="E257" t="str">
            <v>GERAÇÃO</v>
          </cell>
        </row>
        <row r="258">
          <cell r="A258" t="str">
            <v>0325</v>
          </cell>
          <cell r="E258" t="str">
            <v>JY</v>
          </cell>
        </row>
        <row r="259">
          <cell r="A259" t="str">
            <v>0327</v>
          </cell>
          <cell r="E259" t="str">
            <v>SOLLUM</v>
          </cell>
        </row>
        <row r="260">
          <cell r="A260" t="str">
            <v>0328</v>
          </cell>
          <cell r="E260" t="str">
            <v>CARPELO</v>
          </cell>
        </row>
        <row r="261">
          <cell r="A261" t="str">
            <v>0329</v>
          </cell>
          <cell r="E261" t="str">
            <v>INOVESA</v>
          </cell>
        </row>
        <row r="262">
          <cell r="A262" t="str">
            <v>0330</v>
          </cell>
          <cell r="E262" t="str">
            <v>CARPELO</v>
          </cell>
        </row>
        <row r="263">
          <cell r="A263" t="str">
            <v>0331</v>
          </cell>
          <cell r="E263" t="str">
            <v>GERS</v>
          </cell>
        </row>
        <row r="264">
          <cell r="A264" t="str">
            <v>0333</v>
          </cell>
          <cell r="E264" t="str">
            <v>GERAÇÃO</v>
          </cell>
        </row>
        <row r="265">
          <cell r="A265" t="str">
            <v>0334</v>
          </cell>
          <cell r="E265" t="str">
            <v>JFI DUARTINA</v>
          </cell>
        </row>
        <row r="266">
          <cell r="A266" t="str">
            <v>0337</v>
          </cell>
          <cell r="E266" t="str">
            <v>CARPELO</v>
          </cell>
        </row>
        <row r="267">
          <cell r="A267" t="str">
            <v>0338</v>
          </cell>
          <cell r="E267" t="str">
            <v>CARPELO</v>
          </cell>
        </row>
        <row r="268">
          <cell r="A268" t="str">
            <v>0339</v>
          </cell>
          <cell r="E268" t="str">
            <v>INOVESA</v>
          </cell>
        </row>
        <row r="269">
          <cell r="A269" t="str">
            <v>0341</v>
          </cell>
          <cell r="E269" t="str">
            <v>DELTA</v>
          </cell>
        </row>
        <row r="270">
          <cell r="A270" t="str">
            <v>0343</v>
          </cell>
          <cell r="E270" t="str">
            <v>JFI DUARTINA</v>
          </cell>
        </row>
        <row r="271">
          <cell r="A271" t="str">
            <v>0344</v>
          </cell>
          <cell r="E271" t="str">
            <v>NILZA</v>
          </cell>
        </row>
        <row r="272">
          <cell r="A272" t="str">
            <v>0346</v>
          </cell>
          <cell r="E272" t="str">
            <v>GERAÇÃO</v>
          </cell>
        </row>
        <row r="273">
          <cell r="A273" t="str">
            <v>0348</v>
          </cell>
          <cell r="E273" t="str">
            <v>JFI DUARTINA</v>
          </cell>
        </row>
        <row r="274">
          <cell r="A274" t="str">
            <v>0349</v>
          </cell>
          <cell r="E274" t="str">
            <v>GERAÇÃO</v>
          </cell>
        </row>
        <row r="275">
          <cell r="A275" t="str">
            <v>0350</v>
          </cell>
          <cell r="E275" t="str">
            <v>JFI ITATINGA</v>
          </cell>
        </row>
        <row r="276">
          <cell r="A276" t="str">
            <v>0351</v>
          </cell>
          <cell r="E276" t="str">
            <v>CARPELO</v>
          </cell>
        </row>
        <row r="277">
          <cell r="A277" t="str">
            <v>0354</v>
          </cell>
          <cell r="E277" t="str">
            <v>JFI DUARTINA</v>
          </cell>
        </row>
        <row r="278">
          <cell r="A278" t="str">
            <v>0356</v>
          </cell>
          <cell r="E278" t="str">
            <v>EMFLORA</v>
          </cell>
        </row>
        <row r="279">
          <cell r="A279" t="str">
            <v>0357</v>
          </cell>
          <cell r="E279" t="str">
            <v>CARPELO</v>
          </cell>
        </row>
        <row r="280">
          <cell r="A280" t="str">
            <v>0358</v>
          </cell>
          <cell r="E280" t="str">
            <v>GERAÇÃO</v>
          </cell>
        </row>
        <row r="281">
          <cell r="A281" t="str">
            <v>0359</v>
          </cell>
          <cell r="E281" t="str">
            <v>NILZA</v>
          </cell>
        </row>
        <row r="282">
          <cell r="A282" t="str">
            <v>0360</v>
          </cell>
          <cell r="E282" t="str">
            <v>GERAÇÃO</v>
          </cell>
        </row>
        <row r="283">
          <cell r="A283" t="str">
            <v>0361</v>
          </cell>
          <cell r="E283" t="str">
            <v>GERAÇÃO</v>
          </cell>
        </row>
        <row r="284">
          <cell r="A284" t="str">
            <v>0362</v>
          </cell>
          <cell r="E284" t="str">
            <v>NILZA</v>
          </cell>
        </row>
        <row r="285">
          <cell r="A285" t="str">
            <v>0364</v>
          </cell>
          <cell r="E285" t="str">
            <v>INOVESA</v>
          </cell>
        </row>
        <row r="286">
          <cell r="A286" t="str">
            <v>0368</v>
          </cell>
          <cell r="E286" t="str">
            <v>CARPELO</v>
          </cell>
        </row>
        <row r="287">
          <cell r="A287" t="str">
            <v>0369</v>
          </cell>
          <cell r="E287" t="str">
            <v>GERAÇÃO</v>
          </cell>
        </row>
        <row r="288">
          <cell r="A288" t="str">
            <v>0370</v>
          </cell>
          <cell r="E288" t="str">
            <v>CARPELO</v>
          </cell>
        </row>
        <row r="289">
          <cell r="A289" t="str">
            <v>0375</v>
          </cell>
          <cell r="E289" t="str">
            <v>EMFLORA</v>
          </cell>
        </row>
        <row r="290">
          <cell r="A290" t="str">
            <v>0378</v>
          </cell>
          <cell r="E290" t="str">
            <v>CARPELO</v>
          </cell>
        </row>
        <row r="291">
          <cell r="A291" t="str">
            <v>0380</v>
          </cell>
          <cell r="E291" t="str">
            <v>CARPELO</v>
          </cell>
        </row>
        <row r="292">
          <cell r="A292" t="str">
            <v>0383</v>
          </cell>
          <cell r="E292" t="str">
            <v>GERAÇÃO</v>
          </cell>
        </row>
        <row r="293">
          <cell r="A293" t="str">
            <v>0385</v>
          </cell>
          <cell r="E293" t="str">
            <v>CARPELO</v>
          </cell>
        </row>
        <row r="294">
          <cell r="A294" t="str">
            <v>0388</v>
          </cell>
          <cell r="E294" t="str">
            <v>GERAÇÃO</v>
          </cell>
        </row>
        <row r="295">
          <cell r="A295" t="str">
            <v>0389</v>
          </cell>
          <cell r="E295" t="str">
            <v>EMFLORA</v>
          </cell>
        </row>
        <row r="296">
          <cell r="A296" t="str">
            <v>0390</v>
          </cell>
          <cell r="E296" t="str">
            <v>JY</v>
          </cell>
        </row>
        <row r="297">
          <cell r="A297" t="str">
            <v>0392</v>
          </cell>
          <cell r="E297" t="str">
            <v>EMFLORA</v>
          </cell>
        </row>
        <row r="298">
          <cell r="A298" t="str">
            <v>0393</v>
          </cell>
          <cell r="E298" t="str">
            <v>GERS</v>
          </cell>
        </row>
        <row r="299">
          <cell r="A299" t="str">
            <v>0394</v>
          </cell>
          <cell r="E299" t="str">
            <v>GERS</v>
          </cell>
        </row>
        <row r="300">
          <cell r="A300" t="str">
            <v>0395</v>
          </cell>
          <cell r="E300" t="str">
            <v>GERS</v>
          </cell>
        </row>
        <row r="301">
          <cell r="A301" t="str">
            <v>0398</v>
          </cell>
          <cell r="E301" t="str">
            <v>GERAÇÃO</v>
          </cell>
        </row>
        <row r="302">
          <cell r="A302" t="str">
            <v>0399</v>
          </cell>
          <cell r="E302" t="str">
            <v>CARPELO</v>
          </cell>
        </row>
        <row r="303">
          <cell r="A303" t="str">
            <v>0402</v>
          </cell>
          <cell r="E303" t="str">
            <v>EMFLORA</v>
          </cell>
        </row>
        <row r="304">
          <cell r="A304" t="str">
            <v>0403</v>
          </cell>
          <cell r="E304" t="str">
            <v>DELTA</v>
          </cell>
        </row>
        <row r="305">
          <cell r="A305" t="str">
            <v>0404</v>
          </cell>
          <cell r="E305" t="str">
            <v>JFI DOURADO</v>
          </cell>
        </row>
        <row r="306">
          <cell r="A306" t="str">
            <v>0406</v>
          </cell>
          <cell r="E306" t="str">
            <v>JFI DOURADO</v>
          </cell>
        </row>
        <row r="307">
          <cell r="A307" t="str">
            <v>0407</v>
          </cell>
          <cell r="E307" t="str">
            <v>NILZA</v>
          </cell>
        </row>
        <row r="308">
          <cell r="A308" t="str">
            <v>0408</v>
          </cell>
          <cell r="E308" t="str">
            <v>MIGRAR</v>
          </cell>
        </row>
        <row r="309">
          <cell r="A309" t="str">
            <v>0409</v>
          </cell>
          <cell r="E309" t="str">
            <v>JFI ITATINGA</v>
          </cell>
        </row>
        <row r="310">
          <cell r="A310" t="str">
            <v>0410</v>
          </cell>
          <cell r="E310" t="str">
            <v>EMFLORA</v>
          </cell>
        </row>
        <row r="311">
          <cell r="A311" t="str">
            <v>0413</v>
          </cell>
          <cell r="E311" t="str">
            <v>LB FLORESTAL</v>
          </cell>
        </row>
        <row r="312">
          <cell r="A312" t="str">
            <v>0415</v>
          </cell>
          <cell r="E312" t="str">
            <v>JFI CAPÃO</v>
          </cell>
        </row>
        <row r="313">
          <cell r="A313" t="str">
            <v>0416</v>
          </cell>
          <cell r="E313" t="str">
            <v>JFI CAPÃO</v>
          </cell>
        </row>
        <row r="314">
          <cell r="A314" t="str">
            <v>0417</v>
          </cell>
          <cell r="E314" t="str">
            <v>JFI CAPÃO</v>
          </cell>
        </row>
        <row r="315">
          <cell r="A315" t="str">
            <v>0420</v>
          </cell>
          <cell r="E315" t="str">
            <v>MIGRAR</v>
          </cell>
        </row>
        <row r="316">
          <cell r="A316" t="str">
            <v>0421</v>
          </cell>
          <cell r="E316" t="str">
            <v>JFI ITATINGA</v>
          </cell>
        </row>
        <row r="317">
          <cell r="A317" t="str">
            <v>0424</v>
          </cell>
          <cell r="E317" t="str">
            <v>GERAÇÃO</v>
          </cell>
        </row>
        <row r="318">
          <cell r="A318" t="str">
            <v>0425</v>
          </cell>
          <cell r="E318" t="str">
            <v>NILZA</v>
          </cell>
        </row>
        <row r="319">
          <cell r="A319" t="str">
            <v>0428</v>
          </cell>
          <cell r="E319" t="str">
            <v>JFI DUARTINA</v>
          </cell>
        </row>
        <row r="320">
          <cell r="A320" t="str">
            <v>0430</v>
          </cell>
          <cell r="E320" t="str">
            <v>CARPELO</v>
          </cell>
        </row>
        <row r="321">
          <cell r="A321" t="str">
            <v>0431</v>
          </cell>
          <cell r="E321" t="str">
            <v>CARPELO</v>
          </cell>
        </row>
        <row r="322">
          <cell r="A322" t="str">
            <v>0432</v>
          </cell>
          <cell r="E322" t="str">
            <v>GERAÇÃO</v>
          </cell>
        </row>
        <row r="323">
          <cell r="A323" t="str">
            <v>0433</v>
          </cell>
          <cell r="E323" t="str">
            <v>CARPELO</v>
          </cell>
        </row>
        <row r="324">
          <cell r="A324" t="str">
            <v>0434</v>
          </cell>
          <cell r="E324" t="str">
            <v>CARPELO</v>
          </cell>
        </row>
        <row r="325">
          <cell r="A325" t="str">
            <v>0435</v>
          </cell>
          <cell r="E325" t="str">
            <v>NILZA</v>
          </cell>
        </row>
        <row r="326">
          <cell r="A326" t="str">
            <v>0436</v>
          </cell>
          <cell r="E326" t="str">
            <v>GERAÇÃO</v>
          </cell>
        </row>
        <row r="327">
          <cell r="A327" t="str">
            <v>0437</v>
          </cell>
          <cell r="E327" t="str">
            <v>CARPELO</v>
          </cell>
        </row>
        <row r="328">
          <cell r="A328" t="str">
            <v>0438</v>
          </cell>
          <cell r="E328" t="str">
            <v>SOLLUM</v>
          </cell>
        </row>
        <row r="329">
          <cell r="A329" t="str">
            <v>0440</v>
          </cell>
          <cell r="E329" t="str">
            <v>DELTA</v>
          </cell>
        </row>
        <row r="330">
          <cell r="A330" t="str">
            <v>0441</v>
          </cell>
          <cell r="E330" t="str">
            <v>DELTA</v>
          </cell>
        </row>
        <row r="331">
          <cell r="A331" t="str">
            <v>0443</v>
          </cell>
          <cell r="E331" t="str">
            <v>CARPELO</v>
          </cell>
        </row>
        <row r="332">
          <cell r="A332" t="str">
            <v>0444</v>
          </cell>
          <cell r="E332" t="str">
            <v>CARPELO</v>
          </cell>
        </row>
        <row r="333">
          <cell r="A333" t="str">
            <v>0445</v>
          </cell>
          <cell r="E333" t="str">
            <v>JFI DUARTINA</v>
          </cell>
        </row>
        <row r="334">
          <cell r="A334" t="str">
            <v>0446</v>
          </cell>
          <cell r="E334" t="str">
            <v>DELTA</v>
          </cell>
        </row>
        <row r="335">
          <cell r="A335" t="str">
            <v>0447</v>
          </cell>
          <cell r="E335" t="str">
            <v>GERAÇÃO</v>
          </cell>
        </row>
        <row r="336">
          <cell r="A336" t="str">
            <v>0448</v>
          </cell>
          <cell r="E336" t="str">
            <v>JFI DUARTINA</v>
          </cell>
        </row>
        <row r="337">
          <cell r="A337" t="str">
            <v>0449</v>
          </cell>
          <cell r="E337" t="str">
            <v>JFI ITATINGA</v>
          </cell>
        </row>
        <row r="338">
          <cell r="A338" t="str">
            <v>0450</v>
          </cell>
          <cell r="E338" t="str">
            <v>JFI ITATINGA</v>
          </cell>
        </row>
        <row r="339">
          <cell r="A339" t="str">
            <v>0451</v>
          </cell>
          <cell r="E339" t="str">
            <v>GERAÇÃO</v>
          </cell>
        </row>
        <row r="340">
          <cell r="A340" t="str">
            <v>0452</v>
          </cell>
          <cell r="E340" t="str">
            <v>GERAÇÃO</v>
          </cell>
        </row>
        <row r="341">
          <cell r="A341" t="str">
            <v>0453</v>
          </cell>
          <cell r="E341" t="str">
            <v>GERAÇÃO</v>
          </cell>
        </row>
        <row r="342">
          <cell r="A342" t="str">
            <v>0454</v>
          </cell>
          <cell r="E342" t="str">
            <v>JFI DUARTINA</v>
          </cell>
        </row>
        <row r="343">
          <cell r="A343" t="str">
            <v>0455</v>
          </cell>
          <cell r="E343" t="str">
            <v>EMFLORA</v>
          </cell>
        </row>
        <row r="344">
          <cell r="A344" t="str">
            <v>0456</v>
          </cell>
          <cell r="E344" t="str">
            <v>JY</v>
          </cell>
        </row>
        <row r="345">
          <cell r="A345" t="str">
            <v>0457</v>
          </cell>
          <cell r="E345" t="str">
            <v>EMFLORA</v>
          </cell>
        </row>
        <row r="346">
          <cell r="A346" t="str">
            <v>0459</v>
          </cell>
          <cell r="E346" t="str">
            <v>JY</v>
          </cell>
        </row>
        <row r="347">
          <cell r="A347" t="str">
            <v>0460</v>
          </cell>
          <cell r="E347" t="str">
            <v>GERS</v>
          </cell>
        </row>
        <row r="348">
          <cell r="A348" t="str">
            <v>0464</v>
          </cell>
          <cell r="E348" t="str">
            <v>EMFLORA</v>
          </cell>
        </row>
        <row r="349">
          <cell r="A349" t="str">
            <v>0465</v>
          </cell>
          <cell r="E349" t="str">
            <v>JFI CAPÃO</v>
          </cell>
        </row>
        <row r="350">
          <cell r="A350" t="str">
            <v>0466</v>
          </cell>
          <cell r="E350" t="str">
            <v>JFI CAPÃO</v>
          </cell>
        </row>
        <row r="351">
          <cell r="A351" t="str">
            <v>0467</v>
          </cell>
          <cell r="E351" t="str">
            <v>JFI CAPÃO</v>
          </cell>
        </row>
        <row r="352">
          <cell r="A352" t="str">
            <v>0469</v>
          </cell>
          <cell r="E352" t="str">
            <v>JFI ITATINGA</v>
          </cell>
        </row>
        <row r="353">
          <cell r="A353" t="str">
            <v>0470</v>
          </cell>
          <cell r="E353" t="str">
            <v>EMFLORA</v>
          </cell>
        </row>
        <row r="354">
          <cell r="A354" t="str">
            <v>0471</v>
          </cell>
          <cell r="E354" t="str">
            <v>CARPELO</v>
          </cell>
        </row>
        <row r="355">
          <cell r="A355" t="str">
            <v>0472</v>
          </cell>
          <cell r="E355" t="str">
            <v>JFI ITATINGA</v>
          </cell>
        </row>
        <row r="356">
          <cell r="A356" t="str">
            <v>0473</v>
          </cell>
          <cell r="E356" t="str">
            <v>JFI ITATINGA</v>
          </cell>
        </row>
        <row r="357">
          <cell r="A357" t="str">
            <v>0474</v>
          </cell>
          <cell r="E357" t="str">
            <v>JFI ITATINGA</v>
          </cell>
        </row>
        <row r="358">
          <cell r="A358" t="str">
            <v>0477</v>
          </cell>
          <cell r="E358" t="str">
            <v>JFI ITATINGA</v>
          </cell>
        </row>
        <row r="359">
          <cell r="A359" t="str">
            <v>0478</v>
          </cell>
          <cell r="E359" t="str">
            <v>JFI ITATINGA</v>
          </cell>
        </row>
        <row r="360">
          <cell r="A360" t="str">
            <v>0479</v>
          </cell>
          <cell r="E360" t="str">
            <v>JFI ITATINGA</v>
          </cell>
        </row>
        <row r="361">
          <cell r="A361" t="str">
            <v>0480</v>
          </cell>
          <cell r="E361" t="str">
            <v>JFI ITATINGA</v>
          </cell>
        </row>
        <row r="362">
          <cell r="A362" t="str">
            <v>0483</v>
          </cell>
          <cell r="E362" t="str">
            <v>NILZA</v>
          </cell>
        </row>
        <row r="363">
          <cell r="A363" t="str">
            <v>0485</v>
          </cell>
          <cell r="E363" t="str">
            <v>JFI ITATINGA</v>
          </cell>
        </row>
        <row r="364">
          <cell r="A364" t="str">
            <v>0486</v>
          </cell>
          <cell r="E364" t="str">
            <v>JFI ITATINGA</v>
          </cell>
        </row>
        <row r="365">
          <cell r="A365" t="str">
            <v>0487</v>
          </cell>
          <cell r="E365" t="str">
            <v>JFI ITATINGA</v>
          </cell>
        </row>
        <row r="366">
          <cell r="A366" t="str">
            <v>0489</v>
          </cell>
          <cell r="E366" t="str">
            <v>JFI ITATINGA</v>
          </cell>
        </row>
        <row r="367">
          <cell r="A367" t="str">
            <v>0490</v>
          </cell>
          <cell r="E367" t="str">
            <v>JFI ITATINGA</v>
          </cell>
        </row>
        <row r="368">
          <cell r="A368" t="str">
            <v>0492</v>
          </cell>
          <cell r="E368" t="str">
            <v>CARPELO</v>
          </cell>
        </row>
        <row r="369">
          <cell r="A369" t="str">
            <v>0495</v>
          </cell>
          <cell r="E369" t="str">
            <v>JFI DUARTINA</v>
          </cell>
        </row>
        <row r="370">
          <cell r="A370" t="str">
            <v>0498</v>
          </cell>
          <cell r="E370" t="str">
            <v>JY</v>
          </cell>
        </row>
        <row r="371">
          <cell r="A371" t="str">
            <v>0499</v>
          </cell>
          <cell r="E371" t="str">
            <v>DELTA</v>
          </cell>
        </row>
        <row r="372">
          <cell r="A372" t="str">
            <v>0500</v>
          </cell>
          <cell r="E372" t="str">
            <v>NILZA</v>
          </cell>
        </row>
        <row r="373">
          <cell r="A373" t="str">
            <v>0502</v>
          </cell>
          <cell r="E373" t="str">
            <v>INOVESA</v>
          </cell>
        </row>
        <row r="374">
          <cell r="A374" t="str">
            <v>0503</v>
          </cell>
          <cell r="E374" t="str">
            <v>JFI DUARTINA</v>
          </cell>
        </row>
        <row r="375">
          <cell r="A375" t="str">
            <v>0504</v>
          </cell>
          <cell r="E375" t="str">
            <v>JFI ITATINGA</v>
          </cell>
        </row>
        <row r="376">
          <cell r="A376" t="str">
            <v>0505</v>
          </cell>
          <cell r="E376" t="str">
            <v>JFI CAPÃO</v>
          </cell>
        </row>
        <row r="377">
          <cell r="A377" t="str">
            <v>0506</v>
          </cell>
          <cell r="E377" t="str">
            <v>EMFLORA</v>
          </cell>
        </row>
        <row r="378">
          <cell r="A378" t="str">
            <v>0508</v>
          </cell>
          <cell r="E378" t="str">
            <v>SOLLUM</v>
          </cell>
        </row>
        <row r="379">
          <cell r="A379" t="str">
            <v>0509</v>
          </cell>
          <cell r="E379" t="str">
            <v>JFI ITATINGA</v>
          </cell>
        </row>
        <row r="380">
          <cell r="A380" t="str">
            <v>0510</v>
          </cell>
          <cell r="E380" t="str">
            <v>JFI ITATINGA</v>
          </cell>
        </row>
        <row r="381">
          <cell r="A381" t="str">
            <v>0511</v>
          </cell>
          <cell r="E381" t="str">
            <v>NILZA</v>
          </cell>
        </row>
        <row r="382">
          <cell r="A382" t="str">
            <v>0512</v>
          </cell>
          <cell r="E382" t="str">
            <v>JFI ITATINGA</v>
          </cell>
        </row>
        <row r="383">
          <cell r="A383" t="str">
            <v>0513</v>
          </cell>
          <cell r="E383" t="str">
            <v>JFI ITATINGA</v>
          </cell>
        </row>
        <row r="384">
          <cell r="A384" t="str">
            <v>0514</v>
          </cell>
          <cell r="E384" t="str">
            <v>JFI ITATINGA</v>
          </cell>
        </row>
        <row r="385">
          <cell r="A385" t="str">
            <v>0515</v>
          </cell>
          <cell r="E385" t="str">
            <v>EMFLORA</v>
          </cell>
        </row>
        <row r="386">
          <cell r="A386" t="str">
            <v>0516</v>
          </cell>
          <cell r="E386" t="str">
            <v>JY</v>
          </cell>
        </row>
        <row r="387">
          <cell r="A387" t="str">
            <v>0517</v>
          </cell>
          <cell r="E387" t="str">
            <v>NILZA</v>
          </cell>
        </row>
        <row r="388">
          <cell r="A388" t="str">
            <v>0518</v>
          </cell>
          <cell r="E388" t="str">
            <v>NILZA</v>
          </cell>
        </row>
        <row r="389">
          <cell r="A389" t="str">
            <v>0519</v>
          </cell>
          <cell r="E389" t="str">
            <v>NILZA</v>
          </cell>
        </row>
        <row r="390">
          <cell r="A390" t="str">
            <v>0520</v>
          </cell>
          <cell r="E390" t="str">
            <v>SOLLUM</v>
          </cell>
        </row>
        <row r="391">
          <cell r="A391" t="str">
            <v>0521</v>
          </cell>
          <cell r="E391" t="str">
            <v>JY</v>
          </cell>
        </row>
        <row r="392">
          <cell r="A392" t="str">
            <v>0522</v>
          </cell>
          <cell r="E392" t="str">
            <v>EMFLORA</v>
          </cell>
        </row>
        <row r="393">
          <cell r="A393" t="str">
            <v>0523</v>
          </cell>
          <cell r="E393" t="str">
            <v>GERS</v>
          </cell>
        </row>
        <row r="394">
          <cell r="A394" t="str">
            <v>0524</v>
          </cell>
          <cell r="E394" t="str">
            <v>JFI DUARTINA</v>
          </cell>
        </row>
        <row r="395">
          <cell r="A395" t="str">
            <v>0525</v>
          </cell>
          <cell r="E395" t="str">
            <v>GERAÇÃO</v>
          </cell>
        </row>
        <row r="396">
          <cell r="A396" t="str">
            <v>0526</v>
          </cell>
          <cell r="E396" t="str">
            <v>SOLLUM</v>
          </cell>
        </row>
        <row r="397">
          <cell r="A397" t="str">
            <v>0527</v>
          </cell>
          <cell r="E397" t="str">
            <v>JFI CAPÃO</v>
          </cell>
        </row>
        <row r="398">
          <cell r="A398" t="str">
            <v>0528</v>
          </cell>
          <cell r="E398" t="str">
            <v>JY</v>
          </cell>
        </row>
        <row r="399">
          <cell r="A399" t="str">
            <v>0529</v>
          </cell>
          <cell r="E399" t="str">
            <v>GERAÇÃO</v>
          </cell>
        </row>
        <row r="400">
          <cell r="A400" t="str">
            <v>0530</v>
          </cell>
          <cell r="E400" t="str">
            <v>JFI DUARTINA</v>
          </cell>
        </row>
        <row r="401">
          <cell r="A401" t="str">
            <v>0531</v>
          </cell>
          <cell r="E401" t="str">
            <v>JY</v>
          </cell>
        </row>
        <row r="402">
          <cell r="A402" t="str">
            <v>0532</v>
          </cell>
          <cell r="E402" t="str">
            <v>JY</v>
          </cell>
        </row>
        <row r="403">
          <cell r="A403" t="str">
            <v>0533</v>
          </cell>
          <cell r="E403" t="str">
            <v>JY</v>
          </cell>
        </row>
        <row r="404">
          <cell r="A404" t="str">
            <v>0534</v>
          </cell>
          <cell r="E404" t="str">
            <v>GERS</v>
          </cell>
        </row>
        <row r="405">
          <cell r="A405" t="str">
            <v>0535</v>
          </cell>
          <cell r="E405" t="str">
            <v>JFI DUARTINA</v>
          </cell>
        </row>
        <row r="406">
          <cell r="A406" t="str">
            <v>0536</v>
          </cell>
          <cell r="E406" t="str">
            <v>GERS</v>
          </cell>
        </row>
        <row r="407">
          <cell r="A407" t="str">
            <v>0537</v>
          </cell>
          <cell r="E407" t="str">
            <v>SOLLUM</v>
          </cell>
        </row>
        <row r="408">
          <cell r="A408" t="str">
            <v>0538</v>
          </cell>
          <cell r="E408" t="str">
            <v>GERS</v>
          </cell>
        </row>
        <row r="409">
          <cell r="A409" t="str">
            <v>0540</v>
          </cell>
          <cell r="E409" t="str">
            <v>LB FLORESTAL</v>
          </cell>
        </row>
        <row r="410">
          <cell r="A410" t="str">
            <v>0541</v>
          </cell>
          <cell r="E410" t="str">
            <v>JFI ITATINGA</v>
          </cell>
        </row>
        <row r="411">
          <cell r="A411" t="str">
            <v>0542</v>
          </cell>
          <cell r="E411" t="str">
            <v>JFI ITATINGA</v>
          </cell>
        </row>
        <row r="412">
          <cell r="A412" t="str">
            <v>0543</v>
          </cell>
          <cell r="E412" t="str">
            <v>GERAÇÃO</v>
          </cell>
        </row>
        <row r="413">
          <cell r="A413" t="str">
            <v>0544</v>
          </cell>
          <cell r="E413" t="str">
            <v>GERS</v>
          </cell>
        </row>
        <row r="414">
          <cell r="A414" t="str">
            <v>0545</v>
          </cell>
          <cell r="E414" t="str">
            <v>NILZA</v>
          </cell>
        </row>
        <row r="415">
          <cell r="A415" t="str">
            <v>0546</v>
          </cell>
          <cell r="E415" t="str">
            <v>JFI ITATINGA</v>
          </cell>
        </row>
        <row r="416">
          <cell r="A416" t="str">
            <v>0547</v>
          </cell>
          <cell r="E416" t="str">
            <v>JFI CAPÃO</v>
          </cell>
        </row>
        <row r="417">
          <cell r="A417" t="str">
            <v>0548</v>
          </cell>
          <cell r="E417" t="str">
            <v>SOLLUM</v>
          </cell>
        </row>
        <row r="418">
          <cell r="A418" t="str">
            <v>0549</v>
          </cell>
          <cell r="E418" t="str">
            <v>GERS</v>
          </cell>
        </row>
        <row r="419">
          <cell r="A419" t="str">
            <v>0550</v>
          </cell>
          <cell r="E419" t="str">
            <v>GERS</v>
          </cell>
        </row>
        <row r="420">
          <cell r="A420" t="str">
            <v>0551</v>
          </cell>
          <cell r="E420" t="str">
            <v>JFI ITATINGA</v>
          </cell>
        </row>
        <row r="421">
          <cell r="A421" t="str">
            <v>0552</v>
          </cell>
          <cell r="E421" t="str">
            <v>NILZA</v>
          </cell>
        </row>
        <row r="422">
          <cell r="A422" t="str">
            <v>0553</v>
          </cell>
          <cell r="E422" t="str">
            <v>JFI DUARTINA</v>
          </cell>
        </row>
        <row r="423">
          <cell r="A423" t="str">
            <v>0556</v>
          </cell>
          <cell r="E423" t="str">
            <v>CARPELO</v>
          </cell>
        </row>
        <row r="424">
          <cell r="A424" t="str">
            <v>0557</v>
          </cell>
          <cell r="E424" t="str">
            <v>NILZA</v>
          </cell>
        </row>
        <row r="425">
          <cell r="A425" t="str">
            <v>0558</v>
          </cell>
          <cell r="E425" t="str">
            <v>JY</v>
          </cell>
        </row>
        <row r="426">
          <cell r="A426" t="str">
            <v>0559</v>
          </cell>
          <cell r="E426" t="str">
            <v>JFI ITATINGA</v>
          </cell>
        </row>
        <row r="427">
          <cell r="A427" t="str">
            <v>0560</v>
          </cell>
          <cell r="E427" t="str">
            <v>JFI ITATINGA</v>
          </cell>
        </row>
        <row r="428">
          <cell r="A428" t="str">
            <v>0561</v>
          </cell>
          <cell r="E428" t="str">
            <v>JFI ITATINGA</v>
          </cell>
        </row>
        <row r="429">
          <cell r="A429" t="str">
            <v>0563</v>
          </cell>
          <cell r="E429" t="str">
            <v>JFI ITATINGA</v>
          </cell>
        </row>
        <row r="430">
          <cell r="A430" t="str">
            <v>0564</v>
          </cell>
          <cell r="E430" t="str">
            <v>JFI ITATINGA</v>
          </cell>
        </row>
        <row r="431">
          <cell r="A431" t="str">
            <v>0565</v>
          </cell>
          <cell r="E431" t="str">
            <v>JY</v>
          </cell>
        </row>
        <row r="432">
          <cell r="A432" t="str">
            <v>0566</v>
          </cell>
          <cell r="E432" t="str">
            <v>JY</v>
          </cell>
        </row>
        <row r="433">
          <cell r="A433" t="str">
            <v>0567</v>
          </cell>
          <cell r="E433" t="str">
            <v>DELTA</v>
          </cell>
        </row>
        <row r="434">
          <cell r="A434" t="str">
            <v>0568</v>
          </cell>
          <cell r="E434" t="str">
            <v>JFI CAPÃO</v>
          </cell>
        </row>
        <row r="435">
          <cell r="A435" t="str">
            <v>0571</v>
          </cell>
          <cell r="E435" t="str">
            <v>GERAÇÃO</v>
          </cell>
        </row>
        <row r="436">
          <cell r="A436" t="str">
            <v>0572</v>
          </cell>
          <cell r="E436" t="str">
            <v>JY</v>
          </cell>
        </row>
        <row r="437">
          <cell r="A437" t="str">
            <v>0573</v>
          </cell>
          <cell r="E437" t="str">
            <v>JFI ITATINGA</v>
          </cell>
        </row>
        <row r="438">
          <cell r="A438" t="str">
            <v>0574</v>
          </cell>
          <cell r="E438" t="str">
            <v>SOLLUM</v>
          </cell>
        </row>
        <row r="439">
          <cell r="A439" t="str">
            <v>0575</v>
          </cell>
          <cell r="E439" t="str">
            <v>JFI CAPÃO</v>
          </cell>
        </row>
        <row r="440">
          <cell r="A440" t="str">
            <v>0576</v>
          </cell>
          <cell r="E440" t="str">
            <v>JY</v>
          </cell>
        </row>
        <row r="441">
          <cell r="A441" t="str">
            <v>0577</v>
          </cell>
          <cell r="E441" t="str">
            <v>JFI DUARTINA</v>
          </cell>
        </row>
        <row r="442">
          <cell r="A442" t="str">
            <v>0578</v>
          </cell>
          <cell r="E442" t="str">
            <v>EMFLORA</v>
          </cell>
        </row>
        <row r="443">
          <cell r="A443" t="str">
            <v>0579</v>
          </cell>
          <cell r="E443" t="str">
            <v>JFI DUARTINA</v>
          </cell>
        </row>
        <row r="444">
          <cell r="A444" t="str">
            <v>0580</v>
          </cell>
          <cell r="E444" t="str">
            <v>GERS</v>
          </cell>
        </row>
        <row r="445">
          <cell r="A445" t="str">
            <v>0581</v>
          </cell>
          <cell r="E445" t="str">
            <v>EMFLORA</v>
          </cell>
        </row>
        <row r="446">
          <cell r="A446" t="str">
            <v>0582</v>
          </cell>
          <cell r="E446" t="str">
            <v>EMFLORA</v>
          </cell>
        </row>
        <row r="447">
          <cell r="A447" t="str">
            <v>0583</v>
          </cell>
          <cell r="E447" t="str">
            <v>JY</v>
          </cell>
        </row>
        <row r="448">
          <cell r="A448" t="str">
            <v>0584</v>
          </cell>
          <cell r="E448" t="str">
            <v>JY</v>
          </cell>
        </row>
        <row r="449">
          <cell r="A449" t="str">
            <v>0585</v>
          </cell>
          <cell r="E449" t="str">
            <v>GERS</v>
          </cell>
        </row>
        <row r="450">
          <cell r="A450" t="str">
            <v>0586</v>
          </cell>
          <cell r="E450" t="str">
            <v>GERAÇÃO</v>
          </cell>
        </row>
        <row r="451">
          <cell r="A451" t="str">
            <v>0588</v>
          </cell>
          <cell r="E451" t="str">
            <v>JFI ITATINGA</v>
          </cell>
        </row>
        <row r="452">
          <cell r="A452" t="str">
            <v>0589</v>
          </cell>
          <cell r="E452" t="str">
            <v>JFI ITATINGA</v>
          </cell>
        </row>
        <row r="453">
          <cell r="A453" t="str">
            <v>0590</v>
          </cell>
          <cell r="E453" t="str">
            <v>JFI DUARTINA</v>
          </cell>
        </row>
        <row r="454">
          <cell r="A454" t="str">
            <v>0591</v>
          </cell>
          <cell r="E454" t="str">
            <v>JFI DUARTINA</v>
          </cell>
        </row>
        <row r="455">
          <cell r="A455" t="str">
            <v>0592</v>
          </cell>
          <cell r="E455" t="str">
            <v>GERAÇÃO</v>
          </cell>
        </row>
        <row r="456">
          <cell r="A456" t="str">
            <v>0593</v>
          </cell>
          <cell r="E456" t="str">
            <v>CARPELO</v>
          </cell>
        </row>
        <row r="457">
          <cell r="A457" t="str">
            <v>0594</v>
          </cell>
          <cell r="E457" t="str">
            <v>JFI CAPÃO</v>
          </cell>
        </row>
        <row r="458">
          <cell r="A458" t="str">
            <v>0595</v>
          </cell>
          <cell r="E458" t="str">
            <v>GERS</v>
          </cell>
        </row>
        <row r="459">
          <cell r="A459" t="str">
            <v>0596</v>
          </cell>
          <cell r="E459" t="str">
            <v>JFI DUARTINA</v>
          </cell>
        </row>
        <row r="460">
          <cell r="A460" t="str">
            <v>0597</v>
          </cell>
          <cell r="E460" t="str">
            <v>JY</v>
          </cell>
        </row>
        <row r="461">
          <cell r="A461" t="str">
            <v>0598</v>
          </cell>
          <cell r="E461" t="str">
            <v>GERS</v>
          </cell>
        </row>
        <row r="462">
          <cell r="A462" t="str">
            <v>0599</v>
          </cell>
          <cell r="E462" t="str">
            <v>JY</v>
          </cell>
        </row>
        <row r="463">
          <cell r="A463" t="str">
            <v>0600</v>
          </cell>
          <cell r="E463" t="str">
            <v>EMFLORA</v>
          </cell>
        </row>
        <row r="464">
          <cell r="A464" t="str">
            <v>0601</v>
          </cell>
          <cell r="E464" t="str">
            <v>JY</v>
          </cell>
        </row>
        <row r="465">
          <cell r="A465" t="str">
            <v>0602</v>
          </cell>
          <cell r="E465" t="str">
            <v>JFI ITATINGA</v>
          </cell>
        </row>
        <row r="466">
          <cell r="A466" t="str">
            <v>0603</v>
          </cell>
          <cell r="E466" t="str">
            <v>JFI DUARTINA</v>
          </cell>
        </row>
        <row r="467">
          <cell r="A467" t="str">
            <v>0604</v>
          </cell>
          <cell r="E467" t="str">
            <v>EMFLORA</v>
          </cell>
        </row>
        <row r="468">
          <cell r="A468" t="str">
            <v>0605</v>
          </cell>
          <cell r="E468" t="str">
            <v>JFI CAPÃO</v>
          </cell>
        </row>
        <row r="469">
          <cell r="A469" t="str">
            <v>0607</v>
          </cell>
          <cell r="E469" t="str">
            <v>LB FLORESTAL</v>
          </cell>
        </row>
        <row r="470">
          <cell r="A470" t="str">
            <v>0608</v>
          </cell>
          <cell r="E470" t="str">
            <v>JY</v>
          </cell>
        </row>
        <row r="471">
          <cell r="A471" t="str">
            <v>0610</v>
          </cell>
          <cell r="E471" t="str">
            <v>GERAÇÃO</v>
          </cell>
        </row>
        <row r="472">
          <cell r="A472" t="str">
            <v>0611</v>
          </cell>
          <cell r="E472" t="str">
            <v>GERAÇÃO</v>
          </cell>
        </row>
        <row r="473">
          <cell r="A473" t="str">
            <v>0613</v>
          </cell>
          <cell r="E473" t="str">
            <v>JFI ITATINGA</v>
          </cell>
        </row>
        <row r="474">
          <cell r="A474" t="str">
            <v>0614</v>
          </cell>
          <cell r="E474" t="str">
            <v>JFI ITATINGA</v>
          </cell>
        </row>
        <row r="475">
          <cell r="A475" t="str">
            <v>0615</v>
          </cell>
          <cell r="E475" t="str">
            <v>JFI ITATINGA</v>
          </cell>
        </row>
        <row r="476">
          <cell r="A476" t="str">
            <v>0616</v>
          </cell>
          <cell r="E476" t="str">
            <v>JFI CAPÃO</v>
          </cell>
        </row>
        <row r="477">
          <cell r="A477" t="str">
            <v>0617</v>
          </cell>
          <cell r="E477" t="str">
            <v>JFI CAPÃO</v>
          </cell>
        </row>
        <row r="478">
          <cell r="A478" t="str">
            <v>0620</v>
          </cell>
          <cell r="E478" t="str">
            <v>GERAÇÃO</v>
          </cell>
        </row>
        <row r="479">
          <cell r="A479" t="str">
            <v>0621</v>
          </cell>
          <cell r="E479" t="str">
            <v>SOLLUM</v>
          </cell>
        </row>
        <row r="480">
          <cell r="A480" t="str">
            <v>0622</v>
          </cell>
          <cell r="E480" t="str">
            <v>SOLLUM</v>
          </cell>
        </row>
        <row r="481">
          <cell r="A481" t="str">
            <v>0623</v>
          </cell>
          <cell r="E481" t="str">
            <v>EMFLORA</v>
          </cell>
        </row>
        <row r="482">
          <cell r="A482" t="str">
            <v>0624</v>
          </cell>
          <cell r="E482" t="str">
            <v>DELTA</v>
          </cell>
        </row>
        <row r="483">
          <cell r="A483" t="str">
            <v>0625</v>
          </cell>
          <cell r="E483" t="str">
            <v>SOLLUM</v>
          </cell>
        </row>
        <row r="484">
          <cell r="A484" t="str">
            <v>0626</v>
          </cell>
          <cell r="E484" t="str">
            <v>EMFLORA</v>
          </cell>
        </row>
        <row r="485">
          <cell r="A485" t="str">
            <v>0627</v>
          </cell>
          <cell r="E485" t="str">
            <v>EMFLORA</v>
          </cell>
        </row>
        <row r="486">
          <cell r="A486" t="str">
            <v>0628</v>
          </cell>
          <cell r="E486" t="str">
            <v>GERAÇÃO</v>
          </cell>
        </row>
        <row r="487">
          <cell r="A487" t="str">
            <v>0629</v>
          </cell>
          <cell r="E487" t="str">
            <v>CARPELO</v>
          </cell>
        </row>
        <row r="488">
          <cell r="A488" t="str">
            <v>0630</v>
          </cell>
          <cell r="E488" t="str">
            <v>JY</v>
          </cell>
        </row>
        <row r="489">
          <cell r="A489" t="str">
            <v>0631</v>
          </cell>
          <cell r="E489" t="str">
            <v>JFI ITATINGA</v>
          </cell>
        </row>
        <row r="490">
          <cell r="A490" t="str">
            <v>0632</v>
          </cell>
          <cell r="E490" t="str">
            <v>DELTA</v>
          </cell>
        </row>
        <row r="491">
          <cell r="A491" t="str">
            <v>0633</v>
          </cell>
          <cell r="E491" t="str">
            <v>GERAÇÃO</v>
          </cell>
        </row>
        <row r="492">
          <cell r="A492" t="str">
            <v>0634</v>
          </cell>
          <cell r="E492" t="str">
            <v>GERAÇÃO</v>
          </cell>
        </row>
        <row r="493">
          <cell r="A493" t="str">
            <v>0635</v>
          </cell>
          <cell r="E493" t="str">
            <v>DELTA</v>
          </cell>
        </row>
        <row r="494">
          <cell r="A494" t="str">
            <v>0636</v>
          </cell>
          <cell r="E494" t="str">
            <v>GERS</v>
          </cell>
        </row>
        <row r="495">
          <cell r="A495" t="str">
            <v>0638</v>
          </cell>
          <cell r="E495" t="str">
            <v>EMFLORA</v>
          </cell>
        </row>
        <row r="496">
          <cell r="A496" t="str">
            <v>0641</v>
          </cell>
          <cell r="E496" t="str">
            <v>JY</v>
          </cell>
        </row>
        <row r="497">
          <cell r="A497" t="str">
            <v>0642</v>
          </cell>
          <cell r="E497" t="str">
            <v>NILZA</v>
          </cell>
        </row>
        <row r="498">
          <cell r="A498" t="str">
            <v>0643</v>
          </cell>
          <cell r="E498" t="str">
            <v>JFI DUARTINA</v>
          </cell>
        </row>
        <row r="499">
          <cell r="A499" t="str">
            <v>0644</v>
          </cell>
          <cell r="E499" t="str">
            <v>JFI DUARTINA</v>
          </cell>
        </row>
        <row r="500">
          <cell r="A500" t="str">
            <v>0645</v>
          </cell>
          <cell r="E500" t="str">
            <v>JFI DUARTINA</v>
          </cell>
        </row>
        <row r="501">
          <cell r="A501" t="str">
            <v>0646</v>
          </cell>
          <cell r="E501" t="str">
            <v>EMFLORA</v>
          </cell>
        </row>
        <row r="502">
          <cell r="A502" t="str">
            <v>0647</v>
          </cell>
          <cell r="E502" t="str">
            <v>LB FLORESTAL</v>
          </cell>
        </row>
        <row r="503">
          <cell r="A503" t="str">
            <v>0648</v>
          </cell>
          <cell r="E503" t="str">
            <v>NILZA</v>
          </cell>
        </row>
        <row r="504">
          <cell r="A504" t="str">
            <v>0649</v>
          </cell>
          <cell r="E504" t="str">
            <v>JY</v>
          </cell>
        </row>
        <row r="505">
          <cell r="A505" t="str">
            <v>0650</v>
          </cell>
          <cell r="E505" t="str">
            <v>EMFLORA</v>
          </cell>
        </row>
        <row r="506">
          <cell r="A506" t="str">
            <v>0651</v>
          </cell>
          <cell r="E506" t="str">
            <v>JFI ITATINGA</v>
          </cell>
        </row>
        <row r="507">
          <cell r="A507" t="str">
            <v>0652</v>
          </cell>
          <cell r="E507" t="str">
            <v>JFI ITATINGA</v>
          </cell>
        </row>
        <row r="508">
          <cell r="A508" t="str">
            <v>0653</v>
          </cell>
          <cell r="E508" t="str">
            <v>JFI DUARTINA</v>
          </cell>
        </row>
        <row r="509">
          <cell r="A509" t="str">
            <v>0654</v>
          </cell>
          <cell r="E509" t="str">
            <v>CARPELO</v>
          </cell>
        </row>
        <row r="510">
          <cell r="A510" t="str">
            <v>0655</v>
          </cell>
          <cell r="E510" t="str">
            <v>GERS</v>
          </cell>
        </row>
        <row r="511">
          <cell r="A511" t="str">
            <v>0656</v>
          </cell>
          <cell r="E511" t="str">
            <v>DELTA</v>
          </cell>
        </row>
        <row r="512">
          <cell r="A512" t="str">
            <v>0657</v>
          </cell>
          <cell r="E512" t="str">
            <v>JFI ITATINGA</v>
          </cell>
        </row>
        <row r="513">
          <cell r="A513" t="str">
            <v>0658</v>
          </cell>
          <cell r="E513" t="str">
            <v>JY</v>
          </cell>
        </row>
        <row r="514">
          <cell r="A514" t="str">
            <v>0659</v>
          </cell>
          <cell r="E514" t="str">
            <v>GERAÇÃO</v>
          </cell>
        </row>
        <row r="515">
          <cell r="A515" t="str">
            <v>0660</v>
          </cell>
          <cell r="E515" t="str">
            <v>GERS</v>
          </cell>
        </row>
        <row r="516">
          <cell r="A516" t="str">
            <v>0661</v>
          </cell>
          <cell r="E516" t="str">
            <v>EMFLORA</v>
          </cell>
        </row>
        <row r="517">
          <cell r="A517" t="str">
            <v>0662</v>
          </cell>
          <cell r="E517" t="str">
            <v>CARPELO</v>
          </cell>
        </row>
        <row r="518">
          <cell r="A518" t="str">
            <v>0663</v>
          </cell>
          <cell r="E518" t="str">
            <v>JFI ITATINGA</v>
          </cell>
        </row>
        <row r="519">
          <cell r="A519" t="str">
            <v>0664</v>
          </cell>
          <cell r="E519" t="str">
            <v>GERS</v>
          </cell>
        </row>
        <row r="520">
          <cell r="A520" t="str">
            <v>0665</v>
          </cell>
          <cell r="E520" t="str">
            <v>GERAÇÃO</v>
          </cell>
        </row>
        <row r="521">
          <cell r="A521" t="str">
            <v>0666</v>
          </cell>
          <cell r="E521" t="str">
            <v>GERAÇÃO</v>
          </cell>
        </row>
        <row r="522">
          <cell r="A522" t="str">
            <v>0667</v>
          </cell>
          <cell r="E522" t="str">
            <v>DELTA</v>
          </cell>
        </row>
        <row r="523">
          <cell r="A523" t="str">
            <v>0668</v>
          </cell>
          <cell r="E523" t="str">
            <v>MIGRAR</v>
          </cell>
        </row>
        <row r="524">
          <cell r="A524" t="str">
            <v>0672</v>
          </cell>
          <cell r="E524" t="str">
            <v>JY</v>
          </cell>
        </row>
        <row r="525">
          <cell r="A525" t="str">
            <v>0673</v>
          </cell>
          <cell r="E525" t="str">
            <v>JFI ITATINGA</v>
          </cell>
        </row>
        <row r="526">
          <cell r="A526" t="str">
            <v>0674</v>
          </cell>
          <cell r="E526" t="str">
            <v>JFI ITATINGA</v>
          </cell>
        </row>
        <row r="527">
          <cell r="A527" t="str">
            <v>0675</v>
          </cell>
          <cell r="E527" t="str">
            <v>JFI ITATINGA</v>
          </cell>
        </row>
        <row r="528">
          <cell r="A528" t="str">
            <v>0676</v>
          </cell>
          <cell r="E528" t="str">
            <v>NILZA</v>
          </cell>
        </row>
        <row r="529">
          <cell r="A529" t="str">
            <v>0677</v>
          </cell>
          <cell r="E529" t="str">
            <v>NILZA</v>
          </cell>
        </row>
        <row r="530">
          <cell r="A530" t="str">
            <v>0678</v>
          </cell>
          <cell r="E530" t="str">
            <v>JFI DUARTINA</v>
          </cell>
        </row>
        <row r="531">
          <cell r="A531" t="str">
            <v>0680</v>
          </cell>
          <cell r="E531" t="str">
            <v>GERAÇÃO</v>
          </cell>
        </row>
        <row r="532">
          <cell r="A532" t="str">
            <v>0681</v>
          </cell>
          <cell r="E532" t="str">
            <v>JFI DOURADO</v>
          </cell>
        </row>
        <row r="533">
          <cell r="A533" t="str">
            <v>0682</v>
          </cell>
          <cell r="E533" t="str">
            <v>GERAÇÃO</v>
          </cell>
        </row>
        <row r="534">
          <cell r="A534" t="str">
            <v>0683</v>
          </cell>
          <cell r="E534" t="str">
            <v>EMFLORA</v>
          </cell>
        </row>
        <row r="535">
          <cell r="A535" t="str">
            <v>0684</v>
          </cell>
          <cell r="E535" t="str">
            <v>JY</v>
          </cell>
        </row>
        <row r="536">
          <cell r="A536" t="str">
            <v>0685</v>
          </cell>
          <cell r="E536" t="str">
            <v>DELTA</v>
          </cell>
        </row>
        <row r="537">
          <cell r="A537" t="str">
            <v>0686</v>
          </cell>
          <cell r="E537" t="str">
            <v>GERAÇÃO</v>
          </cell>
        </row>
        <row r="538">
          <cell r="A538" t="str">
            <v>0687</v>
          </cell>
          <cell r="E538" t="str">
            <v>EMFLORA</v>
          </cell>
        </row>
        <row r="539">
          <cell r="A539" t="str">
            <v>0688</v>
          </cell>
          <cell r="E539" t="str">
            <v>JFI CAPÃO</v>
          </cell>
        </row>
        <row r="540">
          <cell r="A540" t="str">
            <v>0689</v>
          </cell>
          <cell r="E540" t="str">
            <v>JFI ITATINGA</v>
          </cell>
        </row>
        <row r="541">
          <cell r="A541" t="str">
            <v>0690</v>
          </cell>
          <cell r="E541" t="str">
            <v>JFI ITATINGA</v>
          </cell>
        </row>
        <row r="542">
          <cell r="A542" t="str">
            <v>0691</v>
          </cell>
          <cell r="E542" t="str">
            <v>JFI CAPÃO</v>
          </cell>
        </row>
        <row r="543">
          <cell r="A543" t="str">
            <v>0692</v>
          </cell>
          <cell r="E543" t="str">
            <v>MIGRAR</v>
          </cell>
        </row>
        <row r="544">
          <cell r="A544" t="str">
            <v>0693</v>
          </cell>
          <cell r="E544" t="str">
            <v>JFI CAPÃO</v>
          </cell>
        </row>
        <row r="545">
          <cell r="A545" t="str">
            <v>0694</v>
          </cell>
          <cell r="E545" t="str">
            <v>JFI CAPÃO</v>
          </cell>
        </row>
        <row r="546">
          <cell r="A546" t="str">
            <v>0696</v>
          </cell>
          <cell r="E546" t="str">
            <v>SOLLUM</v>
          </cell>
        </row>
        <row r="547">
          <cell r="A547" t="str">
            <v>0698</v>
          </cell>
          <cell r="E547" t="str">
            <v>EMFLORA</v>
          </cell>
        </row>
        <row r="548">
          <cell r="A548" t="str">
            <v>0699</v>
          </cell>
          <cell r="E548" t="str">
            <v>JFI ITATINGA</v>
          </cell>
        </row>
        <row r="549">
          <cell r="A549" t="str">
            <v>0716</v>
          </cell>
          <cell r="E549" t="str">
            <v>GERAÇÃO</v>
          </cell>
        </row>
        <row r="550">
          <cell r="A550" t="str">
            <v>1023</v>
          </cell>
          <cell r="E550" t="str">
            <v>SOLLUM</v>
          </cell>
        </row>
        <row r="551">
          <cell r="A551" t="str">
            <v>1024</v>
          </cell>
          <cell r="E551" t="str">
            <v>SOLLUM</v>
          </cell>
        </row>
        <row r="552">
          <cell r="A552" t="str">
            <v>1079</v>
          </cell>
          <cell r="E552" t="str">
            <v>SOLLUM</v>
          </cell>
        </row>
        <row r="553">
          <cell r="A553" t="str">
            <v>2000</v>
          </cell>
          <cell r="E553" t="str">
            <v>GERS</v>
          </cell>
        </row>
        <row r="554">
          <cell r="A554" t="str">
            <v>2001</v>
          </cell>
          <cell r="E554" t="str">
            <v>LB FLORESTAL</v>
          </cell>
        </row>
        <row r="555">
          <cell r="A555" t="str">
            <v>2002</v>
          </cell>
          <cell r="E555" t="str">
            <v>JFI ITATINGA</v>
          </cell>
        </row>
        <row r="556">
          <cell r="A556" t="str">
            <v>2003</v>
          </cell>
          <cell r="E556" t="str">
            <v>JFI DUARTINA</v>
          </cell>
        </row>
        <row r="557">
          <cell r="A557" t="str">
            <v>2004</v>
          </cell>
          <cell r="E557" t="str">
            <v>EMFLORA</v>
          </cell>
        </row>
        <row r="558">
          <cell r="A558" t="str">
            <v>2005</v>
          </cell>
          <cell r="E558" t="str">
            <v>SOLLUM</v>
          </cell>
        </row>
        <row r="559">
          <cell r="A559" t="str">
            <v>2006</v>
          </cell>
          <cell r="E559" t="str">
            <v>DELTA</v>
          </cell>
        </row>
        <row r="560">
          <cell r="A560" t="str">
            <v>2007</v>
          </cell>
          <cell r="E560" t="str">
            <v>EMFLORA</v>
          </cell>
        </row>
        <row r="561">
          <cell r="A561" t="str">
            <v>2008</v>
          </cell>
          <cell r="E561" t="str">
            <v>EMFLORA</v>
          </cell>
        </row>
        <row r="562">
          <cell r="A562" t="str">
            <v>2009</v>
          </cell>
          <cell r="E562" t="str">
            <v>JFI ITATINGA</v>
          </cell>
        </row>
        <row r="563">
          <cell r="A563" t="str">
            <v>2010</v>
          </cell>
          <cell r="E563" t="str">
            <v>JY</v>
          </cell>
        </row>
        <row r="564">
          <cell r="A564" t="str">
            <v>2011</v>
          </cell>
          <cell r="E564" t="str">
            <v>EMFLORA</v>
          </cell>
        </row>
        <row r="565">
          <cell r="A565" t="str">
            <v>2012</v>
          </cell>
          <cell r="E565" t="str">
            <v>GERAÇÃO</v>
          </cell>
        </row>
        <row r="566">
          <cell r="A566" t="str">
            <v>2013</v>
          </cell>
          <cell r="E566" t="str">
            <v>EMFLORA</v>
          </cell>
        </row>
        <row r="567">
          <cell r="A567" t="str">
            <v>2014</v>
          </cell>
          <cell r="E567" t="str">
            <v>CARPELO</v>
          </cell>
        </row>
        <row r="568">
          <cell r="A568" t="str">
            <v>2015</v>
          </cell>
          <cell r="E568" t="str">
            <v>JFI CAPÃO</v>
          </cell>
        </row>
        <row r="569">
          <cell r="A569" t="str">
            <v>2017</v>
          </cell>
          <cell r="E569" t="str">
            <v>NILZA</v>
          </cell>
        </row>
        <row r="570">
          <cell r="A570" t="str">
            <v>2019</v>
          </cell>
          <cell r="E570" t="str">
            <v>JY</v>
          </cell>
        </row>
        <row r="571">
          <cell r="A571" t="str">
            <v>2020</v>
          </cell>
          <cell r="E571" t="str">
            <v>SOLLUM</v>
          </cell>
        </row>
        <row r="572">
          <cell r="A572" t="str">
            <v>2022</v>
          </cell>
          <cell r="E572" t="str">
            <v>CARPELO</v>
          </cell>
        </row>
        <row r="573">
          <cell r="A573" t="str">
            <v>2024</v>
          </cell>
          <cell r="E573" t="str">
            <v>SOLLUM</v>
          </cell>
        </row>
        <row r="574">
          <cell r="A574" t="str">
            <v>2026</v>
          </cell>
          <cell r="E574" t="str">
            <v>JFI DOURADO</v>
          </cell>
        </row>
        <row r="575">
          <cell r="A575" t="str">
            <v>2027</v>
          </cell>
          <cell r="E575" t="str">
            <v>JFI DOURADO</v>
          </cell>
        </row>
        <row r="576">
          <cell r="A576" t="str">
            <v>2029</v>
          </cell>
          <cell r="E576" t="str">
            <v>SOLLUM</v>
          </cell>
        </row>
        <row r="577">
          <cell r="A577" t="str">
            <v>2030</v>
          </cell>
          <cell r="E577" t="str">
            <v>SOLLUM</v>
          </cell>
        </row>
        <row r="578">
          <cell r="A578" t="str">
            <v>2031</v>
          </cell>
          <cell r="E578" t="str">
            <v>SOLLUM</v>
          </cell>
        </row>
        <row r="579">
          <cell r="A579" t="str">
            <v>2032</v>
          </cell>
          <cell r="E579" t="str">
            <v>JFI ITATINGA</v>
          </cell>
        </row>
        <row r="580">
          <cell r="A580" t="str">
            <v>2034</v>
          </cell>
          <cell r="E580" t="str">
            <v>GERAÇÃO</v>
          </cell>
        </row>
        <row r="581">
          <cell r="A581" t="str">
            <v>2035</v>
          </cell>
          <cell r="E581" t="str">
            <v>JFI CAPÃO</v>
          </cell>
        </row>
        <row r="582">
          <cell r="A582" t="str">
            <v>2036</v>
          </cell>
          <cell r="E582" t="str">
            <v>JFI DOURADO</v>
          </cell>
        </row>
        <row r="583">
          <cell r="A583" t="str">
            <v>2037</v>
          </cell>
          <cell r="E583" t="str">
            <v>SOLLUM</v>
          </cell>
        </row>
        <row r="584">
          <cell r="A584" t="str">
            <v>2039</v>
          </cell>
          <cell r="E584" t="str">
            <v>SOLLUM</v>
          </cell>
        </row>
        <row r="585">
          <cell r="A585" t="str">
            <v>2040</v>
          </cell>
          <cell r="E585" t="str">
            <v>MIGRAR</v>
          </cell>
        </row>
        <row r="586">
          <cell r="A586" t="str">
            <v>2044</v>
          </cell>
          <cell r="E586" t="str">
            <v>MIGRAR</v>
          </cell>
        </row>
        <row r="587">
          <cell r="A587" t="str">
            <v>2045</v>
          </cell>
          <cell r="E587" t="str">
            <v>JFI DOURADO</v>
          </cell>
        </row>
        <row r="588">
          <cell r="A588" t="str">
            <v>2048</v>
          </cell>
          <cell r="E588" t="str">
            <v>SOLLUM</v>
          </cell>
        </row>
        <row r="589">
          <cell r="A589" t="str">
            <v>2052</v>
          </cell>
          <cell r="E589" t="str">
            <v>JFI CAPÃO</v>
          </cell>
        </row>
        <row r="590">
          <cell r="A590" t="str">
            <v>2053</v>
          </cell>
          <cell r="E590" t="str">
            <v>CARPELO</v>
          </cell>
        </row>
        <row r="591">
          <cell r="A591" t="str">
            <v>2055</v>
          </cell>
          <cell r="E591" t="str">
            <v>CARPELO</v>
          </cell>
        </row>
        <row r="592">
          <cell r="A592" t="str">
            <v>2058</v>
          </cell>
          <cell r="E592" t="str">
            <v>JFI CAPÃO</v>
          </cell>
        </row>
        <row r="593">
          <cell r="A593" t="str">
            <v>2059</v>
          </cell>
          <cell r="E593" t="str">
            <v>JFI CAPÃO</v>
          </cell>
        </row>
        <row r="594">
          <cell r="A594" t="str">
            <v>2060</v>
          </cell>
          <cell r="E594" t="str">
            <v>JFI CAPÃO</v>
          </cell>
        </row>
        <row r="595">
          <cell r="A595" t="str">
            <v>2061</v>
          </cell>
          <cell r="E595" t="str">
            <v>GERS</v>
          </cell>
        </row>
        <row r="596">
          <cell r="A596" t="str">
            <v>2064</v>
          </cell>
          <cell r="E596" t="str">
            <v>NILZA</v>
          </cell>
        </row>
        <row r="597">
          <cell r="A597" t="str">
            <v>2066</v>
          </cell>
          <cell r="E597" t="str">
            <v>SOLLUM</v>
          </cell>
        </row>
        <row r="598">
          <cell r="A598" t="str">
            <v>2067</v>
          </cell>
          <cell r="E598" t="str">
            <v>JFI DUARTINA</v>
          </cell>
        </row>
        <row r="599">
          <cell r="A599" t="str">
            <v>2070</v>
          </cell>
          <cell r="E599" t="str">
            <v>SOLLUM</v>
          </cell>
        </row>
        <row r="600">
          <cell r="A600" t="str">
            <v>2072</v>
          </cell>
          <cell r="E600" t="str">
            <v>SOLLUM</v>
          </cell>
        </row>
        <row r="601">
          <cell r="A601" t="str">
            <v>2075</v>
          </cell>
          <cell r="E601" t="str">
            <v>NILZA</v>
          </cell>
        </row>
        <row r="602">
          <cell r="A602" t="str">
            <v>2076</v>
          </cell>
          <cell r="E602" t="str">
            <v>GERAÇÃO</v>
          </cell>
        </row>
        <row r="603">
          <cell r="A603" t="str">
            <v>2079</v>
          </cell>
          <cell r="E603" t="str">
            <v>JFI DUARTINA</v>
          </cell>
        </row>
        <row r="604">
          <cell r="A604" t="str">
            <v>2081</v>
          </cell>
          <cell r="E604" t="str">
            <v>MIGRAR</v>
          </cell>
        </row>
        <row r="605">
          <cell r="A605" t="str">
            <v>2083</v>
          </cell>
          <cell r="E605" t="str">
            <v>GERS</v>
          </cell>
        </row>
        <row r="606">
          <cell r="A606" t="str">
            <v>2084</v>
          </cell>
          <cell r="E606" t="str">
            <v>GERS</v>
          </cell>
        </row>
        <row r="607">
          <cell r="A607" t="str">
            <v>2086</v>
          </cell>
          <cell r="E607" t="str">
            <v>JFI CAPÃO</v>
          </cell>
        </row>
        <row r="608">
          <cell r="A608" t="str">
            <v>2088</v>
          </cell>
          <cell r="E608" t="str">
            <v>CARPELO</v>
          </cell>
        </row>
        <row r="609">
          <cell r="A609" t="str">
            <v>2091</v>
          </cell>
          <cell r="E609" t="str">
            <v>JFI CAPÃO</v>
          </cell>
        </row>
        <row r="610">
          <cell r="A610" t="str">
            <v>2092</v>
          </cell>
          <cell r="E610" t="str">
            <v>JFI DOURADO</v>
          </cell>
        </row>
        <row r="611">
          <cell r="A611" t="str">
            <v>2093</v>
          </cell>
          <cell r="E611" t="str">
            <v>JFI DOURADO</v>
          </cell>
        </row>
        <row r="612">
          <cell r="A612" t="str">
            <v>2095</v>
          </cell>
          <cell r="E612" t="str">
            <v>JFI DUARTINA</v>
          </cell>
        </row>
        <row r="613">
          <cell r="A613" t="str">
            <v>2098</v>
          </cell>
          <cell r="E613" t="str">
            <v>JFI ITATINGA</v>
          </cell>
        </row>
        <row r="614">
          <cell r="A614" t="str">
            <v>2103</v>
          </cell>
          <cell r="E614" t="str">
            <v>JFI CAPÃO</v>
          </cell>
        </row>
        <row r="615">
          <cell r="A615" t="str">
            <v>2104</v>
          </cell>
          <cell r="E615" t="str">
            <v>JFI CAPÃO</v>
          </cell>
        </row>
        <row r="616">
          <cell r="A616" t="str">
            <v>2106</v>
          </cell>
          <cell r="E616" t="str">
            <v>NILZA</v>
          </cell>
        </row>
        <row r="617">
          <cell r="A617" t="str">
            <v>2108</v>
          </cell>
          <cell r="E617" t="str">
            <v>JFI DUARTINA</v>
          </cell>
        </row>
        <row r="618">
          <cell r="A618" t="str">
            <v>2109</v>
          </cell>
          <cell r="E618" t="str">
            <v>GERAÇÃO</v>
          </cell>
        </row>
        <row r="619">
          <cell r="A619" t="str">
            <v>2110</v>
          </cell>
          <cell r="E619" t="str">
            <v>NILZA</v>
          </cell>
        </row>
        <row r="620">
          <cell r="A620" t="str">
            <v>2117</v>
          </cell>
          <cell r="E620" t="str">
            <v>JFI DUARTINA</v>
          </cell>
        </row>
        <row r="621">
          <cell r="A621" t="str">
            <v>2120</v>
          </cell>
          <cell r="E621" t="str">
            <v>JFI ITATINGA</v>
          </cell>
        </row>
        <row r="622">
          <cell r="A622" t="str">
            <v>2125</v>
          </cell>
          <cell r="E622" t="str">
            <v>CARPELO</v>
          </cell>
        </row>
        <row r="623">
          <cell r="A623" t="str">
            <v>2129</v>
          </cell>
          <cell r="E623" t="str">
            <v>EMFLORA</v>
          </cell>
        </row>
        <row r="624">
          <cell r="A624" t="str">
            <v>2130</v>
          </cell>
          <cell r="E624" t="str">
            <v>EMFLORA</v>
          </cell>
        </row>
        <row r="625">
          <cell r="A625" t="str">
            <v>2135</v>
          </cell>
          <cell r="E625" t="str">
            <v>NILZA</v>
          </cell>
        </row>
        <row r="626">
          <cell r="A626" t="str">
            <v>2136</v>
          </cell>
          <cell r="E626" t="str">
            <v>JFI DOURADO</v>
          </cell>
        </row>
        <row r="627">
          <cell r="A627" t="str">
            <v>2137</v>
          </cell>
          <cell r="E627" t="str">
            <v>JFI CAPÃO</v>
          </cell>
        </row>
        <row r="628">
          <cell r="A628" t="str">
            <v>2138</v>
          </cell>
          <cell r="E628" t="str">
            <v>CARPELO</v>
          </cell>
        </row>
        <row r="629">
          <cell r="A629" t="str">
            <v>2143</v>
          </cell>
          <cell r="E629" t="str">
            <v>JFI DOURADO</v>
          </cell>
        </row>
        <row r="630">
          <cell r="A630" t="str">
            <v>2144</v>
          </cell>
          <cell r="E630" t="str">
            <v>CARPELO</v>
          </cell>
        </row>
        <row r="631">
          <cell r="A631" t="str">
            <v>2145</v>
          </cell>
          <cell r="E631" t="str">
            <v>CARPELO</v>
          </cell>
        </row>
        <row r="632">
          <cell r="A632" t="str">
            <v>2151</v>
          </cell>
          <cell r="E632" t="str">
            <v>SOLLUM</v>
          </cell>
        </row>
        <row r="633">
          <cell r="A633" t="str">
            <v>2158</v>
          </cell>
          <cell r="E633" t="str">
            <v>JFI ITATINGA</v>
          </cell>
        </row>
        <row r="634">
          <cell r="A634" t="str">
            <v>2164</v>
          </cell>
          <cell r="E634" t="str">
            <v>EMFLORA</v>
          </cell>
        </row>
        <row r="635">
          <cell r="A635" t="str">
            <v>2166</v>
          </cell>
          <cell r="E635" t="str">
            <v>GERS</v>
          </cell>
        </row>
        <row r="636">
          <cell r="A636" t="str">
            <v>2167</v>
          </cell>
          <cell r="E636" t="str">
            <v>CARPELO</v>
          </cell>
        </row>
        <row r="637">
          <cell r="A637" t="str">
            <v>2169</v>
          </cell>
          <cell r="E637" t="str">
            <v>JFI ITATINGA</v>
          </cell>
        </row>
        <row r="638">
          <cell r="A638" t="str">
            <v>2177</v>
          </cell>
          <cell r="E638" t="str">
            <v>GERAÇÃO</v>
          </cell>
        </row>
        <row r="639">
          <cell r="A639" t="str">
            <v>2178</v>
          </cell>
          <cell r="E639" t="str">
            <v>JFI CAPÃO</v>
          </cell>
        </row>
        <row r="640">
          <cell r="A640" t="str">
            <v>2179</v>
          </cell>
          <cell r="E640" t="str">
            <v>GERS</v>
          </cell>
        </row>
        <row r="641">
          <cell r="A641" t="str">
            <v>2182</v>
          </cell>
          <cell r="E641" t="str">
            <v>JFI DOURADO</v>
          </cell>
        </row>
        <row r="642">
          <cell r="A642" t="str">
            <v>2184</v>
          </cell>
          <cell r="E642" t="str">
            <v>NILZA</v>
          </cell>
        </row>
        <row r="643">
          <cell r="A643" t="str">
            <v>2185</v>
          </cell>
          <cell r="E643" t="str">
            <v>EMFLORA</v>
          </cell>
        </row>
        <row r="644">
          <cell r="A644" t="str">
            <v>2186</v>
          </cell>
          <cell r="E644" t="str">
            <v>SOLLUM</v>
          </cell>
        </row>
        <row r="645">
          <cell r="A645" t="str">
            <v>2192</v>
          </cell>
          <cell r="E645" t="str">
            <v>CARPELO</v>
          </cell>
        </row>
        <row r="646">
          <cell r="A646" t="str">
            <v>2193</v>
          </cell>
          <cell r="E646" t="str">
            <v>CARPELO</v>
          </cell>
        </row>
        <row r="647">
          <cell r="A647" t="str">
            <v>2197</v>
          </cell>
          <cell r="E647" t="str">
            <v>JFI DUARTINA</v>
          </cell>
        </row>
        <row r="648">
          <cell r="A648" t="str">
            <v>2202</v>
          </cell>
          <cell r="E648" t="str">
            <v>CARPELO</v>
          </cell>
        </row>
        <row r="649">
          <cell r="A649" t="str">
            <v>2208</v>
          </cell>
          <cell r="E649" t="str">
            <v>JFI DOURADO</v>
          </cell>
        </row>
        <row r="650">
          <cell r="A650" t="str">
            <v>2214</v>
          </cell>
          <cell r="E650" t="str">
            <v>SOLLUM</v>
          </cell>
        </row>
        <row r="651">
          <cell r="A651" t="str">
            <v>2215</v>
          </cell>
          <cell r="E651" t="str">
            <v>GERS</v>
          </cell>
        </row>
        <row r="652">
          <cell r="A652" t="str">
            <v>2216</v>
          </cell>
          <cell r="E652" t="str">
            <v>JFI ITATINGA</v>
          </cell>
        </row>
        <row r="653">
          <cell r="A653" t="str">
            <v>2222</v>
          </cell>
          <cell r="E653" t="str">
            <v>NILZA</v>
          </cell>
        </row>
        <row r="654">
          <cell r="A654" t="str">
            <v>2224</v>
          </cell>
          <cell r="E654" t="str">
            <v>EMFLORA</v>
          </cell>
        </row>
        <row r="655">
          <cell r="A655" t="str">
            <v>2230</v>
          </cell>
          <cell r="E655" t="str">
            <v>NILZA</v>
          </cell>
        </row>
        <row r="656">
          <cell r="A656" t="str">
            <v>2252</v>
          </cell>
          <cell r="E656" t="str">
            <v>CARPELO</v>
          </cell>
        </row>
        <row r="657">
          <cell r="A657" t="str">
            <v>2255</v>
          </cell>
          <cell r="E657" t="str">
            <v>GERS</v>
          </cell>
        </row>
        <row r="658">
          <cell r="A658" t="str">
            <v>2263</v>
          </cell>
          <cell r="E658" t="str">
            <v>JFI DUARTINA</v>
          </cell>
        </row>
        <row r="659">
          <cell r="A659" t="str">
            <v>2264</v>
          </cell>
          <cell r="E659" t="str">
            <v>NILZA</v>
          </cell>
        </row>
        <row r="660">
          <cell r="A660" t="str">
            <v>2266</v>
          </cell>
          <cell r="E660" t="str">
            <v>JFI DUARTINA</v>
          </cell>
        </row>
        <row r="661">
          <cell r="A661" t="str">
            <v>2267</v>
          </cell>
          <cell r="E661" t="str">
            <v>SOLLUM</v>
          </cell>
        </row>
        <row r="662">
          <cell r="A662" t="str">
            <v>2276</v>
          </cell>
          <cell r="E662" t="str">
            <v>NILZA</v>
          </cell>
        </row>
        <row r="663">
          <cell r="A663" t="str">
            <v>2294</v>
          </cell>
          <cell r="E663" t="str">
            <v>CARPELO</v>
          </cell>
        </row>
        <row r="664">
          <cell r="A664" t="str">
            <v>2295</v>
          </cell>
          <cell r="E664" t="str">
            <v>CARPELO</v>
          </cell>
        </row>
        <row r="665">
          <cell r="A665" t="str">
            <v>2296</v>
          </cell>
          <cell r="E665" t="str">
            <v>GERAÇÃO</v>
          </cell>
        </row>
        <row r="666">
          <cell r="A666" t="str">
            <v>2303</v>
          </cell>
          <cell r="E666" t="str">
            <v>SOLLUM</v>
          </cell>
        </row>
        <row r="667">
          <cell r="A667" t="str">
            <v>2307</v>
          </cell>
          <cell r="E667" t="str">
            <v>JFI DUARTINA</v>
          </cell>
        </row>
        <row r="668">
          <cell r="A668" t="str">
            <v>2313</v>
          </cell>
          <cell r="E668" t="str">
            <v>EMFLORA</v>
          </cell>
        </row>
        <row r="669">
          <cell r="A669" t="str">
            <v>2316</v>
          </cell>
          <cell r="E669" t="str">
            <v>JFI DOURADO</v>
          </cell>
        </row>
        <row r="670">
          <cell r="A670" t="str">
            <v>2334</v>
          </cell>
          <cell r="E670" t="str">
            <v>EMFLORA</v>
          </cell>
        </row>
        <row r="671">
          <cell r="A671" t="str">
            <v>2335</v>
          </cell>
          <cell r="E671" t="str">
            <v>EMFLORA</v>
          </cell>
        </row>
        <row r="672">
          <cell r="A672" t="str">
            <v>2337</v>
          </cell>
          <cell r="E672" t="str">
            <v>JFI DUARTINA</v>
          </cell>
        </row>
        <row r="673">
          <cell r="A673" t="str">
            <v>2338</v>
          </cell>
          <cell r="E673" t="str">
            <v>SOLLUM</v>
          </cell>
        </row>
        <row r="674">
          <cell r="A674" t="str">
            <v>2339</v>
          </cell>
          <cell r="E674" t="str">
            <v>JFI DUARTINA</v>
          </cell>
        </row>
        <row r="675">
          <cell r="A675" t="str">
            <v>2340</v>
          </cell>
          <cell r="E675" t="str">
            <v>CARPELO</v>
          </cell>
        </row>
        <row r="676">
          <cell r="A676" t="str">
            <v>2349</v>
          </cell>
          <cell r="E676" t="str">
            <v>CARPELO</v>
          </cell>
        </row>
        <row r="677">
          <cell r="A677" t="str">
            <v>2352</v>
          </cell>
          <cell r="E677" t="str">
            <v>JFI DUARTINA</v>
          </cell>
        </row>
        <row r="678">
          <cell r="A678" t="str">
            <v>2353</v>
          </cell>
          <cell r="E678" t="str">
            <v>CARPELO</v>
          </cell>
        </row>
        <row r="679">
          <cell r="A679" t="str">
            <v>2366</v>
          </cell>
          <cell r="E679" t="str">
            <v>NILZA</v>
          </cell>
        </row>
        <row r="680">
          <cell r="A680" t="str">
            <v>2396</v>
          </cell>
          <cell r="E680" t="str">
            <v>GERS</v>
          </cell>
        </row>
        <row r="681">
          <cell r="A681" t="str">
            <v>2404</v>
          </cell>
          <cell r="E681" t="str">
            <v>JFI CAPÃO</v>
          </cell>
        </row>
        <row r="682">
          <cell r="A682" t="str">
            <v>2405</v>
          </cell>
          <cell r="E682" t="str">
            <v>JFI CAPÃO</v>
          </cell>
        </row>
        <row r="683">
          <cell r="A683" t="str">
            <v>2409</v>
          </cell>
          <cell r="E683" t="str">
            <v>EMFLORA</v>
          </cell>
        </row>
        <row r="684">
          <cell r="A684" t="str">
            <v>2410</v>
          </cell>
          <cell r="E684" t="str">
            <v>EMFLORA</v>
          </cell>
        </row>
        <row r="685">
          <cell r="A685" t="str">
            <v>2411</v>
          </cell>
          <cell r="E685" t="str">
            <v>EMFLORA</v>
          </cell>
        </row>
        <row r="686">
          <cell r="A686" t="str">
            <v>2421</v>
          </cell>
          <cell r="E686" t="str">
            <v>JFI CAPÃO</v>
          </cell>
        </row>
        <row r="687">
          <cell r="A687" t="str">
            <v>2422</v>
          </cell>
          <cell r="E687" t="str">
            <v>JFI ITATINGA</v>
          </cell>
        </row>
        <row r="688">
          <cell r="A688"/>
          <cell r="E688"/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Aragao Martins de Moura" refreshedDate="45603.406883796299" createdVersion="6" refreshedVersion="6" minRefreshableVersion="3" recordCount="195" xr:uid="{6423B25F-893C-43B7-999B-1C53F53D6D7D}">
  <cacheSource type="worksheet">
    <worksheetSource ref="E2:AC1048576" sheet="Planilha1"/>
  </cacheSource>
  <cacheFields count="25">
    <cacheField name="Fazenda" numFmtId="0">
      <sharedItems containsBlank="1"/>
    </cacheField>
    <cacheField name="EPS" numFmtId="0">
      <sharedItems containsBlank="1" count="15">
        <s v="GERAÇÃO"/>
        <s v="EMFLORA"/>
        <s v="JFI DUARTINA"/>
        <s v="NILZA"/>
        <s v="CARPELO"/>
        <s v="Inovesa"/>
        <s v="SOLLUM"/>
        <s v="JFI CAPÃO"/>
        <s v="GERS"/>
        <s v="JFI Sul (CB/DO)"/>
        <s v="JFI ITATINGA"/>
        <m/>
        <s v="DELTA" u="1"/>
        <s v="JY" u="1"/>
        <s v="MIGRAR" u="1"/>
      </sharedItems>
    </cacheField>
    <cacheField name="Supervisor" numFmtId="0">
      <sharedItems containsBlank="1"/>
    </cacheField>
    <cacheField name="fev/25" numFmtId="0">
      <sharedItems containsString="0" containsBlank="1" containsNumber="1" containsInteger="1" minValue="2" maxValue="25"/>
    </cacheField>
    <cacheField name="mar/25" numFmtId="0">
      <sharedItems containsString="0" containsBlank="1" containsNumber="1" containsInteger="1" minValue="2" maxValue="32"/>
    </cacheField>
    <cacheField name="abr/25" numFmtId="0">
      <sharedItems containsString="0" containsBlank="1" containsNumber="1" containsInteger="1" minValue="8" maxValue="26"/>
    </cacheField>
    <cacheField name="mai/25" numFmtId="0">
      <sharedItems containsString="0" containsBlank="1" containsNumber="1" containsInteger="1" minValue="1" maxValue="27"/>
    </cacheField>
    <cacheField name="jun/25" numFmtId="0">
      <sharedItems containsString="0" containsBlank="1" containsNumber="1" containsInteger="1" minValue="2" maxValue="45"/>
    </cacheField>
    <cacheField name="jul/25" numFmtId="0">
      <sharedItems containsString="0" containsBlank="1" containsNumber="1" containsInteger="1" minValue="0" maxValue="63"/>
    </cacheField>
    <cacheField name="ago/25" numFmtId="0">
      <sharedItems containsString="0" containsBlank="1" containsNumber="1" containsInteger="1" minValue="0" maxValue="70"/>
    </cacheField>
    <cacheField name="set/25" numFmtId="0">
      <sharedItems containsString="0" containsBlank="1" containsNumber="1" containsInteger="1" minValue="0" maxValue="63"/>
    </cacheField>
    <cacheField name="out/25" numFmtId="0">
      <sharedItems containsString="0" containsBlank="1" containsNumber="1" containsInteger="1" minValue="0" maxValue="77"/>
    </cacheField>
    <cacheField name="nov/25" numFmtId="0">
      <sharedItems containsString="0" containsBlank="1" containsNumber="1" containsInteger="1" minValue="20" maxValue="78"/>
    </cacheField>
    <cacheField name="dez/25" numFmtId="0">
      <sharedItems containsString="0" containsBlank="1" containsNumber="1" containsInteger="1" minValue="0" maxValue="47"/>
    </cacheField>
    <cacheField name="2025_02" numFmtId="9">
      <sharedItems containsString="0" containsBlank="1" containsNumber="1" minValue="0" maxValue="0.25510204081632654"/>
    </cacheField>
    <cacheField name="2025_03" numFmtId="9">
      <sharedItems containsString="0" containsBlank="1" containsNumber="1" minValue="0" maxValue="0.11228070175438597"/>
    </cacheField>
    <cacheField name="2025_04" numFmtId="9">
      <sharedItems containsString="0" containsBlank="1" containsNumber="1" minValue="0" maxValue="0.15116279069767441"/>
    </cacheField>
    <cacheField name="2025_05" numFmtId="9">
      <sharedItems containsString="0" containsBlank="1" containsNumber="1" minValue="0" maxValue="0.10305343511450382"/>
    </cacheField>
    <cacheField name="2025_06" numFmtId="9">
      <sharedItems containsString="0" containsBlank="1" containsNumber="1" minValue="0" maxValue="0.2356020942408377"/>
    </cacheField>
    <cacheField name="2025_07" numFmtId="9">
      <sharedItems containsString="0" containsBlank="1" containsNumber="1" minValue="0" maxValue="0.14617169373549885"/>
    </cacheField>
    <cacheField name="2025_08" numFmtId="9">
      <sharedItems containsString="0" containsBlank="1" containsNumber="1" minValue="0" maxValue="0.20172910662824209"/>
    </cacheField>
    <cacheField name="2025_09" numFmtId="9">
      <sharedItems containsString="0" containsBlank="1" containsNumber="1" minValue="0" maxValue="0.19626168224299065"/>
    </cacheField>
    <cacheField name="2025_10" numFmtId="9">
      <sharedItems containsString="0" containsBlank="1" containsNumber="1" minValue="0" maxValue="0.250814332247557"/>
    </cacheField>
    <cacheField name="2025_11" numFmtId="9">
      <sharedItems containsString="0" containsBlank="1" containsNumber="1" minValue="0" maxValue="0.24374999999999999"/>
    </cacheField>
    <cacheField name="2025_12" numFmtId="9">
      <sharedItems containsString="0" containsBlank="1" containsNumber="1" minValue="0" maxValue="0.16433566433566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0352"/>
    <x v="0"/>
    <s v="Emerson Luiz"/>
    <n v="25"/>
    <m/>
    <m/>
    <m/>
    <m/>
    <m/>
    <m/>
    <m/>
    <m/>
    <m/>
    <m/>
    <n v="0.25510204081632654"/>
    <n v="0"/>
    <n v="0"/>
    <n v="0"/>
    <n v="0"/>
    <n v="0"/>
    <n v="0"/>
    <n v="0"/>
    <n v="0"/>
    <n v="0"/>
    <n v="0"/>
  </r>
  <r>
    <s v="0352"/>
    <x v="0"/>
    <s v="Emerson Luiz"/>
    <n v="22"/>
    <m/>
    <m/>
    <m/>
    <m/>
    <m/>
    <m/>
    <m/>
    <m/>
    <m/>
    <m/>
    <n v="0.22448979591836735"/>
    <n v="0"/>
    <n v="0"/>
    <n v="0"/>
    <n v="0"/>
    <n v="0"/>
    <n v="0"/>
    <n v="0"/>
    <n v="0"/>
    <n v="0"/>
    <n v="0"/>
  </r>
  <r>
    <s v="0352"/>
    <x v="0"/>
    <s v="Emerson Luiz"/>
    <n v="2"/>
    <m/>
    <m/>
    <m/>
    <m/>
    <m/>
    <m/>
    <m/>
    <m/>
    <m/>
    <m/>
    <n v="2.0408163265306121E-2"/>
    <n v="0"/>
    <n v="0"/>
    <n v="0"/>
    <n v="0"/>
    <n v="0"/>
    <n v="0"/>
    <n v="0"/>
    <n v="0"/>
    <n v="0"/>
    <n v="0"/>
  </r>
  <r>
    <s v="0352"/>
    <x v="0"/>
    <s v="Emerson Luiz"/>
    <n v="12"/>
    <m/>
    <m/>
    <m/>
    <m/>
    <m/>
    <m/>
    <m/>
    <m/>
    <m/>
    <m/>
    <n v="0.12244897959183673"/>
    <n v="0"/>
    <n v="0"/>
    <n v="0"/>
    <n v="0"/>
    <n v="0"/>
    <n v="0"/>
    <n v="0"/>
    <n v="0"/>
    <n v="0"/>
    <n v="0"/>
  </r>
  <r>
    <s v="0352"/>
    <x v="0"/>
    <s v="Emerson Luiz"/>
    <n v="16"/>
    <m/>
    <m/>
    <m/>
    <m/>
    <m/>
    <m/>
    <m/>
    <m/>
    <m/>
    <m/>
    <n v="0.16326530612244897"/>
    <n v="0"/>
    <n v="0"/>
    <n v="0"/>
    <n v="0"/>
    <n v="0"/>
    <n v="0"/>
    <n v="0"/>
    <n v="0"/>
    <n v="0"/>
    <n v="0"/>
  </r>
  <r>
    <s v="0367"/>
    <x v="1"/>
    <s v="Wigor Faria"/>
    <n v="13"/>
    <m/>
    <m/>
    <m/>
    <m/>
    <m/>
    <m/>
    <m/>
    <m/>
    <m/>
    <m/>
    <n v="0.1326530612244898"/>
    <n v="0"/>
    <n v="0"/>
    <n v="0"/>
    <n v="0"/>
    <n v="0"/>
    <n v="0"/>
    <n v="0"/>
    <n v="0"/>
    <n v="0"/>
    <n v="0"/>
  </r>
  <r>
    <s v="0250"/>
    <x v="2"/>
    <s v="Karine Madruga"/>
    <n v="8"/>
    <m/>
    <m/>
    <m/>
    <m/>
    <m/>
    <m/>
    <m/>
    <m/>
    <m/>
    <m/>
    <n v="8.1632653061224483E-2"/>
    <n v="0"/>
    <n v="0"/>
    <n v="0"/>
    <n v="0"/>
    <n v="0"/>
    <n v="0"/>
    <n v="0"/>
    <n v="0"/>
    <n v="0"/>
    <n v="0"/>
  </r>
  <r>
    <s v="0039"/>
    <x v="3"/>
    <s v="Luciano Bueno"/>
    <m/>
    <n v="18"/>
    <m/>
    <m/>
    <m/>
    <m/>
    <m/>
    <m/>
    <m/>
    <m/>
    <m/>
    <n v="0"/>
    <n v="6.3157894736842107E-2"/>
    <n v="0"/>
    <n v="0"/>
    <n v="0"/>
    <n v="0"/>
    <n v="0"/>
    <n v="0"/>
    <n v="0"/>
    <n v="0"/>
    <n v="0"/>
  </r>
  <r>
    <s v="0039"/>
    <x v="3"/>
    <s v="Luciano Bueno"/>
    <m/>
    <n v="12"/>
    <m/>
    <m/>
    <m/>
    <m/>
    <m/>
    <m/>
    <m/>
    <m/>
    <m/>
    <n v="0"/>
    <n v="4.2105263157894736E-2"/>
    <n v="0"/>
    <n v="0"/>
    <n v="0"/>
    <n v="0"/>
    <n v="0"/>
    <n v="0"/>
    <n v="0"/>
    <n v="0"/>
    <n v="0"/>
  </r>
  <r>
    <s v="0039"/>
    <x v="3"/>
    <s v="Luciano Bueno"/>
    <m/>
    <n v="7"/>
    <m/>
    <m/>
    <m/>
    <m/>
    <m/>
    <m/>
    <m/>
    <m/>
    <m/>
    <n v="0"/>
    <n v="2.456140350877193E-2"/>
    <n v="0"/>
    <n v="0"/>
    <n v="0"/>
    <n v="0"/>
    <n v="0"/>
    <n v="0"/>
    <n v="0"/>
    <n v="0"/>
    <n v="0"/>
  </r>
  <r>
    <s v="0039"/>
    <x v="3"/>
    <s v="Luciano Bueno"/>
    <m/>
    <n v="14"/>
    <m/>
    <m/>
    <m/>
    <m/>
    <m/>
    <m/>
    <m/>
    <m/>
    <m/>
    <n v="0"/>
    <n v="4.912280701754386E-2"/>
    <n v="0"/>
    <n v="0"/>
    <n v="0"/>
    <n v="0"/>
    <n v="0"/>
    <n v="0"/>
    <n v="0"/>
    <n v="0"/>
    <n v="0"/>
  </r>
  <r>
    <s v="0039"/>
    <x v="3"/>
    <s v="Luciano Bueno"/>
    <m/>
    <n v="17"/>
    <m/>
    <m/>
    <m/>
    <m/>
    <m/>
    <m/>
    <m/>
    <m/>
    <m/>
    <n v="0"/>
    <n v="5.9649122807017542E-2"/>
    <n v="0"/>
    <n v="0"/>
    <n v="0"/>
    <n v="0"/>
    <n v="0"/>
    <n v="0"/>
    <n v="0"/>
    <n v="0"/>
    <n v="0"/>
  </r>
  <r>
    <s v="0039"/>
    <x v="3"/>
    <s v="Luciano Bueno"/>
    <m/>
    <n v="4"/>
    <m/>
    <m/>
    <m/>
    <m/>
    <m/>
    <m/>
    <m/>
    <m/>
    <m/>
    <n v="0"/>
    <n v="1.4035087719298246E-2"/>
    <n v="0"/>
    <n v="0"/>
    <n v="0"/>
    <n v="0"/>
    <n v="0"/>
    <n v="0"/>
    <n v="0"/>
    <n v="0"/>
    <n v="0"/>
  </r>
  <r>
    <s v="0039"/>
    <x v="3"/>
    <s v="Luciano Bueno"/>
    <m/>
    <n v="16"/>
    <m/>
    <m/>
    <m/>
    <m/>
    <m/>
    <m/>
    <m/>
    <m/>
    <m/>
    <n v="0"/>
    <n v="5.6140350877192984E-2"/>
    <n v="0"/>
    <n v="0"/>
    <n v="0"/>
    <n v="0"/>
    <n v="0"/>
    <n v="0"/>
    <n v="0"/>
    <n v="0"/>
    <n v="0"/>
  </r>
  <r>
    <s v="0039"/>
    <x v="3"/>
    <s v="Luciano Bueno"/>
    <m/>
    <n v="3"/>
    <m/>
    <m/>
    <m/>
    <m/>
    <m/>
    <m/>
    <m/>
    <m/>
    <m/>
    <n v="0"/>
    <n v="1.0526315789473684E-2"/>
    <n v="0"/>
    <n v="0"/>
    <n v="0"/>
    <n v="0"/>
    <n v="0"/>
    <n v="0"/>
    <n v="0"/>
    <n v="0"/>
    <n v="0"/>
  </r>
  <r>
    <s v="0039"/>
    <x v="3"/>
    <s v="Luciano Bueno"/>
    <m/>
    <n v="2"/>
    <m/>
    <m/>
    <m/>
    <m/>
    <m/>
    <m/>
    <m/>
    <m/>
    <m/>
    <n v="0"/>
    <n v="7.0175438596491229E-3"/>
    <n v="0"/>
    <n v="0"/>
    <n v="0"/>
    <n v="0"/>
    <n v="0"/>
    <n v="0"/>
    <n v="0"/>
    <n v="0"/>
    <n v="0"/>
  </r>
  <r>
    <s v="0039"/>
    <x v="3"/>
    <s v="Luciano Bueno"/>
    <m/>
    <n v="14"/>
    <m/>
    <m/>
    <m/>
    <m/>
    <m/>
    <m/>
    <m/>
    <m/>
    <m/>
    <n v="0"/>
    <n v="4.912280701754386E-2"/>
    <n v="0"/>
    <n v="0"/>
    <n v="0"/>
    <n v="0"/>
    <n v="0"/>
    <n v="0"/>
    <n v="0"/>
    <n v="0"/>
    <n v="0"/>
  </r>
  <r>
    <s v="0039"/>
    <x v="3"/>
    <s v="Luciano Bueno"/>
    <m/>
    <n v="9"/>
    <m/>
    <m/>
    <m/>
    <m/>
    <m/>
    <m/>
    <m/>
    <m/>
    <m/>
    <n v="0"/>
    <n v="3.1578947368421054E-2"/>
    <n v="0"/>
    <n v="0"/>
    <n v="0"/>
    <n v="0"/>
    <n v="0"/>
    <n v="0"/>
    <n v="0"/>
    <n v="0"/>
    <n v="0"/>
  </r>
  <r>
    <s v="0039"/>
    <x v="3"/>
    <s v="Luciano Bueno"/>
    <m/>
    <n v="9"/>
    <m/>
    <m/>
    <m/>
    <m/>
    <m/>
    <m/>
    <m/>
    <m/>
    <m/>
    <n v="0"/>
    <n v="3.1578947368421054E-2"/>
    <n v="0"/>
    <n v="0"/>
    <n v="0"/>
    <n v="0"/>
    <n v="0"/>
    <n v="0"/>
    <n v="0"/>
    <n v="0"/>
    <n v="0"/>
  </r>
  <r>
    <s v="0039"/>
    <x v="3"/>
    <s v="Luciano Bueno"/>
    <m/>
    <n v="11"/>
    <m/>
    <m/>
    <m/>
    <m/>
    <m/>
    <m/>
    <m/>
    <m/>
    <m/>
    <n v="0"/>
    <n v="3.8596491228070177E-2"/>
    <n v="0"/>
    <n v="0"/>
    <n v="0"/>
    <n v="0"/>
    <n v="0"/>
    <n v="0"/>
    <n v="0"/>
    <n v="0"/>
    <n v="0"/>
  </r>
  <r>
    <s v="0309"/>
    <x v="4"/>
    <s v="Marden Rodrigo"/>
    <m/>
    <n v="6"/>
    <m/>
    <m/>
    <m/>
    <m/>
    <m/>
    <m/>
    <m/>
    <m/>
    <m/>
    <n v="0"/>
    <n v="2.1052631578947368E-2"/>
    <n v="0"/>
    <n v="0"/>
    <n v="0"/>
    <n v="0"/>
    <n v="0"/>
    <n v="0"/>
    <n v="0"/>
    <n v="0"/>
    <n v="0"/>
  </r>
  <r>
    <s v="0309"/>
    <x v="4"/>
    <s v="Marden Rodrigo"/>
    <m/>
    <n v="32"/>
    <m/>
    <m/>
    <m/>
    <m/>
    <m/>
    <m/>
    <m/>
    <m/>
    <m/>
    <n v="0"/>
    <n v="0.11228070175438597"/>
    <n v="0"/>
    <n v="0"/>
    <n v="0"/>
    <n v="0"/>
    <n v="0"/>
    <n v="0"/>
    <n v="0"/>
    <n v="0"/>
    <n v="0"/>
  </r>
  <r>
    <s v="0309"/>
    <x v="4"/>
    <s v="Marden Rodrigo"/>
    <m/>
    <n v="13"/>
    <m/>
    <m/>
    <m/>
    <m/>
    <m/>
    <m/>
    <m/>
    <m/>
    <m/>
    <n v="0"/>
    <n v="4.5614035087719301E-2"/>
    <n v="0"/>
    <n v="0"/>
    <n v="0"/>
    <n v="0"/>
    <n v="0"/>
    <n v="0"/>
    <n v="0"/>
    <n v="0"/>
    <n v="0"/>
  </r>
  <r>
    <s v="0309"/>
    <x v="4"/>
    <s v="Marden Rodrigo"/>
    <m/>
    <n v="8"/>
    <m/>
    <m/>
    <m/>
    <m/>
    <m/>
    <m/>
    <m/>
    <m/>
    <m/>
    <n v="0"/>
    <n v="2.8070175438596492E-2"/>
    <n v="0"/>
    <n v="0"/>
    <n v="0"/>
    <n v="0"/>
    <n v="0"/>
    <n v="0"/>
    <n v="0"/>
    <n v="0"/>
    <n v="0"/>
  </r>
  <r>
    <s v="0309"/>
    <x v="4"/>
    <s v="Marden Rodrigo"/>
    <m/>
    <n v="16"/>
    <m/>
    <m/>
    <m/>
    <m/>
    <m/>
    <m/>
    <m/>
    <m/>
    <m/>
    <n v="0"/>
    <n v="5.6140350877192984E-2"/>
    <n v="0"/>
    <n v="0"/>
    <n v="0"/>
    <n v="0"/>
    <n v="0"/>
    <n v="0"/>
    <n v="0"/>
    <n v="0"/>
    <n v="0"/>
  </r>
  <r>
    <s v="0390"/>
    <x v="5"/>
    <s v="Wigor Faria"/>
    <m/>
    <n v="21"/>
    <m/>
    <m/>
    <m/>
    <m/>
    <m/>
    <m/>
    <m/>
    <m/>
    <m/>
    <n v="0"/>
    <n v="7.3684210526315783E-2"/>
    <n v="0"/>
    <n v="0"/>
    <n v="0"/>
    <n v="0"/>
    <n v="0"/>
    <n v="0"/>
    <n v="0"/>
    <n v="0"/>
    <n v="0"/>
  </r>
  <r>
    <s v="0390"/>
    <x v="5"/>
    <s v="Wigor Faria"/>
    <m/>
    <n v="24"/>
    <m/>
    <m/>
    <m/>
    <m/>
    <m/>
    <m/>
    <m/>
    <m/>
    <m/>
    <n v="0"/>
    <n v="8.4210526315789472E-2"/>
    <n v="0"/>
    <n v="0"/>
    <n v="0"/>
    <n v="0"/>
    <n v="0"/>
    <n v="0"/>
    <n v="0"/>
    <n v="0"/>
    <n v="0"/>
  </r>
  <r>
    <s v="0001"/>
    <x v="6"/>
    <s v="Francisco ( Ag. Contratação)"/>
    <m/>
    <n v="15"/>
    <m/>
    <m/>
    <m/>
    <m/>
    <m/>
    <m/>
    <m/>
    <m/>
    <m/>
    <n v="0"/>
    <n v="5.2631578947368418E-2"/>
    <n v="0"/>
    <n v="0"/>
    <n v="0"/>
    <n v="0"/>
    <n v="0"/>
    <n v="0"/>
    <n v="0"/>
    <n v="0"/>
    <n v="0"/>
  </r>
  <r>
    <s v="0503"/>
    <x v="2"/>
    <s v="Emerson Luiz"/>
    <m/>
    <n v="11"/>
    <m/>
    <m/>
    <m/>
    <m/>
    <m/>
    <m/>
    <m/>
    <m/>
    <m/>
    <n v="0"/>
    <n v="3.8596491228070177E-2"/>
    <n v="0"/>
    <n v="0"/>
    <n v="0"/>
    <n v="0"/>
    <n v="0"/>
    <n v="0"/>
    <n v="0"/>
    <n v="0"/>
    <n v="0"/>
  </r>
  <r>
    <s v="0452"/>
    <x v="0"/>
    <s v="Emerson Luiz"/>
    <m/>
    <n v="3"/>
    <m/>
    <m/>
    <m/>
    <m/>
    <m/>
    <m/>
    <m/>
    <m/>
    <m/>
    <n v="0"/>
    <n v="1.0526315789473684E-2"/>
    <n v="0"/>
    <n v="0"/>
    <n v="0"/>
    <n v="0"/>
    <n v="0"/>
    <n v="0"/>
    <n v="0"/>
    <n v="0"/>
    <n v="0"/>
  </r>
  <r>
    <s v="0014"/>
    <x v="3"/>
    <s v="José Borba"/>
    <m/>
    <m/>
    <n v="18"/>
    <m/>
    <m/>
    <m/>
    <m/>
    <m/>
    <m/>
    <m/>
    <m/>
    <n v="0"/>
    <n v="0"/>
    <n v="0.10465116279069768"/>
    <n v="0"/>
    <n v="0"/>
    <n v="0"/>
    <n v="0"/>
    <n v="0"/>
    <n v="0"/>
    <n v="0"/>
    <n v="0"/>
  </r>
  <r>
    <s v="0014"/>
    <x v="3"/>
    <s v="José Borba"/>
    <m/>
    <m/>
    <n v="20"/>
    <m/>
    <m/>
    <m/>
    <m/>
    <m/>
    <m/>
    <m/>
    <m/>
    <n v="0"/>
    <n v="0"/>
    <n v="0.11627906976744186"/>
    <n v="0"/>
    <n v="0"/>
    <n v="0"/>
    <n v="0"/>
    <n v="0"/>
    <n v="0"/>
    <n v="0"/>
    <n v="0"/>
  </r>
  <r>
    <s v="0014"/>
    <x v="3"/>
    <s v="José Borba"/>
    <m/>
    <m/>
    <n v="17"/>
    <m/>
    <m/>
    <m/>
    <m/>
    <m/>
    <m/>
    <m/>
    <m/>
    <n v="0"/>
    <n v="0"/>
    <n v="9.8837209302325577E-2"/>
    <n v="0"/>
    <n v="0"/>
    <n v="0"/>
    <n v="0"/>
    <n v="0"/>
    <n v="0"/>
    <n v="0"/>
    <n v="0"/>
  </r>
  <r>
    <s v="0014"/>
    <x v="3"/>
    <s v="José Borba"/>
    <m/>
    <m/>
    <n v="16"/>
    <m/>
    <m/>
    <m/>
    <m/>
    <m/>
    <m/>
    <m/>
    <m/>
    <n v="0"/>
    <n v="0"/>
    <n v="9.3023255813953487E-2"/>
    <n v="0"/>
    <n v="0"/>
    <n v="0"/>
    <n v="0"/>
    <n v="0"/>
    <n v="0"/>
    <n v="0"/>
    <n v="0"/>
  </r>
  <r>
    <s v="0014"/>
    <x v="3"/>
    <s v="José Borba"/>
    <m/>
    <m/>
    <n v="9"/>
    <m/>
    <m/>
    <m/>
    <m/>
    <m/>
    <m/>
    <m/>
    <m/>
    <n v="0"/>
    <n v="0"/>
    <n v="5.232558139534884E-2"/>
    <n v="0"/>
    <n v="0"/>
    <n v="0"/>
    <n v="0"/>
    <n v="0"/>
    <n v="0"/>
    <n v="0"/>
    <n v="0"/>
  </r>
  <r>
    <s v="0014"/>
    <x v="3"/>
    <s v="José Borba"/>
    <m/>
    <m/>
    <n v="18"/>
    <m/>
    <m/>
    <m/>
    <m/>
    <m/>
    <m/>
    <m/>
    <m/>
    <n v="0"/>
    <n v="0"/>
    <n v="0.10465116279069768"/>
    <n v="0"/>
    <n v="0"/>
    <n v="0"/>
    <n v="0"/>
    <n v="0"/>
    <n v="0"/>
    <n v="0"/>
    <n v="0"/>
  </r>
  <r>
    <s v="0543"/>
    <x v="0"/>
    <s v="Emerson Luiz"/>
    <m/>
    <m/>
    <n v="26"/>
    <m/>
    <m/>
    <m/>
    <m/>
    <m/>
    <m/>
    <m/>
    <m/>
    <n v="0"/>
    <n v="0"/>
    <n v="0.15116279069767441"/>
    <n v="0"/>
    <n v="0"/>
    <n v="0"/>
    <n v="0"/>
    <n v="0"/>
    <n v="0"/>
    <n v="0"/>
    <n v="0"/>
  </r>
  <r>
    <s v="0030"/>
    <x v="1"/>
    <s v="Karine Madruga"/>
    <m/>
    <m/>
    <n v="25"/>
    <m/>
    <m/>
    <m/>
    <m/>
    <m/>
    <m/>
    <m/>
    <m/>
    <n v="0"/>
    <n v="0"/>
    <n v="0.14534883720930233"/>
    <n v="0"/>
    <n v="0"/>
    <n v="0"/>
    <n v="0"/>
    <n v="0"/>
    <n v="0"/>
    <n v="0"/>
    <n v="0"/>
  </r>
  <r>
    <s v="0343"/>
    <x v="2"/>
    <s v="Karine Madruga"/>
    <m/>
    <m/>
    <n v="8"/>
    <m/>
    <m/>
    <m/>
    <m/>
    <m/>
    <m/>
    <m/>
    <m/>
    <n v="0"/>
    <n v="0"/>
    <n v="4.6511627906976744E-2"/>
    <n v="0"/>
    <n v="0"/>
    <n v="0"/>
    <n v="0"/>
    <n v="0"/>
    <n v="0"/>
    <n v="0"/>
    <n v="0"/>
  </r>
  <r>
    <s v="0343"/>
    <x v="2"/>
    <s v="Karine Madruga"/>
    <m/>
    <m/>
    <n v="15"/>
    <m/>
    <m/>
    <m/>
    <m/>
    <m/>
    <m/>
    <m/>
    <m/>
    <n v="0"/>
    <n v="0"/>
    <n v="8.7209302325581398E-2"/>
    <n v="0"/>
    <n v="0"/>
    <n v="0"/>
    <n v="0"/>
    <n v="0"/>
    <n v="0"/>
    <n v="0"/>
    <n v="0"/>
  </r>
  <r>
    <s v="0014"/>
    <x v="3"/>
    <s v="José Borba"/>
    <m/>
    <m/>
    <m/>
    <n v="20"/>
    <m/>
    <m/>
    <m/>
    <m/>
    <m/>
    <m/>
    <m/>
    <n v="0"/>
    <n v="0"/>
    <n v="0"/>
    <n v="7.6335877862595422E-2"/>
    <n v="0"/>
    <n v="0"/>
    <n v="0"/>
    <n v="0"/>
    <n v="0"/>
    <n v="0"/>
    <n v="0"/>
  </r>
  <r>
    <s v="0014"/>
    <x v="3"/>
    <s v="José Borba"/>
    <m/>
    <m/>
    <m/>
    <n v="22"/>
    <m/>
    <m/>
    <m/>
    <m/>
    <m/>
    <m/>
    <m/>
    <n v="0"/>
    <n v="0"/>
    <n v="0"/>
    <n v="8.3969465648854963E-2"/>
    <n v="0"/>
    <n v="0"/>
    <n v="0"/>
    <n v="0"/>
    <n v="0"/>
    <n v="0"/>
    <n v="0"/>
  </r>
  <r>
    <s v="0014"/>
    <x v="3"/>
    <s v="José Borba"/>
    <m/>
    <m/>
    <m/>
    <n v="21"/>
    <m/>
    <m/>
    <m/>
    <m/>
    <m/>
    <m/>
    <m/>
    <n v="0"/>
    <n v="0"/>
    <n v="0"/>
    <n v="8.0152671755725186E-2"/>
    <n v="0"/>
    <n v="0"/>
    <n v="0"/>
    <n v="0"/>
    <n v="0"/>
    <n v="0"/>
    <n v="0"/>
  </r>
  <r>
    <s v="0014"/>
    <x v="3"/>
    <s v="José Borba"/>
    <m/>
    <m/>
    <m/>
    <n v="13"/>
    <m/>
    <m/>
    <m/>
    <m/>
    <m/>
    <m/>
    <m/>
    <n v="0"/>
    <n v="0"/>
    <n v="0"/>
    <n v="4.9618320610687022E-2"/>
    <n v="0"/>
    <n v="0"/>
    <n v="0"/>
    <n v="0"/>
    <n v="0"/>
    <n v="0"/>
    <n v="0"/>
  </r>
  <r>
    <s v="0014"/>
    <x v="3"/>
    <s v="José Borba"/>
    <m/>
    <m/>
    <m/>
    <n v="9"/>
    <m/>
    <m/>
    <m/>
    <m/>
    <m/>
    <m/>
    <m/>
    <n v="0"/>
    <n v="0"/>
    <n v="0"/>
    <n v="3.4351145038167941E-2"/>
    <n v="0"/>
    <n v="0"/>
    <n v="0"/>
    <n v="0"/>
    <n v="0"/>
    <n v="0"/>
    <n v="0"/>
  </r>
  <r>
    <s v="0014"/>
    <x v="3"/>
    <s v="José Borba"/>
    <m/>
    <m/>
    <m/>
    <n v="27"/>
    <m/>
    <m/>
    <m/>
    <m/>
    <m/>
    <m/>
    <m/>
    <n v="0"/>
    <n v="0"/>
    <n v="0"/>
    <n v="0.10305343511450382"/>
    <n v="0"/>
    <n v="0"/>
    <n v="0"/>
    <n v="0"/>
    <n v="0"/>
    <n v="0"/>
    <n v="0"/>
  </r>
  <r>
    <s v="0014"/>
    <x v="3"/>
    <s v="José Borba"/>
    <m/>
    <m/>
    <m/>
    <n v="17"/>
    <m/>
    <m/>
    <m/>
    <m/>
    <m/>
    <m/>
    <m/>
    <n v="0"/>
    <n v="0"/>
    <n v="0"/>
    <n v="6.4885496183206104E-2"/>
    <n v="0"/>
    <n v="0"/>
    <n v="0"/>
    <n v="0"/>
    <n v="0"/>
    <n v="0"/>
    <n v="0"/>
  </r>
  <r>
    <s v="0014"/>
    <x v="3"/>
    <s v="José Borba"/>
    <m/>
    <m/>
    <m/>
    <n v="24"/>
    <m/>
    <m/>
    <m/>
    <m/>
    <m/>
    <m/>
    <m/>
    <n v="0"/>
    <n v="0"/>
    <n v="0"/>
    <n v="9.1603053435114504E-2"/>
    <n v="0"/>
    <n v="0"/>
    <n v="0"/>
    <n v="0"/>
    <n v="0"/>
    <n v="0"/>
    <n v="0"/>
  </r>
  <r>
    <s v="0014"/>
    <x v="3"/>
    <s v="José Borba"/>
    <m/>
    <m/>
    <m/>
    <n v="2"/>
    <m/>
    <m/>
    <m/>
    <m/>
    <m/>
    <m/>
    <m/>
    <n v="0"/>
    <n v="0"/>
    <n v="0"/>
    <n v="7.6335877862595417E-3"/>
    <n v="0"/>
    <n v="0"/>
    <n v="0"/>
    <n v="0"/>
    <n v="0"/>
    <n v="0"/>
    <n v="0"/>
  </r>
  <r>
    <s v="0014"/>
    <x v="3"/>
    <s v="José Borba"/>
    <m/>
    <m/>
    <m/>
    <n v="2"/>
    <m/>
    <m/>
    <m/>
    <m/>
    <m/>
    <m/>
    <m/>
    <n v="0"/>
    <n v="0"/>
    <n v="0"/>
    <n v="7.6335877862595417E-3"/>
    <n v="0"/>
    <n v="0"/>
    <n v="0"/>
    <n v="0"/>
    <n v="0"/>
    <n v="0"/>
    <n v="0"/>
  </r>
  <r>
    <s v="0014"/>
    <x v="3"/>
    <s v="José Borba"/>
    <m/>
    <m/>
    <m/>
    <n v="2"/>
    <m/>
    <m/>
    <m/>
    <m/>
    <m/>
    <m/>
    <m/>
    <n v="0"/>
    <n v="0"/>
    <n v="0"/>
    <n v="7.6335877862595417E-3"/>
    <n v="0"/>
    <n v="0"/>
    <n v="0"/>
    <n v="0"/>
    <n v="0"/>
    <n v="0"/>
    <n v="0"/>
  </r>
  <r>
    <s v="0605"/>
    <x v="7"/>
    <s v="Danilo Bavaroski"/>
    <m/>
    <m/>
    <m/>
    <n v="3"/>
    <m/>
    <m/>
    <m/>
    <m/>
    <m/>
    <m/>
    <m/>
    <n v="0"/>
    <n v="0"/>
    <n v="0"/>
    <n v="1.1450381679389313E-2"/>
    <n v="0"/>
    <n v="0"/>
    <n v="0"/>
    <n v="0"/>
    <n v="0"/>
    <n v="0"/>
    <n v="0"/>
  </r>
  <r>
    <s v="0605"/>
    <x v="7"/>
    <s v="Danilo Bavaroski"/>
    <m/>
    <m/>
    <m/>
    <n v="26"/>
    <m/>
    <m/>
    <m/>
    <m/>
    <m/>
    <m/>
    <m/>
    <n v="0"/>
    <n v="0"/>
    <n v="0"/>
    <n v="9.9236641221374045E-2"/>
    <n v="0"/>
    <n v="0"/>
    <n v="0"/>
    <n v="0"/>
    <n v="0"/>
    <n v="0"/>
    <n v="0"/>
  </r>
  <r>
    <s v="0605"/>
    <x v="7"/>
    <s v="Danilo Bavaroski"/>
    <m/>
    <m/>
    <m/>
    <n v="9"/>
    <m/>
    <m/>
    <m/>
    <m/>
    <m/>
    <m/>
    <m/>
    <n v="0"/>
    <n v="0"/>
    <n v="0"/>
    <n v="3.4351145038167941E-2"/>
    <n v="0"/>
    <n v="0"/>
    <n v="0"/>
    <n v="0"/>
    <n v="0"/>
    <n v="0"/>
    <n v="0"/>
  </r>
  <r>
    <s v="0605"/>
    <x v="7"/>
    <s v="Danilo Bavaroski"/>
    <m/>
    <m/>
    <m/>
    <n v="13"/>
    <m/>
    <m/>
    <m/>
    <m/>
    <m/>
    <m/>
    <m/>
    <n v="0"/>
    <n v="0"/>
    <n v="0"/>
    <n v="4.9618320610687022E-2"/>
    <n v="0"/>
    <n v="0"/>
    <n v="0"/>
    <n v="0"/>
    <n v="0"/>
    <n v="0"/>
    <n v="0"/>
  </r>
  <r>
    <s v="0605"/>
    <x v="7"/>
    <s v="Danilo Bavaroski"/>
    <m/>
    <m/>
    <m/>
    <n v="13"/>
    <m/>
    <m/>
    <m/>
    <m/>
    <m/>
    <m/>
    <m/>
    <n v="0"/>
    <n v="0"/>
    <n v="0"/>
    <n v="4.9618320610687022E-2"/>
    <n v="0"/>
    <n v="0"/>
    <n v="0"/>
    <n v="0"/>
    <n v="0"/>
    <n v="0"/>
    <n v="0"/>
  </r>
  <r>
    <s v="0578"/>
    <x v="1"/>
    <s v="Gustavo Bertoncini"/>
    <m/>
    <m/>
    <m/>
    <n v="21"/>
    <m/>
    <m/>
    <m/>
    <m/>
    <m/>
    <m/>
    <m/>
    <n v="0"/>
    <n v="0"/>
    <n v="0"/>
    <n v="8.0152671755725186E-2"/>
    <n v="0"/>
    <n v="0"/>
    <n v="0"/>
    <n v="0"/>
    <n v="0"/>
    <n v="0"/>
    <n v="0"/>
  </r>
  <r>
    <s v="0524"/>
    <x v="2"/>
    <s v="Emerson Luiz"/>
    <m/>
    <m/>
    <m/>
    <n v="6"/>
    <m/>
    <m/>
    <m/>
    <m/>
    <m/>
    <m/>
    <m/>
    <n v="0"/>
    <n v="0"/>
    <n v="0"/>
    <n v="2.2900763358778626E-2"/>
    <n v="0"/>
    <n v="0"/>
    <n v="0"/>
    <n v="0"/>
    <n v="0"/>
    <n v="0"/>
    <n v="0"/>
  </r>
  <r>
    <s v="0524"/>
    <x v="2"/>
    <s v="Emerson Luiz"/>
    <m/>
    <m/>
    <m/>
    <n v="5"/>
    <m/>
    <m/>
    <m/>
    <m/>
    <m/>
    <m/>
    <m/>
    <n v="0"/>
    <n v="0"/>
    <n v="0"/>
    <n v="1.9083969465648856E-2"/>
    <n v="0"/>
    <n v="0"/>
    <n v="0"/>
    <n v="0"/>
    <n v="0"/>
    <n v="0"/>
    <n v="0"/>
  </r>
  <r>
    <s v="0549"/>
    <x v="8"/>
    <s v="Marden Rodrigo"/>
    <m/>
    <m/>
    <m/>
    <n v="6"/>
    <m/>
    <m/>
    <m/>
    <m/>
    <m/>
    <m/>
    <m/>
    <n v="0"/>
    <n v="0"/>
    <n v="0"/>
    <n v="2.2900763358778626E-2"/>
    <n v="0"/>
    <n v="0"/>
    <n v="0"/>
    <n v="0"/>
    <n v="0"/>
    <n v="0"/>
    <n v="0"/>
  </r>
  <r>
    <s v="0692"/>
    <x v="9"/>
    <s v="Danilo Bavaroski"/>
    <m/>
    <m/>
    <m/>
    <n v="1"/>
    <m/>
    <m/>
    <m/>
    <m/>
    <m/>
    <m/>
    <m/>
    <n v="0"/>
    <n v="0"/>
    <n v="0"/>
    <n v="3.8167938931297708E-3"/>
    <n v="0"/>
    <n v="0"/>
    <n v="0"/>
    <n v="0"/>
    <n v="0"/>
    <n v="0"/>
    <n v="0"/>
  </r>
  <r>
    <s v="0347"/>
    <x v="3"/>
    <s v="José Borba"/>
    <m/>
    <m/>
    <m/>
    <m/>
    <n v="15"/>
    <m/>
    <m/>
    <m/>
    <m/>
    <m/>
    <m/>
    <n v="0"/>
    <n v="0"/>
    <n v="0"/>
    <n v="0"/>
    <n v="7.8534031413612565E-2"/>
    <n v="0"/>
    <n v="0"/>
    <n v="0"/>
    <n v="0"/>
    <n v="0"/>
    <n v="0"/>
  </r>
  <r>
    <s v="0347"/>
    <x v="3"/>
    <s v="José Borba"/>
    <m/>
    <m/>
    <m/>
    <m/>
    <n v="2"/>
    <m/>
    <m/>
    <m/>
    <m/>
    <m/>
    <m/>
    <n v="0"/>
    <n v="0"/>
    <n v="0"/>
    <n v="0"/>
    <n v="1.0471204188481676E-2"/>
    <n v="0"/>
    <n v="0"/>
    <n v="0"/>
    <n v="0"/>
    <n v="0"/>
    <n v="0"/>
  </r>
  <r>
    <s v="0347"/>
    <x v="3"/>
    <s v="José Borba"/>
    <m/>
    <m/>
    <m/>
    <m/>
    <n v="6"/>
    <m/>
    <m/>
    <m/>
    <m/>
    <m/>
    <m/>
    <n v="0"/>
    <n v="0"/>
    <n v="0"/>
    <n v="0"/>
    <n v="3.1413612565445025E-2"/>
    <n v="0"/>
    <n v="0"/>
    <n v="0"/>
    <n v="0"/>
    <n v="0"/>
    <n v="0"/>
  </r>
  <r>
    <s v="0347"/>
    <x v="3"/>
    <s v="José Borba"/>
    <m/>
    <m/>
    <m/>
    <m/>
    <n v="23"/>
    <m/>
    <m/>
    <m/>
    <m/>
    <m/>
    <m/>
    <n v="0"/>
    <n v="0"/>
    <n v="0"/>
    <n v="0"/>
    <n v="0.12041884816753927"/>
    <n v="0"/>
    <n v="0"/>
    <n v="0"/>
    <n v="0"/>
    <n v="0"/>
    <n v="0"/>
  </r>
  <r>
    <s v="0347"/>
    <x v="3"/>
    <s v="José Borba"/>
    <m/>
    <m/>
    <m/>
    <m/>
    <n v="16"/>
    <m/>
    <m/>
    <m/>
    <m/>
    <m/>
    <m/>
    <n v="0"/>
    <n v="0"/>
    <n v="0"/>
    <n v="0"/>
    <n v="8.3769633507853408E-2"/>
    <n v="0"/>
    <n v="0"/>
    <n v="0"/>
    <n v="0"/>
    <n v="0"/>
    <n v="0"/>
  </r>
  <r>
    <s v="0347"/>
    <x v="3"/>
    <s v="José Borba"/>
    <m/>
    <m/>
    <m/>
    <m/>
    <n v="5"/>
    <m/>
    <m/>
    <m/>
    <m/>
    <m/>
    <m/>
    <n v="0"/>
    <n v="0"/>
    <n v="0"/>
    <n v="0"/>
    <n v="2.6178010471204188E-2"/>
    <n v="0"/>
    <n v="0"/>
    <n v="0"/>
    <n v="0"/>
    <n v="0"/>
    <n v="0"/>
  </r>
  <r>
    <s v="0347"/>
    <x v="3"/>
    <s v="José Borba"/>
    <m/>
    <m/>
    <m/>
    <m/>
    <n v="3"/>
    <m/>
    <m/>
    <m/>
    <m/>
    <m/>
    <m/>
    <n v="0"/>
    <n v="0"/>
    <n v="0"/>
    <n v="0"/>
    <n v="1.5706806282722512E-2"/>
    <n v="0"/>
    <n v="0"/>
    <n v="0"/>
    <n v="0"/>
    <n v="0"/>
    <n v="0"/>
  </r>
  <r>
    <s v="2039"/>
    <x v="6"/>
    <s v="Luciano Bueno"/>
    <m/>
    <m/>
    <m/>
    <m/>
    <n v="45"/>
    <m/>
    <m/>
    <m/>
    <m/>
    <m/>
    <m/>
    <n v="0"/>
    <n v="0"/>
    <n v="0"/>
    <n v="0"/>
    <n v="0.2356020942408377"/>
    <n v="0"/>
    <n v="0"/>
    <n v="0"/>
    <n v="0"/>
    <n v="0"/>
    <n v="0"/>
  </r>
  <r>
    <s v="0605"/>
    <x v="7"/>
    <s v="Danilo Bavaroski"/>
    <m/>
    <m/>
    <m/>
    <m/>
    <n v="26"/>
    <m/>
    <m/>
    <m/>
    <m/>
    <m/>
    <m/>
    <n v="0"/>
    <n v="0"/>
    <n v="0"/>
    <n v="0"/>
    <n v="0.13612565445026178"/>
    <n v="0"/>
    <n v="0"/>
    <n v="0"/>
    <n v="0"/>
    <n v="0"/>
    <n v="0"/>
  </r>
  <r>
    <s v="0605"/>
    <x v="7"/>
    <s v="Danilo Bavaroski"/>
    <m/>
    <m/>
    <m/>
    <m/>
    <n v="15"/>
    <m/>
    <m/>
    <m/>
    <m/>
    <m/>
    <m/>
    <n v="0"/>
    <n v="0"/>
    <n v="0"/>
    <n v="0"/>
    <n v="7.8534031413612565E-2"/>
    <n v="0"/>
    <n v="0"/>
    <n v="0"/>
    <n v="0"/>
    <n v="0"/>
    <n v="0"/>
  </r>
  <r>
    <s v="0646"/>
    <x v="1"/>
    <s v="Wigor Faria"/>
    <m/>
    <m/>
    <m/>
    <m/>
    <n v="25"/>
    <m/>
    <m/>
    <m/>
    <m/>
    <m/>
    <m/>
    <n v="0"/>
    <n v="0"/>
    <n v="0"/>
    <n v="0"/>
    <n v="0.13089005235602094"/>
    <n v="0"/>
    <n v="0"/>
    <n v="0"/>
    <n v="0"/>
    <n v="0"/>
    <n v="0"/>
  </r>
  <r>
    <s v="0530"/>
    <x v="2"/>
    <s v="Emerson Luiz"/>
    <m/>
    <m/>
    <m/>
    <m/>
    <n v="8"/>
    <m/>
    <m/>
    <m/>
    <m/>
    <m/>
    <m/>
    <n v="0"/>
    <n v="0"/>
    <n v="0"/>
    <n v="0"/>
    <n v="4.1884816753926704E-2"/>
    <n v="0"/>
    <n v="0"/>
    <n v="0"/>
    <n v="0"/>
    <n v="0"/>
    <n v="0"/>
  </r>
  <r>
    <s v="0272"/>
    <x v="3"/>
    <s v="André Teixeira"/>
    <m/>
    <m/>
    <m/>
    <m/>
    <n v="2"/>
    <m/>
    <m/>
    <m/>
    <m/>
    <m/>
    <m/>
    <n v="0"/>
    <n v="0"/>
    <n v="0"/>
    <n v="0"/>
    <n v="1.0471204188481676E-2"/>
    <n v="0"/>
    <n v="0"/>
    <n v="0"/>
    <n v="0"/>
    <n v="0"/>
    <n v="0"/>
  </r>
  <r>
    <s v="0378"/>
    <x v="4"/>
    <s v="Marden Rodrigo"/>
    <m/>
    <m/>
    <m/>
    <m/>
    <m/>
    <n v="35"/>
    <m/>
    <m/>
    <m/>
    <m/>
    <m/>
    <n v="0"/>
    <n v="0"/>
    <n v="0"/>
    <n v="0"/>
    <n v="0"/>
    <n v="8.1206496519721574E-2"/>
    <n v="0"/>
    <n v="0"/>
    <n v="0"/>
    <n v="0"/>
    <n v="0"/>
  </r>
  <r>
    <s v="0378"/>
    <x v="4"/>
    <s v="Marden Rodrigo"/>
    <m/>
    <m/>
    <m/>
    <m/>
    <m/>
    <n v="35"/>
    <m/>
    <m/>
    <m/>
    <m/>
    <m/>
    <n v="0"/>
    <n v="0"/>
    <n v="0"/>
    <n v="0"/>
    <n v="0"/>
    <n v="8.1206496519721574E-2"/>
    <n v="0"/>
    <n v="0"/>
    <n v="0"/>
    <n v="0"/>
    <n v="0"/>
  </r>
  <r>
    <s v="0378"/>
    <x v="4"/>
    <s v="Marden Rodrigo"/>
    <m/>
    <m/>
    <m/>
    <m/>
    <m/>
    <n v="4"/>
    <m/>
    <m/>
    <m/>
    <m/>
    <m/>
    <n v="0"/>
    <n v="0"/>
    <n v="0"/>
    <n v="0"/>
    <n v="0"/>
    <n v="9.2807424593967514E-3"/>
    <n v="0"/>
    <n v="0"/>
    <n v="0"/>
    <n v="0"/>
    <n v="0"/>
  </r>
  <r>
    <s v="0378"/>
    <x v="4"/>
    <s v="Marden Rodrigo"/>
    <m/>
    <m/>
    <m/>
    <m/>
    <m/>
    <n v="13"/>
    <m/>
    <m/>
    <m/>
    <m/>
    <m/>
    <n v="0"/>
    <n v="0"/>
    <n v="0"/>
    <n v="0"/>
    <n v="0"/>
    <n v="3.0162412993039442E-2"/>
    <n v="0"/>
    <n v="0"/>
    <n v="0"/>
    <n v="0"/>
    <n v="0"/>
  </r>
  <r>
    <s v="0378"/>
    <x v="4"/>
    <s v="Marden Rodrigo"/>
    <m/>
    <m/>
    <m/>
    <m/>
    <m/>
    <n v="6"/>
    <m/>
    <m/>
    <m/>
    <m/>
    <m/>
    <n v="0"/>
    <n v="0"/>
    <n v="0"/>
    <n v="0"/>
    <n v="0"/>
    <n v="1.3921113689095127E-2"/>
    <n v="0"/>
    <n v="0"/>
    <n v="0"/>
    <n v="0"/>
    <n v="0"/>
  </r>
  <r>
    <s v="0378"/>
    <x v="4"/>
    <s v="Marden Rodrigo"/>
    <m/>
    <m/>
    <m/>
    <m/>
    <m/>
    <n v="14"/>
    <m/>
    <m/>
    <m/>
    <m/>
    <m/>
    <n v="0"/>
    <n v="0"/>
    <n v="0"/>
    <n v="0"/>
    <n v="0"/>
    <n v="3.248259860788863E-2"/>
    <n v="0"/>
    <n v="0"/>
    <n v="0"/>
    <n v="0"/>
    <n v="0"/>
  </r>
  <r>
    <s v="0378"/>
    <x v="4"/>
    <s v="Marden Rodrigo"/>
    <m/>
    <m/>
    <m/>
    <m/>
    <m/>
    <n v="16"/>
    <m/>
    <m/>
    <m/>
    <m/>
    <m/>
    <n v="0"/>
    <n v="0"/>
    <n v="0"/>
    <n v="0"/>
    <n v="0"/>
    <n v="3.7122969837587005E-2"/>
    <n v="0"/>
    <n v="0"/>
    <n v="0"/>
    <n v="0"/>
    <n v="0"/>
  </r>
  <r>
    <s v="0378"/>
    <x v="4"/>
    <s v="Marden Rodrigo"/>
    <m/>
    <m/>
    <m/>
    <m/>
    <m/>
    <n v="63"/>
    <m/>
    <m/>
    <m/>
    <m/>
    <m/>
    <n v="0"/>
    <n v="0"/>
    <n v="0"/>
    <n v="0"/>
    <n v="0"/>
    <n v="0.14617169373549885"/>
    <n v="0"/>
    <n v="0"/>
    <n v="0"/>
    <n v="0"/>
    <n v="0"/>
  </r>
  <r>
    <s v="0347"/>
    <x v="3"/>
    <s v="José Borba"/>
    <m/>
    <m/>
    <m/>
    <m/>
    <m/>
    <n v="2"/>
    <m/>
    <m/>
    <m/>
    <m/>
    <m/>
    <n v="0"/>
    <n v="0"/>
    <n v="0"/>
    <n v="0"/>
    <n v="0"/>
    <n v="4.6403712296983757E-3"/>
    <n v="0"/>
    <n v="0"/>
    <n v="0"/>
    <n v="0"/>
    <n v="0"/>
  </r>
  <r>
    <s v="0347"/>
    <x v="3"/>
    <s v="José Borba"/>
    <m/>
    <m/>
    <m/>
    <m/>
    <m/>
    <n v="5"/>
    <m/>
    <m/>
    <m/>
    <m/>
    <m/>
    <n v="0"/>
    <n v="0"/>
    <n v="0"/>
    <n v="0"/>
    <n v="0"/>
    <n v="1.1600928074245939E-2"/>
    <n v="0"/>
    <n v="0"/>
    <n v="0"/>
    <n v="0"/>
    <n v="0"/>
  </r>
  <r>
    <s v="0347"/>
    <x v="3"/>
    <s v="José Borba"/>
    <m/>
    <m/>
    <m/>
    <m/>
    <m/>
    <n v="11"/>
    <m/>
    <m/>
    <m/>
    <m/>
    <m/>
    <n v="0"/>
    <n v="0"/>
    <n v="0"/>
    <n v="0"/>
    <n v="0"/>
    <n v="2.5522041763341066E-2"/>
    <n v="0"/>
    <n v="0"/>
    <n v="0"/>
    <n v="0"/>
    <n v="0"/>
  </r>
  <r>
    <s v="0347"/>
    <x v="3"/>
    <s v="José Borba"/>
    <m/>
    <m/>
    <m/>
    <m/>
    <m/>
    <n v="6"/>
    <m/>
    <m/>
    <m/>
    <m/>
    <m/>
    <n v="0"/>
    <n v="0"/>
    <n v="0"/>
    <n v="0"/>
    <n v="0"/>
    <n v="1.3921113689095127E-2"/>
    <n v="0"/>
    <n v="0"/>
    <n v="0"/>
    <n v="0"/>
    <n v="0"/>
  </r>
  <r>
    <s v="0347"/>
    <x v="3"/>
    <s v="José Borba"/>
    <m/>
    <m/>
    <m/>
    <m/>
    <m/>
    <n v="28"/>
    <m/>
    <m/>
    <m/>
    <m/>
    <m/>
    <n v="0"/>
    <n v="0"/>
    <n v="0"/>
    <n v="0"/>
    <n v="0"/>
    <n v="6.4965197215777259E-2"/>
    <n v="0"/>
    <n v="0"/>
    <n v="0"/>
    <n v="0"/>
    <n v="0"/>
  </r>
  <r>
    <s v="0453"/>
    <x v="0"/>
    <s v="José Borba"/>
    <m/>
    <m/>
    <m/>
    <m/>
    <m/>
    <n v="20"/>
    <m/>
    <m/>
    <m/>
    <m/>
    <m/>
    <n v="0"/>
    <n v="0"/>
    <n v="0"/>
    <n v="0"/>
    <n v="0"/>
    <n v="4.6403712296983757E-2"/>
    <n v="0"/>
    <n v="0"/>
    <n v="0"/>
    <n v="0"/>
    <n v="0"/>
  </r>
  <r>
    <s v="0453"/>
    <x v="0"/>
    <s v="José Borba"/>
    <m/>
    <m/>
    <m/>
    <m/>
    <m/>
    <n v="22"/>
    <m/>
    <m/>
    <m/>
    <m/>
    <m/>
    <n v="0"/>
    <n v="0"/>
    <n v="0"/>
    <n v="0"/>
    <n v="0"/>
    <n v="5.1044083526682132E-2"/>
    <n v="0"/>
    <n v="0"/>
    <n v="0"/>
    <n v="0"/>
    <n v="0"/>
  </r>
  <r>
    <s v="0535"/>
    <x v="2"/>
    <s v="Emerson Luiz"/>
    <m/>
    <m/>
    <m/>
    <m/>
    <m/>
    <n v="22"/>
    <m/>
    <m/>
    <m/>
    <m/>
    <m/>
    <n v="0"/>
    <n v="0"/>
    <n v="0"/>
    <n v="0"/>
    <n v="0"/>
    <n v="5.1044083526682132E-2"/>
    <n v="0"/>
    <n v="0"/>
    <n v="0"/>
    <n v="0"/>
    <n v="0"/>
  </r>
  <r>
    <s v="0535"/>
    <x v="2"/>
    <s v="Emerson Luiz"/>
    <m/>
    <m/>
    <m/>
    <m/>
    <m/>
    <n v="4"/>
    <m/>
    <m/>
    <m/>
    <m/>
    <m/>
    <n v="0"/>
    <n v="0"/>
    <n v="0"/>
    <n v="0"/>
    <n v="0"/>
    <n v="9.2807424593967514E-3"/>
    <n v="0"/>
    <n v="0"/>
    <n v="0"/>
    <n v="0"/>
    <n v="0"/>
  </r>
  <r>
    <s v="0535"/>
    <x v="2"/>
    <s v="Emerson Luiz"/>
    <m/>
    <m/>
    <m/>
    <m/>
    <m/>
    <n v="5"/>
    <m/>
    <m/>
    <m/>
    <m/>
    <m/>
    <n v="0"/>
    <n v="0"/>
    <n v="0"/>
    <n v="0"/>
    <n v="0"/>
    <n v="1.1600928074245939E-2"/>
    <n v="0"/>
    <n v="0"/>
    <n v="0"/>
    <n v="0"/>
    <n v="0"/>
  </r>
  <r>
    <s v="0535"/>
    <x v="2"/>
    <s v="Emerson Luiz"/>
    <m/>
    <m/>
    <m/>
    <m/>
    <m/>
    <n v="1"/>
    <m/>
    <m/>
    <m/>
    <m/>
    <m/>
    <n v="0"/>
    <n v="0"/>
    <n v="0"/>
    <n v="0"/>
    <n v="0"/>
    <n v="2.3201856148491878E-3"/>
    <n v="0"/>
    <n v="0"/>
    <n v="0"/>
    <n v="0"/>
    <n v="0"/>
  </r>
  <r>
    <s v="0535"/>
    <x v="2"/>
    <s v="Emerson Luiz"/>
    <m/>
    <m/>
    <m/>
    <m/>
    <m/>
    <n v="0"/>
    <m/>
    <m/>
    <m/>
    <m/>
    <m/>
    <n v="0"/>
    <n v="0"/>
    <n v="0"/>
    <n v="0"/>
    <n v="0"/>
    <n v="0"/>
    <n v="0"/>
    <n v="0"/>
    <n v="0"/>
    <n v="0"/>
    <n v="0"/>
  </r>
  <r>
    <s v="0535"/>
    <x v="2"/>
    <s v="Emerson Luiz"/>
    <m/>
    <m/>
    <m/>
    <m/>
    <m/>
    <n v="1"/>
    <m/>
    <m/>
    <m/>
    <m/>
    <m/>
    <n v="0"/>
    <n v="0"/>
    <n v="0"/>
    <n v="0"/>
    <n v="0"/>
    <n v="2.3201856148491878E-3"/>
    <n v="0"/>
    <n v="0"/>
    <n v="0"/>
    <n v="0"/>
    <n v="0"/>
  </r>
  <r>
    <s v="0552"/>
    <x v="3"/>
    <s v="André Teixeira"/>
    <m/>
    <m/>
    <m/>
    <m/>
    <m/>
    <n v="26"/>
    <m/>
    <m/>
    <m/>
    <m/>
    <m/>
    <n v="0"/>
    <n v="0"/>
    <n v="0"/>
    <n v="0"/>
    <n v="0"/>
    <n v="6.0324825986078884E-2"/>
    <n v="0"/>
    <n v="0"/>
    <n v="0"/>
    <n v="0"/>
    <n v="0"/>
  </r>
  <r>
    <s v="0536"/>
    <x v="8"/>
    <s v="Marden Rodrigo"/>
    <m/>
    <m/>
    <m/>
    <m/>
    <m/>
    <n v="5"/>
    <m/>
    <m/>
    <m/>
    <m/>
    <m/>
    <n v="0"/>
    <n v="0"/>
    <n v="0"/>
    <n v="0"/>
    <n v="0"/>
    <n v="1.1600928074245939E-2"/>
    <n v="0"/>
    <n v="0"/>
    <n v="0"/>
    <n v="0"/>
    <n v="0"/>
  </r>
  <r>
    <s v="0536"/>
    <x v="8"/>
    <s v="Marden Rodrigo"/>
    <m/>
    <m/>
    <m/>
    <m/>
    <m/>
    <n v="1"/>
    <m/>
    <m/>
    <m/>
    <m/>
    <m/>
    <n v="0"/>
    <n v="0"/>
    <n v="0"/>
    <n v="0"/>
    <n v="0"/>
    <n v="2.3201856148491878E-3"/>
    <n v="0"/>
    <n v="0"/>
    <n v="0"/>
    <n v="0"/>
    <n v="0"/>
  </r>
  <r>
    <s v="0536"/>
    <x v="8"/>
    <s v="Marden Rodrigo"/>
    <m/>
    <m/>
    <m/>
    <m/>
    <m/>
    <n v="18"/>
    <m/>
    <m/>
    <m/>
    <m/>
    <m/>
    <n v="0"/>
    <n v="0"/>
    <n v="0"/>
    <n v="0"/>
    <n v="0"/>
    <n v="4.1763341067285381E-2"/>
    <n v="0"/>
    <n v="0"/>
    <n v="0"/>
    <n v="0"/>
    <n v="0"/>
  </r>
  <r>
    <s v="0677"/>
    <x v="3"/>
    <s v="André Teixeira"/>
    <m/>
    <m/>
    <m/>
    <m/>
    <m/>
    <n v="15"/>
    <m/>
    <m/>
    <m/>
    <m/>
    <m/>
    <n v="0"/>
    <n v="0"/>
    <n v="0"/>
    <n v="0"/>
    <n v="0"/>
    <n v="3.4802784222737818E-2"/>
    <n v="0"/>
    <n v="0"/>
    <n v="0"/>
    <n v="0"/>
    <n v="0"/>
  </r>
  <r>
    <s v="0677"/>
    <x v="3"/>
    <s v="André Teixeira"/>
    <m/>
    <m/>
    <m/>
    <m/>
    <m/>
    <n v="7"/>
    <m/>
    <m/>
    <m/>
    <m/>
    <m/>
    <n v="0"/>
    <n v="0"/>
    <n v="0"/>
    <n v="0"/>
    <n v="0"/>
    <n v="1.6241299303944315E-2"/>
    <n v="0"/>
    <n v="0"/>
    <n v="0"/>
    <n v="0"/>
    <n v="0"/>
  </r>
  <r>
    <s v="0558"/>
    <x v="5"/>
    <s v="Wigor Faria"/>
    <m/>
    <m/>
    <m/>
    <m/>
    <m/>
    <n v="22"/>
    <m/>
    <m/>
    <m/>
    <m/>
    <m/>
    <n v="0"/>
    <n v="0"/>
    <n v="0"/>
    <n v="0"/>
    <n v="0"/>
    <n v="5.1044083526682132E-2"/>
    <n v="0"/>
    <n v="0"/>
    <n v="0"/>
    <n v="0"/>
    <n v="0"/>
  </r>
  <r>
    <s v="0458"/>
    <x v="3"/>
    <s v="Pedro Bridi"/>
    <m/>
    <m/>
    <m/>
    <m/>
    <m/>
    <n v="21"/>
    <m/>
    <m/>
    <m/>
    <m/>
    <m/>
    <n v="0"/>
    <n v="0"/>
    <n v="0"/>
    <n v="0"/>
    <n v="0"/>
    <n v="4.8723897911832945E-2"/>
    <n v="0"/>
    <n v="0"/>
    <n v="0"/>
    <n v="0"/>
    <n v="0"/>
  </r>
  <r>
    <s v="0577"/>
    <x v="2"/>
    <s v="Emerson Luiz"/>
    <m/>
    <m/>
    <m/>
    <m/>
    <m/>
    <n v="3"/>
    <m/>
    <m/>
    <m/>
    <m/>
    <m/>
    <n v="0"/>
    <n v="0"/>
    <n v="0"/>
    <n v="0"/>
    <n v="0"/>
    <n v="6.9605568445475635E-3"/>
    <n v="0"/>
    <n v="0"/>
    <n v="0"/>
    <n v="0"/>
    <n v="0"/>
  </r>
  <r>
    <s v="0353"/>
    <x v="2"/>
    <s v="Emerson Luiz"/>
    <m/>
    <m/>
    <m/>
    <m/>
    <m/>
    <m/>
    <n v="40"/>
    <m/>
    <m/>
    <m/>
    <m/>
    <n v="0"/>
    <n v="0"/>
    <n v="0"/>
    <n v="0"/>
    <n v="0"/>
    <n v="0"/>
    <n v="0.11527377521613832"/>
    <n v="0"/>
    <n v="0"/>
    <n v="0"/>
    <n v="0"/>
  </r>
  <r>
    <s v="0353"/>
    <x v="2"/>
    <s v="Emerson Luiz"/>
    <m/>
    <m/>
    <m/>
    <m/>
    <m/>
    <m/>
    <n v="70"/>
    <m/>
    <m/>
    <m/>
    <m/>
    <n v="0"/>
    <n v="0"/>
    <n v="0"/>
    <n v="0"/>
    <n v="0"/>
    <n v="0"/>
    <n v="0.20172910662824209"/>
    <n v="0"/>
    <n v="0"/>
    <n v="0"/>
    <n v="0"/>
  </r>
  <r>
    <s v="0353"/>
    <x v="2"/>
    <s v="Emerson Luiz"/>
    <m/>
    <m/>
    <m/>
    <m/>
    <m/>
    <m/>
    <n v="5"/>
    <m/>
    <m/>
    <m/>
    <m/>
    <n v="0"/>
    <n v="0"/>
    <n v="0"/>
    <n v="0"/>
    <n v="0"/>
    <n v="0"/>
    <n v="1.4409221902017291E-2"/>
    <n v="0"/>
    <n v="0"/>
    <n v="0"/>
    <n v="0"/>
  </r>
  <r>
    <s v="0545"/>
    <x v="3"/>
    <s v="André Teixeira"/>
    <m/>
    <m/>
    <m/>
    <m/>
    <m/>
    <m/>
    <n v="14"/>
    <m/>
    <m/>
    <m/>
    <m/>
    <n v="0"/>
    <n v="0"/>
    <n v="0"/>
    <n v="0"/>
    <n v="0"/>
    <n v="0"/>
    <n v="4.0345821325648415E-2"/>
    <n v="0"/>
    <n v="0"/>
    <n v="0"/>
    <n v="0"/>
  </r>
  <r>
    <s v="0545"/>
    <x v="3"/>
    <s v="André Teixeira"/>
    <m/>
    <m/>
    <m/>
    <m/>
    <m/>
    <m/>
    <n v="31"/>
    <m/>
    <m/>
    <m/>
    <m/>
    <n v="0"/>
    <n v="0"/>
    <n v="0"/>
    <n v="0"/>
    <n v="0"/>
    <n v="0"/>
    <n v="8.9337175792507204E-2"/>
    <n v="0"/>
    <n v="0"/>
    <n v="0"/>
    <n v="0"/>
  </r>
  <r>
    <s v="0545"/>
    <x v="3"/>
    <s v="André Teixeira"/>
    <m/>
    <m/>
    <m/>
    <m/>
    <m/>
    <m/>
    <n v="7"/>
    <m/>
    <m/>
    <m/>
    <m/>
    <n v="0"/>
    <n v="0"/>
    <n v="0"/>
    <n v="0"/>
    <n v="0"/>
    <n v="0"/>
    <n v="2.0172910662824207E-2"/>
    <n v="0"/>
    <n v="0"/>
    <n v="0"/>
    <n v="0"/>
  </r>
  <r>
    <s v="0589"/>
    <x v="10"/>
    <s v="Luciano Bueno"/>
    <m/>
    <m/>
    <m/>
    <m/>
    <m/>
    <m/>
    <n v="24"/>
    <m/>
    <m/>
    <m/>
    <m/>
    <n v="0"/>
    <n v="0"/>
    <n v="0"/>
    <n v="0"/>
    <n v="0"/>
    <n v="0"/>
    <n v="6.9164265129683003E-2"/>
    <n v="0"/>
    <n v="0"/>
    <n v="0"/>
    <n v="0"/>
  </r>
  <r>
    <s v="0589"/>
    <x v="10"/>
    <s v="Luciano Bueno"/>
    <m/>
    <m/>
    <m/>
    <m/>
    <m/>
    <m/>
    <n v="5"/>
    <m/>
    <m/>
    <m/>
    <m/>
    <n v="0"/>
    <n v="0"/>
    <n v="0"/>
    <n v="0"/>
    <n v="0"/>
    <n v="0"/>
    <n v="1.4409221902017291E-2"/>
    <n v="0"/>
    <n v="0"/>
    <n v="0"/>
    <n v="0"/>
  </r>
  <r>
    <s v="0589"/>
    <x v="10"/>
    <s v="Luciano Bueno"/>
    <m/>
    <m/>
    <m/>
    <m/>
    <m/>
    <m/>
    <n v="6"/>
    <m/>
    <m/>
    <m/>
    <m/>
    <n v="0"/>
    <n v="0"/>
    <n v="0"/>
    <n v="0"/>
    <n v="0"/>
    <n v="0"/>
    <n v="1.7291066282420751E-2"/>
    <n v="0"/>
    <n v="0"/>
    <n v="0"/>
    <n v="0"/>
  </r>
  <r>
    <s v="0589"/>
    <x v="10"/>
    <s v="Luciano Bueno"/>
    <m/>
    <m/>
    <m/>
    <m/>
    <m/>
    <m/>
    <n v="0"/>
    <m/>
    <m/>
    <m/>
    <m/>
    <n v="0"/>
    <n v="0"/>
    <n v="0"/>
    <n v="0"/>
    <n v="0"/>
    <n v="0"/>
    <n v="0"/>
    <n v="0"/>
    <n v="0"/>
    <n v="0"/>
    <n v="0"/>
  </r>
  <r>
    <s v="0508"/>
    <x v="6"/>
    <s v="Francisco ( Ag. Contratação)"/>
    <m/>
    <m/>
    <m/>
    <m/>
    <m/>
    <m/>
    <n v="34"/>
    <m/>
    <m/>
    <m/>
    <m/>
    <n v="0"/>
    <n v="0"/>
    <n v="0"/>
    <n v="0"/>
    <n v="0"/>
    <n v="0"/>
    <n v="9.7982708933717577E-2"/>
    <n v="0"/>
    <n v="0"/>
    <n v="0"/>
    <n v="0"/>
  </r>
  <r>
    <s v="0469"/>
    <x v="10"/>
    <s v="José Borba"/>
    <m/>
    <m/>
    <m/>
    <m/>
    <m/>
    <m/>
    <n v="29"/>
    <m/>
    <m/>
    <m/>
    <m/>
    <n v="0"/>
    <n v="0"/>
    <n v="0"/>
    <n v="0"/>
    <n v="0"/>
    <n v="0"/>
    <n v="8.3573487031700283E-2"/>
    <n v="0"/>
    <n v="0"/>
    <n v="0"/>
    <n v="0"/>
  </r>
  <r>
    <s v="0355"/>
    <x v="0"/>
    <s v="Emerson Luiz"/>
    <m/>
    <m/>
    <m/>
    <m/>
    <m/>
    <m/>
    <n v="1"/>
    <m/>
    <m/>
    <m/>
    <m/>
    <n v="0"/>
    <n v="0"/>
    <n v="0"/>
    <n v="0"/>
    <n v="0"/>
    <n v="0"/>
    <n v="2.881844380403458E-3"/>
    <n v="0"/>
    <n v="0"/>
    <n v="0"/>
    <n v="0"/>
  </r>
  <r>
    <s v="0355"/>
    <x v="0"/>
    <s v="Emerson Luiz"/>
    <m/>
    <m/>
    <m/>
    <m/>
    <m/>
    <m/>
    <n v="1"/>
    <m/>
    <m/>
    <m/>
    <m/>
    <n v="0"/>
    <n v="0"/>
    <n v="0"/>
    <n v="0"/>
    <n v="0"/>
    <n v="0"/>
    <n v="2.881844380403458E-3"/>
    <n v="0"/>
    <n v="0"/>
    <n v="0"/>
    <n v="0"/>
  </r>
  <r>
    <s v="0355"/>
    <x v="0"/>
    <s v="Emerson Luiz"/>
    <m/>
    <m/>
    <m/>
    <m/>
    <m/>
    <m/>
    <n v="2"/>
    <m/>
    <m/>
    <m/>
    <m/>
    <n v="0"/>
    <n v="0"/>
    <n v="0"/>
    <n v="0"/>
    <n v="0"/>
    <n v="0"/>
    <n v="5.763688760806916E-3"/>
    <n v="0"/>
    <n v="0"/>
    <n v="0"/>
    <n v="0"/>
  </r>
  <r>
    <s v="0355"/>
    <x v="0"/>
    <s v="Emerson Luiz"/>
    <m/>
    <m/>
    <m/>
    <m/>
    <m/>
    <m/>
    <n v="3"/>
    <m/>
    <m/>
    <m/>
    <m/>
    <n v="0"/>
    <n v="0"/>
    <n v="0"/>
    <n v="0"/>
    <n v="0"/>
    <n v="0"/>
    <n v="8.6455331412103754E-3"/>
    <n v="0"/>
    <n v="0"/>
    <n v="0"/>
    <n v="0"/>
  </r>
  <r>
    <s v="0355"/>
    <x v="0"/>
    <s v="Emerson Luiz"/>
    <m/>
    <m/>
    <m/>
    <m/>
    <m/>
    <m/>
    <n v="18"/>
    <m/>
    <m/>
    <m/>
    <m/>
    <n v="0"/>
    <n v="0"/>
    <n v="0"/>
    <n v="0"/>
    <n v="0"/>
    <n v="0"/>
    <n v="5.1873198847262249E-2"/>
    <n v="0"/>
    <n v="0"/>
    <n v="0"/>
    <n v="0"/>
  </r>
  <r>
    <s v="0436"/>
    <x v="0"/>
    <s v="Emerson Luiz"/>
    <m/>
    <m/>
    <m/>
    <m/>
    <m/>
    <m/>
    <n v="9"/>
    <m/>
    <m/>
    <m/>
    <m/>
    <n v="0"/>
    <n v="0"/>
    <n v="0"/>
    <n v="0"/>
    <n v="0"/>
    <n v="0"/>
    <n v="2.5936599423631124E-2"/>
    <n v="0"/>
    <n v="0"/>
    <n v="0"/>
    <n v="0"/>
  </r>
  <r>
    <s v="0436"/>
    <x v="0"/>
    <s v="Emerson Luiz"/>
    <m/>
    <m/>
    <m/>
    <m/>
    <m/>
    <m/>
    <n v="13"/>
    <m/>
    <m/>
    <m/>
    <m/>
    <n v="0"/>
    <n v="0"/>
    <n v="0"/>
    <n v="0"/>
    <n v="0"/>
    <n v="0"/>
    <n v="3.7463976945244955E-2"/>
    <n v="0"/>
    <n v="0"/>
    <n v="0"/>
    <n v="0"/>
  </r>
  <r>
    <s v="0425"/>
    <x v="3"/>
    <s v="Pedro Bridi"/>
    <m/>
    <m/>
    <m/>
    <m/>
    <m/>
    <m/>
    <n v="18"/>
    <m/>
    <m/>
    <m/>
    <m/>
    <n v="0"/>
    <n v="0"/>
    <n v="0"/>
    <n v="0"/>
    <n v="0"/>
    <n v="0"/>
    <n v="5.1873198847262249E-2"/>
    <n v="0"/>
    <n v="0"/>
    <n v="0"/>
    <n v="0"/>
  </r>
  <r>
    <s v="0564"/>
    <x v="10"/>
    <s v="Luciano Bueno"/>
    <m/>
    <m/>
    <m/>
    <m/>
    <m/>
    <m/>
    <n v="11"/>
    <m/>
    <m/>
    <m/>
    <m/>
    <n v="0"/>
    <n v="0"/>
    <n v="0"/>
    <n v="0"/>
    <n v="0"/>
    <n v="0"/>
    <n v="3.1700288184438041E-2"/>
    <n v="0"/>
    <n v="0"/>
    <n v="0"/>
    <n v="0"/>
  </r>
  <r>
    <s v="0560"/>
    <x v="10"/>
    <s v="Luciano Bueno"/>
    <m/>
    <m/>
    <m/>
    <m/>
    <m/>
    <m/>
    <n v="6"/>
    <m/>
    <m/>
    <m/>
    <m/>
    <n v="0"/>
    <n v="0"/>
    <n v="0"/>
    <n v="0"/>
    <n v="0"/>
    <n v="0"/>
    <n v="1.7291066282420751E-2"/>
    <n v="0"/>
    <n v="0"/>
    <n v="0"/>
    <n v="0"/>
  </r>
  <r>
    <s v="0354"/>
    <x v="2"/>
    <s v="Emerson Luiz"/>
    <m/>
    <m/>
    <m/>
    <m/>
    <m/>
    <m/>
    <m/>
    <n v="35"/>
    <m/>
    <m/>
    <m/>
    <n v="0"/>
    <n v="0"/>
    <n v="0"/>
    <n v="0"/>
    <n v="0"/>
    <n v="0"/>
    <n v="0"/>
    <n v="0.10903426791277258"/>
    <n v="0"/>
    <n v="0"/>
    <n v="0"/>
  </r>
  <r>
    <s v="0354"/>
    <x v="2"/>
    <s v="Emerson Luiz"/>
    <m/>
    <m/>
    <m/>
    <m/>
    <m/>
    <m/>
    <m/>
    <n v="21"/>
    <m/>
    <m/>
    <m/>
    <n v="0"/>
    <n v="0"/>
    <n v="0"/>
    <n v="0"/>
    <n v="0"/>
    <n v="0"/>
    <n v="0"/>
    <n v="6.5420560747663545E-2"/>
    <n v="0"/>
    <n v="0"/>
    <n v="0"/>
  </r>
  <r>
    <s v="0354"/>
    <x v="2"/>
    <s v="Emerson Luiz"/>
    <m/>
    <m/>
    <m/>
    <m/>
    <m/>
    <m/>
    <m/>
    <n v="25"/>
    <m/>
    <m/>
    <m/>
    <n v="0"/>
    <n v="0"/>
    <n v="0"/>
    <n v="0"/>
    <n v="0"/>
    <n v="0"/>
    <n v="0"/>
    <n v="7.7881619937694699E-2"/>
    <n v="0"/>
    <n v="0"/>
    <n v="0"/>
  </r>
  <r>
    <s v="0354"/>
    <x v="2"/>
    <s v="Emerson Luiz"/>
    <m/>
    <m/>
    <m/>
    <m/>
    <m/>
    <m/>
    <m/>
    <n v="10"/>
    <m/>
    <m/>
    <m/>
    <n v="0"/>
    <n v="0"/>
    <n v="0"/>
    <n v="0"/>
    <n v="0"/>
    <n v="0"/>
    <n v="0"/>
    <n v="3.1152647975077882E-2"/>
    <n v="0"/>
    <n v="0"/>
    <n v="0"/>
  </r>
  <r>
    <s v="0378"/>
    <x v="4"/>
    <s v="Marden Rodrigo"/>
    <m/>
    <m/>
    <m/>
    <m/>
    <m/>
    <m/>
    <m/>
    <n v="63"/>
    <m/>
    <m/>
    <m/>
    <n v="0"/>
    <n v="0"/>
    <n v="0"/>
    <n v="0"/>
    <n v="0"/>
    <n v="0"/>
    <n v="0"/>
    <n v="0.19626168224299065"/>
    <n v="0"/>
    <n v="0"/>
    <n v="0"/>
  </r>
  <r>
    <s v="2003"/>
    <x v="2"/>
    <s v="Emerson Luiz"/>
    <m/>
    <m/>
    <m/>
    <m/>
    <m/>
    <m/>
    <m/>
    <n v="36"/>
    <m/>
    <m/>
    <m/>
    <n v="0"/>
    <n v="0"/>
    <n v="0"/>
    <n v="0"/>
    <n v="0"/>
    <n v="0"/>
    <n v="0"/>
    <n v="0.11214953271028037"/>
    <n v="0"/>
    <n v="0"/>
    <n v="0"/>
  </r>
  <r>
    <s v="0652"/>
    <x v="10"/>
    <s v="Luciano Bueno"/>
    <m/>
    <m/>
    <m/>
    <m/>
    <m/>
    <m/>
    <m/>
    <n v="4"/>
    <m/>
    <m/>
    <m/>
    <n v="0"/>
    <n v="0"/>
    <n v="0"/>
    <n v="0"/>
    <n v="0"/>
    <n v="0"/>
    <n v="0"/>
    <n v="1.2461059190031152E-2"/>
    <n v="0"/>
    <n v="0"/>
    <n v="0"/>
  </r>
  <r>
    <s v="0652"/>
    <x v="10"/>
    <s v="Luciano Bueno"/>
    <m/>
    <m/>
    <m/>
    <m/>
    <m/>
    <m/>
    <m/>
    <n v="2"/>
    <m/>
    <m/>
    <m/>
    <n v="0"/>
    <n v="0"/>
    <n v="0"/>
    <n v="0"/>
    <n v="0"/>
    <n v="0"/>
    <n v="0"/>
    <n v="6.2305295950155761E-3"/>
    <n v="0"/>
    <n v="0"/>
    <n v="0"/>
  </r>
  <r>
    <s v="0652"/>
    <x v="10"/>
    <s v="Luciano Bueno"/>
    <m/>
    <m/>
    <m/>
    <m/>
    <m/>
    <m/>
    <m/>
    <n v="4"/>
    <m/>
    <m/>
    <m/>
    <n v="0"/>
    <n v="0"/>
    <n v="0"/>
    <n v="0"/>
    <n v="0"/>
    <n v="0"/>
    <n v="0"/>
    <n v="1.2461059190031152E-2"/>
    <n v="0"/>
    <n v="0"/>
    <n v="0"/>
  </r>
  <r>
    <s v="0652"/>
    <x v="10"/>
    <s v="Luciano Bueno"/>
    <m/>
    <m/>
    <m/>
    <m/>
    <m/>
    <m/>
    <m/>
    <n v="5"/>
    <m/>
    <m/>
    <m/>
    <n v="0"/>
    <n v="0"/>
    <n v="0"/>
    <n v="0"/>
    <n v="0"/>
    <n v="0"/>
    <n v="0"/>
    <n v="1.5576323987538941E-2"/>
    <n v="0"/>
    <n v="0"/>
    <n v="0"/>
  </r>
  <r>
    <s v="0652"/>
    <x v="10"/>
    <s v="Luciano Bueno"/>
    <m/>
    <m/>
    <m/>
    <m/>
    <m/>
    <m/>
    <m/>
    <n v="15"/>
    <m/>
    <m/>
    <m/>
    <n v="0"/>
    <n v="0"/>
    <n v="0"/>
    <n v="0"/>
    <n v="0"/>
    <n v="0"/>
    <n v="0"/>
    <n v="4.6728971962616821E-2"/>
    <n v="0"/>
    <n v="0"/>
    <n v="0"/>
  </r>
  <r>
    <s v="0652"/>
    <x v="10"/>
    <s v="Luciano Bueno"/>
    <m/>
    <m/>
    <m/>
    <m/>
    <m/>
    <m/>
    <m/>
    <n v="4"/>
    <m/>
    <m/>
    <m/>
    <n v="0"/>
    <n v="0"/>
    <n v="0"/>
    <n v="0"/>
    <n v="0"/>
    <n v="0"/>
    <n v="0"/>
    <n v="1.2461059190031152E-2"/>
    <n v="0"/>
    <n v="0"/>
    <n v="0"/>
  </r>
  <r>
    <s v="2012"/>
    <x v="0"/>
    <s v="Francisco ( Ag. Contratação)"/>
    <m/>
    <m/>
    <m/>
    <m/>
    <m/>
    <m/>
    <m/>
    <n v="34"/>
    <m/>
    <m/>
    <m/>
    <n v="0"/>
    <n v="0"/>
    <n v="0"/>
    <n v="0"/>
    <n v="0"/>
    <n v="0"/>
    <n v="0"/>
    <n v="0.1059190031152648"/>
    <n v="0"/>
    <n v="0"/>
    <n v="0"/>
  </r>
  <r>
    <s v="0688"/>
    <x v="7"/>
    <s v="Danilo Bavaroski"/>
    <m/>
    <m/>
    <m/>
    <m/>
    <m/>
    <m/>
    <m/>
    <n v="27"/>
    <m/>
    <m/>
    <m/>
    <n v="0"/>
    <n v="0"/>
    <n v="0"/>
    <n v="0"/>
    <n v="0"/>
    <n v="0"/>
    <n v="0"/>
    <n v="8.4112149532710276E-2"/>
    <n v="0"/>
    <n v="0"/>
    <n v="0"/>
  </r>
  <r>
    <s v="0528"/>
    <x v="5"/>
    <s v="Wigor Faria"/>
    <m/>
    <m/>
    <m/>
    <m/>
    <m/>
    <m/>
    <m/>
    <n v="24"/>
    <m/>
    <m/>
    <m/>
    <n v="0"/>
    <n v="0"/>
    <n v="0"/>
    <n v="0"/>
    <n v="0"/>
    <n v="0"/>
    <n v="0"/>
    <n v="7.476635514018691E-2"/>
    <n v="0"/>
    <n v="0"/>
    <n v="0"/>
  </r>
  <r>
    <s v="0564"/>
    <x v="10"/>
    <s v="Luciano Bueno"/>
    <m/>
    <m/>
    <m/>
    <m/>
    <m/>
    <m/>
    <m/>
    <n v="7"/>
    <m/>
    <m/>
    <m/>
    <n v="0"/>
    <n v="0"/>
    <n v="0"/>
    <n v="0"/>
    <n v="0"/>
    <n v="0"/>
    <n v="0"/>
    <n v="2.1806853582554516E-2"/>
    <n v="0"/>
    <n v="0"/>
    <n v="0"/>
  </r>
  <r>
    <s v="0564"/>
    <x v="10"/>
    <s v="Luciano Bueno"/>
    <m/>
    <m/>
    <m/>
    <m/>
    <m/>
    <m/>
    <m/>
    <n v="1"/>
    <m/>
    <m/>
    <m/>
    <n v="0"/>
    <n v="0"/>
    <n v="0"/>
    <n v="0"/>
    <n v="0"/>
    <n v="0"/>
    <n v="0"/>
    <n v="3.1152647975077881E-3"/>
    <n v="0"/>
    <n v="0"/>
    <n v="0"/>
  </r>
  <r>
    <s v="0425"/>
    <x v="3"/>
    <s v="Pedro Bridi"/>
    <m/>
    <m/>
    <m/>
    <m/>
    <m/>
    <m/>
    <m/>
    <n v="4"/>
    <m/>
    <m/>
    <m/>
    <n v="0"/>
    <n v="0"/>
    <n v="0"/>
    <n v="0"/>
    <n v="0"/>
    <n v="0"/>
    <n v="0"/>
    <n v="1.2461059190031152E-2"/>
    <n v="0"/>
    <n v="0"/>
    <n v="0"/>
  </r>
  <r>
    <s v="0425"/>
    <x v="3"/>
    <s v="Pedro Bridi"/>
    <m/>
    <m/>
    <m/>
    <m/>
    <m/>
    <m/>
    <m/>
    <n v="0"/>
    <m/>
    <m/>
    <m/>
    <n v="0"/>
    <n v="0"/>
    <n v="0"/>
    <n v="0"/>
    <n v="0"/>
    <n v="0"/>
    <n v="0"/>
    <n v="0"/>
    <n v="0"/>
    <n v="0"/>
    <n v="0"/>
  </r>
  <r>
    <s v="0378"/>
    <x v="4"/>
    <s v="Marden Rodrigo"/>
    <m/>
    <m/>
    <m/>
    <m/>
    <m/>
    <m/>
    <m/>
    <m/>
    <n v="19"/>
    <m/>
    <m/>
    <n v="0"/>
    <n v="0"/>
    <n v="0"/>
    <n v="0"/>
    <n v="0"/>
    <n v="0"/>
    <n v="0"/>
    <n v="0"/>
    <n v="6.1889250814332247E-2"/>
    <n v="0"/>
    <n v="0"/>
  </r>
  <r>
    <s v="0378"/>
    <x v="4"/>
    <s v="Marden Rodrigo"/>
    <m/>
    <m/>
    <m/>
    <m/>
    <m/>
    <m/>
    <m/>
    <m/>
    <n v="18"/>
    <m/>
    <m/>
    <n v="0"/>
    <n v="0"/>
    <n v="0"/>
    <n v="0"/>
    <n v="0"/>
    <n v="0"/>
    <n v="0"/>
    <n v="0"/>
    <n v="5.8631921824104233E-2"/>
    <n v="0"/>
    <n v="0"/>
  </r>
  <r>
    <s v="0378"/>
    <x v="4"/>
    <s v="Marden Rodrigo"/>
    <m/>
    <m/>
    <m/>
    <m/>
    <m/>
    <m/>
    <m/>
    <m/>
    <n v="40"/>
    <m/>
    <m/>
    <n v="0"/>
    <n v="0"/>
    <n v="0"/>
    <n v="0"/>
    <n v="0"/>
    <n v="0"/>
    <n v="0"/>
    <n v="0"/>
    <n v="0.13029315960912052"/>
    <n v="0"/>
    <n v="0"/>
  </r>
  <r>
    <s v="0378"/>
    <x v="4"/>
    <s v="Marden Rodrigo"/>
    <m/>
    <m/>
    <m/>
    <m/>
    <m/>
    <m/>
    <m/>
    <m/>
    <n v="14"/>
    <m/>
    <m/>
    <n v="0"/>
    <n v="0"/>
    <n v="0"/>
    <n v="0"/>
    <n v="0"/>
    <n v="0"/>
    <n v="0"/>
    <n v="0"/>
    <n v="4.5602605863192182E-2"/>
    <n v="0"/>
    <n v="0"/>
  </r>
  <r>
    <s v="0603"/>
    <x v="2"/>
    <s v="Emerson Luiz"/>
    <m/>
    <m/>
    <m/>
    <m/>
    <m/>
    <m/>
    <m/>
    <m/>
    <n v="77"/>
    <m/>
    <m/>
    <n v="0"/>
    <n v="0"/>
    <n v="0"/>
    <n v="0"/>
    <n v="0"/>
    <n v="0"/>
    <n v="0"/>
    <n v="0"/>
    <n v="0.250814332247557"/>
    <n v="0"/>
    <n v="0"/>
  </r>
  <r>
    <s v="0581"/>
    <x v="1"/>
    <s v="Wigor Faria"/>
    <m/>
    <m/>
    <m/>
    <m/>
    <m/>
    <m/>
    <m/>
    <m/>
    <n v="37"/>
    <m/>
    <m/>
    <n v="0"/>
    <n v="0"/>
    <n v="0"/>
    <n v="0"/>
    <n v="0"/>
    <n v="0"/>
    <n v="0"/>
    <n v="0"/>
    <n v="0.12052117263843648"/>
    <n v="0"/>
    <n v="0"/>
  </r>
  <r>
    <s v="0581"/>
    <x v="1"/>
    <s v="Wigor Faria"/>
    <m/>
    <m/>
    <m/>
    <m/>
    <m/>
    <m/>
    <m/>
    <m/>
    <n v="15"/>
    <m/>
    <m/>
    <n v="0"/>
    <n v="0"/>
    <n v="0"/>
    <n v="0"/>
    <n v="0"/>
    <n v="0"/>
    <n v="0"/>
    <n v="0"/>
    <n v="4.8859934853420196E-2"/>
    <n v="0"/>
    <n v="0"/>
  </r>
  <r>
    <s v="0526"/>
    <x v="6"/>
    <s v="Francisco ( Ag. Contratação)"/>
    <m/>
    <m/>
    <m/>
    <m/>
    <m/>
    <m/>
    <m/>
    <m/>
    <n v="39"/>
    <m/>
    <m/>
    <n v="0"/>
    <n v="0"/>
    <n v="0"/>
    <n v="0"/>
    <n v="0"/>
    <n v="0"/>
    <n v="0"/>
    <n v="0"/>
    <n v="0.12703583061889251"/>
    <n v="0"/>
    <n v="0"/>
  </r>
  <r>
    <s v="2015"/>
    <x v="7"/>
    <s v="Danilo Bavaroski"/>
    <m/>
    <m/>
    <m/>
    <m/>
    <m/>
    <m/>
    <m/>
    <m/>
    <n v="32"/>
    <m/>
    <m/>
    <n v="0"/>
    <n v="0"/>
    <n v="0"/>
    <n v="0"/>
    <n v="0"/>
    <n v="0"/>
    <n v="0"/>
    <n v="0"/>
    <n v="0.10423452768729642"/>
    <n v="0"/>
    <n v="0"/>
  </r>
  <r>
    <s v="0688"/>
    <x v="7"/>
    <s v="Danilo Bavaroski"/>
    <m/>
    <m/>
    <m/>
    <m/>
    <m/>
    <m/>
    <m/>
    <m/>
    <n v="8"/>
    <m/>
    <m/>
    <n v="0"/>
    <n v="0"/>
    <n v="0"/>
    <n v="0"/>
    <n v="0"/>
    <n v="0"/>
    <n v="0"/>
    <n v="0"/>
    <n v="2.6058631921824105E-2"/>
    <n v="0"/>
    <n v="0"/>
  </r>
  <r>
    <s v="0688"/>
    <x v="7"/>
    <s v="Danilo Bavaroski"/>
    <m/>
    <m/>
    <m/>
    <m/>
    <m/>
    <m/>
    <m/>
    <m/>
    <n v="8"/>
    <m/>
    <m/>
    <n v="0"/>
    <n v="0"/>
    <n v="0"/>
    <n v="0"/>
    <n v="0"/>
    <n v="0"/>
    <n v="0"/>
    <n v="0"/>
    <n v="2.6058631921824105E-2"/>
    <n v="0"/>
    <n v="0"/>
  </r>
  <r>
    <s v="0440"/>
    <x v="9"/>
    <s v="André Teixeira"/>
    <m/>
    <m/>
    <m/>
    <m/>
    <m/>
    <m/>
    <m/>
    <m/>
    <n v="0"/>
    <m/>
    <m/>
    <n v="0"/>
    <n v="0"/>
    <n v="0"/>
    <n v="0"/>
    <n v="0"/>
    <n v="0"/>
    <n v="0"/>
    <n v="0"/>
    <n v="0"/>
    <n v="0"/>
    <n v="0"/>
  </r>
  <r>
    <s v="0526"/>
    <x v="6"/>
    <s v="Francisco ( Ag. Contratação)"/>
    <m/>
    <m/>
    <m/>
    <m/>
    <m/>
    <m/>
    <m/>
    <m/>
    <m/>
    <n v="78"/>
    <m/>
    <n v="0"/>
    <n v="0"/>
    <n v="0"/>
    <n v="0"/>
    <n v="0"/>
    <n v="0"/>
    <n v="0"/>
    <n v="0"/>
    <n v="0"/>
    <n v="0.24374999999999999"/>
    <n v="0"/>
  </r>
  <r>
    <s v="0526"/>
    <x v="6"/>
    <s v="Francisco ( Ag. Contratação)"/>
    <m/>
    <m/>
    <m/>
    <m/>
    <m/>
    <m/>
    <m/>
    <m/>
    <m/>
    <n v="34"/>
    <m/>
    <n v="0"/>
    <n v="0"/>
    <n v="0"/>
    <n v="0"/>
    <n v="0"/>
    <n v="0"/>
    <n v="0"/>
    <n v="0"/>
    <n v="0"/>
    <n v="0.10625"/>
    <n v="0"/>
  </r>
  <r>
    <s v="0603"/>
    <x v="2"/>
    <s v="Emerson Luiz"/>
    <m/>
    <m/>
    <m/>
    <m/>
    <m/>
    <m/>
    <m/>
    <m/>
    <m/>
    <n v="24"/>
    <m/>
    <n v="0"/>
    <n v="0"/>
    <n v="0"/>
    <n v="0"/>
    <n v="0"/>
    <n v="0"/>
    <n v="0"/>
    <n v="0"/>
    <n v="0"/>
    <n v="7.4999999999999997E-2"/>
    <n v="0"/>
  </r>
  <r>
    <s v="0603"/>
    <x v="2"/>
    <s v="Emerson Luiz"/>
    <m/>
    <m/>
    <m/>
    <m/>
    <m/>
    <m/>
    <m/>
    <m/>
    <m/>
    <n v="63"/>
    <m/>
    <n v="0"/>
    <n v="0"/>
    <n v="0"/>
    <n v="0"/>
    <n v="0"/>
    <n v="0"/>
    <n v="0"/>
    <n v="0"/>
    <n v="0"/>
    <n v="0.19687499999999999"/>
    <n v="0"/>
  </r>
  <r>
    <s v="0378"/>
    <x v="4"/>
    <s v="Marden Rodrigo"/>
    <m/>
    <m/>
    <m/>
    <m/>
    <m/>
    <m/>
    <m/>
    <m/>
    <m/>
    <n v="36"/>
    <m/>
    <n v="0"/>
    <n v="0"/>
    <n v="0"/>
    <n v="0"/>
    <n v="0"/>
    <n v="0"/>
    <n v="0"/>
    <n v="0"/>
    <n v="0"/>
    <n v="0.1125"/>
    <n v="0"/>
  </r>
  <r>
    <s v="0378"/>
    <x v="4"/>
    <s v="Marden Rodrigo"/>
    <m/>
    <m/>
    <m/>
    <m/>
    <m/>
    <m/>
    <m/>
    <m/>
    <m/>
    <n v="31"/>
    <m/>
    <n v="0"/>
    <n v="0"/>
    <n v="0"/>
    <n v="0"/>
    <n v="0"/>
    <n v="0"/>
    <n v="0"/>
    <n v="0"/>
    <n v="0"/>
    <n v="9.6875000000000003E-2"/>
    <n v="0"/>
  </r>
  <r>
    <s v="0630"/>
    <x v="5"/>
    <s v="Wigor Faria"/>
    <m/>
    <m/>
    <m/>
    <m/>
    <m/>
    <m/>
    <m/>
    <m/>
    <m/>
    <n v="34"/>
    <m/>
    <n v="0"/>
    <n v="0"/>
    <n v="0"/>
    <n v="0"/>
    <n v="0"/>
    <n v="0"/>
    <n v="0"/>
    <n v="0"/>
    <n v="0"/>
    <n v="0.10625"/>
    <n v="0"/>
  </r>
  <r>
    <s v="0630"/>
    <x v="5"/>
    <s v="Wigor Faria"/>
    <m/>
    <m/>
    <m/>
    <m/>
    <m/>
    <m/>
    <m/>
    <m/>
    <m/>
    <n v="20"/>
    <m/>
    <n v="0"/>
    <n v="0"/>
    <n v="0"/>
    <n v="0"/>
    <n v="0"/>
    <n v="0"/>
    <n v="0"/>
    <n v="0"/>
    <n v="0"/>
    <n v="6.25E-2"/>
    <n v="0"/>
  </r>
  <r>
    <s v="0525"/>
    <x v="0"/>
    <s v="Marden Rodrigo"/>
    <m/>
    <m/>
    <m/>
    <m/>
    <m/>
    <m/>
    <m/>
    <m/>
    <m/>
    <m/>
    <n v="39"/>
    <n v="0"/>
    <n v="0"/>
    <n v="0"/>
    <n v="0"/>
    <n v="0"/>
    <n v="0"/>
    <n v="0"/>
    <n v="0"/>
    <n v="0"/>
    <n v="0"/>
    <n v="0.13636363636363635"/>
  </r>
  <r>
    <s v="0525"/>
    <x v="0"/>
    <s v="Marden Rodrigo"/>
    <m/>
    <m/>
    <m/>
    <m/>
    <m/>
    <m/>
    <m/>
    <m/>
    <m/>
    <m/>
    <n v="26"/>
    <n v="0"/>
    <n v="0"/>
    <n v="0"/>
    <n v="0"/>
    <n v="0"/>
    <n v="0"/>
    <n v="0"/>
    <n v="0"/>
    <n v="0"/>
    <n v="0"/>
    <n v="9.0909090909090912E-2"/>
  </r>
  <r>
    <s v="0525"/>
    <x v="0"/>
    <s v="Marden Rodrigo"/>
    <m/>
    <m/>
    <m/>
    <m/>
    <m/>
    <m/>
    <m/>
    <m/>
    <m/>
    <m/>
    <n v="44"/>
    <n v="0"/>
    <n v="0"/>
    <n v="0"/>
    <n v="0"/>
    <n v="0"/>
    <n v="0"/>
    <n v="0"/>
    <n v="0"/>
    <n v="0"/>
    <n v="0"/>
    <n v="0.15384615384615385"/>
  </r>
  <r>
    <s v="0525"/>
    <x v="0"/>
    <s v="Marden Rodrigo"/>
    <m/>
    <m/>
    <m/>
    <m/>
    <m/>
    <m/>
    <m/>
    <m/>
    <m/>
    <m/>
    <n v="12"/>
    <n v="0"/>
    <n v="0"/>
    <n v="0"/>
    <n v="0"/>
    <n v="0"/>
    <n v="0"/>
    <n v="0"/>
    <n v="0"/>
    <n v="0"/>
    <n v="0"/>
    <n v="4.195804195804196E-2"/>
  </r>
  <r>
    <s v="0385"/>
    <x v="4"/>
    <s v="Marden Rodrigo"/>
    <m/>
    <m/>
    <m/>
    <m/>
    <m/>
    <m/>
    <m/>
    <m/>
    <m/>
    <m/>
    <n v="19"/>
    <n v="0"/>
    <n v="0"/>
    <n v="0"/>
    <n v="0"/>
    <n v="0"/>
    <n v="0"/>
    <n v="0"/>
    <n v="0"/>
    <n v="0"/>
    <n v="0"/>
    <n v="6.6433566433566432E-2"/>
  </r>
  <r>
    <s v="0385"/>
    <x v="4"/>
    <s v="Marden Rodrigo"/>
    <m/>
    <m/>
    <m/>
    <m/>
    <m/>
    <m/>
    <m/>
    <m/>
    <m/>
    <m/>
    <n v="12"/>
    <n v="0"/>
    <n v="0"/>
    <n v="0"/>
    <n v="0"/>
    <n v="0"/>
    <n v="0"/>
    <n v="0"/>
    <n v="0"/>
    <n v="0"/>
    <n v="0"/>
    <n v="4.195804195804196E-2"/>
  </r>
  <r>
    <s v="0385"/>
    <x v="4"/>
    <s v="Marden Rodrigo"/>
    <m/>
    <m/>
    <m/>
    <m/>
    <m/>
    <m/>
    <m/>
    <m/>
    <m/>
    <m/>
    <n v="15"/>
    <n v="0"/>
    <n v="0"/>
    <n v="0"/>
    <n v="0"/>
    <n v="0"/>
    <n v="0"/>
    <n v="0"/>
    <n v="0"/>
    <n v="0"/>
    <n v="0"/>
    <n v="5.2447552447552448E-2"/>
  </r>
  <r>
    <s v="0385"/>
    <x v="4"/>
    <s v="Marden Rodrigo"/>
    <m/>
    <m/>
    <m/>
    <m/>
    <m/>
    <m/>
    <m/>
    <m/>
    <m/>
    <m/>
    <n v="31"/>
    <n v="0"/>
    <n v="0"/>
    <n v="0"/>
    <n v="0"/>
    <n v="0"/>
    <n v="0"/>
    <n v="0"/>
    <n v="0"/>
    <n v="0"/>
    <n v="0"/>
    <n v="0.10839160839160839"/>
  </r>
  <r>
    <s v="0526"/>
    <x v="6"/>
    <s v="Francisco ( Ag. Contratação)"/>
    <m/>
    <m/>
    <m/>
    <m/>
    <m/>
    <m/>
    <m/>
    <m/>
    <m/>
    <m/>
    <n v="47"/>
    <n v="0"/>
    <n v="0"/>
    <n v="0"/>
    <n v="0"/>
    <n v="0"/>
    <n v="0"/>
    <n v="0"/>
    <n v="0"/>
    <n v="0"/>
    <n v="0"/>
    <n v="0.16433566433566432"/>
  </r>
  <r>
    <s v="0526"/>
    <x v="6"/>
    <s v="Francisco ( Ag. Contratação)"/>
    <m/>
    <m/>
    <m/>
    <m/>
    <m/>
    <m/>
    <m/>
    <m/>
    <m/>
    <m/>
    <n v="27"/>
    <n v="0"/>
    <n v="0"/>
    <n v="0"/>
    <n v="0"/>
    <n v="0"/>
    <n v="0"/>
    <n v="0"/>
    <n v="0"/>
    <n v="0"/>
    <n v="0"/>
    <n v="9.4405594405594401E-2"/>
  </r>
  <r>
    <s v="0378"/>
    <x v="4"/>
    <s v="Marden Rodrigo"/>
    <m/>
    <m/>
    <m/>
    <m/>
    <m/>
    <m/>
    <m/>
    <m/>
    <m/>
    <m/>
    <n v="0"/>
    <n v="0"/>
    <n v="0"/>
    <n v="0"/>
    <n v="0"/>
    <n v="0"/>
    <n v="0"/>
    <n v="0"/>
    <n v="0"/>
    <n v="0"/>
    <n v="0"/>
    <n v="0"/>
  </r>
  <r>
    <s v="0378"/>
    <x v="4"/>
    <s v="Marden Rodrigo"/>
    <m/>
    <m/>
    <m/>
    <m/>
    <m/>
    <m/>
    <m/>
    <m/>
    <m/>
    <m/>
    <n v="2"/>
    <n v="0"/>
    <n v="0"/>
    <n v="0"/>
    <n v="0"/>
    <n v="0"/>
    <n v="0"/>
    <n v="0"/>
    <n v="0"/>
    <n v="0"/>
    <n v="0"/>
    <n v="6.993006993006993E-3"/>
  </r>
  <r>
    <s v="0378"/>
    <x v="4"/>
    <s v="Marden Rodrigo"/>
    <m/>
    <m/>
    <m/>
    <m/>
    <m/>
    <m/>
    <m/>
    <m/>
    <m/>
    <m/>
    <n v="6"/>
    <n v="0"/>
    <n v="0"/>
    <n v="0"/>
    <n v="0"/>
    <n v="0"/>
    <n v="0"/>
    <n v="0"/>
    <n v="0"/>
    <n v="0"/>
    <n v="0"/>
    <n v="2.097902097902098E-2"/>
  </r>
  <r>
    <s v="0529"/>
    <x v="0"/>
    <s v="Francisco ( Ag. Contratação)"/>
    <m/>
    <m/>
    <m/>
    <m/>
    <m/>
    <m/>
    <m/>
    <m/>
    <m/>
    <m/>
    <n v="4"/>
    <n v="0"/>
    <n v="0"/>
    <n v="0"/>
    <n v="0"/>
    <n v="0"/>
    <n v="0"/>
    <n v="0"/>
    <n v="0"/>
    <n v="0"/>
    <n v="0"/>
    <n v="1.3986013986013986E-2"/>
  </r>
  <r>
    <s v="0338"/>
    <x v="4"/>
    <s v="Wigor Faria"/>
    <m/>
    <m/>
    <m/>
    <m/>
    <m/>
    <m/>
    <m/>
    <m/>
    <m/>
    <m/>
    <n v="2"/>
    <n v="0"/>
    <n v="0"/>
    <n v="0"/>
    <n v="0"/>
    <n v="0"/>
    <n v="0"/>
    <n v="0"/>
    <n v="0"/>
    <n v="0"/>
    <n v="0"/>
    <n v="6.993006993006993E-3"/>
  </r>
  <r>
    <s v="0572"/>
    <x v="5"/>
    <s v="Wigor Faria"/>
    <m/>
    <m/>
    <m/>
    <m/>
    <m/>
    <m/>
    <m/>
    <m/>
    <m/>
    <m/>
    <n v="0"/>
    <n v="0"/>
    <n v="0"/>
    <n v="0"/>
    <n v="0"/>
    <n v="0"/>
    <n v="0"/>
    <n v="0"/>
    <n v="0"/>
    <n v="0"/>
    <n v="0"/>
    <n v="0"/>
  </r>
  <r>
    <s v="0662"/>
    <x v="4"/>
    <s v="Marden Rodrigo"/>
    <m/>
    <m/>
    <m/>
    <m/>
    <m/>
    <m/>
    <m/>
    <m/>
    <m/>
    <m/>
    <n v="0"/>
    <n v="0"/>
    <n v="0"/>
    <n v="0"/>
    <n v="0"/>
    <n v="0"/>
    <n v="0"/>
    <n v="0"/>
    <n v="0"/>
    <n v="0"/>
    <n v="0"/>
    <n v="0"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  <r>
    <m/>
    <x v="11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893AA-4A64-4E5C-A39D-021A0BAEAE8E}" name="Tabela dinâmica16" cacheId="1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L15" firstHeaderRow="0" firstDataRow="1" firstDataCol="1"/>
  <pivotFields count="25">
    <pivotField showAll="0"/>
    <pivotField axis="axisRow" showAll="0">
      <items count="16">
        <item x="4"/>
        <item m="1" x="12"/>
        <item x="1"/>
        <item x="0"/>
        <item x="8"/>
        <item x="7"/>
        <item x="2"/>
        <item x="10"/>
        <item m="1" x="13"/>
        <item m="1" x="14"/>
        <item x="3"/>
        <item x="6"/>
        <item h="1" x="11"/>
        <item x="5"/>
        <item x="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oma de fev/25" fld="3" baseField="0" baseItem="0"/>
    <dataField name="Soma de mar/25" fld="4" baseField="0" baseItem="0"/>
    <dataField name="Soma de abr/25" fld="5" baseField="0" baseItem="0"/>
    <dataField name="Soma de mai/25" fld="6" baseField="0" baseItem="0"/>
    <dataField name="Soma de jun/25" fld="7" baseField="0" baseItem="0"/>
    <dataField name="Soma de jul/25" fld="8" baseField="0" baseItem="0"/>
    <dataField name="Soma de ago/25" fld="9" baseField="0" baseItem="0"/>
    <dataField name="Soma de set/25" fld="10" baseField="0" baseItem="0"/>
    <dataField name="Soma de out/25" fld="11" baseField="0" baseItem="0"/>
    <dataField name="Soma de nov/25" fld="12" baseField="0" baseItem="0"/>
    <dataField name="Soma de dez/25" fld="13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E2AD-0257-4A77-9EAF-8F0715C3647D}">
  <dimension ref="A2:P61"/>
  <sheetViews>
    <sheetView showGridLines="0" tabSelected="1" zoomScale="60" zoomScaleNormal="60" workbookViewId="0">
      <selection activeCell="A2" sqref="A2"/>
    </sheetView>
  </sheetViews>
  <sheetFormatPr defaultRowHeight="15" x14ac:dyDescent="0.25"/>
  <cols>
    <col min="1" max="1" width="18" bestFit="1" customWidth="1"/>
    <col min="2" max="2" width="14.85546875" customWidth="1"/>
    <col min="3" max="3" width="15.42578125" customWidth="1"/>
    <col min="4" max="4" width="14.85546875" customWidth="1"/>
    <col min="5" max="5" width="15.28515625" customWidth="1"/>
    <col min="6" max="6" width="14.85546875" customWidth="1"/>
    <col min="7" max="7" width="14.28515625" customWidth="1"/>
    <col min="8" max="8" width="15.140625" bestFit="1" customWidth="1"/>
    <col min="9" max="9" width="14.7109375" bestFit="1" customWidth="1"/>
    <col min="10" max="10" width="15" bestFit="1" customWidth="1"/>
    <col min="11" max="11" width="15.28515625" bestFit="1" customWidth="1"/>
    <col min="12" max="12" width="15.140625" bestFit="1" customWidth="1"/>
    <col min="13" max="15" width="12" bestFit="1" customWidth="1"/>
    <col min="16" max="16" width="14.7109375" bestFit="1" customWidth="1"/>
    <col min="17" max="20" width="12" bestFit="1" customWidth="1"/>
    <col min="21" max="21" width="6.85546875" bestFit="1" customWidth="1"/>
    <col min="22" max="22" width="13.85546875" bestFit="1" customWidth="1"/>
    <col min="23" max="23" width="23.85546875" bestFit="1" customWidth="1"/>
    <col min="24" max="24" width="13.85546875" bestFit="1" customWidth="1"/>
    <col min="25" max="25" width="23.85546875" bestFit="1" customWidth="1"/>
    <col min="26" max="26" width="12.85546875" bestFit="1" customWidth="1"/>
    <col min="27" max="27" width="22.85546875" bestFit="1" customWidth="1"/>
    <col min="28" max="28" width="13.85546875" bestFit="1" customWidth="1"/>
    <col min="29" max="29" width="21.85546875" bestFit="1" customWidth="1"/>
    <col min="30" max="30" width="13.85546875" bestFit="1" customWidth="1"/>
    <col min="31" max="31" width="22.85546875" bestFit="1" customWidth="1"/>
    <col min="32" max="32" width="13.85546875" bestFit="1" customWidth="1"/>
    <col min="33" max="33" width="22.85546875" bestFit="1" customWidth="1"/>
    <col min="34" max="34" width="13.85546875" bestFit="1" customWidth="1"/>
    <col min="35" max="35" width="22.85546875" bestFit="1" customWidth="1"/>
    <col min="36" max="36" width="8.85546875" bestFit="1" customWidth="1"/>
    <col min="37" max="37" width="11.85546875" bestFit="1" customWidth="1"/>
    <col min="38" max="38" width="10.7109375" bestFit="1" customWidth="1"/>
  </cols>
  <sheetData>
    <row r="2" spans="1:16" x14ac:dyDescent="0.25">
      <c r="B2" t="s">
        <v>104</v>
      </c>
    </row>
    <row r="3" spans="1:16" x14ac:dyDescent="0.25">
      <c r="A3" s="14" t="s">
        <v>96</v>
      </c>
      <c r="B3" t="s">
        <v>105</v>
      </c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  <c r="K3" t="s">
        <v>114</v>
      </c>
      <c r="L3" t="s">
        <v>115</v>
      </c>
    </row>
    <row r="4" spans="1:16" x14ac:dyDescent="0.25">
      <c r="A4" s="15" t="s">
        <v>97</v>
      </c>
      <c r="B4" s="19"/>
      <c r="C4" s="19">
        <v>75</v>
      </c>
      <c r="D4" s="19"/>
      <c r="E4" s="19"/>
      <c r="F4" s="19"/>
      <c r="G4" s="19">
        <v>186</v>
      </c>
      <c r="H4" s="19"/>
      <c r="I4" s="19">
        <v>63</v>
      </c>
      <c r="J4" s="19">
        <v>91</v>
      </c>
      <c r="K4" s="19">
        <v>67</v>
      </c>
      <c r="L4" s="19">
        <v>87</v>
      </c>
      <c r="N4" t="s">
        <v>120</v>
      </c>
      <c r="O4">
        <f>SUM(B15:L15)</f>
        <v>3020</v>
      </c>
    </row>
    <row r="5" spans="1:16" x14ac:dyDescent="0.25">
      <c r="A5" s="15" t="s">
        <v>82</v>
      </c>
      <c r="B5" s="19">
        <v>13</v>
      </c>
      <c r="C5" s="19"/>
      <c r="D5" s="19">
        <v>25</v>
      </c>
      <c r="E5" s="19">
        <v>21</v>
      </c>
      <c r="F5" s="19">
        <v>25</v>
      </c>
      <c r="G5" s="19"/>
      <c r="H5" s="19"/>
      <c r="I5" s="19"/>
      <c r="J5" s="19">
        <v>52</v>
      </c>
      <c r="K5" s="19"/>
      <c r="L5" s="19"/>
      <c r="N5" t="s">
        <v>119</v>
      </c>
      <c r="O5">
        <v>1800</v>
      </c>
    </row>
    <row r="6" spans="1:16" x14ac:dyDescent="0.25">
      <c r="A6" s="15" t="s">
        <v>80</v>
      </c>
      <c r="B6" s="19">
        <v>77</v>
      </c>
      <c r="C6" s="19">
        <v>3</v>
      </c>
      <c r="D6" s="19">
        <v>26</v>
      </c>
      <c r="E6" s="19"/>
      <c r="F6" s="19"/>
      <c r="G6" s="19">
        <v>42</v>
      </c>
      <c r="H6" s="19">
        <v>47</v>
      </c>
      <c r="I6" s="19">
        <v>34</v>
      </c>
      <c r="J6" s="19"/>
      <c r="K6" s="19"/>
      <c r="L6" s="19">
        <v>125</v>
      </c>
      <c r="O6" s="12">
        <f>O5/O4</f>
        <v>0.59602649006622521</v>
      </c>
    </row>
    <row r="7" spans="1:16" x14ac:dyDescent="0.25">
      <c r="A7" s="15" t="s">
        <v>98</v>
      </c>
      <c r="B7" s="19"/>
      <c r="C7" s="19"/>
      <c r="D7" s="19"/>
      <c r="E7" s="19">
        <v>6</v>
      </c>
      <c r="F7" s="19"/>
      <c r="G7" s="19">
        <v>24</v>
      </c>
      <c r="H7" s="19"/>
      <c r="I7" s="19"/>
      <c r="J7" s="19"/>
      <c r="K7" s="19"/>
      <c r="L7" s="19"/>
    </row>
    <row r="8" spans="1:16" x14ac:dyDescent="0.25">
      <c r="A8" s="15" t="s">
        <v>99</v>
      </c>
      <c r="B8" s="19"/>
      <c r="C8" s="19"/>
      <c r="D8" s="19"/>
      <c r="E8" s="19">
        <v>64</v>
      </c>
      <c r="F8" s="19">
        <v>41</v>
      </c>
      <c r="G8" s="19"/>
      <c r="H8" s="19"/>
      <c r="I8" s="19">
        <v>27</v>
      </c>
      <c r="J8" s="19">
        <v>48</v>
      </c>
      <c r="K8" s="19"/>
      <c r="L8" s="19"/>
    </row>
    <row r="9" spans="1:16" x14ac:dyDescent="0.25">
      <c r="A9" s="15" t="s">
        <v>81</v>
      </c>
      <c r="B9" s="19">
        <v>8</v>
      </c>
      <c r="C9" s="19">
        <v>11</v>
      </c>
      <c r="D9" s="19">
        <v>23</v>
      </c>
      <c r="E9" s="19">
        <v>11</v>
      </c>
      <c r="F9" s="19">
        <v>8</v>
      </c>
      <c r="G9" s="19">
        <v>36</v>
      </c>
      <c r="H9" s="19">
        <v>115</v>
      </c>
      <c r="I9" s="19">
        <v>127</v>
      </c>
      <c r="J9" s="19">
        <v>77</v>
      </c>
      <c r="K9" s="19">
        <v>87</v>
      </c>
      <c r="L9" s="19"/>
    </row>
    <row r="10" spans="1:16" x14ac:dyDescent="0.25">
      <c r="A10" s="15" t="s">
        <v>100</v>
      </c>
      <c r="B10" s="19"/>
      <c r="C10" s="19"/>
      <c r="D10" s="19"/>
      <c r="E10" s="19"/>
      <c r="F10" s="19"/>
      <c r="G10" s="19"/>
      <c r="H10" s="19">
        <v>81</v>
      </c>
      <c r="I10" s="19">
        <v>42</v>
      </c>
      <c r="J10" s="19"/>
      <c r="K10" s="19"/>
      <c r="L10" s="19"/>
    </row>
    <row r="11" spans="1:16" x14ac:dyDescent="0.25">
      <c r="A11" s="15" t="s">
        <v>83</v>
      </c>
      <c r="B11" s="19"/>
      <c r="C11" s="19">
        <v>136</v>
      </c>
      <c r="D11" s="19">
        <v>98</v>
      </c>
      <c r="E11" s="19">
        <v>159</v>
      </c>
      <c r="F11" s="19">
        <v>72</v>
      </c>
      <c r="G11" s="19">
        <v>121</v>
      </c>
      <c r="H11" s="19">
        <v>70</v>
      </c>
      <c r="I11" s="19">
        <v>4</v>
      </c>
      <c r="J11" s="19"/>
      <c r="K11" s="19"/>
      <c r="L11" s="19"/>
    </row>
    <row r="12" spans="1:16" x14ac:dyDescent="0.25">
      <c r="A12" s="15" t="s">
        <v>101</v>
      </c>
      <c r="B12" s="19"/>
      <c r="C12" s="19">
        <v>15</v>
      </c>
      <c r="D12" s="19"/>
      <c r="E12" s="19"/>
      <c r="F12" s="19">
        <v>45</v>
      </c>
      <c r="G12" s="19"/>
      <c r="H12" s="19">
        <v>34</v>
      </c>
      <c r="I12" s="19"/>
      <c r="J12" s="19">
        <v>39</v>
      </c>
      <c r="K12" s="19">
        <v>112</v>
      </c>
      <c r="L12" s="19">
        <v>74</v>
      </c>
    </row>
    <row r="13" spans="1:16" x14ac:dyDescent="0.25">
      <c r="A13" s="15" t="s">
        <v>102</v>
      </c>
      <c r="B13" s="19"/>
      <c r="C13" s="19">
        <v>45</v>
      </c>
      <c r="D13" s="19"/>
      <c r="E13" s="19"/>
      <c r="F13" s="19"/>
      <c r="G13" s="19">
        <v>22</v>
      </c>
      <c r="H13" s="19"/>
      <c r="I13" s="19">
        <v>24</v>
      </c>
      <c r="J13" s="19"/>
      <c r="K13" s="19">
        <v>54</v>
      </c>
      <c r="L13" s="19">
        <v>0</v>
      </c>
    </row>
    <row r="14" spans="1:16" x14ac:dyDescent="0.25">
      <c r="A14" s="15" t="s">
        <v>103</v>
      </c>
      <c r="B14" s="19"/>
      <c r="C14" s="19"/>
      <c r="D14" s="19"/>
      <c r="E14" s="19">
        <v>1</v>
      </c>
      <c r="F14" s="19"/>
      <c r="G14" s="19"/>
      <c r="H14" s="19"/>
      <c r="I14" s="19"/>
      <c r="J14" s="19">
        <v>0</v>
      </c>
      <c r="K14" s="19"/>
      <c r="L14" s="19"/>
    </row>
    <row r="15" spans="1:16" x14ac:dyDescent="0.25">
      <c r="A15" s="15" t="s">
        <v>5</v>
      </c>
      <c r="B15" s="16">
        <v>98</v>
      </c>
      <c r="C15" s="16">
        <v>285</v>
      </c>
      <c r="D15" s="16">
        <v>172</v>
      </c>
      <c r="E15" s="16">
        <v>262</v>
      </c>
      <c r="F15" s="16">
        <v>191</v>
      </c>
      <c r="G15" s="16">
        <v>431</v>
      </c>
      <c r="H15" s="16">
        <v>347</v>
      </c>
      <c r="I15" s="16">
        <v>321</v>
      </c>
      <c r="J15" s="16">
        <v>307</v>
      </c>
      <c r="K15" s="16">
        <v>320</v>
      </c>
      <c r="L15" s="16">
        <v>286</v>
      </c>
      <c r="N15" t="s">
        <v>118</v>
      </c>
      <c r="O15" t="s">
        <v>124</v>
      </c>
      <c r="P15" s="22">
        <v>0.48195876288659795</v>
      </c>
    </row>
    <row r="16" spans="1:16" x14ac:dyDescent="0.25">
      <c r="N16" t="s">
        <v>118</v>
      </c>
      <c r="O16" t="s">
        <v>122</v>
      </c>
      <c r="P16" s="22">
        <v>0.17654639175257733</v>
      </c>
    </row>
    <row r="17" spans="1:16" x14ac:dyDescent="0.25">
      <c r="N17" t="s">
        <v>118</v>
      </c>
      <c r="O17" t="s">
        <v>123</v>
      </c>
      <c r="P17" s="22">
        <v>0.34149484536082475</v>
      </c>
    </row>
    <row r="18" spans="1:16" x14ac:dyDescent="0.25">
      <c r="A18" s="17" t="s">
        <v>117</v>
      </c>
      <c r="B18" s="17" t="s">
        <v>84</v>
      </c>
      <c r="C18" s="17" t="s">
        <v>85</v>
      </c>
      <c r="D18" s="17" t="s">
        <v>86</v>
      </c>
      <c r="E18" s="17" t="s">
        <v>87</v>
      </c>
      <c r="F18" s="17" t="s">
        <v>88</v>
      </c>
      <c r="G18" s="17" t="s">
        <v>89</v>
      </c>
      <c r="H18" s="17" t="s">
        <v>90</v>
      </c>
      <c r="I18" s="17" t="s">
        <v>91</v>
      </c>
      <c r="J18" s="17" t="s">
        <v>92</v>
      </c>
      <c r="K18" s="17" t="s">
        <v>93</v>
      </c>
      <c r="L18" s="17" t="s">
        <v>94</v>
      </c>
    </row>
    <row r="19" spans="1:16" x14ac:dyDescent="0.25">
      <c r="A19" t="s">
        <v>116</v>
      </c>
      <c r="B19" s="21">
        <f>B4</f>
        <v>0</v>
      </c>
      <c r="C19" s="21">
        <f t="shared" ref="C19:L19" si="0">C4</f>
        <v>75</v>
      </c>
      <c r="D19" s="21">
        <f t="shared" si="0"/>
        <v>0</v>
      </c>
      <c r="E19" s="21">
        <f t="shared" si="0"/>
        <v>0</v>
      </c>
      <c r="F19" s="21">
        <f t="shared" si="0"/>
        <v>0</v>
      </c>
      <c r="G19" s="21">
        <f t="shared" si="0"/>
        <v>186</v>
      </c>
      <c r="H19" s="21">
        <f t="shared" si="0"/>
        <v>0</v>
      </c>
      <c r="I19" s="21">
        <f t="shared" si="0"/>
        <v>63</v>
      </c>
      <c r="J19" s="21">
        <f t="shared" si="0"/>
        <v>91</v>
      </c>
      <c r="K19" s="21">
        <f t="shared" si="0"/>
        <v>67</v>
      </c>
      <c r="L19" s="21">
        <f t="shared" si="0"/>
        <v>87</v>
      </c>
    </row>
    <row r="20" spans="1:16" x14ac:dyDescent="0.25">
      <c r="A20" t="s">
        <v>118</v>
      </c>
      <c r="B20" s="21">
        <f>B5</f>
        <v>13</v>
      </c>
      <c r="C20" s="21">
        <f t="shared" ref="C20:D20" si="1">C5</f>
        <v>0</v>
      </c>
      <c r="D20" s="21">
        <f t="shared" si="1"/>
        <v>25</v>
      </c>
      <c r="E20" s="21"/>
      <c r="F20" s="21"/>
      <c r="G20" s="21"/>
      <c r="H20" s="21"/>
      <c r="I20" s="21"/>
      <c r="J20" s="21"/>
      <c r="K20" s="21"/>
      <c r="L20" s="21"/>
    </row>
    <row r="21" spans="1:16" x14ac:dyDescent="0.25">
      <c r="A21" t="s">
        <v>121</v>
      </c>
      <c r="B21" s="21"/>
      <c r="C21" s="21"/>
      <c r="D21" s="21"/>
      <c r="E21" s="21">
        <f>E5*$P$16</f>
        <v>3.7074742268041239</v>
      </c>
      <c r="F21" s="21">
        <f t="shared" ref="F21:L21" si="2">F5*$P$16</f>
        <v>4.4136597938144329</v>
      </c>
      <c r="G21" s="21">
        <f t="shared" si="2"/>
        <v>0</v>
      </c>
      <c r="H21" s="21">
        <f t="shared" si="2"/>
        <v>0</v>
      </c>
      <c r="I21" s="21">
        <f t="shared" si="2"/>
        <v>0</v>
      </c>
      <c r="J21" s="21">
        <f t="shared" si="2"/>
        <v>9.1804123711340218</v>
      </c>
      <c r="K21" s="21">
        <f t="shared" si="2"/>
        <v>0</v>
      </c>
      <c r="L21" s="21">
        <f t="shared" si="2"/>
        <v>0</v>
      </c>
    </row>
    <row r="22" spans="1:16" x14ac:dyDescent="0.25">
      <c r="A22" t="s">
        <v>122</v>
      </c>
      <c r="B22" s="21"/>
      <c r="C22" s="21"/>
      <c r="D22" s="21"/>
      <c r="E22" s="21">
        <f>E5*$P$15</f>
        <v>10.121134020618557</v>
      </c>
      <c r="F22" s="21">
        <f t="shared" ref="F22:L22" si="3">F5*$P$15</f>
        <v>12.048969072164949</v>
      </c>
      <c r="G22" s="21">
        <f t="shared" si="3"/>
        <v>0</v>
      </c>
      <c r="H22" s="21">
        <f t="shared" si="3"/>
        <v>0</v>
      </c>
      <c r="I22" s="21">
        <f t="shared" si="3"/>
        <v>0</v>
      </c>
      <c r="J22" s="21">
        <f t="shared" si="3"/>
        <v>25.061855670103093</v>
      </c>
      <c r="K22" s="21">
        <f t="shared" si="3"/>
        <v>0</v>
      </c>
      <c r="L22" s="21">
        <f t="shared" si="3"/>
        <v>0</v>
      </c>
    </row>
    <row r="23" spans="1:16" x14ac:dyDescent="0.25">
      <c r="A23" t="s">
        <v>123</v>
      </c>
      <c r="B23" s="21"/>
      <c r="C23" s="21"/>
      <c r="D23" s="21"/>
      <c r="E23" s="21">
        <f>E5*$P$17</f>
        <v>7.1713917525773194</v>
      </c>
      <c r="F23" s="21">
        <f t="shared" ref="F23:L23" si="4">F5*$P$17</f>
        <v>8.5373711340206189</v>
      </c>
      <c r="G23" s="21">
        <f t="shared" si="4"/>
        <v>0</v>
      </c>
      <c r="H23" s="21">
        <f t="shared" si="4"/>
        <v>0</v>
      </c>
      <c r="I23" s="21">
        <f t="shared" si="4"/>
        <v>0</v>
      </c>
      <c r="J23" s="21">
        <f t="shared" si="4"/>
        <v>17.757731958762886</v>
      </c>
      <c r="K23" s="21">
        <f t="shared" si="4"/>
        <v>0</v>
      </c>
      <c r="L23" s="21">
        <f t="shared" si="4"/>
        <v>0</v>
      </c>
    </row>
    <row r="24" spans="1:16" x14ac:dyDescent="0.25">
      <c r="A24" t="s">
        <v>125</v>
      </c>
      <c r="B24" s="21">
        <f>B6</f>
        <v>77</v>
      </c>
      <c r="C24" s="21">
        <f t="shared" ref="C24:L24" si="5">C6</f>
        <v>3</v>
      </c>
      <c r="D24" s="21">
        <f t="shared" si="5"/>
        <v>26</v>
      </c>
      <c r="E24" s="21">
        <f t="shared" si="5"/>
        <v>0</v>
      </c>
      <c r="F24" s="21">
        <f t="shared" si="5"/>
        <v>0</v>
      </c>
      <c r="G24" s="21">
        <f t="shared" si="5"/>
        <v>42</v>
      </c>
      <c r="H24" s="21">
        <f t="shared" si="5"/>
        <v>47</v>
      </c>
      <c r="I24" s="21">
        <f t="shared" si="5"/>
        <v>34</v>
      </c>
      <c r="J24" s="21">
        <f t="shared" si="5"/>
        <v>0</v>
      </c>
      <c r="K24" s="21">
        <f t="shared" si="5"/>
        <v>0</v>
      </c>
      <c r="L24" s="21">
        <f t="shared" si="5"/>
        <v>125</v>
      </c>
    </row>
    <row r="25" spans="1:16" x14ac:dyDescent="0.25">
      <c r="A25" t="s">
        <v>122</v>
      </c>
      <c r="B25" s="21">
        <f>B7</f>
        <v>0</v>
      </c>
      <c r="C25" s="21">
        <f t="shared" ref="C25:L25" si="6">C7</f>
        <v>0</v>
      </c>
      <c r="D25" s="21">
        <f t="shared" si="6"/>
        <v>0</v>
      </c>
      <c r="E25" s="21">
        <f t="shared" si="6"/>
        <v>6</v>
      </c>
      <c r="F25" s="21">
        <f t="shared" si="6"/>
        <v>0</v>
      </c>
      <c r="G25" s="21">
        <f t="shared" si="6"/>
        <v>24</v>
      </c>
      <c r="H25" s="21">
        <f t="shared" si="6"/>
        <v>0</v>
      </c>
      <c r="I25" s="21">
        <f t="shared" si="6"/>
        <v>0</v>
      </c>
      <c r="J25" s="21">
        <f t="shared" si="6"/>
        <v>0</v>
      </c>
      <c r="K25" s="21">
        <f t="shared" si="6"/>
        <v>0</v>
      </c>
      <c r="L25" s="21">
        <f t="shared" si="6"/>
        <v>0</v>
      </c>
    </row>
    <row r="26" spans="1:16" x14ac:dyDescent="0.25">
      <c r="A26" s="15" t="s">
        <v>103</v>
      </c>
      <c r="B26" s="21">
        <f>B8</f>
        <v>0</v>
      </c>
      <c r="C26" s="21">
        <f t="shared" ref="C26:L26" si="7">C8</f>
        <v>0</v>
      </c>
      <c r="D26" s="21">
        <f t="shared" si="7"/>
        <v>0</v>
      </c>
      <c r="E26" s="21">
        <f t="shared" si="7"/>
        <v>64</v>
      </c>
      <c r="F26" s="21">
        <f t="shared" si="7"/>
        <v>41</v>
      </c>
      <c r="G26" s="21">
        <f t="shared" si="7"/>
        <v>0</v>
      </c>
      <c r="H26" s="21">
        <f t="shared" si="7"/>
        <v>0</v>
      </c>
      <c r="I26" s="21">
        <f t="shared" si="7"/>
        <v>27</v>
      </c>
      <c r="J26" s="21">
        <f t="shared" si="7"/>
        <v>48</v>
      </c>
      <c r="K26" s="21">
        <f t="shared" si="7"/>
        <v>0</v>
      </c>
      <c r="L26" s="21">
        <f t="shared" si="7"/>
        <v>0</v>
      </c>
    </row>
    <row r="27" spans="1:16" x14ac:dyDescent="0.25">
      <c r="A27" t="s">
        <v>123</v>
      </c>
      <c r="B27" s="21">
        <f>B9</f>
        <v>8</v>
      </c>
      <c r="C27" s="21">
        <f t="shared" ref="C27:L27" si="8">C9</f>
        <v>11</v>
      </c>
      <c r="D27" s="21">
        <f t="shared" si="8"/>
        <v>23</v>
      </c>
      <c r="E27" s="21">
        <f t="shared" si="8"/>
        <v>11</v>
      </c>
      <c r="F27" s="21">
        <f t="shared" si="8"/>
        <v>8</v>
      </c>
      <c r="G27" s="21">
        <f t="shared" si="8"/>
        <v>36</v>
      </c>
      <c r="H27" s="21">
        <f t="shared" si="8"/>
        <v>115</v>
      </c>
      <c r="I27" s="21">
        <f t="shared" si="8"/>
        <v>127</v>
      </c>
      <c r="J27" s="21">
        <f t="shared" si="8"/>
        <v>77</v>
      </c>
      <c r="K27" s="21">
        <f t="shared" si="8"/>
        <v>87</v>
      </c>
      <c r="L27" s="21">
        <f t="shared" si="8"/>
        <v>0</v>
      </c>
    </row>
    <row r="28" spans="1:16" x14ac:dyDescent="0.25">
      <c r="A28" t="s">
        <v>126</v>
      </c>
      <c r="B28" s="21">
        <f>B10</f>
        <v>0</v>
      </c>
      <c r="C28" s="21">
        <f t="shared" ref="C28:L28" si="9">C10</f>
        <v>0</v>
      </c>
      <c r="D28" s="21">
        <f t="shared" si="9"/>
        <v>0</v>
      </c>
      <c r="E28" s="21">
        <f t="shared" si="9"/>
        <v>0</v>
      </c>
      <c r="F28" s="21">
        <f t="shared" si="9"/>
        <v>0</v>
      </c>
      <c r="G28" s="21">
        <f t="shared" si="9"/>
        <v>0</v>
      </c>
      <c r="H28" s="21">
        <f t="shared" si="9"/>
        <v>81</v>
      </c>
      <c r="I28" s="21">
        <f t="shared" si="9"/>
        <v>42</v>
      </c>
      <c r="J28" s="21">
        <f t="shared" si="9"/>
        <v>0</v>
      </c>
      <c r="K28" s="21">
        <f t="shared" si="9"/>
        <v>0</v>
      </c>
      <c r="L28" s="21">
        <f t="shared" si="9"/>
        <v>0</v>
      </c>
    </row>
    <row r="29" spans="1:16" x14ac:dyDescent="0.25">
      <c r="A29" t="s">
        <v>127</v>
      </c>
      <c r="B29" s="21">
        <f>B11</f>
        <v>0</v>
      </c>
      <c r="C29" s="21">
        <f t="shared" ref="C29:L29" si="10">C11</f>
        <v>136</v>
      </c>
      <c r="D29" s="21">
        <f t="shared" si="10"/>
        <v>98</v>
      </c>
      <c r="E29" s="21">
        <f t="shared" si="10"/>
        <v>159</v>
      </c>
      <c r="F29" s="21">
        <f t="shared" si="10"/>
        <v>72</v>
      </c>
      <c r="G29" s="21">
        <f t="shared" si="10"/>
        <v>121</v>
      </c>
      <c r="H29" s="21">
        <f t="shared" si="10"/>
        <v>70</v>
      </c>
      <c r="I29" s="21">
        <f t="shared" si="10"/>
        <v>4</v>
      </c>
      <c r="J29" s="21">
        <f t="shared" si="10"/>
        <v>0</v>
      </c>
      <c r="K29" s="21">
        <f t="shared" si="10"/>
        <v>0</v>
      </c>
      <c r="L29" s="21">
        <f t="shared" si="10"/>
        <v>0</v>
      </c>
    </row>
    <row r="30" spans="1:16" x14ac:dyDescent="0.25">
      <c r="A30" t="s">
        <v>128</v>
      </c>
      <c r="B30" s="21">
        <f>B12</f>
        <v>0</v>
      </c>
      <c r="C30" s="21">
        <f t="shared" ref="C30:L30" si="11">C12</f>
        <v>15</v>
      </c>
      <c r="D30" s="21">
        <f t="shared" si="11"/>
        <v>0</v>
      </c>
      <c r="E30" s="21">
        <f t="shared" si="11"/>
        <v>0</v>
      </c>
      <c r="F30" s="21">
        <f t="shared" si="11"/>
        <v>45</v>
      </c>
      <c r="G30" s="21">
        <f t="shared" si="11"/>
        <v>0</v>
      </c>
      <c r="H30" s="21">
        <f t="shared" si="11"/>
        <v>34</v>
      </c>
      <c r="I30" s="21">
        <f t="shared" si="11"/>
        <v>0</v>
      </c>
      <c r="J30" s="21">
        <f t="shared" si="11"/>
        <v>39</v>
      </c>
      <c r="K30" s="21">
        <f t="shared" si="11"/>
        <v>112</v>
      </c>
      <c r="L30" s="21">
        <f t="shared" si="11"/>
        <v>74</v>
      </c>
    </row>
    <row r="31" spans="1:16" x14ac:dyDescent="0.25">
      <c r="A31" t="s">
        <v>102</v>
      </c>
      <c r="B31" s="21">
        <f>B13</f>
        <v>0</v>
      </c>
      <c r="C31" s="21">
        <f t="shared" ref="C31:L31" si="12">C13</f>
        <v>45</v>
      </c>
      <c r="D31" s="21">
        <f t="shared" si="12"/>
        <v>0</v>
      </c>
      <c r="E31" s="21">
        <f t="shared" si="12"/>
        <v>0</v>
      </c>
      <c r="F31" s="21">
        <f t="shared" si="12"/>
        <v>0</v>
      </c>
      <c r="G31" s="21">
        <f t="shared" si="12"/>
        <v>22</v>
      </c>
      <c r="H31" s="21">
        <f t="shared" si="12"/>
        <v>0</v>
      </c>
      <c r="I31" s="21">
        <f t="shared" si="12"/>
        <v>24</v>
      </c>
      <c r="J31" s="21">
        <f t="shared" si="12"/>
        <v>0</v>
      </c>
      <c r="K31" s="21">
        <f t="shared" si="12"/>
        <v>54</v>
      </c>
      <c r="L31" s="21">
        <f t="shared" si="12"/>
        <v>0</v>
      </c>
    </row>
    <row r="32" spans="1:16" x14ac:dyDescent="0.25">
      <c r="A32" s="15" t="s">
        <v>103</v>
      </c>
      <c r="B32" s="21">
        <f>B14</f>
        <v>0</v>
      </c>
      <c r="C32" s="21">
        <f t="shared" ref="C32:L32" si="13">C14</f>
        <v>0</v>
      </c>
      <c r="D32" s="21">
        <f t="shared" si="13"/>
        <v>0</v>
      </c>
      <c r="E32" s="21">
        <f t="shared" si="13"/>
        <v>1</v>
      </c>
      <c r="F32" s="21">
        <f t="shared" si="13"/>
        <v>0</v>
      </c>
      <c r="G32" s="21">
        <f t="shared" si="13"/>
        <v>0</v>
      </c>
      <c r="H32" s="21">
        <f t="shared" si="13"/>
        <v>0</v>
      </c>
      <c r="I32" s="21">
        <f t="shared" si="13"/>
        <v>0</v>
      </c>
      <c r="J32" s="21">
        <f t="shared" si="13"/>
        <v>0</v>
      </c>
      <c r="K32" s="21">
        <f t="shared" si="13"/>
        <v>0</v>
      </c>
      <c r="L32" s="21">
        <f t="shared" si="13"/>
        <v>0</v>
      </c>
    </row>
    <row r="36" spans="1:12" x14ac:dyDescent="0.25">
      <c r="A36" s="17" t="s">
        <v>117</v>
      </c>
      <c r="B36" s="17" t="s">
        <v>84</v>
      </c>
      <c r="C36" s="17" t="s">
        <v>85</v>
      </c>
      <c r="D36" s="17" t="s">
        <v>86</v>
      </c>
      <c r="E36" s="17" t="s">
        <v>87</v>
      </c>
      <c r="F36" s="17" t="s">
        <v>88</v>
      </c>
      <c r="G36" s="17" t="s">
        <v>89</v>
      </c>
      <c r="H36" s="17" t="s">
        <v>90</v>
      </c>
      <c r="I36" s="17" t="s">
        <v>91</v>
      </c>
      <c r="J36" s="17" t="s">
        <v>92</v>
      </c>
      <c r="K36" s="17" t="s">
        <v>93</v>
      </c>
      <c r="L36" s="17" t="s">
        <v>94</v>
      </c>
    </row>
    <row r="37" spans="1:12" x14ac:dyDescent="0.25">
      <c r="A37" t="s">
        <v>116</v>
      </c>
      <c r="B37">
        <f>SUMIF($A$19:$A$32,A37,$B$19:$B$32)</f>
        <v>0</v>
      </c>
      <c r="C37">
        <f>SUMIF($A$19:$A$32,A37,$C$19:$C$32)</f>
        <v>75</v>
      </c>
      <c r="D37">
        <f>SUMIF($A$19:$A$32,A37,$D$19:$D$32)</f>
        <v>0</v>
      </c>
      <c r="E37" s="10">
        <f>SUMIF($A$19:$A$32,A37,$E$19:$E$32)</f>
        <v>0</v>
      </c>
      <c r="F37" s="10">
        <f>SUMIF($A$19:$A$32,A37,$F$19:$F$32)</f>
        <v>0</v>
      </c>
      <c r="G37" s="10">
        <f>SUMIF($A$19:$A$32,A37,$G$19:$G$32)</f>
        <v>186</v>
      </c>
      <c r="H37" s="10">
        <f>SUMIF($A$19:$A$32,A37,$H$19:$H$32)</f>
        <v>0</v>
      </c>
      <c r="I37" s="10">
        <f>SUMIF($A$19:$A$32,A37,$I$19:$I$32)</f>
        <v>63</v>
      </c>
      <c r="J37" s="10">
        <f>SUMIF($A$19:$A$32,A37,$J$19:$J$32)</f>
        <v>91</v>
      </c>
      <c r="K37" s="10">
        <f>SUMIF($A$19:$A$32,A37,$K$19:$K$32)</f>
        <v>67</v>
      </c>
      <c r="L37" s="10">
        <f>SUMIF($A$19:$A$32,A37,$L$19:$L$32)</f>
        <v>87</v>
      </c>
    </row>
    <row r="38" spans="1:12" x14ac:dyDescent="0.25">
      <c r="A38" t="s">
        <v>118</v>
      </c>
      <c r="B38">
        <f t="shared" ref="B38:B47" si="14">SUMIF($A$19:$A$32,A38,$B$19:$B$32)</f>
        <v>13</v>
      </c>
      <c r="C38">
        <f t="shared" ref="C38:C47" si="15">SUMIF($A$19:$A$32,A38,$C$19:$C$32)</f>
        <v>0</v>
      </c>
      <c r="D38">
        <f t="shared" ref="D38:D47" si="16">SUMIF($A$19:$A$32,A38,$D$19:$D$32)</f>
        <v>25</v>
      </c>
      <c r="E38" s="10">
        <f t="shared" ref="E38:E47" si="17">SUMIF($A$19:$A$32,A38,$E$19:$E$32)</f>
        <v>0</v>
      </c>
      <c r="F38" s="10">
        <f t="shared" ref="F38:F47" si="18">SUMIF($A$19:$A$32,A38,$F$19:$F$32)</f>
        <v>0</v>
      </c>
      <c r="G38" s="10">
        <f t="shared" ref="G38:G47" si="19">SUMIF($A$19:$A$32,A38,$G$19:$G$32)</f>
        <v>0</v>
      </c>
      <c r="H38" s="10">
        <f t="shared" ref="H38:H47" si="20">SUMIF($A$19:$A$32,A38,$H$19:$H$32)</f>
        <v>0</v>
      </c>
      <c r="I38" s="10">
        <f t="shared" ref="I38:I47" si="21">SUMIF($A$19:$A$32,A38,$I$19:$I$32)</f>
        <v>0</v>
      </c>
      <c r="J38" s="10">
        <f t="shared" ref="J38:J47" si="22">SUMIF($A$19:$A$32,A38,$J$19:$J$32)</f>
        <v>0</v>
      </c>
      <c r="K38" s="10">
        <f t="shared" ref="K38:K47" si="23">SUMIF($A$19:$A$32,A38,$K$19:$K$32)</f>
        <v>0</v>
      </c>
      <c r="L38" s="10">
        <f t="shared" ref="L38:L47" si="24">SUMIF($A$19:$A$32,A38,$L$19:$L$32)</f>
        <v>0</v>
      </c>
    </row>
    <row r="39" spans="1:12" x14ac:dyDescent="0.25">
      <c r="A39" t="s">
        <v>121</v>
      </c>
      <c r="B39">
        <f t="shared" si="14"/>
        <v>0</v>
      </c>
      <c r="C39">
        <f t="shared" si="15"/>
        <v>0</v>
      </c>
      <c r="D39">
        <f t="shared" si="16"/>
        <v>0</v>
      </c>
      <c r="E39" s="10">
        <f t="shared" si="17"/>
        <v>3.7074742268041239</v>
      </c>
      <c r="F39" s="10">
        <f t="shared" si="18"/>
        <v>4.4136597938144329</v>
      </c>
      <c r="G39" s="10">
        <f t="shared" si="19"/>
        <v>0</v>
      </c>
      <c r="H39" s="10">
        <f t="shared" si="20"/>
        <v>0</v>
      </c>
      <c r="I39" s="10">
        <f t="shared" si="21"/>
        <v>0</v>
      </c>
      <c r="J39" s="10">
        <f t="shared" si="22"/>
        <v>9.1804123711340218</v>
      </c>
      <c r="K39" s="10">
        <f t="shared" si="23"/>
        <v>0</v>
      </c>
      <c r="L39" s="10">
        <f t="shared" si="24"/>
        <v>0</v>
      </c>
    </row>
    <row r="40" spans="1:12" x14ac:dyDescent="0.25">
      <c r="A40" t="s">
        <v>122</v>
      </c>
      <c r="B40">
        <f t="shared" si="14"/>
        <v>0</v>
      </c>
      <c r="C40">
        <f t="shared" si="15"/>
        <v>0</v>
      </c>
      <c r="D40">
        <f t="shared" si="16"/>
        <v>0</v>
      </c>
      <c r="E40" s="10">
        <f t="shared" si="17"/>
        <v>16.121134020618555</v>
      </c>
      <c r="F40" s="10">
        <f t="shared" si="18"/>
        <v>12.048969072164949</v>
      </c>
      <c r="G40" s="10">
        <f t="shared" si="19"/>
        <v>24</v>
      </c>
      <c r="H40" s="10">
        <f t="shared" si="20"/>
        <v>0</v>
      </c>
      <c r="I40" s="10">
        <f t="shared" si="21"/>
        <v>0</v>
      </c>
      <c r="J40" s="10">
        <f t="shared" si="22"/>
        <v>25.061855670103093</v>
      </c>
      <c r="K40" s="10">
        <f t="shared" si="23"/>
        <v>0</v>
      </c>
      <c r="L40" s="10">
        <f t="shared" si="24"/>
        <v>0</v>
      </c>
    </row>
    <row r="41" spans="1:12" x14ac:dyDescent="0.25">
      <c r="A41" t="s">
        <v>123</v>
      </c>
      <c r="B41">
        <f t="shared" si="14"/>
        <v>8</v>
      </c>
      <c r="C41">
        <f t="shared" si="15"/>
        <v>11</v>
      </c>
      <c r="D41">
        <f t="shared" si="16"/>
        <v>23</v>
      </c>
      <c r="E41" s="10">
        <f t="shared" si="17"/>
        <v>18.171391752577321</v>
      </c>
      <c r="F41" s="10">
        <f t="shared" si="18"/>
        <v>16.537371134020617</v>
      </c>
      <c r="G41" s="10">
        <f t="shared" si="19"/>
        <v>36</v>
      </c>
      <c r="H41" s="10">
        <f t="shared" si="20"/>
        <v>115</v>
      </c>
      <c r="I41" s="10">
        <f t="shared" si="21"/>
        <v>127</v>
      </c>
      <c r="J41" s="10">
        <f t="shared" si="22"/>
        <v>94.757731958762889</v>
      </c>
      <c r="K41" s="10">
        <f t="shared" si="23"/>
        <v>87</v>
      </c>
      <c r="L41" s="10">
        <f t="shared" si="24"/>
        <v>0</v>
      </c>
    </row>
    <row r="42" spans="1:12" x14ac:dyDescent="0.25">
      <c r="A42" t="s">
        <v>125</v>
      </c>
      <c r="B42">
        <f t="shared" si="14"/>
        <v>77</v>
      </c>
      <c r="C42">
        <f t="shared" si="15"/>
        <v>3</v>
      </c>
      <c r="D42">
        <f t="shared" si="16"/>
        <v>26</v>
      </c>
      <c r="E42" s="10">
        <f t="shared" si="17"/>
        <v>0</v>
      </c>
      <c r="F42" s="10">
        <f t="shared" si="18"/>
        <v>0</v>
      </c>
      <c r="G42" s="10">
        <f t="shared" si="19"/>
        <v>42</v>
      </c>
      <c r="H42" s="10">
        <f t="shared" si="20"/>
        <v>47</v>
      </c>
      <c r="I42" s="10">
        <f t="shared" si="21"/>
        <v>34</v>
      </c>
      <c r="J42" s="10">
        <f t="shared" si="22"/>
        <v>0</v>
      </c>
      <c r="K42" s="10">
        <f t="shared" si="23"/>
        <v>0</v>
      </c>
      <c r="L42" s="10">
        <f t="shared" si="24"/>
        <v>125</v>
      </c>
    </row>
    <row r="43" spans="1:12" x14ac:dyDescent="0.25">
      <c r="A43" s="15" t="s">
        <v>103</v>
      </c>
      <c r="B43">
        <f t="shared" si="14"/>
        <v>0</v>
      </c>
      <c r="C43">
        <f t="shared" si="15"/>
        <v>0</v>
      </c>
      <c r="D43">
        <f t="shared" si="16"/>
        <v>0</v>
      </c>
      <c r="E43" s="10">
        <f t="shared" si="17"/>
        <v>65</v>
      </c>
      <c r="F43" s="10">
        <f t="shared" si="18"/>
        <v>41</v>
      </c>
      <c r="G43" s="10">
        <f t="shared" si="19"/>
        <v>0</v>
      </c>
      <c r="H43" s="10">
        <f t="shared" si="20"/>
        <v>0</v>
      </c>
      <c r="I43" s="10">
        <f t="shared" si="21"/>
        <v>27</v>
      </c>
      <c r="J43" s="10">
        <f t="shared" si="22"/>
        <v>48</v>
      </c>
      <c r="K43" s="10">
        <f t="shared" si="23"/>
        <v>0</v>
      </c>
      <c r="L43" s="10">
        <f t="shared" si="24"/>
        <v>0</v>
      </c>
    </row>
    <row r="44" spans="1:12" x14ac:dyDescent="0.25">
      <c r="A44" t="s">
        <v>126</v>
      </c>
      <c r="B44">
        <f t="shared" si="14"/>
        <v>0</v>
      </c>
      <c r="C44">
        <f t="shared" si="15"/>
        <v>0</v>
      </c>
      <c r="D44">
        <f t="shared" si="16"/>
        <v>0</v>
      </c>
      <c r="E44" s="10">
        <f t="shared" si="17"/>
        <v>0</v>
      </c>
      <c r="F44" s="10">
        <f t="shared" si="18"/>
        <v>0</v>
      </c>
      <c r="G44" s="10">
        <f t="shared" si="19"/>
        <v>0</v>
      </c>
      <c r="H44" s="10">
        <f t="shared" si="20"/>
        <v>81</v>
      </c>
      <c r="I44" s="10">
        <f t="shared" si="21"/>
        <v>42</v>
      </c>
      <c r="J44" s="10">
        <f t="shared" si="22"/>
        <v>0</v>
      </c>
      <c r="K44" s="10">
        <f t="shared" si="23"/>
        <v>0</v>
      </c>
      <c r="L44" s="10">
        <f t="shared" si="24"/>
        <v>0</v>
      </c>
    </row>
    <row r="45" spans="1:12" x14ac:dyDescent="0.25">
      <c r="A45" t="s">
        <v>127</v>
      </c>
      <c r="B45">
        <f t="shared" si="14"/>
        <v>0</v>
      </c>
      <c r="C45">
        <f t="shared" si="15"/>
        <v>136</v>
      </c>
      <c r="D45">
        <f t="shared" si="16"/>
        <v>98</v>
      </c>
      <c r="E45" s="10">
        <f t="shared" si="17"/>
        <v>159</v>
      </c>
      <c r="F45" s="10">
        <f t="shared" si="18"/>
        <v>72</v>
      </c>
      <c r="G45" s="10">
        <f t="shared" si="19"/>
        <v>121</v>
      </c>
      <c r="H45" s="10">
        <f t="shared" si="20"/>
        <v>70</v>
      </c>
      <c r="I45" s="10">
        <f t="shared" si="21"/>
        <v>4</v>
      </c>
      <c r="J45" s="10">
        <f t="shared" si="22"/>
        <v>0</v>
      </c>
      <c r="K45" s="10">
        <f t="shared" si="23"/>
        <v>0</v>
      </c>
      <c r="L45" s="10">
        <f t="shared" si="24"/>
        <v>0</v>
      </c>
    </row>
    <row r="46" spans="1:12" x14ac:dyDescent="0.25">
      <c r="A46" t="s">
        <v>128</v>
      </c>
      <c r="B46">
        <f t="shared" si="14"/>
        <v>0</v>
      </c>
      <c r="C46">
        <f t="shared" si="15"/>
        <v>15</v>
      </c>
      <c r="D46">
        <f t="shared" si="16"/>
        <v>0</v>
      </c>
      <c r="E46" s="10">
        <f t="shared" si="17"/>
        <v>0</v>
      </c>
      <c r="F46" s="10">
        <f t="shared" si="18"/>
        <v>45</v>
      </c>
      <c r="G46" s="10">
        <f t="shared" si="19"/>
        <v>0</v>
      </c>
      <c r="H46" s="10">
        <f t="shared" si="20"/>
        <v>34</v>
      </c>
      <c r="I46" s="10">
        <f t="shared" si="21"/>
        <v>0</v>
      </c>
      <c r="J46" s="10">
        <f t="shared" si="22"/>
        <v>39</v>
      </c>
      <c r="K46" s="10">
        <f t="shared" si="23"/>
        <v>112</v>
      </c>
      <c r="L46" s="10">
        <f t="shared" si="24"/>
        <v>74</v>
      </c>
    </row>
    <row r="47" spans="1:12" x14ac:dyDescent="0.25">
      <c r="A47" t="s">
        <v>102</v>
      </c>
      <c r="B47">
        <f t="shared" si="14"/>
        <v>0</v>
      </c>
      <c r="C47">
        <f t="shared" si="15"/>
        <v>45</v>
      </c>
      <c r="D47">
        <f t="shared" si="16"/>
        <v>0</v>
      </c>
      <c r="E47" s="10">
        <f t="shared" si="17"/>
        <v>0</v>
      </c>
      <c r="F47" s="10">
        <f t="shared" si="18"/>
        <v>0</v>
      </c>
      <c r="G47" s="10">
        <f t="shared" si="19"/>
        <v>22</v>
      </c>
      <c r="H47" s="10">
        <f t="shared" si="20"/>
        <v>0</v>
      </c>
      <c r="I47" s="10">
        <f t="shared" si="21"/>
        <v>24</v>
      </c>
      <c r="J47" s="10">
        <f t="shared" si="22"/>
        <v>0</v>
      </c>
      <c r="K47" s="10">
        <f t="shared" si="23"/>
        <v>54</v>
      </c>
      <c r="L47" s="10">
        <f t="shared" si="24"/>
        <v>0</v>
      </c>
    </row>
    <row r="50" spans="1:12" x14ac:dyDescent="0.25">
      <c r="A50" s="17" t="s">
        <v>129</v>
      </c>
      <c r="B50" s="17" t="s">
        <v>84</v>
      </c>
      <c r="C50" s="17" t="s">
        <v>85</v>
      </c>
      <c r="D50" s="17" t="s">
        <v>86</v>
      </c>
      <c r="E50" s="17" t="s">
        <v>87</v>
      </c>
      <c r="F50" s="17" t="s">
        <v>88</v>
      </c>
      <c r="G50" s="17" t="s">
        <v>89</v>
      </c>
      <c r="H50" s="17" t="s">
        <v>90</v>
      </c>
      <c r="I50" s="17" t="s">
        <v>91</v>
      </c>
      <c r="J50" s="17" t="s">
        <v>92</v>
      </c>
      <c r="K50" s="17" t="s">
        <v>93</v>
      </c>
      <c r="L50" s="17" t="s">
        <v>94</v>
      </c>
    </row>
    <row r="51" spans="1:12" x14ac:dyDescent="0.25">
      <c r="A51" t="s">
        <v>116</v>
      </c>
      <c r="B51" s="23" t="str">
        <f>IF(B37/SUM(B$37:B$47) = 0,"", B37/SUM(B$37:B$47))</f>
        <v/>
      </c>
      <c r="C51" s="23">
        <f>IF(C37/SUM(C$37:C$47) = 0,"", C37/SUM(C$37:C$47))</f>
        <v>0.26315789473684209</v>
      </c>
      <c r="D51" s="23" t="str">
        <f>IF(D37/SUM(D$37:D$47) = 0,"", D37/SUM(D$37:D$47))</f>
        <v/>
      </c>
      <c r="E51" s="23" t="str">
        <f>IF(E37/SUM(E$37:E$47) = 0,"", E37/SUM(E$37:E$47))</f>
        <v/>
      </c>
      <c r="F51" s="23" t="str">
        <f>IF(F37/SUM(F$37:F$47) = 0,"", F37/SUM(F$37:F$47))</f>
        <v/>
      </c>
      <c r="G51" s="23">
        <f>IF(G37/SUM(G$37:G$47) = 0,"", G37/SUM(G$37:G$47))</f>
        <v>0.43155452436194897</v>
      </c>
      <c r="H51" s="23" t="str">
        <f>IF(H37/SUM(H$37:H$47) = 0,"", H37/SUM(H$37:H$47))</f>
        <v/>
      </c>
      <c r="I51" s="23">
        <f>IF(I37/SUM(I$37:I$47) = 0,"", I37/SUM(I$37:I$47))</f>
        <v>0.19626168224299065</v>
      </c>
      <c r="J51" s="23">
        <f>IF(J37/SUM(J$37:J$47) = 0,"", J37/SUM(J$37:J$47))</f>
        <v>0.29641693811074921</v>
      </c>
      <c r="K51" s="23">
        <f>IF(K37/SUM(K$37:K$47) = 0,"", K37/SUM(K$37:K$47))</f>
        <v>0.20937500000000001</v>
      </c>
      <c r="L51" s="23">
        <f>IF(L37/SUM(L$37:L$47) = 0,"", L37/SUM(L$37:L$47))</f>
        <v>0.30419580419580422</v>
      </c>
    </row>
    <row r="52" spans="1:12" x14ac:dyDescent="0.25">
      <c r="A52" t="s">
        <v>118</v>
      </c>
      <c r="B52" s="23">
        <f t="shared" ref="B52:L61" si="25">IF(B38/SUM(B$37:B$47) = 0,"", B38/SUM(B$37:B$47))</f>
        <v>0.1326530612244898</v>
      </c>
      <c r="C52" s="23" t="str">
        <f t="shared" si="25"/>
        <v/>
      </c>
      <c r="D52" s="23">
        <f t="shared" si="25"/>
        <v>0.14534883720930233</v>
      </c>
      <c r="E52" s="23" t="str">
        <f t="shared" si="25"/>
        <v/>
      </c>
      <c r="F52" s="23" t="str">
        <f t="shared" si="25"/>
        <v/>
      </c>
      <c r="G52" s="23" t="str">
        <f t="shared" si="25"/>
        <v/>
      </c>
      <c r="H52" s="23" t="str">
        <f t="shared" si="25"/>
        <v/>
      </c>
      <c r="I52" s="23" t="str">
        <f t="shared" si="25"/>
        <v/>
      </c>
      <c r="J52" s="23" t="str">
        <f t="shared" si="25"/>
        <v/>
      </c>
      <c r="K52" s="23" t="str">
        <f t="shared" si="25"/>
        <v/>
      </c>
      <c r="L52" s="23" t="str">
        <f t="shared" si="25"/>
        <v/>
      </c>
    </row>
    <row r="53" spans="1:12" x14ac:dyDescent="0.25">
      <c r="A53" t="s">
        <v>121</v>
      </c>
      <c r="B53" s="23" t="str">
        <f t="shared" si="25"/>
        <v/>
      </c>
      <c r="C53" s="23" t="str">
        <f t="shared" si="25"/>
        <v/>
      </c>
      <c r="D53" s="23" t="str">
        <f t="shared" si="25"/>
        <v/>
      </c>
      <c r="E53" s="23">
        <f t="shared" si="25"/>
        <v>1.4150664987802E-2</v>
      </c>
      <c r="F53" s="23">
        <f t="shared" si="25"/>
        <v>2.310816645976143E-2</v>
      </c>
      <c r="G53" s="23" t="str">
        <f t="shared" si="25"/>
        <v/>
      </c>
      <c r="H53" s="23" t="str">
        <f t="shared" si="25"/>
        <v/>
      </c>
      <c r="I53" s="23" t="str">
        <f t="shared" si="25"/>
        <v/>
      </c>
      <c r="J53" s="23">
        <f t="shared" si="25"/>
        <v>2.9903623358742741E-2</v>
      </c>
      <c r="K53" s="23" t="str">
        <f t="shared" si="25"/>
        <v/>
      </c>
      <c r="L53" s="23" t="str">
        <f t="shared" si="25"/>
        <v/>
      </c>
    </row>
    <row r="54" spans="1:12" x14ac:dyDescent="0.25">
      <c r="A54" t="s">
        <v>122</v>
      </c>
      <c r="B54" s="23" t="str">
        <f t="shared" si="25"/>
        <v/>
      </c>
      <c r="C54" s="23" t="str">
        <f t="shared" si="25"/>
        <v/>
      </c>
      <c r="D54" s="23" t="str">
        <f t="shared" si="25"/>
        <v/>
      </c>
      <c r="E54" s="23">
        <f t="shared" si="25"/>
        <v>6.1531045880223491E-2</v>
      </c>
      <c r="F54" s="23">
        <f t="shared" si="25"/>
        <v>6.3083607707669895E-2</v>
      </c>
      <c r="G54" s="23">
        <f t="shared" si="25"/>
        <v>5.5684454756380508E-2</v>
      </c>
      <c r="H54" s="23" t="str">
        <f t="shared" si="25"/>
        <v/>
      </c>
      <c r="I54" s="23" t="str">
        <f t="shared" si="25"/>
        <v/>
      </c>
      <c r="J54" s="23">
        <f t="shared" si="25"/>
        <v>8.1634709023137103E-2</v>
      </c>
      <c r="K54" s="23" t="str">
        <f t="shared" si="25"/>
        <v/>
      </c>
      <c r="L54" s="23" t="str">
        <f t="shared" si="25"/>
        <v/>
      </c>
    </row>
    <row r="55" spans="1:12" x14ac:dyDescent="0.25">
      <c r="A55" t="s">
        <v>123</v>
      </c>
      <c r="B55" s="23">
        <f t="shared" si="25"/>
        <v>8.1632653061224483E-2</v>
      </c>
      <c r="C55" s="23">
        <f t="shared" si="25"/>
        <v>3.8596491228070177E-2</v>
      </c>
      <c r="D55" s="23">
        <f t="shared" si="25"/>
        <v>0.13372093023255813</v>
      </c>
      <c r="E55" s="23">
        <f t="shared" si="25"/>
        <v>6.9356457070905805E-2</v>
      </c>
      <c r="F55" s="23">
        <f t="shared" si="25"/>
        <v>8.6583094942516314E-2</v>
      </c>
      <c r="G55" s="23">
        <f t="shared" si="25"/>
        <v>8.3526682134570762E-2</v>
      </c>
      <c r="H55" s="23">
        <f t="shared" si="25"/>
        <v>0.33141210374639768</v>
      </c>
      <c r="I55" s="23">
        <f t="shared" si="25"/>
        <v>0.39563862928348908</v>
      </c>
      <c r="J55" s="23">
        <f t="shared" si="25"/>
        <v>0.30865710735753382</v>
      </c>
      <c r="K55" s="23">
        <f t="shared" si="25"/>
        <v>0.27187499999999998</v>
      </c>
      <c r="L55" s="23" t="str">
        <f t="shared" si="25"/>
        <v/>
      </c>
    </row>
    <row r="56" spans="1:12" x14ac:dyDescent="0.25">
      <c r="A56" t="s">
        <v>125</v>
      </c>
      <c r="B56" s="23">
        <f t="shared" si="25"/>
        <v>0.7857142857142857</v>
      </c>
      <c r="C56" s="23">
        <f t="shared" si="25"/>
        <v>1.0526315789473684E-2</v>
      </c>
      <c r="D56" s="23">
        <f t="shared" si="25"/>
        <v>0.15116279069767441</v>
      </c>
      <c r="E56" s="23" t="str">
        <f t="shared" si="25"/>
        <v/>
      </c>
      <c r="F56" s="23" t="str">
        <f t="shared" si="25"/>
        <v/>
      </c>
      <c r="G56" s="23">
        <f t="shared" si="25"/>
        <v>9.7447795823665889E-2</v>
      </c>
      <c r="H56" s="23">
        <f t="shared" si="25"/>
        <v>0.13544668587896252</v>
      </c>
      <c r="I56" s="23">
        <f t="shared" si="25"/>
        <v>0.1059190031152648</v>
      </c>
      <c r="J56" s="23" t="str">
        <f t="shared" si="25"/>
        <v/>
      </c>
      <c r="K56" s="23" t="str">
        <f t="shared" si="25"/>
        <v/>
      </c>
      <c r="L56" s="23">
        <f t="shared" si="25"/>
        <v>0.43706293706293708</v>
      </c>
    </row>
    <row r="57" spans="1:12" x14ac:dyDescent="0.25">
      <c r="A57" s="15" t="s">
        <v>103</v>
      </c>
      <c r="B57" s="23" t="str">
        <f t="shared" si="25"/>
        <v/>
      </c>
      <c r="C57" s="23" t="str">
        <f t="shared" si="25"/>
        <v/>
      </c>
      <c r="D57" s="23" t="str">
        <f t="shared" si="25"/>
        <v/>
      </c>
      <c r="E57" s="23">
        <f t="shared" si="25"/>
        <v>0.24809160305343511</v>
      </c>
      <c r="F57" s="23">
        <f t="shared" si="25"/>
        <v>0.21465968586387435</v>
      </c>
      <c r="G57" s="23" t="str">
        <f t="shared" si="25"/>
        <v/>
      </c>
      <c r="H57" s="23" t="str">
        <f t="shared" si="25"/>
        <v/>
      </c>
      <c r="I57" s="23">
        <f t="shared" si="25"/>
        <v>8.4112149532710276E-2</v>
      </c>
      <c r="J57" s="23">
        <f t="shared" si="25"/>
        <v>0.15635179153094461</v>
      </c>
      <c r="K57" s="23" t="str">
        <f t="shared" si="25"/>
        <v/>
      </c>
      <c r="L57" s="23" t="str">
        <f t="shared" si="25"/>
        <v/>
      </c>
    </row>
    <row r="58" spans="1:12" x14ac:dyDescent="0.25">
      <c r="A58" t="s">
        <v>126</v>
      </c>
      <c r="B58" s="23" t="str">
        <f t="shared" si="25"/>
        <v/>
      </c>
      <c r="C58" s="23" t="str">
        <f t="shared" si="25"/>
        <v/>
      </c>
      <c r="D58" s="23" t="str">
        <f t="shared" si="25"/>
        <v/>
      </c>
      <c r="E58" s="23" t="str">
        <f t="shared" si="25"/>
        <v/>
      </c>
      <c r="F58" s="23" t="str">
        <f t="shared" si="25"/>
        <v/>
      </c>
      <c r="G58" s="23" t="str">
        <f t="shared" si="25"/>
        <v/>
      </c>
      <c r="H58" s="23">
        <f t="shared" si="25"/>
        <v>0.2334293948126801</v>
      </c>
      <c r="I58" s="23">
        <f t="shared" si="25"/>
        <v>0.13084112149532709</v>
      </c>
      <c r="J58" s="23" t="str">
        <f t="shared" si="25"/>
        <v/>
      </c>
      <c r="K58" s="23" t="str">
        <f t="shared" si="25"/>
        <v/>
      </c>
      <c r="L58" s="23" t="str">
        <f t="shared" si="25"/>
        <v/>
      </c>
    </row>
    <row r="59" spans="1:12" x14ac:dyDescent="0.25">
      <c r="A59" t="s">
        <v>127</v>
      </c>
      <c r="B59" s="23" t="str">
        <f t="shared" si="25"/>
        <v/>
      </c>
      <c r="C59" s="23">
        <f t="shared" si="25"/>
        <v>0.47719298245614034</v>
      </c>
      <c r="D59" s="23">
        <f t="shared" si="25"/>
        <v>0.56976744186046513</v>
      </c>
      <c r="E59" s="23">
        <f t="shared" si="25"/>
        <v>0.60687022900763354</v>
      </c>
      <c r="F59" s="23">
        <f t="shared" si="25"/>
        <v>0.37696335078534032</v>
      </c>
      <c r="G59" s="23">
        <f t="shared" si="25"/>
        <v>0.28074245939675174</v>
      </c>
      <c r="H59" s="23">
        <f t="shared" si="25"/>
        <v>0.20172910662824209</v>
      </c>
      <c r="I59" s="23">
        <f t="shared" si="25"/>
        <v>1.2461059190031152E-2</v>
      </c>
      <c r="J59" s="23" t="str">
        <f t="shared" si="25"/>
        <v/>
      </c>
      <c r="K59" s="23" t="str">
        <f t="shared" si="25"/>
        <v/>
      </c>
      <c r="L59" s="23" t="str">
        <f t="shared" si="25"/>
        <v/>
      </c>
    </row>
    <row r="60" spans="1:12" x14ac:dyDescent="0.25">
      <c r="A60" t="s">
        <v>128</v>
      </c>
      <c r="B60" s="23" t="str">
        <f t="shared" si="25"/>
        <v/>
      </c>
      <c r="C60" s="23">
        <f t="shared" si="25"/>
        <v>5.2631578947368418E-2</v>
      </c>
      <c r="D60" s="23" t="str">
        <f t="shared" si="25"/>
        <v/>
      </c>
      <c r="E60" s="23" t="str">
        <f t="shared" si="25"/>
        <v/>
      </c>
      <c r="F60" s="23">
        <f t="shared" si="25"/>
        <v>0.2356020942408377</v>
      </c>
      <c r="G60" s="23" t="str">
        <f t="shared" si="25"/>
        <v/>
      </c>
      <c r="H60" s="23">
        <f t="shared" si="25"/>
        <v>9.7982708933717577E-2</v>
      </c>
      <c r="I60" s="23" t="str">
        <f t="shared" si="25"/>
        <v/>
      </c>
      <c r="J60" s="23">
        <f t="shared" si="25"/>
        <v>0.12703583061889251</v>
      </c>
      <c r="K60" s="23">
        <f t="shared" si="25"/>
        <v>0.35</v>
      </c>
      <c r="L60" s="23">
        <f t="shared" si="25"/>
        <v>0.25874125874125875</v>
      </c>
    </row>
    <row r="61" spans="1:12" x14ac:dyDescent="0.25">
      <c r="A61" t="s">
        <v>102</v>
      </c>
      <c r="B61" s="23" t="str">
        <f t="shared" si="25"/>
        <v/>
      </c>
      <c r="C61" s="23">
        <f t="shared" si="25"/>
        <v>0.15789473684210525</v>
      </c>
      <c r="D61" s="23" t="str">
        <f t="shared" si="25"/>
        <v/>
      </c>
      <c r="E61" s="23" t="str">
        <f t="shared" si="25"/>
        <v/>
      </c>
      <c r="F61" s="23" t="str">
        <f t="shared" si="25"/>
        <v/>
      </c>
      <c r="G61" s="23">
        <f t="shared" si="25"/>
        <v>5.1044083526682132E-2</v>
      </c>
      <c r="H61" s="23" t="str">
        <f t="shared" si="25"/>
        <v/>
      </c>
      <c r="I61" s="23">
        <f t="shared" si="25"/>
        <v>7.476635514018691E-2</v>
      </c>
      <c r="J61" s="23" t="str">
        <f t="shared" si="25"/>
        <v/>
      </c>
      <c r="K61" s="23">
        <f t="shared" si="25"/>
        <v>0.16875000000000001</v>
      </c>
      <c r="L61" s="23" t="str">
        <f t="shared" si="25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DD9B-2F25-4B59-8D6B-3363E9C0C1CC}">
  <dimension ref="A1:AC184"/>
  <sheetViews>
    <sheetView showGridLines="0" topLeftCell="E1" zoomScale="80" zoomScaleNormal="80" workbookViewId="0">
      <selection activeCell="F159" sqref="F159"/>
    </sheetView>
  </sheetViews>
  <sheetFormatPr defaultRowHeight="15" x14ac:dyDescent="0.25"/>
  <cols>
    <col min="1" max="1" width="16.85546875" bestFit="1" customWidth="1"/>
    <col min="2" max="2" width="36.85546875" bestFit="1" customWidth="1"/>
    <col min="3" max="3" width="8" bestFit="1" customWidth="1"/>
    <col min="4" max="4" width="19" bestFit="1" customWidth="1"/>
    <col min="5" max="6" width="19" customWidth="1"/>
    <col min="7" max="7" width="25.85546875" bestFit="1" customWidth="1"/>
    <col min="8" max="18" width="11.5703125" bestFit="1" customWidth="1"/>
    <col min="19" max="19" width="15.7109375" style="12" bestFit="1" customWidth="1"/>
    <col min="20" max="29" width="11.5703125" style="12" bestFit="1" customWidth="1"/>
  </cols>
  <sheetData>
    <row r="1" spans="1:29" x14ac:dyDescent="0.25">
      <c r="A1" s="1" t="s">
        <v>0</v>
      </c>
      <c r="B1" s="3"/>
      <c r="C1" s="3"/>
      <c r="D1" s="3"/>
      <c r="E1" s="3"/>
      <c r="F1" s="3"/>
      <c r="G1" s="3"/>
      <c r="H1" s="5">
        <v>45597</v>
      </c>
      <c r="I1" s="5">
        <v>45627</v>
      </c>
      <c r="J1" s="5">
        <v>45658</v>
      </c>
      <c r="K1" s="5">
        <v>45689</v>
      </c>
      <c r="L1" s="5">
        <v>45717</v>
      </c>
      <c r="M1" s="5">
        <v>45748</v>
      </c>
      <c r="N1" s="5">
        <v>45778</v>
      </c>
      <c r="O1" s="5">
        <v>45809</v>
      </c>
      <c r="P1" s="5">
        <v>45839</v>
      </c>
      <c r="Q1" s="5">
        <v>45870</v>
      </c>
      <c r="R1" s="5">
        <v>45901</v>
      </c>
      <c r="S1" s="12" t="s">
        <v>95</v>
      </c>
    </row>
    <row r="2" spans="1:29" x14ac:dyDescent="0.25">
      <c r="A2" s="4" t="s">
        <v>1</v>
      </c>
      <c r="B2" s="4" t="s">
        <v>2</v>
      </c>
      <c r="C2" s="4" t="s">
        <v>3</v>
      </c>
      <c r="D2" s="4" t="s">
        <v>77</v>
      </c>
      <c r="E2" s="4" t="s">
        <v>78</v>
      </c>
      <c r="F2" s="4" t="s">
        <v>79</v>
      </c>
      <c r="G2" s="4" t="s">
        <v>4</v>
      </c>
      <c r="H2" s="20">
        <v>45689</v>
      </c>
      <c r="I2" s="20">
        <v>45717</v>
      </c>
      <c r="J2" s="20">
        <v>45748</v>
      </c>
      <c r="K2" s="20">
        <v>45778</v>
      </c>
      <c r="L2" s="20">
        <v>45809</v>
      </c>
      <c r="M2" s="20">
        <v>45839</v>
      </c>
      <c r="N2" s="20">
        <v>45870</v>
      </c>
      <c r="O2" s="20">
        <v>45901</v>
      </c>
      <c r="P2" s="20">
        <v>45931</v>
      </c>
      <c r="Q2" s="20">
        <v>45962</v>
      </c>
      <c r="R2" s="20">
        <v>45992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18" t="s">
        <v>94</v>
      </c>
    </row>
    <row r="3" spans="1:29" x14ac:dyDescent="0.25">
      <c r="A3" s="6">
        <v>45597</v>
      </c>
      <c r="B3" s="7" t="s">
        <v>6</v>
      </c>
      <c r="C3" s="8">
        <v>352002</v>
      </c>
      <c r="D3" s="8" t="str">
        <f>TEXT(C3,"0000000")</f>
        <v>0352002</v>
      </c>
      <c r="E3" s="8" t="str">
        <f>LEFT(D3,4)</f>
        <v>0352</v>
      </c>
      <c r="F3" s="11" t="s">
        <v>80</v>
      </c>
      <c r="G3" s="8" t="s">
        <v>7</v>
      </c>
      <c r="H3" s="9">
        <v>25</v>
      </c>
      <c r="I3" s="2"/>
      <c r="J3" s="2"/>
      <c r="K3" s="2"/>
      <c r="L3" s="2"/>
      <c r="M3" s="2"/>
      <c r="N3" s="2"/>
      <c r="O3" s="2"/>
      <c r="P3" s="2"/>
      <c r="Q3" s="2"/>
      <c r="R3" s="2"/>
      <c r="S3" s="13">
        <f>H3/SUM(H$3:H$1048576)</f>
        <v>0.25510204081632654</v>
      </c>
      <c r="T3" s="13">
        <f>I3/SUM(I$3:I$1048576)</f>
        <v>0</v>
      </c>
      <c r="U3" s="13">
        <f>J3/SUM(J$3:J$1048576)</f>
        <v>0</v>
      </c>
      <c r="V3" s="13">
        <f>K3/SUM(K$3:K$1048576)</f>
        <v>0</v>
      </c>
      <c r="W3" s="13">
        <f>L3/SUM(L$3:L$1048576)</f>
        <v>0</v>
      </c>
      <c r="X3" s="13">
        <f>M3/SUM(M$3:M$1048576)</f>
        <v>0</v>
      </c>
      <c r="Y3" s="13">
        <f>N3/SUM(N$3:N$1048576)</f>
        <v>0</v>
      </c>
      <c r="Z3" s="13">
        <f>O3/SUM(O$3:O$1048576)</f>
        <v>0</v>
      </c>
      <c r="AA3" s="13">
        <f>P3/SUM(P$3:P$1048576)</f>
        <v>0</v>
      </c>
      <c r="AB3" s="13">
        <f>Q3/SUM(Q$3:Q$1048576)</f>
        <v>0</v>
      </c>
      <c r="AC3" s="13">
        <f>R3/SUM(R$3:R$1048576)</f>
        <v>0</v>
      </c>
    </row>
    <row r="4" spans="1:29" x14ac:dyDescent="0.25">
      <c r="A4" s="6">
        <v>45597</v>
      </c>
      <c r="B4" s="7" t="s">
        <v>6</v>
      </c>
      <c r="C4" s="8">
        <v>352004</v>
      </c>
      <c r="D4" s="8" t="str">
        <f t="shared" ref="D4:D67" si="0">TEXT(C4,"0000000")</f>
        <v>0352004</v>
      </c>
      <c r="E4" s="8" t="str">
        <f t="shared" ref="E4:E67" si="1">LEFT(D4,4)</f>
        <v>0352</v>
      </c>
      <c r="F4" s="11" t="s">
        <v>80</v>
      </c>
      <c r="G4" s="8" t="s">
        <v>7</v>
      </c>
      <c r="H4" s="9">
        <v>22</v>
      </c>
      <c r="I4" s="2"/>
      <c r="J4" s="2"/>
      <c r="K4" s="2"/>
      <c r="L4" s="2"/>
      <c r="M4" s="2"/>
      <c r="N4" s="2"/>
      <c r="O4" s="2"/>
      <c r="P4" s="2"/>
      <c r="Q4" s="2"/>
      <c r="R4" s="2"/>
      <c r="S4" s="13">
        <f>H4/SUM(H$3:H$1048576)</f>
        <v>0.22448979591836735</v>
      </c>
      <c r="T4" s="13">
        <f t="shared" ref="T4:T67" si="2">I4/SUM(I$3:I$1048576)</f>
        <v>0</v>
      </c>
      <c r="U4" s="13">
        <f t="shared" ref="U4:U67" si="3">J4/SUM(J$3:J$1048576)</f>
        <v>0</v>
      </c>
      <c r="V4" s="13">
        <f t="shared" ref="V4:V67" si="4">K4/SUM(K$3:K$1048576)</f>
        <v>0</v>
      </c>
      <c r="W4" s="13">
        <f t="shared" ref="W4:W67" si="5">L4/SUM(L$3:L$1048576)</f>
        <v>0</v>
      </c>
      <c r="X4" s="13">
        <f t="shared" ref="X4:X67" si="6">M4/SUM(M$3:M$1048576)</f>
        <v>0</v>
      </c>
      <c r="Y4" s="13">
        <f t="shared" ref="Y4:Y67" si="7">N4/SUM(N$3:N$1048576)</f>
        <v>0</v>
      </c>
      <c r="Z4" s="13">
        <f t="shared" ref="Z4:Z67" si="8">O4/SUM(O$3:O$1048576)</f>
        <v>0</v>
      </c>
      <c r="AA4" s="13">
        <f t="shared" ref="AA4:AA67" si="9">P4/SUM(P$3:P$1048576)</f>
        <v>0</v>
      </c>
      <c r="AB4" s="13">
        <f t="shared" ref="AB4:AB67" si="10">Q4/SUM(Q$3:Q$1048576)</f>
        <v>0</v>
      </c>
      <c r="AC4" s="13">
        <f t="shared" ref="AC4:AC67" si="11">R4/SUM(R$3:R$1048576)</f>
        <v>0</v>
      </c>
    </row>
    <row r="5" spans="1:29" x14ac:dyDescent="0.25">
      <c r="A5" s="6">
        <v>45597</v>
      </c>
      <c r="B5" s="7" t="s">
        <v>6</v>
      </c>
      <c r="C5" s="8">
        <v>352005</v>
      </c>
      <c r="D5" s="8" t="str">
        <f t="shared" si="0"/>
        <v>0352005</v>
      </c>
      <c r="E5" s="8" t="str">
        <f t="shared" si="1"/>
        <v>0352</v>
      </c>
      <c r="F5" s="11" t="s">
        <v>80</v>
      </c>
      <c r="G5" s="8" t="s">
        <v>7</v>
      </c>
      <c r="H5" s="9">
        <v>2</v>
      </c>
      <c r="I5" s="2"/>
      <c r="J5" s="2"/>
      <c r="K5" s="2"/>
      <c r="L5" s="2"/>
      <c r="M5" s="2"/>
      <c r="N5" s="2"/>
      <c r="O5" s="2"/>
      <c r="P5" s="2"/>
      <c r="Q5" s="2"/>
      <c r="R5" s="2"/>
      <c r="S5" s="13">
        <f>H5/SUM(H$3:H$1048576)</f>
        <v>2.0408163265306121E-2</v>
      </c>
      <c r="T5" s="13">
        <f t="shared" si="2"/>
        <v>0</v>
      </c>
      <c r="U5" s="13">
        <f t="shared" si="3"/>
        <v>0</v>
      </c>
      <c r="V5" s="13">
        <f t="shared" si="4"/>
        <v>0</v>
      </c>
      <c r="W5" s="13">
        <f t="shared" si="5"/>
        <v>0</v>
      </c>
      <c r="X5" s="13">
        <f t="shared" si="6"/>
        <v>0</v>
      </c>
      <c r="Y5" s="13">
        <f t="shared" si="7"/>
        <v>0</v>
      </c>
      <c r="Z5" s="13">
        <f t="shared" si="8"/>
        <v>0</v>
      </c>
      <c r="AA5" s="13">
        <f t="shared" si="9"/>
        <v>0</v>
      </c>
      <c r="AB5" s="13">
        <f t="shared" si="10"/>
        <v>0</v>
      </c>
      <c r="AC5" s="13">
        <f t="shared" si="11"/>
        <v>0</v>
      </c>
    </row>
    <row r="6" spans="1:29" x14ac:dyDescent="0.25">
      <c r="A6" s="6">
        <v>45597</v>
      </c>
      <c r="B6" s="7" t="s">
        <v>6</v>
      </c>
      <c r="C6" s="8">
        <v>352006</v>
      </c>
      <c r="D6" s="8" t="str">
        <f t="shared" si="0"/>
        <v>0352006</v>
      </c>
      <c r="E6" s="8" t="str">
        <f t="shared" si="1"/>
        <v>0352</v>
      </c>
      <c r="F6" s="11" t="s">
        <v>80</v>
      </c>
      <c r="G6" s="8" t="s">
        <v>7</v>
      </c>
      <c r="H6" s="9">
        <v>12</v>
      </c>
      <c r="I6" s="2"/>
      <c r="J6" s="2"/>
      <c r="K6" s="2"/>
      <c r="L6" s="2"/>
      <c r="M6" s="2"/>
      <c r="N6" s="2"/>
      <c r="O6" s="2"/>
      <c r="P6" s="2"/>
      <c r="Q6" s="2"/>
      <c r="R6" s="2"/>
      <c r="S6" s="13">
        <f>H6/SUM(H$3:H$1048576)</f>
        <v>0.12244897959183673</v>
      </c>
      <c r="T6" s="13">
        <f t="shared" si="2"/>
        <v>0</v>
      </c>
      <c r="U6" s="13">
        <f t="shared" si="3"/>
        <v>0</v>
      </c>
      <c r="V6" s="13">
        <f t="shared" si="4"/>
        <v>0</v>
      </c>
      <c r="W6" s="13">
        <f t="shared" si="5"/>
        <v>0</v>
      </c>
      <c r="X6" s="13">
        <f t="shared" si="6"/>
        <v>0</v>
      </c>
      <c r="Y6" s="13">
        <f t="shared" si="7"/>
        <v>0</v>
      </c>
      <c r="Z6" s="13">
        <f t="shared" si="8"/>
        <v>0</v>
      </c>
      <c r="AA6" s="13">
        <f t="shared" si="9"/>
        <v>0</v>
      </c>
      <c r="AB6" s="13">
        <f t="shared" si="10"/>
        <v>0</v>
      </c>
      <c r="AC6" s="13">
        <f t="shared" si="11"/>
        <v>0</v>
      </c>
    </row>
    <row r="7" spans="1:29" x14ac:dyDescent="0.25">
      <c r="A7" s="6">
        <v>45597</v>
      </c>
      <c r="B7" s="7" t="s">
        <v>6</v>
      </c>
      <c r="C7" s="8">
        <v>352007</v>
      </c>
      <c r="D7" s="8" t="str">
        <f t="shared" si="0"/>
        <v>0352007</v>
      </c>
      <c r="E7" s="8" t="str">
        <f t="shared" si="1"/>
        <v>0352</v>
      </c>
      <c r="F7" s="11" t="s">
        <v>80</v>
      </c>
      <c r="G7" s="8" t="s">
        <v>7</v>
      </c>
      <c r="H7" s="9">
        <v>16</v>
      </c>
      <c r="I7" s="2"/>
      <c r="J7" s="2"/>
      <c r="K7" s="2"/>
      <c r="L7" s="2"/>
      <c r="M7" s="2"/>
      <c r="N7" s="2"/>
      <c r="O7" s="2"/>
      <c r="P7" s="2"/>
      <c r="Q7" s="2"/>
      <c r="R7" s="2"/>
      <c r="S7" s="13">
        <f>H7/SUM(H$3:H$1048576)</f>
        <v>0.16326530612244897</v>
      </c>
      <c r="T7" s="13">
        <f t="shared" si="2"/>
        <v>0</v>
      </c>
      <c r="U7" s="13">
        <f t="shared" si="3"/>
        <v>0</v>
      </c>
      <c r="V7" s="13">
        <f t="shared" si="4"/>
        <v>0</v>
      </c>
      <c r="W7" s="13">
        <f t="shared" si="5"/>
        <v>0</v>
      </c>
      <c r="X7" s="13">
        <f t="shared" si="6"/>
        <v>0</v>
      </c>
      <c r="Y7" s="13">
        <f t="shared" si="7"/>
        <v>0</v>
      </c>
      <c r="Z7" s="13">
        <f t="shared" si="8"/>
        <v>0</v>
      </c>
      <c r="AA7" s="13">
        <f t="shared" si="9"/>
        <v>0</v>
      </c>
      <c r="AB7" s="13">
        <f t="shared" si="10"/>
        <v>0</v>
      </c>
      <c r="AC7" s="13">
        <f t="shared" si="11"/>
        <v>0</v>
      </c>
    </row>
    <row r="8" spans="1:29" x14ac:dyDescent="0.25">
      <c r="A8" s="6">
        <v>45597</v>
      </c>
      <c r="B8" s="7" t="s">
        <v>8</v>
      </c>
      <c r="C8" s="8">
        <v>367006</v>
      </c>
      <c r="D8" s="8" t="str">
        <f t="shared" si="0"/>
        <v>0367006</v>
      </c>
      <c r="E8" s="8" t="str">
        <f t="shared" si="1"/>
        <v>0367</v>
      </c>
      <c r="F8" s="8" t="s">
        <v>82</v>
      </c>
      <c r="G8" s="8" t="s">
        <v>9</v>
      </c>
      <c r="H8" s="9">
        <v>13</v>
      </c>
      <c r="I8" s="2"/>
      <c r="J8" s="2"/>
      <c r="K8" s="2"/>
      <c r="L8" s="2"/>
      <c r="M8" s="2"/>
      <c r="N8" s="2"/>
      <c r="O8" s="2"/>
      <c r="P8" s="2"/>
      <c r="Q8" s="2"/>
      <c r="R8" s="2"/>
      <c r="S8" s="13">
        <f>H8/SUM(H$3:H$1048576)</f>
        <v>0.1326530612244898</v>
      </c>
      <c r="T8" s="13">
        <f t="shared" si="2"/>
        <v>0</v>
      </c>
      <c r="U8" s="13">
        <f t="shared" si="3"/>
        <v>0</v>
      </c>
      <c r="V8" s="13">
        <f t="shared" si="4"/>
        <v>0</v>
      </c>
      <c r="W8" s="13">
        <f t="shared" si="5"/>
        <v>0</v>
      </c>
      <c r="X8" s="13">
        <f t="shared" si="6"/>
        <v>0</v>
      </c>
      <c r="Y8" s="13">
        <f t="shared" si="7"/>
        <v>0</v>
      </c>
      <c r="Z8" s="13">
        <f t="shared" si="8"/>
        <v>0</v>
      </c>
      <c r="AA8" s="13">
        <f t="shared" si="9"/>
        <v>0</v>
      </c>
      <c r="AB8" s="13">
        <f t="shared" si="10"/>
        <v>0</v>
      </c>
      <c r="AC8" s="13">
        <f t="shared" si="11"/>
        <v>0</v>
      </c>
    </row>
    <row r="9" spans="1:29" x14ac:dyDescent="0.25">
      <c r="A9" s="6">
        <v>45597</v>
      </c>
      <c r="B9" s="7" t="s">
        <v>10</v>
      </c>
      <c r="C9" s="8">
        <v>250008</v>
      </c>
      <c r="D9" s="8" t="str">
        <f t="shared" si="0"/>
        <v>0250008</v>
      </c>
      <c r="E9" s="8" t="str">
        <f t="shared" si="1"/>
        <v>0250</v>
      </c>
      <c r="F9" s="11" t="s">
        <v>81</v>
      </c>
      <c r="G9" s="8" t="s">
        <v>11</v>
      </c>
      <c r="H9" s="9">
        <v>8</v>
      </c>
      <c r="I9" s="2"/>
      <c r="J9" s="2"/>
      <c r="K9" s="2"/>
      <c r="L9" s="2"/>
      <c r="M9" s="2"/>
      <c r="N9" s="2"/>
      <c r="O9" s="2"/>
      <c r="P9" s="2"/>
      <c r="Q9" s="2"/>
      <c r="R9" s="2"/>
      <c r="S9" s="13">
        <f>H9/SUM(H$3:H$1048576)</f>
        <v>8.1632653061224483E-2</v>
      </c>
      <c r="T9" s="13">
        <f t="shared" si="2"/>
        <v>0</v>
      </c>
      <c r="U9" s="13">
        <f t="shared" si="3"/>
        <v>0</v>
      </c>
      <c r="V9" s="13">
        <f t="shared" si="4"/>
        <v>0</v>
      </c>
      <c r="W9" s="13">
        <f t="shared" si="5"/>
        <v>0</v>
      </c>
      <c r="X9" s="13">
        <f t="shared" si="6"/>
        <v>0</v>
      </c>
      <c r="Y9" s="13">
        <f t="shared" si="7"/>
        <v>0</v>
      </c>
      <c r="Z9" s="13">
        <f t="shared" si="8"/>
        <v>0</v>
      </c>
      <c r="AA9" s="13">
        <f t="shared" si="9"/>
        <v>0</v>
      </c>
      <c r="AB9" s="13">
        <f t="shared" si="10"/>
        <v>0</v>
      </c>
      <c r="AC9" s="13">
        <f t="shared" si="11"/>
        <v>0</v>
      </c>
    </row>
    <row r="10" spans="1:29" x14ac:dyDescent="0.25">
      <c r="A10" s="6">
        <v>45627</v>
      </c>
      <c r="B10" s="7" t="s">
        <v>12</v>
      </c>
      <c r="C10" s="8">
        <v>39001</v>
      </c>
      <c r="D10" s="8" t="str">
        <f t="shared" si="0"/>
        <v>0039001</v>
      </c>
      <c r="E10" s="8" t="str">
        <f t="shared" si="1"/>
        <v>0039</v>
      </c>
      <c r="F10" s="8" t="str">
        <f>IFERROR(INDEX('[1]Fazenda por eps'!$E:$E,MATCH(E10,'[1]Fazenda por eps'!$A:$A,0)),"")</f>
        <v>NILZA</v>
      </c>
      <c r="G10" s="8" t="s">
        <v>13</v>
      </c>
      <c r="H10" s="2"/>
      <c r="I10" s="9">
        <v>18</v>
      </c>
      <c r="J10" s="2"/>
      <c r="K10" s="2"/>
      <c r="L10" s="2"/>
      <c r="M10" s="2"/>
      <c r="N10" s="2"/>
      <c r="O10" s="2"/>
      <c r="P10" s="2"/>
      <c r="Q10" s="2"/>
      <c r="R10" s="2"/>
      <c r="S10" s="13">
        <f>H10/SUM(H$3:H$1048576)</f>
        <v>0</v>
      </c>
      <c r="T10" s="13">
        <f t="shared" si="2"/>
        <v>6.3157894736842107E-2</v>
      </c>
      <c r="U10" s="13">
        <f t="shared" si="3"/>
        <v>0</v>
      </c>
      <c r="V10" s="13">
        <f t="shared" si="4"/>
        <v>0</v>
      </c>
      <c r="W10" s="13">
        <f t="shared" si="5"/>
        <v>0</v>
      </c>
      <c r="X10" s="13">
        <f t="shared" si="6"/>
        <v>0</v>
      </c>
      <c r="Y10" s="13">
        <f t="shared" si="7"/>
        <v>0</v>
      </c>
      <c r="Z10" s="13">
        <f t="shared" si="8"/>
        <v>0</v>
      </c>
      <c r="AA10" s="13">
        <f t="shared" si="9"/>
        <v>0</v>
      </c>
      <c r="AB10" s="13">
        <f t="shared" si="10"/>
        <v>0</v>
      </c>
      <c r="AC10" s="13">
        <f t="shared" si="11"/>
        <v>0</v>
      </c>
    </row>
    <row r="11" spans="1:29" x14ac:dyDescent="0.25">
      <c r="A11" s="6">
        <v>45627</v>
      </c>
      <c r="B11" s="7" t="s">
        <v>12</v>
      </c>
      <c r="C11" s="8">
        <v>39002</v>
      </c>
      <c r="D11" s="8" t="str">
        <f t="shared" si="0"/>
        <v>0039002</v>
      </c>
      <c r="E11" s="8" t="str">
        <f t="shared" si="1"/>
        <v>0039</v>
      </c>
      <c r="F11" s="8" t="str">
        <f>IFERROR(INDEX('[1]Fazenda por eps'!$E:$E,MATCH(E11,'[1]Fazenda por eps'!$A:$A,0)),"")</f>
        <v>NILZA</v>
      </c>
      <c r="G11" s="8" t="s">
        <v>13</v>
      </c>
      <c r="H11" s="2"/>
      <c r="I11" s="9">
        <v>12</v>
      </c>
      <c r="J11" s="2"/>
      <c r="K11" s="2"/>
      <c r="L11" s="2"/>
      <c r="M11" s="2"/>
      <c r="N11" s="2"/>
      <c r="O11" s="2"/>
      <c r="P11" s="2"/>
      <c r="Q11" s="2"/>
      <c r="R11" s="2"/>
      <c r="S11" s="13">
        <f t="shared" ref="S11:S67" si="12">H11/SUM(H$3:H$1048576)</f>
        <v>0</v>
      </c>
      <c r="T11" s="13">
        <f t="shared" si="2"/>
        <v>4.2105263157894736E-2</v>
      </c>
      <c r="U11" s="13">
        <f t="shared" si="3"/>
        <v>0</v>
      </c>
      <c r="V11" s="13">
        <f t="shared" si="4"/>
        <v>0</v>
      </c>
      <c r="W11" s="13">
        <f t="shared" si="5"/>
        <v>0</v>
      </c>
      <c r="X11" s="13">
        <f t="shared" si="6"/>
        <v>0</v>
      </c>
      <c r="Y11" s="13">
        <f t="shared" si="7"/>
        <v>0</v>
      </c>
      <c r="Z11" s="13">
        <f t="shared" si="8"/>
        <v>0</v>
      </c>
      <c r="AA11" s="13">
        <f t="shared" si="9"/>
        <v>0</v>
      </c>
      <c r="AB11" s="13">
        <f t="shared" si="10"/>
        <v>0</v>
      </c>
      <c r="AC11" s="13">
        <f t="shared" si="11"/>
        <v>0</v>
      </c>
    </row>
    <row r="12" spans="1:29" x14ac:dyDescent="0.25">
      <c r="A12" s="6">
        <v>45627</v>
      </c>
      <c r="B12" s="7" t="s">
        <v>12</v>
      </c>
      <c r="C12" s="8">
        <v>39003</v>
      </c>
      <c r="D12" s="8" t="str">
        <f t="shared" si="0"/>
        <v>0039003</v>
      </c>
      <c r="E12" s="8" t="str">
        <f t="shared" si="1"/>
        <v>0039</v>
      </c>
      <c r="F12" s="8" t="str">
        <f>IFERROR(INDEX('[1]Fazenda por eps'!$E:$E,MATCH(E12,'[1]Fazenda por eps'!$A:$A,0)),"")</f>
        <v>NILZA</v>
      </c>
      <c r="G12" s="8" t="s">
        <v>13</v>
      </c>
      <c r="H12" s="2"/>
      <c r="I12" s="9">
        <v>7</v>
      </c>
      <c r="J12" s="2"/>
      <c r="K12" s="2"/>
      <c r="L12" s="2"/>
      <c r="M12" s="2"/>
      <c r="N12" s="2"/>
      <c r="O12" s="2"/>
      <c r="P12" s="2"/>
      <c r="Q12" s="2"/>
      <c r="R12" s="2"/>
      <c r="S12" s="13">
        <f t="shared" si="12"/>
        <v>0</v>
      </c>
      <c r="T12" s="13">
        <f t="shared" si="2"/>
        <v>2.456140350877193E-2</v>
      </c>
      <c r="U12" s="13">
        <f t="shared" si="3"/>
        <v>0</v>
      </c>
      <c r="V12" s="13">
        <f t="shared" si="4"/>
        <v>0</v>
      </c>
      <c r="W12" s="13">
        <f t="shared" si="5"/>
        <v>0</v>
      </c>
      <c r="X12" s="13">
        <f t="shared" si="6"/>
        <v>0</v>
      </c>
      <c r="Y12" s="13">
        <f t="shared" si="7"/>
        <v>0</v>
      </c>
      <c r="Z12" s="13">
        <f t="shared" si="8"/>
        <v>0</v>
      </c>
      <c r="AA12" s="13">
        <f t="shared" si="9"/>
        <v>0</v>
      </c>
      <c r="AB12" s="13">
        <f t="shared" si="10"/>
        <v>0</v>
      </c>
      <c r="AC12" s="13">
        <f t="shared" si="11"/>
        <v>0</v>
      </c>
    </row>
    <row r="13" spans="1:29" x14ac:dyDescent="0.25">
      <c r="A13" s="6">
        <v>45627</v>
      </c>
      <c r="B13" s="7" t="s">
        <v>12</v>
      </c>
      <c r="C13" s="8">
        <v>39004</v>
      </c>
      <c r="D13" s="8" t="str">
        <f t="shared" si="0"/>
        <v>0039004</v>
      </c>
      <c r="E13" s="8" t="str">
        <f t="shared" si="1"/>
        <v>0039</v>
      </c>
      <c r="F13" s="8" t="str">
        <f>IFERROR(INDEX('[1]Fazenda por eps'!$E:$E,MATCH(E13,'[1]Fazenda por eps'!$A:$A,0)),"")</f>
        <v>NILZA</v>
      </c>
      <c r="G13" s="8" t="s">
        <v>13</v>
      </c>
      <c r="H13" s="2"/>
      <c r="I13" s="9">
        <v>14</v>
      </c>
      <c r="J13" s="2"/>
      <c r="K13" s="2"/>
      <c r="L13" s="2"/>
      <c r="M13" s="2"/>
      <c r="N13" s="2"/>
      <c r="O13" s="2"/>
      <c r="P13" s="2"/>
      <c r="Q13" s="2"/>
      <c r="R13" s="2"/>
      <c r="S13" s="13">
        <f t="shared" si="12"/>
        <v>0</v>
      </c>
      <c r="T13" s="13">
        <f t="shared" si="2"/>
        <v>4.912280701754386E-2</v>
      </c>
      <c r="U13" s="13">
        <f t="shared" si="3"/>
        <v>0</v>
      </c>
      <c r="V13" s="13">
        <f t="shared" si="4"/>
        <v>0</v>
      </c>
      <c r="W13" s="13">
        <f t="shared" si="5"/>
        <v>0</v>
      </c>
      <c r="X13" s="13">
        <f t="shared" si="6"/>
        <v>0</v>
      </c>
      <c r="Y13" s="13">
        <f t="shared" si="7"/>
        <v>0</v>
      </c>
      <c r="Z13" s="13">
        <f t="shared" si="8"/>
        <v>0</v>
      </c>
      <c r="AA13" s="13">
        <f t="shared" si="9"/>
        <v>0</v>
      </c>
      <c r="AB13" s="13">
        <f t="shared" si="10"/>
        <v>0</v>
      </c>
      <c r="AC13" s="13">
        <f t="shared" si="11"/>
        <v>0</v>
      </c>
    </row>
    <row r="14" spans="1:29" x14ac:dyDescent="0.25">
      <c r="A14" s="6">
        <v>45627</v>
      </c>
      <c r="B14" s="7" t="s">
        <v>12</v>
      </c>
      <c r="C14" s="8">
        <v>39005</v>
      </c>
      <c r="D14" s="8" t="str">
        <f t="shared" si="0"/>
        <v>0039005</v>
      </c>
      <c r="E14" s="8" t="str">
        <f t="shared" si="1"/>
        <v>0039</v>
      </c>
      <c r="F14" s="8" t="str">
        <f>IFERROR(INDEX('[1]Fazenda por eps'!$E:$E,MATCH(E14,'[1]Fazenda por eps'!$A:$A,0)),"")</f>
        <v>NILZA</v>
      </c>
      <c r="G14" s="8" t="s">
        <v>13</v>
      </c>
      <c r="H14" s="2"/>
      <c r="I14" s="9">
        <v>17</v>
      </c>
      <c r="J14" s="2"/>
      <c r="K14" s="2"/>
      <c r="L14" s="2"/>
      <c r="M14" s="2"/>
      <c r="N14" s="2"/>
      <c r="O14" s="2"/>
      <c r="P14" s="2"/>
      <c r="Q14" s="2"/>
      <c r="R14" s="2"/>
      <c r="S14" s="13">
        <f t="shared" si="12"/>
        <v>0</v>
      </c>
      <c r="T14" s="13">
        <f t="shared" si="2"/>
        <v>5.9649122807017542E-2</v>
      </c>
      <c r="U14" s="13">
        <f t="shared" si="3"/>
        <v>0</v>
      </c>
      <c r="V14" s="13">
        <f t="shared" si="4"/>
        <v>0</v>
      </c>
      <c r="W14" s="13">
        <f t="shared" si="5"/>
        <v>0</v>
      </c>
      <c r="X14" s="13">
        <f t="shared" si="6"/>
        <v>0</v>
      </c>
      <c r="Y14" s="13">
        <f t="shared" si="7"/>
        <v>0</v>
      </c>
      <c r="Z14" s="13">
        <f t="shared" si="8"/>
        <v>0</v>
      </c>
      <c r="AA14" s="13">
        <f t="shared" si="9"/>
        <v>0</v>
      </c>
      <c r="AB14" s="13">
        <f t="shared" si="10"/>
        <v>0</v>
      </c>
      <c r="AC14" s="13">
        <f t="shared" si="11"/>
        <v>0</v>
      </c>
    </row>
    <row r="15" spans="1:29" x14ac:dyDescent="0.25">
      <c r="A15" s="6">
        <v>45627</v>
      </c>
      <c r="B15" s="7" t="s">
        <v>12</v>
      </c>
      <c r="C15" s="8">
        <v>39007</v>
      </c>
      <c r="D15" s="8" t="str">
        <f t="shared" si="0"/>
        <v>0039007</v>
      </c>
      <c r="E15" s="8" t="str">
        <f t="shared" si="1"/>
        <v>0039</v>
      </c>
      <c r="F15" s="8" t="str">
        <f>IFERROR(INDEX('[1]Fazenda por eps'!$E:$E,MATCH(E15,'[1]Fazenda por eps'!$A:$A,0)),"")</f>
        <v>NILZA</v>
      </c>
      <c r="G15" s="8" t="s">
        <v>13</v>
      </c>
      <c r="H15" s="2"/>
      <c r="I15" s="9">
        <v>4</v>
      </c>
      <c r="J15" s="2"/>
      <c r="K15" s="2"/>
      <c r="L15" s="2"/>
      <c r="M15" s="2"/>
      <c r="N15" s="2"/>
      <c r="O15" s="2"/>
      <c r="P15" s="2"/>
      <c r="Q15" s="2"/>
      <c r="R15" s="2"/>
      <c r="S15" s="13">
        <f t="shared" si="12"/>
        <v>0</v>
      </c>
      <c r="T15" s="13">
        <f t="shared" si="2"/>
        <v>1.4035087719298246E-2</v>
      </c>
      <c r="U15" s="13">
        <f t="shared" si="3"/>
        <v>0</v>
      </c>
      <c r="V15" s="13">
        <f t="shared" si="4"/>
        <v>0</v>
      </c>
      <c r="W15" s="13">
        <f t="shared" si="5"/>
        <v>0</v>
      </c>
      <c r="X15" s="13">
        <f t="shared" si="6"/>
        <v>0</v>
      </c>
      <c r="Y15" s="13">
        <f t="shared" si="7"/>
        <v>0</v>
      </c>
      <c r="Z15" s="13">
        <f t="shared" si="8"/>
        <v>0</v>
      </c>
      <c r="AA15" s="13">
        <f t="shared" si="9"/>
        <v>0</v>
      </c>
      <c r="AB15" s="13">
        <f t="shared" si="10"/>
        <v>0</v>
      </c>
      <c r="AC15" s="13">
        <f t="shared" si="11"/>
        <v>0</v>
      </c>
    </row>
    <row r="16" spans="1:29" x14ac:dyDescent="0.25">
      <c r="A16" s="6">
        <v>45627</v>
      </c>
      <c r="B16" s="7" t="s">
        <v>12</v>
      </c>
      <c r="C16" s="8">
        <v>39008</v>
      </c>
      <c r="D16" s="8" t="str">
        <f t="shared" si="0"/>
        <v>0039008</v>
      </c>
      <c r="E16" s="8" t="str">
        <f t="shared" si="1"/>
        <v>0039</v>
      </c>
      <c r="F16" s="8" t="str">
        <f>IFERROR(INDEX('[1]Fazenda por eps'!$E:$E,MATCH(E16,'[1]Fazenda por eps'!$A:$A,0)),"")</f>
        <v>NILZA</v>
      </c>
      <c r="G16" s="8" t="s">
        <v>13</v>
      </c>
      <c r="H16" s="2"/>
      <c r="I16" s="9">
        <v>16</v>
      </c>
      <c r="J16" s="2"/>
      <c r="K16" s="2"/>
      <c r="L16" s="2"/>
      <c r="M16" s="2"/>
      <c r="N16" s="2"/>
      <c r="O16" s="2"/>
      <c r="P16" s="2"/>
      <c r="Q16" s="2"/>
      <c r="R16" s="2"/>
      <c r="S16" s="13">
        <f t="shared" si="12"/>
        <v>0</v>
      </c>
      <c r="T16" s="13">
        <f t="shared" si="2"/>
        <v>5.6140350877192984E-2</v>
      </c>
      <c r="U16" s="13">
        <f t="shared" si="3"/>
        <v>0</v>
      </c>
      <c r="V16" s="13">
        <f t="shared" si="4"/>
        <v>0</v>
      </c>
      <c r="W16" s="13">
        <f t="shared" si="5"/>
        <v>0</v>
      </c>
      <c r="X16" s="13">
        <f t="shared" si="6"/>
        <v>0</v>
      </c>
      <c r="Y16" s="13">
        <f t="shared" si="7"/>
        <v>0</v>
      </c>
      <c r="Z16" s="13">
        <f t="shared" si="8"/>
        <v>0</v>
      </c>
      <c r="AA16" s="13">
        <f t="shared" si="9"/>
        <v>0</v>
      </c>
      <c r="AB16" s="13">
        <f t="shared" si="10"/>
        <v>0</v>
      </c>
      <c r="AC16" s="13">
        <f t="shared" si="11"/>
        <v>0</v>
      </c>
    </row>
    <row r="17" spans="1:29" x14ac:dyDescent="0.25">
      <c r="A17" s="6">
        <v>45627</v>
      </c>
      <c r="B17" s="7" t="s">
        <v>12</v>
      </c>
      <c r="C17" s="8">
        <v>39009</v>
      </c>
      <c r="D17" s="8" t="str">
        <f t="shared" si="0"/>
        <v>0039009</v>
      </c>
      <c r="E17" s="8" t="str">
        <f t="shared" si="1"/>
        <v>0039</v>
      </c>
      <c r="F17" s="8" t="str">
        <f>IFERROR(INDEX('[1]Fazenda por eps'!$E:$E,MATCH(E17,'[1]Fazenda por eps'!$A:$A,0)),"")</f>
        <v>NILZA</v>
      </c>
      <c r="G17" s="8" t="s">
        <v>13</v>
      </c>
      <c r="H17" s="2"/>
      <c r="I17" s="9">
        <v>3</v>
      </c>
      <c r="J17" s="2"/>
      <c r="K17" s="2"/>
      <c r="L17" s="2"/>
      <c r="M17" s="2"/>
      <c r="N17" s="2"/>
      <c r="O17" s="2"/>
      <c r="P17" s="2"/>
      <c r="Q17" s="2"/>
      <c r="R17" s="2"/>
      <c r="S17" s="13">
        <f t="shared" si="12"/>
        <v>0</v>
      </c>
      <c r="T17" s="13">
        <f t="shared" si="2"/>
        <v>1.0526315789473684E-2</v>
      </c>
      <c r="U17" s="13">
        <f t="shared" si="3"/>
        <v>0</v>
      </c>
      <c r="V17" s="13">
        <f t="shared" si="4"/>
        <v>0</v>
      </c>
      <c r="W17" s="13">
        <f t="shared" si="5"/>
        <v>0</v>
      </c>
      <c r="X17" s="13">
        <f t="shared" si="6"/>
        <v>0</v>
      </c>
      <c r="Y17" s="13">
        <f t="shared" si="7"/>
        <v>0</v>
      </c>
      <c r="Z17" s="13">
        <f t="shared" si="8"/>
        <v>0</v>
      </c>
      <c r="AA17" s="13">
        <f t="shared" si="9"/>
        <v>0</v>
      </c>
      <c r="AB17" s="13">
        <f t="shared" si="10"/>
        <v>0</v>
      </c>
      <c r="AC17" s="13">
        <f t="shared" si="11"/>
        <v>0</v>
      </c>
    </row>
    <row r="18" spans="1:29" x14ac:dyDescent="0.25">
      <c r="A18" s="6">
        <v>45627</v>
      </c>
      <c r="B18" s="7" t="s">
        <v>12</v>
      </c>
      <c r="C18" s="8">
        <v>39010</v>
      </c>
      <c r="D18" s="8" t="str">
        <f t="shared" si="0"/>
        <v>0039010</v>
      </c>
      <c r="E18" s="8" t="str">
        <f t="shared" si="1"/>
        <v>0039</v>
      </c>
      <c r="F18" s="8" t="str">
        <f>IFERROR(INDEX('[1]Fazenda por eps'!$E:$E,MATCH(E18,'[1]Fazenda por eps'!$A:$A,0)),"")</f>
        <v>NILZA</v>
      </c>
      <c r="G18" s="8" t="s">
        <v>13</v>
      </c>
      <c r="H18" s="2"/>
      <c r="I18" s="9">
        <v>2</v>
      </c>
      <c r="J18" s="2"/>
      <c r="K18" s="2"/>
      <c r="L18" s="2"/>
      <c r="M18" s="2"/>
      <c r="N18" s="2"/>
      <c r="O18" s="2"/>
      <c r="P18" s="2"/>
      <c r="Q18" s="2"/>
      <c r="R18" s="2"/>
      <c r="S18" s="13">
        <f t="shared" si="12"/>
        <v>0</v>
      </c>
      <c r="T18" s="13">
        <f t="shared" si="2"/>
        <v>7.0175438596491229E-3</v>
      </c>
      <c r="U18" s="13">
        <f t="shared" si="3"/>
        <v>0</v>
      </c>
      <c r="V18" s="13">
        <f t="shared" si="4"/>
        <v>0</v>
      </c>
      <c r="W18" s="13">
        <f t="shared" si="5"/>
        <v>0</v>
      </c>
      <c r="X18" s="13">
        <f t="shared" si="6"/>
        <v>0</v>
      </c>
      <c r="Y18" s="13">
        <f t="shared" si="7"/>
        <v>0</v>
      </c>
      <c r="Z18" s="13">
        <f t="shared" si="8"/>
        <v>0</v>
      </c>
      <c r="AA18" s="13">
        <f t="shared" si="9"/>
        <v>0</v>
      </c>
      <c r="AB18" s="13">
        <f t="shared" si="10"/>
        <v>0</v>
      </c>
      <c r="AC18" s="13">
        <f t="shared" si="11"/>
        <v>0</v>
      </c>
    </row>
    <row r="19" spans="1:29" x14ac:dyDescent="0.25">
      <c r="A19" s="6">
        <v>45627</v>
      </c>
      <c r="B19" s="7" t="s">
        <v>12</v>
      </c>
      <c r="C19" s="8">
        <v>39012</v>
      </c>
      <c r="D19" s="8" t="str">
        <f t="shared" si="0"/>
        <v>0039012</v>
      </c>
      <c r="E19" s="8" t="str">
        <f t="shared" si="1"/>
        <v>0039</v>
      </c>
      <c r="F19" s="8" t="str">
        <f>IFERROR(INDEX('[1]Fazenda por eps'!$E:$E,MATCH(E19,'[1]Fazenda por eps'!$A:$A,0)),"")</f>
        <v>NILZA</v>
      </c>
      <c r="G19" s="8" t="s">
        <v>13</v>
      </c>
      <c r="H19" s="2"/>
      <c r="I19" s="9">
        <v>14</v>
      </c>
      <c r="J19" s="2"/>
      <c r="K19" s="2"/>
      <c r="L19" s="2"/>
      <c r="M19" s="2"/>
      <c r="N19" s="2"/>
      <c r="O19" s="2"/>
      <c r="P19" s="2"/>
      <c r="Q19" s="2"/>
      <c r="R19" s="2"/>
      <c r="S19" s="13">
        <f t="shared" si="12"/>
        <v>0</v>
      </c>
      <c r="T19" s="13">
        <f t="shared" si="2"/>
        <v>4.912280701754386E-2</v>
      </c>
      <c r="U19" s="13">
        <f t="shared" si="3"/>
        <v>0</v>
      </c>
      <c r="V19" s="13">
        <f t="shared" si="4"/>
        <v>0</v>
      </c>
      <c r="W19" s="13">
        <f t="shared" si="5"/>
        <v>0</v>
      </c>
      <c r="X19" s="13">
        <f t="shared" si="6"/>
        <v>0</v>
      </c>
      <c r="Y19" s="13">
        <f t="shared" si="7"/>
        <v>0</v>
      </c>
      <c r="Z19" s="13">
        <f t="shared" si="8"/>
        <v>0</v>
      </c>
      <c r="AA19" s="13">
        <f t="shared" si="9"/>
        <v>0</v>
      </c>
      <c r="AB19" s="13">
        <f t="shared" si="10"/>
        <v>0</v>
      </c>
      <c r="AC19" s="13">
        <f t="shared" si="11"/>
        <v>0</v>
      </c>
    </row>
    <row r="20" spans="1:29" x14ac:dyDescent="0.25">
      <c r="A20" s="6">
        <v>45627</v>
      </c>
      <c r="B20" s="7" t="s">
        <v>12</v>
      </c>
      <c r="C20" s="8">
        <v>39013</v>
      </c>
      <c r="D20" s="8" t="str">
        <f t="shared" si="0"/>
        <v>0039013</v>
      </c>
      <c r="E20" s="8" t="str">
        <f t="shared" si="1"/>
        <v>0039</v>
      </c>
      <c r="F20" s="8" t="str">
        <f>IFERROR(INDEX('[1]Fazenda por eps'!$E:$E,MATCH(E20,'[1]Fazenda por eps'!$A:$A,0)),"")</f>
        <v>NILZA</v>
      </c>
      <c r="G20" s="8" t="s">
        <v>13</v>
      </c>
      <c r="H20" s="2"/>
      <c r="I20" s="9">
        <v>9</v>
      </c>
      <c r="J20" s="2"/>
      <c r="K20" s="2"/>
      <c r="L20" s="2"/>
      <c r="M20" s="2"/>
      <c r="N20" s="2"/>
      <c r="O20" s="2"/>
      <c r="P20" s="2"/>
      <c r="Q20" s="2"/>
      <c r="R20" s="2"/>
      <c r="S20" s="13">
        <f t="shared" si="12"/>
        <v>0</v>
      </c>
      <c r="T20" s="13">
        <f t="shared" si="2"/>
        <v>3.1578947368421054E-2</v>
      </c>
      <c r="U20" s="13">
        <f t="shared" si="3"/>
        <v>0</v>
      </c>
      <c r="V20" s="13">
        <f t="shared" si="4"/>
        <v>0</v>
      </c>
      <c r="W20" s="13">
        <f t="shared" si="5"/>
        <v>0</v>
      </c>
      <c r="X20" s="13">
        <f t="shared" si="6"/>
        <v>0</v>
      </c>
      <c r="Y20" s="13">
        <f t="shared" si="7"/>
        <v>0</v>
      </c>
      <c r="Z20" s="13">
        <f t="shared" si="8"/>
        <v>0</v>
      </c>
      <c r="AA20" s="13">
        <f t="shared" si="9"/>
        <v>0</v>
      </c>
      <c r="AB20" s="13">
        <f t="shared" si="10"/>
        <v>0</v>
      </c>
      <c r="AC20" s="13">
        <f t="shared" si="11"/>
        <v>0</v>
      </c>
    </row>
    <row r="21" spans="1:29" x14ac:dyDescent="0.25">
      <c r="A21" s="6">
        <v>45627</v>
      </c>
      <c r="B21" s="7" t="s">
        <v>12</v>
      </c>
      <c r="C21" s="8">
        <v>39014</v>
      </c>
      <c r="D21" s="8" t="str">
        <f t="shared" si="0"/>
        <v>0039014</v>
      </c>
      <c r="E21" s="8" t="str">
        <f t="shared" si="1"/>
        <v>0039</v>
      </c>
      <c r="F21" s="8" t="str">
        <f>IFERROR(INDEX('[1]Fazenda por eps'!$E:$E,MATCH(E21,'[1]Fazenda por eps'!$A:$A,0)),"")</f>
        <v>NILZA</v>
      </c>
      <c r="G21" s="8" t="s">
        <v>13</v>
      </c>
      <c r="H21" s="2"/>
      <c r="I21" s="9">
        <v>9</v>
      </c>
      <c r="J21" s="2"/>
      <c r="K21" s="2"/>
      <c r="L21" s="2"/>
      <c r="M21" s="2"/>
      <c r="N21" s="2"/>
      <c r="O21" s="2"/>
      <c r="P21" s="2"/>
      <c r="Q21" s="2"/>
      <c r="R21" s="2"/>
      <c r="S21" s="13">
        <f t="shared" si="12"/>
        <v>0</v>
      </c>
      <c r="T21" s="13">
        <f t="shared" si="2"/>
        <v>3.1578947368421054E-2</v>
      </c>
      <c r="U21" s="13">
        <f t="shared" si="3"/>
        <v>0</v>
      </c>
      <c r="V21" s="13">
        <f t="shared" si="4"/>
        <v>0</v>
      </c>
      <c r="W21" s="13">
        <f t="shared" si="5"/>
        <v>0</v>
      </c>
      <c r="X21" s="13">
        <f t="shared" si="6"/>
        <v>0</v>
      </c>
      <c r="Y21" s="13">
        <f t="shared" si="7"/>
        <v>0</v>
      </c>
      <c r="Z21" s="13">
        <f t="shared" si="8"/>
        <v>0</v>
      </c>
      <c r="AA21" s="13">
        <f t="shared" si="9"/>
        <v>0</v>
      </c>
      <c r="AB21" s="13">
        <f t="shared" si="10"/>
        <v>0</v>
      </c>
      <c r="AC21" s="13">
        <f t="shared" si="11"/>
        <v>0</v>
      </c>
    </row>
    <row r="22" spans="1:29" x14ac:dyDescent="0.25">
      <c r="A22" s="6">
        <v>45627</v>
      </c>
      <c r="B22" s="7" t="s">
        <v>12</v>
      </c>
      <c r="C22" s="8">
        <v>39015</v>
      </c>
      <c r="D22" s="8" t="str">
        <f t="shared" si="0"/>
        <v>0039015</v>
      </c>
      <c r="E22" s="8" t="str">
        <f t="shared" si="1"/>
        <v>0039</v>
      </c>
      <c r="F22" s="8" t="str">
        <f>IFERROR(INDEX('[1]Fazenda por eps'!$E:$E,MATCH(E22,'[1]Fazenda por eps'!$A:$A,0)),"")</f>
        <v>NILZA</v>
      </c>
      <c r="G22" s="8" t="s">
        <v>13</v>
      </c>
      <c r="H22" s="2"/>
      <c r="I22" s="9">
        <v>11</v>
      </c>
      <c r="J22" s="2"/>
      <c r="K22" s="2"/>
      <c r="L22" s="2"/>
      <c r="M22" s="2"/>
      <c r="N22" s="2"/>
      <c r="O22" s="2"/>
      <c r="P22" s="2"/>
      <c r="Q22" s="2"/>
      <c r="R22" s="2"/>
      <c r="S22" s="13">
        <f t="shared" si="12"/>
        <v>0</v>
      </c>
      <c r="T22" s="13">
        <f t="shared" si="2"/>
        <v>3.8596491228070177E-2</v>
      </c>
      <c r="U22" s="13">
        <f t="shared" si="3"/>
        <v>0</v>
      </c>
      <c r="V22" s="13">
        <f t="shared" si="4"/>
        <v>0</v>
      </c>
      <c r="W22" s="13">
        <f t="shared" si="5"/>
        <v>0</v>
      </c>
      <c r="X22" s="13">
        <f t="shared" si="6"/>
        <v>0</v>
      </c>
      <c r="Y22" s="13">
        <f t="shared" si="7"/>
        <v>0</v>
      </c>
      <c r="Z22" s="13">
        <f t="shared" si="8"/>
        <v>0</v>
      </c>
      <c r="AA22" s="13">
        <f t="shared" si="9"/>
        <v>0</v>
      </c>
      <c r="AB22" s="13">
        <f t="shared" si="10"/>
        <v>0</v>
      </c>
      <c r="AC22" s="13">
        <f t="shared" si="11"/>
        <v>0</v>
      </c>
    </row>
    <row r="23" spans="1:29" x14ac:dyDescent="0.25">
      <c r="A23" s="6">
        <v>45627</v>
      </c>
      <c r="B23" s="7" t="s">
        <v>14</v>
      </c>
      <c r="C23" s="8">
        <v>309001</v>
      </c>
      <c r="D23" s="8" t="str">
        <f t="shared" si="0"/>
        <v>0309001</v>
      </c>
      <c r="E23" s="8" t="str">
        <f t="shared" si="1"/>
        <v>0309</v>
      </c>
      <c r="F23" s="8" t="str">
        <f>IFERROR(INDEX('[1]Fazenda por eps'!$E:$E,MATCH(E23,'[1]Fazenda por eps'!$A:$A,0)),"")</f>
        <v>CARPELO</v>
      </c>
      <c r="G23" s="8" t="s">
        <v>15</v>
      </c>
      <c r="H23" s="2"/>
      <c r="I23" s="9">
        <v>6</v>
      </c>
      <c r="J23" s="2"/>
      <c r="K23" s="2"/>
      <c r="L23" s="2"/>
      <c r="M23" s="2"/>
      <c r="N23" s="2"/>
      <c r="O23" s="2"/>
      <c r="P23" s="2"/>
      <c r="Q23" s="2"/>
      <c r="R23" s="2"/>
      <c r="S23" s="13">
        <f t="shared" si="12"/>
        <v>0</v>
      </c>
      <c r="T23" s="13">
        <f t="shared" si="2"/>
        <v>2.1052631578947368E-2</v>
      </c>
      <c r="U23" s="13">
        <f t="shared" si="3"/>
        <v>0</v>
      </c>
      <c r="V23" s="13">
        <f t="shared" si="4"/>
        <v>0</v>
      </c>
      <c r="W23" s="13">
        <f t="shared" si="5"/>
        <v>0</v>
      </c>
      <c r="X23" s="13">
        <f t="shared" si="6"/>
        <v>0</v>
      </c>
      <c r="Y23" s="13">
        <f t="shared" si="7"/>
        <v>0</v>
      </c>
      <c r="Z23" s="13">
        <f t="shared" si="8"/>
        <v>0</v>
      </c>
      <c r="AA23" s="13">
        <f t="shared" si="9"/>
        <v>0</v>
      </c>
      <c r="AB23" s="13">
        <f t="shared" si="10"/>
        <v>0</v>
      </c>
      <c r="AC23" s="13">
        <f t="shared" si="11"/>
        <v>0</v>
      </c>
    </row>
    <row r="24" spans="1:29" x14ac:dyDescent="0.25">
      <c r="A24" s="6">
        <v>45627</v>
      </c>
      <c r="B24" s="7" t="s">
        <v>14</v>
      </c>
      <c r="C24" s="8">
        <v>309004</v>
      </c>
      <c r="D24" s="8" t="str">
        <f t="shared" si="0"/>
        <v>0309004</v>
      </c>
      <c r="E24" s="8" t="str">
        <f t="shared" si="1"/>
        <v>0309</v>
      </c>
      <c r="F24" s="8" t="str">
        <f>IFERROR(INDEX('[1]Fazenda por eps'!$E:$E,MATCH(E24,'[1]Fazenda por eps'!$A:$A,0)),"")</f>
        <v>CARPELO</v>
      </c>
      <c r="G24" s="8" t="s">
        <v>15</v>
      </c>
      <c r="H24" s="2"/>
      <c r="I24" s="9">
        <v>32</v>
      </c>
      <c r="J24" s="2"/>
      <c r="K24" s="2"/>
      <c r="L24" s="2"/>
      <c r="M24" s="2"/>
      <c r="N24" s="2"/>
      <c r="O24" s="2"/>
      <c r="P24" s="2"/>
      <c r="Q24" s="2"/>
      <c r="R24" s="2"/>
      <c r="S24" s="13">
        <f t="shared" si="12"/>
        <v>0</v>
      </c>
      <c r="T24" s="13">
        <f t="shared" si="2"/>
        <v>0.11228070175438597</v>
      </c>
      <c r="U24" s="13">
        <f t="shared" si="3"/>
        <v>0</v>
      </c>
      <c r="V24" s="13">
        <f t="shared" si="4"/>
        <v>0</v>
      </c>
      <c r="W24" s="13">
        <f t="shared" si="5"/>
        <v>0</v>
      </c>
      <c r="X24" s="13">
        <f t="shared" si="6"/>
        <v>0</v>
      </c>
      <c r="Y24" s="13">
        <f t="shared" si="7"/>
        <v>0</v>
      </c>
      <c r="Z24" s="13">
        <f t="shared" si="8"/>
        <v>0</v>
      </c>
      <c r="AA24" s="13">
        <f t="shared" si="9"/>
        <v>0</v>
      </c>
      <c r="AB24" s="13">
        <f t="shared" si="10"/>
        <v>0</v>
      </c>
      <c r="AC24" s="13">
        <f t="shared" si="11"/>
        <v>0</v>
      </c>
    </row>
    <row r="25" spans="1:29" x14ac:dyDescent="0.25">
      <c r="A25" s="6">
        <v>45627</v>
      </c>
      <c r="B25" s="7" t="s">
        <v>14</v>
      </c>
      <c r="C25" s="8">
        <v>309005</v>
      </c>
      <c r="D25" s="8" t="str">
        <f t="shared" si="0"/>
        <v>0309005</v>
      </c>
      <c r="E25" s="8" t="str">
        <f t="shared" si="1"/>
        <v>0309</v>
      </c>
      <c r="F25" s="8" t="str">
        <f>IFERROR(INDEX('[1]Fazenda por eps'!$E:$E,MATCH(E25,'[1]Fazenda por eps'!$A:$A,0)),"")</f>
        <v>CARPELO</v>
      </c>
      <c r="G25" s="8" t="s">
        <v>15</v>
      </c>
      <c r="H25" s="2"/>
      <c r="I25" s="9">
        <v>13</v>
      </c>
      <c r="J25" s="2"/>
      <c r="K25" s="2"/>
      <c r="L25" s="2"/>
      <c r="M25" s="2"/>
      <c r="N25" s="2"/>
      <c r="O25" s="2"/>
      <c r="P25" s="2"/>
      <c r="Q25" s="2"/>
      <c r="R25" s="2"/>
      <c r="S25" s="13">
        <f t="shared" si="12"/>
        <v>0</v>
      </c>
      <c r="T25" s="13">
        <f t="shared" si="2"/>
        <v>4.5614035087719301E-2</v>
      </c>
      <c r="U25" s="13">
        <f t="shared" si="3"/>
        <v>0</v>
      </c>
      <c r="V25" s="13">
        <f t="shared" si="4"/>
        <v>0</v>
      </c>
      <c r="W25" s="13">
        <f t="shared" si="5"/>
        <v>0</v>
      </c>
      <c r="X25" s="13">
        <f t="shared" si="6"/>
        <v>0</v>
      </c>
      <c r="Y25" s="13">
        <f t="shared" si="7"/>
        <v>0</v>
      </c>
      <c r="Z25" s="13">
        <f t="shared" si="8"/>
        <v>0</v>
      </c>
      <c r="AA25" s="13">
        <f t="shared" si="9"/>
        <v>0</v>
      </c>
      <c r="AB25" s="13">
        <f t="shared" si="10"/>
        <v>0</v>
      </c>
      <c r="AC25" s="13">
        <f t="shared" si="11"/>
        <v>0</v>
      </c>
    </row>
    <row r="26" spans="1:29" x14ac:dyDescent="0.25">
      <c r="A26" s="6">
        <v>45627</v>
      </c>
      <c r="B26" s="7" t="s">
        <v>14</v>
      </c>
      <c r="C26" s="8">
        <v>309007</v>
      </c>
      <c r="D26" s="8" t="str">
        <f t="shared" si="0"/>
        <v>0309007</v>
      </c>
      <c r="E26" s="8" t="str">
        <f t="shared" si="1"/>
        <v>0309</v>
      </c>
      <c r="F26" s="8" t="str">
        <f>IFERROR(INDEX('[1]Fazenda por eps'!$E:$E,MATCH(E26,'[1]Fazenda por eps'!$A:$A,0)),"")</f>
        <v>CARPELO</v>
      </c>
      <c r="G26" s="8" t="s">
        <v>15</v>
      </c>
      <c r="H26" s="2"/>
      <c r="I26" s="9">
        <v>8</v>
      </c>
      <c r="J26" s="2"/>
      <c r="K26" s="2"/>
      <c r="L26" s="2"/>
      <c r="M26" s="2"/>
      <c r="N26" s="2"/>
      <c r="O26" s="2"/>
      <c r="P26" s="2"/>
      <c r="Q26" s="2"/>
      <c r="R26" s="2"/>
      <c r="S26" s="13">
        <f t="shared" si="12"/>
        <v>0</v>
      </c>
      <c r="T26" s="13">
        <f t="shared" si="2"/>
        <v>2.8070175438596492E-2</v>
      </c>
      <c r="U26" s="13">
        <f t="shared" si="3"/>
        <v>0</v>
      </c>
      <c r="V26" s="13">
        <f t="shared" si="4"/>
        <v>0</v>
      </c>
      <c r="W26" s="13">
        <f t="shared" si="5"/>
        <v>0</v>
      </c>
      <c r="X26" s="13">
        <f t="shared" si="6"/>
        <v>0</v>
      </c>
      <c r="Y26" s="13">
        <f t="shared" si="7"/>
        <v>0</v>
      </c>
      <c r="Z26" s="13">
        <f t="shared" si="8"/>
        <v>0</v>
      </c>
      <c r="AA26" s="13">
        <f t="shared" si="9"/>
        <v>0</v>
      </c>
      <c r="AB26" s="13">
        <f t="shared" si="10"/>
        <v>0</v>
      </c>
      <c r="AC26" s="13">
        <f t="shared" si="11"/>
        <v>0</v>
      </c>
    </row>
    <row r="27" spans="1:29" x14ac:dyDescent="0.25">
      <c r="A27" s="6">
        <v>45627</v>
      </c>
      <c r="B27" s="7" t="s">
        <v>14</v>
      </c>
      <c r="C27" s="8">
        <v>309009</v>
      </c>
      <c r="D27" s="8" t="str">
        <f t="shared" si="0"/>
        <v>0309009</v>
      </c>
      <c r="E27" s="8" t="str">
        <f t="shared" si="1"/>
        <v>0309</v>
      </c>
      <c r="F27" s="8" t="str">
        <f>IFERROR(INDEX('[1]Fazenda por eps'!$E:$E,MATCH(E27,'[1]Fazenda por eps'!$A:$A,0)),"")</f>
        <v>CARPELO</v>
      </c>
      <c r="G27" s="8" t="s">
        <v>15</v>
      </c>
      <c r="H27" s="2"/>
      <c r="I27" s="9">
        <v>16</v>
      </c>
      <c r="J27" s="2"/>
      <c r="K27" s="2"/>
      <c r="L27" s="2"/>
      <c r="M27" s="2"/>
      <c r="N27" s="2"/>
      <c r="O27" s="2"/>
      <c r="P27" s="2"/>
      <c r="Q27" s="2"/>
      <c r="R27" s="2"/>
      <c r="S27" s="13">
        <f t="shared" si="12"/>
        <v>0</v>
      </c>
      <c r="T27" s="13">
        <f t="shared" si="2"/>
        <v>5.6140350877192984E-2</v>
      </c>
      <c r="U27" s="13">
        <f t="shared" si="3"/>
        <v>0</v>
      </c>
      <c r="V27" s="13">
        <f t="shared" si="4"/>
        <v>0</v>
      </c>
      <c r="W27" s="13">
        <f t="shared" si="5"/>
        <v>0</v>
      </c>
      <c r="X27" s="13">
        <f t="shared" si="6"/>
        <v>0</v>
      </c>
      <c r="Y27" s="13">
        <f t="shared" si="7"/>
        <v>0</v>
      </c>
      <c r="Z27" s="13">
        <f t="shared" si="8"/>
        <v>0</v>
      </c>
      <c r="AA27" s="13">
        <f t="shared" si="9"/>
        <v>0</v>
      </c>
      <c r="AB27" s="13">
        <f t="shared" si="10"/>
        <v>0</v>
      </c>
      <c r="AC27" s="13">
        <f t="shared" si="11"/>
        <v>0</v>
      </c>
    </row>
    <row r="28" spans="1:29" x14ac:dyDescent="0.25">
      <c r="A28" s="6">
        <v>45627</v>
      </c>
      <c r="B28" s="7" t="s">
        <v>16</v>
      </c>
      <c r="C28" s="8">
        <v>390003</v>
      </c>
      <c r="D28" s="8" t="str">
        <f t="shared" si="0"/>
        <v>0390003</v>
      </c>
      <c r="E28" s="8" t="str">
        <f t="shared" si="1"/>
        <v>0390</v>
      </c>
      <c r="F28" s="8" t="s">
        <v>102</v>
      </c>
      <c r="G28" s="8" t="s">
        <v>9</v>
      </c>
      <c r="H28" s="2"/>
      <c r="I28" s="9">
        <v>21</v>
      </c>
      <c r="J28" s="2"/>
      <c r="K28" s="2"/>
      <c r="L28" s="2"/>
      <c r="M28" s="2"/>
      <c r="N28" s="2"/>
      <c r="O28" s="2"/>
      <c r="P28" s="2"/>
      <c r="Q28" s="2"/>
      <c r="R28" s="2"/>
      <c r="S28" s="13">
        <f t="shared" si="12"/>
        <v>0</v>
      </c>
      <c r="T28" s="13">
        <f t="shared" si="2"/>
        <v>7.3684210526315783E-2</v>
      </c>
      <c r="U28" s="13">
        <f t="shared" si="3"/>
        <v>0</v>
      </c>
      <c r="V28" s="13">
        <f t="shared" si="4"/>
        <v>0</v>
      </c>
      <c r="W28" s="13">
        <f t="shared" si="5"/>
        <v>0</v>
      </c>
      <c r="X28" s="13">
        <f t="shared" si="6"/>
        <v>0</v>
      </c>
      <c r="Y28" s="13">
        <f t="shared" si="7"/>
        <v>0</v>
      </c>
      <c r="Z28" s="13">
        <f t="shared" si="8"/>
        <v>0</v>
      </c>
      <c r="AA28" s="13">
        <f t="shared" si="9"/>
        <v>0</v>
      </c>
      <c r="AB28" s="13">
        <f t="shared" si="10"/>
        <v>0</v>
      </c>
      <c r="AC28" s="13">
        <f t="shared" si="11"/>
        <v>0</v>
      </c>
    </row>
    <row r="29" spans="1:29" x14ac:dyDescent="0.25">
      <c r="A29" s="6">
        <v>45627</v>
      </c>
      <c r="B29" s="7" t="s">
        <v>16</v>
      </c>
      <c r="C29" s="8">
        <v>390004</v>
      </c>
      <c r="D29" s="8" t="str">
        <f t="shared" si="0"/>
        <v>0390004</v>
      </c>
      <c r="E29" s="8" t="str">
        <f t="shared" si="1"/>
        <v>0390</v>
      </c>
      <c r="F29" s="8" t="s">
        <v>102</v>
      </c>
      <c r="G29" s="8" t="s">
        <v>9</v>
      </c>
      <c r="H29" s="2"/>
      <c r="I29" s="9">
        <v>24</v>
      </c>
      <c r="J29" s="2"/>
      <c r="K29" s="2"/>
      <c r="L29" s="2"/>
      <c r="M29" s="2"/>
      <c r="N29" s="2"/>
      <c r="O29" s="2"/>
      <c r="P29" s="2"/>
      <c r="Q29" s="2"/>
      <c r="R29" s="2"/>
      <c r="S29" s="13">
        <f t="shared" si="12"/>
        <v>0</v>
      </c>
      <c r="T29" s="13">
        <f t="shared" si="2"/>
        <v>8.4210526315789472E-2</v>
      </c>
      <c r="U29" s="13">
        <f t="shared" si="3"/>
        <v>0</v>
      </c>
      <c r="V29" s="13">
        <f t="shared" si="4"/>
        <v>0</v>
      </c>
      <c r="W29" s="13">
        <f t="shared" si="5"/>
        <v>0</v>
      </c>
      <c r="X29" s="13">
        <f t="shared" si="6"/>
        <v>0</v>
      </c>
      <c r="Y29" s="13">
        <f t="shared" si="7"/>
        <v>0</v>
      </c>
      <c r="Z29" s="13">
        <f t="shared" si="8"/>
        <v>0</v>
      </c>
      <c r="AA29" s="13">
        <f t="shared" si="9"/>
        <v>0</v>
      </c>
      <c r="AB29" s="13">
        <f t="shared" si="10"/>
        <v>0</v>
      </c>
      <c r="AC29" s="13">
        <f t="shared" si="11"/>
        <v>0</v>
      </c>
    </row>
    <row r="30" spans="1:29" x14ac:dyDescent="0.25">
      <c r="A30" s="6">
        <v>45627</v>
      </c>
      <c r="B30" s="7" t="s">
        <v>17</v>
      </c>
      <c r="C30" s="8">
        <v>1044</v>
      </c>
      <c r="D30" s="8" t="str">
        <f t="shared" si="0"/>
        <v>0001044</v>
      </c>
      <c r="E30" s="8" t="str">
        <f t="shared" si="1"/>
        <v>0001</v>
      </c>
      <c r="F30" s="8" t="str">
        <f>IFERROR(INDEX('[1]Fazenda por eps'!$E:$E,MATCH(E30,'[1]Fazenda por eps'!$A:$A,0)),"")</f>
        <v>SOLLUM</v>
      </c>
      <c r="G30" s="8" t="s">
        <v>18</v>
      </c>
      <c r="H30" s="2"/>
      <c r="I30" s="9">
        <v>15</v>
      </c>
      <c r="J30" s="2"/>
      <c r="K30" s="2"/>
      <c r="L30" s="2"/>
      <c r="M30" s="2"/>
      <c r="N30" s="2"/>
      <c r="O30" s="2"/>
      <c r="P30" s="2"/>
      <c r="Q30" s="2"/>
      <c r="R30" s="2"/>
      <c r="S30" s="13">
        <f t="shared" si="12"/>
        <v>0</v>
      </c>
      <c r="T30" s="13">
        <f t="shared" si="2"/>
        <v>5.2631578947368418E-2</v>
      </c>
      <c r="U30" s="13">
        <f t="shared" si="3"/>
        <v>0</v>
      </c>
      <c r="V30" s="13">
        <f t="shared" si="4"/>
        <v>0</v>
      </c>
      <c r="W30" s="13">
        <f t="shared" si="5"/>
        <v>0</v>
      </c>
      <c r="X30" s="13">
        <f t="shared" si="6"/>
        <v>0</v>
      </c>
      <c r="Y30" s="13">
        <f t="shared" si="7"/>
        <v>0</v>
      </c>
      <c r="Z30" s="13">
        <f t="shared" si="8"/>
        <v>0</v>
      </c>
      <c r="AA30" s="13">
        <f t="shared" si="9"/>
        <v>0</v>
      </c>
      <c r="AB30" s="13">
        <f t="shared" si="10"/>
        <v>0</v>
      </c>
      <c r="AC30" s="13">
        <f t="shared" si="11"/>
        <v>0</v>
      </c>
    </row>
    <row r="31" spans="1:29" x14ac:dyDescent="0.25">
      <c r="A31" s="6">
        <v>45627</v>
      </c>
      <c r="B31" s="7" t="s">
        <v>19</v>
      </c>
      <c r="C31" s="8">
        <v>503003</v>
      </c>
      <c r="D31" s="8" t="str">
        <f t="shared" si="0"/>
        <v>0503003</v>
      </c>
      <c r="E31" s="8" t="str">
        <f t="shared" si="1"/>
        <v>0503</v>
      </c>
      <c r="F31" s="8" t="str">
        <f>IFERROR(INDEX('[1]Fazenda por eps'!$E:$E,MATCH(E31,'[1]Fazenda por eps'!$A:$A,0)),"")</f>
        <v>JFI DUARTINA</v>
      </c>
      <c r="G31" s="8" t="s">
        <v>7</v>
      </c>
      <c r="H31" s="2"/>
      <c r="I31" s="9">
        <v>11</v>
      </c>
      <c r="J31" s="2"/>
      <c r="K31" s="2"/>
      <c r="L31" s="2"/>
      <c r="M31" s="2"/>
      <c r="N31" s="2"/>
      <c r="O31" s="2"/>
      <c r="P31" s="2"/>
      <c r="Q31" s="2"/>
      <c r="R31" s="2"/>
      <c r="S31" s="13">
        <f t="shared" si="12"/>
        <v>0</v>
      </c>
      <c r="T31" s="13">
        <f t="shared" si="2"/>
        <v>3.8596491228070177E-2</v>
      </c>
      <c r="U31" s="13">
        <f t="shared" si="3"/>
        <v>0</v>
      </c>
      <c r="V31" s="13">
        <f t="shared" si="4"/>
        <v>0</v>
      </c>
      <c r="W31" s="13">
        <f t="shared" si="5"/>
        <v>0</v>
      </c>
      <c r="X31" s="13">
        <f t="shared" si="6"/>
        <v>0</v>
      </c>
      <c r="Y31" s="13">
        <f t="shared" si="7"/>
        <v>0</v>
      </c>
      <c r="Z31" s="13">
        <f t="shared" si="8"/>
        <v>0</v>
      </c>
      <c r="AA31" s="13">
        <f t="shared" si="9"/>
        <v>0</v>
      </c>
      <c r="AB31" s="13">
        <f t="shared" si="10"/>
        <v>0</v>
      </c>
      <c r="AC31" s="13">
        <f t="shared" si="11"/>
        <v>0</v>
      </c>
    </row>
    <row r="32" spans="1:29" x14ac:dyDescent="0.25">
      <c r="A32" s="6">
        <v>45627</v>
      </c>
      <c r="B32" s="7" t="s">
        <v>20</v>
      </c>
      <c r="C32" s="8">
        <v>452002</v>
      </c>
      <c r="D32" s="8" t="str">
        <f t="shared" si="0"/>
        <v>0452002</v>
      </c>
      <c r="E32" s="8" t="str">
        <f t="shared" si="1"/>
        <v>0452</v>
      </c>
      <c r="F32" s="8" t="str">
        <f>IFERROR(INDEX('[1]Fazenda por eps'!$E:$E,MATCH(E32,'[1]Fazenda por eps'!$A:$A,0)),"")</f>
        <v>GERAÇÃO</v>
      </c>
      <c r="G32" s="8" t="s">
        <v>7</v>
      </c>
      <c r="H32" s="2"/>
      <c r="I32" s="9">
        <v>3</v>
      </c>
      <c r="J32" s="2"/>
      <c r="K32" s="2"/>
      <c r="L32" s="2"/>
      <c r="M32" s="2"/>
      <c r="N32" s="2"/>
      <c r="O32" s="2"/>
      <c r="P32" s="2"/>
      <c r="Q32" s="2"/>
      <c r="R32" s="2"/>
      <c r="S32" s="13">
        <f t="shared" si="12"/>
        <v>0</v>
      </c>
      <c r="T32" s="13">
        <f t="shared" si="2"/>
        <v>1.0526315789473684E-2</v>
      </c>
      <c r="U32" s="13">
        <f t="shared" si="3"/>
        <v>0</v>
      </c>
      <c r="V32" s="13">
        <f t="shared" si="4"/>
        <v>0</v>
      </c>
      <c r="W32" s="13">
        <f t="shared" si="5"/>
        <v>0</v>
      </c>
      <c r="X32" s="13">
        <f t="shared" si="6"/>
        <v>0</v>
      </c>
      <c r="Y32" s="13">
        <f t="shared" si="7"/>
        <v>0</v>
      </c>
      <c r="Z32" s="13">
        <f t="shared" si="8"/>
        <v>0</v>
      </c>
      <c r="AA32" s="13">
        <f t="shared" si="9"/>
        <v>0</v>
      </c>
      <c r="AB32" s="13">
        <f t="shared" si="10"/>
        <v>0</v>
      </c>
      <c r="AC32" s="13">
        <f t="shared" si="11"/>
        <v>0</v>
      </c>
    </row>
    <row r="33" spans="1:29" x14ac:dyDescent="0.25">
      <c r="A33" s="6">
        <v>45658</v>
      </c>
      <c r="B33" s="7" t="s">
        <v>21</v>
      </c>
      <c r="C33" s="8">
        <v>14010</v>
      </c>
      <c r="D33" s="8" t="str">
        <f t="shared" si="0"/>
        <v>0014010</v>
      </c>
      <c r="E33" s="8" t="str">
        <f t="shared" si="1"/>
        <v>0014</v>
      </c>
      <c r="F33" s="8" t="str">
        <f>IFERROR(INDEX('[1]Fazenda por eps'!$E:$E,MATCH(E33,'[1]Fazenda por eps'!$A:$A,0)),"")</f>
        <v>NILZA</v>
      </c>
      <c r="G33" s="8" t="s">
        <v>22</v>
      </c>
      <c r="H33" s="2"/>
      <c r="I33" s="2"/>
      <c r="J33" s="9">
        <v>18</v>
      </c>
      <c r="K33" s="2"/>
      <c r="L33" s="2"/>
      <c r="M33" s="2"/>
      <c r="N33" s="2"/>
      <c r="O33" s="2"/>
      <c r="P33" s="2"/>
      <c r="Q33" s="2"/>
      <c r="R33" s="2"/>
      <c r="S33" s="13">
        <f t="shared" si="12"/>
        <v>0</v>
      </c>
      <c r="T33" s="13">
        <f t="shared" si="2"/>
        <v>0</v>
      </c>
      <c r="U33" s="13">
        <f t="shared" si="3"/>
        <v>0.10465116279069768</v>
      </c>
      <c r="V33" s="13">
        <f t="shared" si="4"/>
        <v>0</v>
      </c>
      <c r="W33" s="13">
        <f t="shared" si="5"/>
        <v>0</v>
      </c>
      <c r="X33" s="13">
        <f t="shared" si="6"/>
        <v>0</v>
      </c>
      <c r="Y33" s="13">
        <f t="shared" si="7"/>
        <v>0</v>
      </c>
      <c r="Z33" s="13">
        <f t="shared" si="8"/>
        <v>0</v>
      </c>
      <c r="AA33" s="13">
        <f t="shared" si="9"/>
        <v>0</v>
      </c>
      <c r="AB33" s="13">
        <f t="shared" si="10"/>
        <v>0</v>
      </c>
      <c r="AC33" s="13">
        <f t="shared" si="11"/>
        <v>0</v>
      </c>
    </row>
    <row r="34" spans="1:29" x14ac:dyDescent="0.25">
      <c r="A34" s="6">
        <v>45658</v>
      </c>
      <c r="B34" s="7" t="s">
        <v>21</v>
      </c>
      <c r="C34" s="8">
        <v>14012</v>
      </c>
      <c r="D34" s="8" t="str">
        <f t="shared" si="0"/>
        <v>0014012</v>
      </c>
      <c r="E34" s="8" t="str">
        <f t="shared" si="1"/>
        <v>0014</v>
      </c>
      <c r="F34" s="8" t="str">
        <f>IFERROR(INDEX('[1]Fazenda por eps'!$E:$E,MATCH(E34,'[1]Fazenda por eps'!$A:$A,0)),"")</f>
        <v>NILZA</v>
      </c>
      <c r="G34" s="8" t="s">
        <v>22</v>
      </c>
      <c r="H34" s="2"/>
      <c r="I34" s="2"/>
      <c r="J34" s="9">
        <v>20</v>
      </c>
      <c r="K34" s="2"/>
      <c r="L34" s="2"/>
      <c r="M34" s="2"/>
      <c r="N34" s="2"/>
      <c r="O34" s="2"/>
      <c r="P34" s="2"/>
      <c r="Q34" s="2"/>
      <c r="R34" s="2"/>
      <c r="S34" s="13">
        <f t="shared" si="12"/>
        <v>0</v>
      </c>
      <c r="T34" s="13">
        <f t="shared" si="2"/>
        <v>0</v>
      </c>
      <c r="U34" s="13">
        <f t="shared" si="3"/>
        <v>0.11627906976744186</v>
      </c>
      <c r="V34" s="13">
        <f t="shared" si="4"/>
        <v>0</v>
      </c>
      <c r="W34" s="13">
        <f t="shared" si="5"/>
        <v>0</v>
      </c>
      <c r="X34" s="13">
        <f t="shared" si="6"/>
        <v>0</v>
      </c>
      <c r="Y34" s="13">
        <f t="shared" si="7"/>
        <v>0</v>
      </c>
      <c r="Z34" s="13">
        <f t="shared" si="8"/>
        <v>0</v>
      </c>
      <c r="AA34" s="13">
        <f t="shared" si="9"/>
        <v>0</v>
      </c>
      <c r="AB34" s="13">
        <f t="shared" si="10"/>
        <v>0</v>
      </c>
      <c r="AC34" s="13">
        <f t="shared" si="11"/>
        <v>0</v>
      </c>
    </row>
    <row r="35" spans="1:29" x14ac:dyDescent="0.25">
      <c r="A35" s="6">
        <v>45658</v>
      </c>
      <c r="B35" s="7" t="s">
        <v>21</v>
      </c>
      <c r="C35" s="8">
        <v>14015</v>
      </c>
      <c r="D35" s="8" t="str">
        <f t="shared" si="0"/>
        <v>0014015</v>
      </c>
      <c r="E35" s="8" t="str">
        <f t="shared" si="1"/>
        <v>0014</v>
      </c>
      <c r="F35" s="8" t="str">
        <f>IFERROR(INDEX('[1]Fazenda por eps'!$E:$E,MATCH(E35,'[1]Fazenda por eps'!$A:$A,0)),"")</f>
        <v>NILZA</v>
      </c>
      <c r="G35" s="8" t="s">
        <v>22</v>
      </c>
      <c r="H35" s="2"/>
      <c r="I35" s="2"/>
      <c r="J35" s="9">
        <v>17</v>
      </c>
      <c r="K35" s="2"/>
      <c r="L35" s="2"/>
      <c r="M35" s="2"/>
      <c r="N35" s="2"/>
      <c r="O35" s="2"/>
      <c r="P35" s="2"/>
      <c r="Q35" s="2"/>
      <c r="R35" s="2"/>
      <c r="S35" s="13">
        <f t="shared" si="12"/>
        <v>0</v>
      </c>
      <c r="T35" s="13">
        <f t="shared" si="2"/>
        <v>0</v>
      </c>
      <c r="U35" s="13">
        <f t="shared" si="3"/>
        <v>9.8837209302325577E-2</v>
      </c>
      <c r="V35" s="13">
        <f t="shared" si="4"/>
        <v>0</v>
      </c>
      <c r="W35" s="13">
        <f t="shared" si="5"/>
        <v>0</v>
      </c>
      <c r="X35" s="13">
        <f t="shared" si="6"/>
        <v>0</v>
      </c>
      <c r="Y35" s="13">
        <f t="shared" si="7"/>
        <v>0</v>
      </c>
      <c r="Z35" s="13">
        <f t="shared" si="8"/>
        <v>0</v>
      </c>
      <c r="AA35" s="13">
        <f t="shared" si="9"/>
        <v>0</v>
      </c>
      <c r="AB35" s="13">
        <f t="shared" si="10"/>
        <v>0</v>
      </c>
      <c r="AC35" s="13">
        <f t="shared" si="11"/>
        <v>0</v>
      </c>
    </row>
    <row r="36" spans="1:29" x14ac:dyDescent="0.25">
      <c r="A36" s="6">
        <v>45658</v>
      </c>
      <c r="B36" s="7" t="s">
        <v>21</v>
      </c>
      <c r="C36" s="8">
        <v>14018</v>
      </c>
      <c r="D36" s="8" t="str">
        <f t="shared" si="0"/>
        <v>0014018</v>
      </c>
      <c r="E36" s="8" t="str">
        <f t="shared" si="1"/>
        <v>0014</v>
      </c>
      <c r="F36" s="8" t="str">
        <f>IFERROR(INDEX('[1]Fazenda por eps'!$E:$E,MATCH(E36,'[1]Fazenda por eps'!$A:$A,0)),"")</f>
        <v>NILZA</v>
      </c>
      <c r="G36" s="8" t="s">
        <v>22</v>
      </c>
      <c r="H36" s="2"/>
      <c r="I36" s="2"/>
      <c r="J36" s="9">
        <v>16</v>
      </c>
      <c r="K36" s="2"/>
      <c r="L36" s="2"/>
      <c r="M36" s="2"/>
      <c r="N36" s="2"/>
      <c r="O36" s="2"/>
      <c r="P36" s="2"/>
      <c r="Q36" s="2"/>
      <c r="R36" s="2"/>
      <c r="S36" s="13">
        <f t="shared" si="12"/>
        <v>0</v>
      </c>
      <c r="T36" s="13">
        <f t="shared" si="2"/>
        <v>0</v>
      </c>
      <c r="U36" s="13">
        <f t="shared" si="3"/>
        <v>9.3023255813953487E-2</v>
      </c>
      <c r="V36" s="13">
        <f t="shared" si="4"/>
        <v>0</v>
      </c>
      <c r="W36" s="13">
        <f t="shared" si="5"/>
        <v>0</v>
      </c>
      <c r="X36" s="13">
        <f t="shared" si="6"/>
        <v>0</v>
      </c>
      <c r="Y36" s="13">
        <f t="shared" si="7"/>
        <v>0</v>
      </c>
      <c r="Z36" s="13">
        <f t="shared" si="8"/>
        <v>0</v>
      </c>
      <c r="AA36" s="13">
        <f t="shared" si="9"/>
        <v>0</v>
      </c>
      <c r="AB36" s="13">
        <f t="shared" si="10"/>
        <v>0</v>
      </c>
      <c r="AC36" s="13">
        <f t="shared" si="11"/>
        <v>0</v>
      </c>
    </row>
    <row r="37" spans="1:29" x14ac:dyDescent="0.25">
      <c r="A37" s="6">
        <v>45658</v>
      </c>
      <c r="B37" s="7" t="s">
        <v>21</v>
      </c>
      <c r="C37" s="8">
        <v>14024</v>
      </c>
      <c r="D37" s="8" t="str">
        <f t="shared" si="0"/>
        <v>0014024</v>
      </c>
      <c r="E37" s="8" t="str">
        <f t="shared" si="1"/>
        <v>0014</v>
      </c>
      <c r="F37" s="8" t="str">
        <f>IFERROR(INDEX('[1]Fazenda por eps'!$E:$E,MATCH(E37,'[1]Fazenda por eps'!$A:$A,0)),"")</f>
        <v>NILZA</v>
      </c>
      <c r="G37" s="8" t="s">
        <v>22</v>
      </c>
      <c r="H37" s="2"/>
      <c r="I37" s="2"/>
      <c r="J37" s="9">
        <v>9</v>
      </c>
      <c r="K37" s="2"/>
      <c r="L37" s="2"/>
      <c r="M37" s="2"/>
      <c r="N37" s="2"/>
      <c r="O37" s="2"/>
      <c r="P37" s="2"/>
      <c r="Q37" s="2"/>
      <c r="R37" s="2"/>
      <c r="S37" s="13">
        <f t="shared" si="12"/>
        <v>0</v>
      </c>
      <c r="T37" s="13">
        <f t="shared" si="2"/>
        <v>0</v>
      </c>
      <c r="U37" s="13">
        <f t="shared" si="3"/>
        <v>5.232558139534884E-2</v>
      </c>
      <c r="V37" s="13">
        <f t="shared" si="4"/>
        <v>0</v>
      </c>
      <c r="W37" s="13">
        <f t="shared" si="5"/>
        <v>0</v>
      </c>
      <c r="X37" s="13">
        <f t="shared" si="6"/>
        <v>0</v>
      </c>
      <c r="Y37" s="13">
        <f t="shared" si="7"/>
        <v>0</v>
      </c>
      <c r="Z37" s="13">
        <f t="shared" si="8"/>
        <v>0</v>
      </c>
      <c r="AA37" s="13">
        <f t="shared" si="9"/>
        <v>0</v>
      </c>
      <c r="AB37" s="13">
        <f t="shared" si="10"/>
        <v>0</v>
      </c>
      <c r="AC37" s="13">
        <f t="shared" si="11"/>
        <v>0</v>
      </c>
    </row>
    <row r="38" spans="1:29" x14ac:dyDescent="0.25">
      <c r="A38" s="6">
        <v>45658</v>
      </c>
      <c r="B38" s="7" t="s">
        <v>21</v>
      </c>
      <c r="C38" s="8">
        <v>14028</v>
      </c>
      <c r="D38" s="8" t="str">
        <f t="shared" si="0"/>
        <v>0014028</v>
      </c>
      <c r="E38" s="8" t="str">
        <f t="shared" si="1"/>
        <v>0014</v>
      </c>
      <c r="F38" s="8" t="str">
        <f>IFERROR(INDEX('[1]Fazenda por eps'!$E:$E,MATCH(E38,'[1]Fazenda por eps'!$A:$A,0)),"")</f>
        <v>NILZA</v>
      </c>
      <c r="G38" s="8" t="s">
        <v>22</v>
      </c>
      <c r="H38" s="2"/>
      <c r="I38" s="2"/>
      <c r="J38" s="9">
        <v>18</v>
      </c>
      <c r="K38" s="2"/>
      <c r="L38" s="2"/>
      <c r="M38" s="2"/>
      <c r="N38" s="2"/>
      <c r="O38" s="2"/>
      <c r="P38" s="2"/>
      <c r="Q38" s="2"/>
      <c r="R38" s="2"/>
      <c r="S38" s="13">
        <f t="shared" si="12"/>
        <v>0</v>
      </c>
      <c r="T38" s="13">
        <f t="shared" si="2"/>
        <v>0</v>
      </c>
      <c r="U38" s="13">
        <f t="shared" si="3"/>
        <v>0.10465116279069768</v>
      </c>
      <c r="V38" s="13">
        <f t="shared" si="4"/>
        <v>0</v>
      </c>
      <c r="W38" s="13">
        <f t="shared" si="5"/>
        <v>0</v>
      </c>
      <c r="X38" s="13">
        <f t="shared" si="6"/>
        <v>0</v>
      </c>
      <c r="Y38" s="13">
        <f t="shared" si="7"/>
        <v>0</v>
      </c>
      <c r="Z38" s="13">
        <f t="shared" si="8"/>
        <v>0</v>
      </c>
      <c r="AA38" s="13">
        <f t="shared" si="9"/>
        <v>0</v>
      </c>
      <c r="AB38" s="13">
        <f t="shared" si="10"/>
        <v>0</v>
      </c>
      <c r="AC38" s="13">
        <f t="shared" si="11"/>
        <v>0</v>
      </c>
    </row>
    <row r="39" spans="1:29" x14ac:dyDescent="0.25">
      <c r="A39" s="6">
        <v>45658</v>
      </c>
      <c r="B39" s="7" t="s">
        <v>23</v>
      </c>
      <c r="C39" s="8">
        <v>543002</v>
      </c>
      <c r="D39" s="8" t="str">
        <f t="shared" si="0"/>
        <v>0543002</v>
      </c>
      <c r="E39" s="8" t="str">
        <f t="shared" si="1"/>
        <v>0543</v>
      </c>
      <c r="F39" s="8" t="str">
        <f>IFERROR(INDEX('[1]Fazenda por eps'!$E:$E,MATCH(E39,'[1]Fazenda por eps'!$A:$A,0)),"")</f>
        <v>GERAÇÃO</v>
      </c>
      <c r="G39" s="8" t="s">
        <v>7</v>
      </c>
      <c r="H39" s="2"/>
      <c r="I39" s="2"/>
      <c r="J39" s="9">
        <v>26</v>
      </c>
      <c r="K39" s="2"/>
      <c r="L39" s="2"/>
      <c r="M39" s="2"/>
      <c r="N39" s="2"/>
      <c r="O39" s="2"/>
      <c r="P39" s="2"/>
      <c r="Q39" s="2"/>
      <c r="R39" s="2"/>
      <c r="S39" s="13">
        <f t="shared" si="12"/>
        <v>0</v>
      </c>
      <c r="T39" s="13">
        <f t="shared" si="2"/>
        <v>0</v>
      </c>
      <c r="U39" s="13">
        <f t="shared" si="3"/>
        <v>0.15116279069767441</v>
      </c>
      <c r="V39" s="13">
        <f t="shared" si="4"/>
        <v>0</v>
      </c>
      <c r="W39" s="13">
        <f t="shared" si="5"/>
        <v>0</v>
      </c>
      <c r="X39" s="13">
        <f t="shared" si="6"/>
        <v>0</v>
      </c>
      <c r="Y39" s="13">
        <f t="shared" si="7"/>
        <v>0</v>
      </c>
      <c r="Z39" s="13">
        <f t="shared" si="8"/>
        <v>0</v>
      </c>
      <c r="AA39" s="13">
        <f t="shared" si="9"/>
        <v>0</v>
      </c>
      <c r="AB39" s="13">
        <f t="shared" si="10"/>
        <v>0</v>
      </c>
      <c r="AC39" s="13">
        <f t="shared" si="11"/>
        <v>0</v>
      </c>
    </row>
    <row r="40" spans="1:29" x14ac:dyDescent="0.25">
      <c r="A40" s="6">
        <v>45658</v>
      </c>
      <c r="B40" s="7" t="s">
        <v>24</v>
      </c>
      <c r="C40" s="8">
        <v>30023</v>
      </c>
      <c r="D40" s="8" t="str">
        <f t="shared" si="0"/>
        <v>0030023</v>
      </c>
      <c r="E40" s="8" t="str">
        <f t="shared" si="1"/>
        <v>0030</v>
      </c>
      <c r="F40" s="8" t="str">
        <f>IFERROR(INDEX('[1]Fazenda por eps'!$E:$E,MATCH(E40,'[1]Fazenda por eps'!$A:$A,0)),"")</f>
        <v>EMFLORA</v>
      </c>
      <c r="G40" s="8" t="s">
        <v>11</v>
      </c>
      <c r="H40" s="2"/>
      <c r="I40" s="2"/>
      <c r="J40" s="9">
        <v>25</v>
      </c>
      <c r="K40" s="2"/>
      <c r="L40" s="2"/>
      <c r="M40" s="2"/>
      <c r="N40" s="2"/>
      <c r="O40" s="2"/>
      <c r="P40" s="2"/>
      <c r="Q40" s="2"/>
      <c r="R40" s="2"/>
      <c r="S40" s="13">
        <f t="shared" si="12"/>
        <v>0</v>
      </c>
      <c r="T40" s="13">
        <f t="shared" si="2"/>
        <v>0</v>
      </c>
      <c r="U40" s="13">
        <f t="shared" si="3"/>
        <v>0.14534883720930233</v>
      </c>
      <c r="V40" s="13">
        <f t="shared" si="4"/>
        <v>0</v>
      </c>
      <c r="W40" s="13">
        <f t="shared" si="5"/>
        <v>0</v>
      </c>
      <c r="X40" s="13">
        <f t="shared" si="6"/>
        <v>0</v>
      </c>
      <c r="Y40" s="13">
        <f t="shared" si="7"/>
        <v>0</v>
      </c>
      <c r="Z40" s="13">
        <f t="shared" si="8"/>
        <v>0</v>
      </c>
      <c r="AA40" s="13">
        <f t="shared" si="9"/>
        <v>0</v>
      </c>
      <c r="AB40" s="13">
        <f t="shared" si="10"/>
        <v>0</v>
      </c>
      <c r="AC40" s="13">
        <f t="shared" si="11"/>
        <v>0</v>
      </c>
    </row>
    <row r="41" spans="1:29" x14ac:dyDescent="0.25">
      <c r="A41" s="6">
        <v>45658</v>
      </c>
      <c r="B41" s="7" t="s">
        <v>25</v>
      </c>
      <c r="C41" s="8">
        <v>343012</v>
      </c>
      <c r="D41" s="8" t="str">
        <f t="shared" si="0"/>
        <v>0343012</v>
      </c>
      <c r="E41" s="8" t="str">
        <f t="shared" si="1"/>
        <v>0343</v>
      </c>
      <c r="F41" s="8" t="str">
        <f>IFERROR(INDEX('[1]Fazenda por eps'!$E:$E,MATCH(E41,'[1]Fazenda por eps'!$A:$A,0)),"")</f>
        <v>JFI DUARTINA</v>
      </c>
      <c r="G41" s="8" t="s">
        <v>11</v>
      </c>
      <c r="H41" s="2"/>
      <c r="I41" s="2"/>
      <c r="J41" s="9">
        <v>8</v>
      </c>
      <c r="K41" s="2"/>
      <c r="L41" s="2"/>
      <c r="M41" s="2"/>
      <c r="N41" s="2"/>
      <c r="O41" s="2"/>
      <c r="P41" s="2"/>
      <c r="Q41" s="2"/>
      <c r="R41" s="2"/>
      <c r="S41" s="13">
        <f t="shared" si="12"/>
        <v>0</v>
      </c>
      <c r="T41" s="13">
        <f t="shared" si="2"/>
        <v>0</v>
      </c>
      <c r="U41" s="13">
        <f t="shared" si="3"/>
        <v>4.6511627906976744E-2</v>
      </c>
      <c r="V41" s="13">
        <f t="shared" si="4"/>
        <v>0</v>
      </c>
      <c r="W41" s="13">
        <f t="shared" si="5"/>
        <v>0</v>
      </c>
      <c r="X41" s="13">
        <f t="shared" si="6"/>
        <v>0</v>
      </c>
      <c r="Y41" s="13">
        <f t="shared" si="7"/>
        <v>0</v>
      </c>
      <c r="Z41" s="13">
        <f t="shared" si="8"/>
        <v>0</v>
      </c>
      <c r="AA41" s="13">
        <f t="shared" si="9"/>
        <v>0</v>
      </c>
      <c r="AB41" s="13">
        <f t="shared" si="10"/>
        <v>0</v>
      </c>
      <c r="AC41" s="13">
        <f t="shared" si="11"/>
        <v>0</v>
      </c>
    </row>
    <row r="42" spans="1:29" x14ac:dyDescent="0.25">
      <c r="A42" s="6">
        <v>45658</v>
      </c>
      <c r="B42" s="7" t="s">
        <v>25</v>
      </c>
      <c r="C42" s="8">
        <v>343015</v>
      </c>
      <c r="D42" s="8" t="str">
        <f t="shared" si="0"/>
        <v>0343015</v>
      </c>
      <c r="E42" s="8" t="str">
        <f t="shared" si="1"/>
        <v>0343</v>
      </c>
      <c r="F42" s="8" t="str">
        <f>IFERROR(INDEX('[1]Fazenda por eps'!$E:$E,MATCH(E42,'[1]Fazenda por eps'!$A:$A,0)),"")</f>
        <v>JFI DUARTINA</v>
      </c>
      <c r="G42" s="8" t="s">
        <v>11</v>
      </c>
      <c r="H42" s="2"/>
      <c r="I42" s="2"/>
      <c r="J42" s="9">
        <v>15</v>
      </c>
      <c r="K42" s="2"/>
      <c r="L42" s="2"/>
      <c r="M42" s="2"/>
      <c r="N42" s="2"/>
      <c r="O42" s="2"/>
      <c r="P42" s="2"/>
      <c r="Q42" s="2"/>
      <c r="R42" s="2"/>
      <c r="S42" s="13">
        <f t="shared" si="12"/>
        <v>0</v>
      </c>
      <c r="T42" s="13">
        <f t="shared" si="2"/>
        <v>0</v>
      </c>
      <c r="U42" s="13">
        <f t="shared" si="3"/>
        <v>8.7209302325581398E-2</v>
      </c>
      <c r="V42" s="13">
        <f t="shared" si="4"/>
        <v>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B42" s="13">
        <f t="shared" si="10"/>
        <v>0</v>
      </c>
      <c r="AC42" s="13">
        <f t="shared" si="11"/>
        <v>0</v>
      </c>
    </row>
    <row r="43" spans="1:29" x14ac:dyDescent="0.25">
      <c r="A43" s="6">
        <v>45689</v>
      </c>
      <c r="B43" s="7" t="s">
        <v>21</v>
      </c>
      <c r="C43" s="8">
        <v>14029</v>
      </c>
      <c r="D43" s="8" t="str">
        <f t="shared" si="0"/>
        <v>0014029</v>
      </c>
      <c r="E43" s="8" t="str">
        <f t="shared" si="1"/>
        <v>0014</v>
      </c>
      <c r="F43" s="8" t="str">
        <f>IFERROR(INDEX('[1]Fazenda por eps'!$E:$E,MATCH(E43,'[1]Fazenda por eps'!$A:$A,0)),"")</f>
        <v>NILZA</v>
      </c>
      <c r="G43" s="8" t="s">
        <v>22</v>
      </c>
      <c r="H43" s="2"/>
      <c r="I43" s="2"/>
      <c r="J43" s="2"/>
      <c r="K43" s="9">
        <v>20</v>
      </c>
      <c r="L43" s="2"/>
      <c r="M43" s="2"/>
      <c r="N43" s="2"/>
      <c r="O43" s="2"/>
      <c r="P43" s="2"/>
      <c r="Q43" s="2"/>
      <c r="R43" s="2"/>
      <c r="S43" s="13">
        <f t="shared" si="12"/>
        <v>0</v>
      </c>
      <c r="T43" s="13">
        <f t="shared" si="2"/>
        <v>0</v>
      </c>
      <c r="U43" s="13">
        <f t="shared" si="3"/>
        <v>0</v>
      </c>
      <c r="V43" s="13">
        <f t="shared" si="4"/>
        <v>7.6335877862595422E-2</v>
      </c>
      <c r="W43" s="13">
        <f t="shared" si="5"/>
        <v>0</v>
      </c>
      <c r="X43" s="13">
        <f t="shared" si="6"/>
        <v>0</v>
      </c>
      <c r="Y43" s="13">
        <f t="shared" si="7"/>
        <v>0</v>
      </c>
      <c r="Z43" s="13">
        <f t="shared" si="8"/>
        <v>0</v>
      </c>
      <c r="AA43" s="13">
        <f t="shared" si="9"/>
        <v>0</v>
      </c>
      <c r="AB43" s="13">
        <f t="shared" si="10"/>
        <v>0</v>
      </c>
      <c r="AC43" s="13">
        <f t="shared" si="11"/>
        <v>0</v>
      </c>
    </row>
    <row r="44" spans="1:29" x14ac:dyDescent="0.25">
      <c r="A44" s="6">
        <v>45689</v>
      </c>
      <c r="B44" s="7" t="s">
        <v>21</v>
      </c>
      <c r="C44" s="8">
        <v>14030</v>
      </c>
      <c r="D44" s="8" t="str">
        <f t="shared" si="0"/>
        <v>0014030</v>
      </c>
      <c r="E44" s="8" t="str">
        <f t="shared" si="1"/>
        <v>0014</v>
      </c>
      <c r="F44" s="8" t="str">
        <f>IFERROR(INDEX('[1]Fazenda por eps'!$E:$E,MATCH(E44,'[1]Fazenda por eps'!$A:$A,0)),"")</f>
        <v>NILZA</v>
      </c>
      <c r="G44" s="8" t="s">
        <v>22</v>
      </c>
      <c r="H44" s="2"/>
      <c r="I44" s="2"/>
      <c r="J44" s="2"/>
      <c r="K44" s="9">
        <v>22</v>
      </c>
      <c r="L44" s="2"/>
      <c r="M44" s="2"/>
      <c r="N44" s="2"/>
      <c r="O44" s="2"/>
      <c r="P44" s="2"/>
      <c r="Q44" s="2"/>
      <c r="R44" s="2"/>
      <c r="S44" s="13">
        <f t="shared" si="12"/>
        <v>0</v>
      </c>
      <c r="T44" s="13">
        <f t="shared" si="2"/>
        <v>0</v>
      </c>
      <c r="U44" s="13">
        <f t="shared" si="3"/>
        <v>0</v>
      </c>
      <c r="V44" s="13">
        <f t="shared" si="4"/>
        <v>8.3969465648854963E-2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B44" s="13">
        <f t="shared" si="10"/>
        <v>0</v>
      </c>
      <c r="AC44" s="13">
        <f t="shared" si="11"/>
        <v>0</v>
      </c>
    </row>
    <row r="45" spans="1:29" x14ac:dyDescent="0.25">
      <c r="A45" s="6">
        <v>45689</v>
      </c>
      <c r="B45" s="7" t="s">
        <v>21</v>
      </c>
      <c r="C45" s="8">
        <v>14031</v>
      </c>
      <c r="D45" s="8" t="str">
        <f t="shared" si="0"/>
        <v>0014031</v>
      </c>
      <c r="E45" s="8" t="str">
        <f t="shared" si="1"/>
        <v>0014</v>
      </c>
      <c r="F45" s="8" t="str">
        <f>IFERROR(INDEX('[1]Fazenda por eps'!$E:$E,MATCH(E45,'[1]Fazenda por eps'!$A:$A,0)),"")</f>
        <v>NILZA</v>
      </c>
      <c r="G45" s="8" t="s">
        <v>22</v>
      </c>
      <c r="H45" s="2"/>
      <c r="I45" s="2"/>
      <c r="J45" s="2"/>
      <c r="K45" s="9">
        <v>21</v>
      </c>
      <c r="L45" s="2"/>
      <c r="M45" s="2"/>
      <c r="N45" s="2"/>
      <c r="O45" s="2"/>
      <c r="P45" s="2"/>
      <c r="Q45" s="2"/>
      <c r="R45" s="2"/>
      <c r="S45" s="13">
        <f t="shared" si="12"/>
        <v>0</v>
      </c>
      <c r="T45" s="13">
        <f t="shared" si="2"/>
        <v>0</v>
      </c>
      <c r="U45" s="13">
        <f t="shared" si="3"/>
        <v>0</v>
      </c>
      <c r="V45" s="13">
        <f t="shared" si="4"/>
        <v>8.0152671755725186E-2</v>
      </c>
      <c r="W45" s="13">
        <f t="shared" si="5"/>
        <v>0</v>
      </c>
      <c r="X45" s="13">
        <f t="shared" si="6"/>
        <v>0</v>
      </c>
      <c r="Y45" s="13">
        <f t="shared" si="7"/>
        <v>0</v>
      </c>
      <c r="Z45" s="13">
        <f t="shared" si="8"/>
        <v>0</v>
      </c>
      <c r="AA45" s="13">
        <f t="shared" si="9"/>
        <v>0</v>
      </c>
      <c r="AB45" s="13">
        <f t="shared" si="10"/>
        <v>0</v>
      </c>
      <c r="AC45" s="13">
        <f t="shared" si="11"/>
        <v>0</v>
      </c>
    </row>
    <row r="46" spans="1:29" x14ac:dyDescent="0.25">
      <c r="A46" s="6">
        <v>45689</v>
      </c>
      <c r="B46" s="7" t="s">
        <v>21</v>
      </c>
      <c r="C46" s="8">
        <v>14032</v>
      </c>
      <c r="D46" s="8" t="str">
        <f t="shared" si="0"/>
        <v>0014032</v>
      </c>
      <c r="E46" s="8" t="str">
        <f t="shared" si="1"/>
        <v>0014</v>
      </c>
      <c r="F46" s="8" t="str">
        <f>IFERROR(INDEX('[1]Fazenda por eps'!$E:$E,MATCH(E46,'[1]Fazenda por eps'!$A:$A,0)),"")</f>
        <v>NILZA</v>
      </c>
      <c r="G46" s="8" t="s">
        <v>22</v>
      </c>
      <c r="H46" s="2"/>
      <c r="I46" s="2"/>
      <c r="J46" s="2"/>
      <c r="K46" s="9">
        <v>13</v>
      </c>
      <c r="L46" s="2"/>
      <c r="M46" s="2"/>
      <c r="N46" s="2"/>
      <c r="O46" s="2"/>
      <c r="P46" s="2"/>
      <c r="Q46" s="2"/>
      <c r="R46" s="2"/>
      <c r="S46" s="13">
        <f t="shared" si="12"/>
        <v>0</v>
      </c>
      <c r="T46" s="13">
        <f t="shared" si="2"/>
        <v>0</v>
      </c>
      <c r="U46" s="13">
        <f t="shared" si="3"/>
        <v>0</v>
      </c>
      <c r="V46" s="13">
        <f t="shared" si="4"/>
        <v>4.9618320610687022E-2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B46" s="13">
        <f t="shared" si="10"/>
        <v>0</v>
      </c>
      <c r="AC46" s="13">
        <f t="shared" si="11"/>
        <v>0</v>
      </c>
    </row>
    <row r="47" spans="1:29" x14ac:dyDescent="0.25">
      <c r="A47" s="6">
        <v>45689</v>
      </c>
      <c r="B47" s="7" t="s">
        <v>21</v>
      </c>
      <c r="C47" s="8">
        <v>14033</v>
      </c>
      <c r="D47" s="8" t="str">
        <f t="shared" si="0"/>
        <v>0014033</v>
      </c>
      <c r="E47" s="8" t="str">
        <f t="shared" si="1"/>
        <v>0014</v>
      </c>
      <c r="F47" s="8" t="str">
        <f>IFERROR(INDEX('[1]Fazenda por eps'!$E:$E,MATCH(E47,'[1]Fazenda por eps'!$A:$A,0)),"")</f>
        <v>NILZA</v>
      </c>
      <c r="G47" s="8" t="s">
        <v>22</v>
      </c>
      <c r="H47" s="2"/>
      <c r="I47" s="2"/>
      <c r="J47" s="2"/>
      <c r="K47" s="9">
        <v>9</v>
      </c>
      <c r="L47" s="2"/>
      <c r="M47" s="2"/>
      <c r="N47" s="2"/>
      <c r="O47" s="2"/>
      <c r="P47" s="2"/>
      <c r="Q47" s="2"/>
      <c r="R47" s="2"/>
      <c r="S47" s="13">
        <f t="shared" si="12"/>
        <v>0</v>
      </c>
      <c r="T47" s="13">
        <f t="shared" si="2"/>
        <v>0</v>
      </c>
      <c r="U47" s="13">
        <f t="shared" si="3"/>
        <v>0</v>
      </c>
      <c r="V47" s="13">
        <f t="shared" si="4"/>
        <v>3.4351145038167941E-2</v>
      </c>
      <c r="W47" s="13">
        <f t="shared" si="5"/>
        <v>0</v>
      </c>
      <c r="X47" s="13">
        <f t="shared" si="6"/>
        <v>0</v>
      </c>
      <c r="Y47" s="13">
        <f t="shared" si="7"/>
        <v>0</v>
      </c>
      <c r="Z47" s="13">
        <f t="shared" si="8"/>
        <v>0</v>
      </c>
      <c r="AA47" s="13">
        <f t="shared" si="9"/>
        <v>0</v>
      </c>
      <c r="AB47" s="13">
        <f t="shared" si="10"/>
        <v>0</v>
      </c>
      <c r="AC47" s="13">
        <f t="shared" si="11"/>
        <v>0</v>
      </c>
    </row>
    <row r="48" spans="1:29" x14ac:dyDescent="0.25">
      <c r="A48" s="6">
        <v>45689</v>
      </c>
      <c r="B48" s="7" t="s">
        <v>21</v>
      </c>
      <c r="C48" s="8">
        <v>14034</v>
      </c>
      <c r="D48" s="8" t="str">
        <f t="shared" si="0"/>
        <v>0014034</v>
      </c>
      <c r="E48" s="8" t="str">
        <f t="shared" si="1"/>
        <v>0014</v>
      </c>
      <c r="F48" s="8" t="str">
        <f>IFERROR(INDEX('[1]Fazenda por eps'!$E:$E,MATCH(E48,'[1]Fazenda por eps'!$A:$A,0)),"")</f>
        <v>NILZA</v>
      </c>
      <c r="G48" s="8" t="s">
        <v>22</v>
      </c>
      <c r="H48" s="2"/>
      <c r="I48" s="2"/>
      <c r="J48" s="2"/>
      <c r="K48" s="9">
        <v>27</v>
      </c>
      <c r="L48" s="2"/>
      <c r="M48" s="2"/>
      <c r="N48" s="2"/>
      <c r="O48" s="2"/>
      <c r="P48" s="2"/>
      <c r="Q48" s="2"/>
      <c r="R48" s="2"/>
      <c r="S48" s="13">
        <f t="shared" si="12"/>
        <v>0</v>
      </c>
      <c r="T48" s="13">
        <f t="shared" si="2"/>
        <v>0</v>
      </c>
      <c r="U48" s="13">
        <f t="shared" si="3"/>
        <v>0</v>
      </c>
      <c r="V48" s="13">
        <f t="shared" si="4"/>
        <v>0.10305343511450382</v>
      </c>
      <c r="W48" s="13">
        <f t="shared" si="5"/>
        <v>0</v>
      </c>
      <c r="X48" s="13">
        <f t="shared" si="6"/>
        <v>0</v>
      </c>
      <c r="Y48" s="13">
        <f t="shared" si="7"/>
        <v>0</v>
      </c>
      <c r="Z48" s="13">
        <f t="shared" si="8"/>
        <v>0</v>
      </c>
      <c r="AA48" s="13">
        <f t="shared" si="9"/>
        <v>0</v>
      </c>
      <c r="AB48" s="13">
        <f t="shared" si="10"/>
        <v>0</v>
      </c>
      <c r="AC48" s="13">
        <f t="shared" si="11"/>
        <v>0</v>
      </c>
    </row>
    <row r="49" spans="1:29" x14ac:dyDescent="0.25">
      <c r="A49" s="6">
        <v>45689</v>
      </c>
      <c r="B49" s="7" t="s">
        <v>21</v>
      </c>
      <c r="C49" s="8">
        <v>14035</v>
      </c>
      <c r="D49" s="8" t="str">
        <f t="shared" si="0"/>
        <v>0014035</v>
      </c>
      <c r="E49" s="8" t="str">
        <f t="shared" si="1"/>
        <v>0014</v>
      </c>
      <c r="F49" s="8" t="str">
        <f>IFERROR(INDEX('[1]Fazenda por eps'!$E:$E,MATCH(E49,'[1]Fazenda por eps'!$A:$A,0)),"")</f>
        <v>NILZA</v>
      </c>
      <c r="G49" s="8" t="s">
        <v>22</v>
      </c>
      <c r="H49" s="2"/>
      <c r="I49" s="2"/>
      <c r="J49" s="2"/>
      <c r="K49" s="9">
        <v>17</v>
      </c>
      <c r="L49" s="2"/>
      <c r="M49" s="2"/>
      <c r="N49" s="2"/>
      <c r="O49" s="2"/>
      <c r="P49" s="2"/>
      <c r="Q49" s="2"/>
      <c r="R49" s="2"/>
      <c r="S49" s="13">
        <f t="shared" si="12"/>
        <v>0</v>
      </c>
      <c r="T49" s="13">
        <f t="shared" si="2"/>
        <v>0</v>
      </c>
      <c r="U49" s="13">
        <f t="shared" si="3"/>
        <v>0</v>
      </c>
      <c r="V49" s="13">
        <f t="shared" si="4"/>
        <v>6.4885496183206104E-2</v>
      </c>
      <c r="W49" s="13">
        <f t="shared" si="5"/>
        <v>0</v>
      </c>
      <c r="X49" s="13">
        <f t="shared" si="6"/>
        <v>0</v>
      </c>
      <c r="Y49" s="13">
        <f t="shared" si="7"/>
        <v>0</v>
      </c>
      <c r="Z49" s="13">
        <f t="shared" si="8"/>
        <v>0</v>
      </c>
      <c r="AA49" s="13">
        <f t="shared" si="9"/>
        <v>0</v>
      </c>
      <c r="AB49" s="13">
        <f t="shared" si="10"/>
        <v>0</v>
      </c>
      <c r="AC49" s="13">
        <f t="shared" si="11"/>
        <v>0</v>
      </c>
    </row>
    <row r="50" spans="1:29" x14ac:dyDescent="0.25">
      <c r="A50" s="6">
        <v>45689</v>
      </c>
      <c r="B50" s="7" t="s">
        <v>21</v>
      </c>
      <c r="C50" s="8">
        <v>14036</v>
      </c>
      <c r="D50" s="8" t="str">
        <f t="shared" si="0"/>
        <v>0014036</v>
      </c>
      <c r="E50" s="8" t="str">
        <f t="shared" si="1"/>
        <v>0014</v>
      </c>
      <c r="F50" s="8" t="str">
        <f>IFERROR(INDEX('[1]Fazenda por eps'!$E:$E,MATCH(E50,'[1]Fazenda por eps'!$A:$A,0)),"")</f>
        <v>NILZA</v>
      </c>
      <c r="G50" s="8" t="s">
        <v>22</v>
      </c>
      <c r="H50" s="2"/>
      <c r="I50" s="2"/>
      <c r="J50" s="2"/>
      <c r="K50" s="9">
        <v>24</v>
      </c>
      <c r="L50" s="2"/>
      <c r="M50" s="2"/>
      <c r="N50" s="2"/>
      <c r="O50" s="2"/>
      <c r="P50" s="2"/>
      <c r="Q50" s="2"/>
      <c r="R50" s="2"/>
      <c r="S50" s="13">
        <f t="shared" si="12"/>
        <v>0</v>
      </c>
      <c r="T50" s="13">
        <f t="shared" si="2"/>
        <v>0</v>
      </c>
      <c r="U50" s="13">
        <f t="shared" si="3"/>
        <v>0</v>
      </c>
      <c r="V50" s="13">
        <f t="shared" si="4"/>
        <v>9.1603053435114504E-2</v>
      </c>
      <c r="W50" s="13">
        <f t="shared" si="5"/>
        <v>0</v>
      </c>
      <c r="X50" s="13">
        <f t="shared" si="6"/>
        <v>0</v>
      </c>
      <c r="Y50" s="13">
        <f t="shared" si="7"/>
        <v>0</v>
      </c>
      <c r="Z50" s="13">
        <f t="shared" si="8"/>
        <v>0</v>
      </c>
      <c r="AA50" s="13">
        <f t="shared" si="9"/>
        <v>0</v>
      </c>
      <c r="AB50" s="13">
        <f t="shared" si="10"/>
        <v>0</v>
      </c>
      <c r="AC50" s="13">
        <f t="shared" si="11"/>
        <v>0</v>
      </c>
    </row>
    <row r="51" spans="1:29" x14ac:dyDescent="0.25">
      <c r="A51" s="6">
        <v>45689</v>
      </c>
      <c r="B51" s="7" t="s">
        <v>21</v>
      </c>
      <c r="C51" s="8">
        <v>14063</v>
      </c>
      <c r="D51" s="8" t="str">
        <f t="shared" si="0"/>
        <v>0014063</v>
      </c>
      <c r="E51" s="8" t="str">
        <f t="shared" si="1"/>
        <v>0014</v>
      </c>
      <c r="F51" s="8" t="str">
        <f>IFERROR(INDEX('[1]Fazenda por eps'!$E:$E,MATCH(E51,'[1]Fazenda por eps'!$A:$A,0)),"")</f>
        <v>NILZA</v>
      </c>
      <c r="G51" s="8" t="s">
        <v>22</v>
      </c>
      <c r="H51" s="2"/>
      <c r="I51" s="2"/>
      <c r="J51" s="2"/>
      <c r="K51" s="9">
        <v>2</v>
      </c>
      <c r="L51" s="2"/>
      <c r="M51" s="2"/>
      <c r="N51" s="2"/>
      <c r="O51" s="2"/>
      <c r="P51" s="2"/>
      <c r="Q51" s="2"/>
      <c r="R51" s="2"/>
      <c r="S51" s="13">
        <f t="shared" si="12"/>
        <v>0</v>
      </c>
      <c r="T51" s="13">
        <f t="shared" si="2"/>
        <v>0</v>
      </c>
      <c r="U51" s="13">
        <f t="shared" si="3"/>
        <v>0</v>
      </c>
      <c r="V51" s="13">
        <f t="shared" si="4"/>
        <v>7.6335877862595417E-3</v>
      </c>
      <c r="W51" s="13">
        <f t="shared" si="5"/>
        <v>0</v>
      </c>
      <c r="X51" s="13">
        <f t="shared" si="6"/>
        <v>0</v>
      </c>
      <c r="Y51" s="13">
        <f t="shared" si="7"/>
        <v>0</v>
      </c>
      <c r="Z51" s="13">
        <f t="shared" si="8"/>
        <v>0</v>
      </c>
      <c r="AA51" s="13">
        <f t="shared" si="9"/>
        <v>0</v>
      </c>
      <c r="AB51" s="13">
        <f t="shared" si="10"/>
        <v>0</v>
      </c>
      <c r="AC51" s="13">
        <f t="shared" si="11"/>
        <v>0</v>
      </c>
    </row>
    <row r="52" spans="1:29" x14ac:dyDescent="0.25">
      <c r="A52" s="6">
        <v>45689</v>
      </c>
      <c r="B52" s="7" t="s">
        <v>21</v>
      </c>
      <c r="C52" s="8">
        <v>14064</v>
      </c>
      <c r="D52" s="8" t="str">
        <f t="shared" si="0"/>
        <v>0014064</v>
      </c>
      <c r="E52" s="8" t="str">
        <f t="shared" si="1"/>
        <v>0014</v>
      </c>
      <c r="F52" s="8" t="str">
        <f>IFERROR(INDEX('[1]Fazenda por eps'!$E:$E,MATCH(E52,'[1]Fazenda por eps'!$A:$A,0)),"")</f>
        <v>NILZA</v>
      </c>
      <c r="G52" s="8" t="s">
        <v>22</v>
      </c>
      <c r="H52" s="2"/>
      <c r="I52" s="2"/>
      <c r="J52" s="2"/>
      <c r="K52" s="9">
        <v>2</v>
      </c>
      <c r="L52" s="2"/>
      <c r="M52" s="2"/>
      <c r="N52" s="2"/>
      <c r="O52" s="2"/>
      <c r="P52" s="2"/>
      <c r="Q52" s="2"/>
      <c r="R52" s="2"/>
      <c r="S52" s="13">
        <f t="shared" si="12"/>
        <v>0</v>
      </c>
      <c r="T52" s="13">
        <f t="shared" si="2"/>
        <v>0</v>
      </c>
      <c r="U52" s="13">
        <f t="shared" si="3"/>
        <v>0</v>
      </c>
      <c r="V52" s="13">
        <f t="shared" si="4"/>
        <v>7.6335877862595417E-3</v>
      </c>
      <c r="W52" s="13">
        <f t="shared" si="5"/>
        <v>0</v>
      </c>
      <c r="X52" s="13">
        <f t="shared" si="6"/>
        <v>0</v>
      </c>
      <c r="Y52" s="13">
        <f t="shared" si="7"/>
        <v>0</v>
      </c>
      <c r="Z52" s="13">
        <f t="shared" si="8"/>
        <v>0</v>
      </c>
      <c r="AA52" s="13">
        <f t="shared" si="9"/>
        <v>0</v>
      </c>
      <c r="AB52" s="13">
        <f t="shared" si="10"/>
        <v>0</v>
      </c>
      <c r="AC52" s="13">
        <f t="shared" si="11"/>
        <v>0</v>
      </c>
    </row>
    <row r="53" spans="1:29" x14ac:dyDescent="0.25">
      <c r="A53" s="6">
        <v>45689</v>
      </c>
      <c r="B53" s="7" t="s">
        <v>21</v>
      </c>
      <c r="C53" s="8">
        <v>14066</v>
      </c>
      <c r="D53" s="8" t="str">
        <f t="shared" si="0"/>
        <v>0014066</v>
      </c>
      <c r="E53" s="8" t="str">
        <f t="shared" si="1"/>
        <v>0014</v>
      </c>
      <c r="F53" s="8" t="str">
        <f>IFERROR(INDEX('[1]Fazenda por eps'!$E:$E,MATCH(E53,'[1]Fazenda por eps'!$A:$A,0)),"")</f>
        <v>NILZA</v>
      </c>
      <c r="G53" s="8" t="s">
        <v>22</v>
      </c>
      <c r="H53" s="2"/>
      <c r="I53" s="2"/>
      <c r="J53" s="2"/>
      <c r="K53" s="9">
        <v>2</v>
      </c>
      <c r="L53" s="2"/>
      <c r="M53" s="2"/>
      <c r="N53" s="2"/>
      <c r="O53" s="2"/>
      <c r="P53" s="2"/>
      <c r="Q53" s="2"/>
      <c r="R53" s="2"/>
      <c r="S53" s="13">
        <f t="shared" si="12"/>
        <v>0</v>
      </c>
      <c r="T53" s="13">
        <f t="shared" si="2"/>
        <v>0</v>
      </c>
      <c r="U53" s="13">
        <f t="shared" si="3"/>
        <v>0</v>
      </c>
      <c r="V53" s="13">
        <f t="shared" si="4"/>
        <v>7.6335877862595417E-3</v>
      </c>
      <c r="W53" s="13">
        <f t="shared" si="5"/>
        <v>0</v>
      </c>
      <c r="X53" s="13">
        <f t="shared" si="6"/>
        <v>0</v>
      </c>
      <c r="Y53" s="13">
        <f t="shared" si="7"/>
        <v>0</v>
      </c>
      <c r="Z53" s="13">
        <f t="shared" si="8"/>
        <v>0</v>
      </c>
      <c r="AA53" s="13">
        <f t="shared" si="9"/>
        <v>0</v>
      </c>
      <c r="AB53" s="13">
        <f t="shared" si="10"/>
        <v>0</v>
      </c>
      <c r="AC53" s="13">
        <f t="shared" si="11"/>
        <v>0</v>
      </c>
    </row>
    <row r="54" spans="1:29" x14ac:dyDescent="0.25">
      <c r="A54" s="6">
        <v>45689</v>
      </c>
      <c r="B54" s="7" t="s">
        <v>26</v>
      </c>
      <c r="C54" s="8">
        <v>605001</v>
      </c>
      <c r="D54" s="8" t="str">
        <f t="shared" si="0"/>
        <v>0605001</v>
      </c>
      <c r="E54" s="8" t="str">
        <f t="shared" si="1"/>
        <v>0605</v>
      </c>
      <c r="F54" s="8" t="str">
        <f>IFERROR(INDEX('[1]Fazenda por eps'!$E:$E,MATCH(E54,'[1]Fazenda por eps'!$A:$A,0)),"")</f>
        <v>JFI CAPÃO</v>
      </c>
      <c r="G54" s="8" t="s">
        <v>27</v>
      </c>
      <c r="H54" s="2"/>
      <c r="I54" s="2"/>
      <c r="J54" s="2"/>
      <c r="K54" s="9">
        <v>3</v>
      </c>
      <c r="L54" s="2"/>
      <c r="M54" s="2"/>
      <c r="N54" s="2"/>
      <c r="O54" s="2"/>
      <c r="P54" s="2"/>
      <c r="Q54" s="2"/>
      <c r="R54" s="2"/>
      <c r="S54" s="13">
        <f t="shared" si="12"/>
        <v>0</v>
      </c>
      <c r="T54" s="13">
        <f t="shared" si="2"/>
        <v>0</v>
      </c>
      <c r="U54" s="13">
        <f t="shared" si="3"/>
        <v>0</v>
      </c>
      <c r="V54" s="13">
        <f t="shared" si="4"/>
        <v>1.1450381679389313E-2</v>
      </c>
      <c r="W54" s="13">
        <f t="shared" si="5"/>
        <v>0</v>
      </c>
      <c r="X54" s="13">
        <f t="shared" si="6"/>
        <v>0</v>
      </c>
      <c r="Y54" s="13">
        <f t="shared" si="7"/>
        <v>0</v>
      </c>
      <c r="Z54" s="13">
        <f t="shared" si="8"/>
        <v>0</v>
      </c>
      <c r="AA54" s="13">
        <f t="shared" si="9"/>
        <v>0</v>
      </c>
      <c r="AB54" s="13">
        <f t="shared" si="10"/>
        <v>0</v>
      </c>
      <c r="AC54" s="13">
        <f t="shared" si="11"/>
        <v>0</v>
      </c>
    </row>
    <row r="55" spans="1:29" x14ac:dyDescent="0.25">
      <c r="A55" s="6">
        <v>45689</v>
      </c>
      <c r="B55" s="7" t="s">
        <v>26</v>
      </c>
      <c r="C55" s="8">
        <v>605003</v>
      </c>
      <c r="D55" s="8" t="str">
        <f t="shared" si="0"/>
        <v>0605003</v>
      </c>
      <c r="E55" s="8" t="str">
        <f t="shared" si="1"/>
        <v>0605</v>
      </c>
      <c r="F55" s="8" t="str">
        <f>IFERROR(INDEX('[1]Fazenda por eps'!$E:$E,MATCH(E55,'[1]Fazenda por eps'!$A:$A,0)),"")</f>
        <v>JFI CAPÃO</v>
      </c>
      <c r="G55" s="8" t="s">
        <v>27</v>
      </c>
      <c r="H55" s="2"/>
      <c r="I55" s="2"/>
      <c r="J55" s="2"/>
      <c r="K55" s="9">
        <v>26</v>
      </c>
      <c r="L55" s="2"/>
      <c r="M55" s="2"/>
      <c r="N55" s="2"/>
      <c r="O55" s="2"/>
      <c r="P55" s="2"/>
      <c r="Q55" s="2"/>
      <c r="R55" s="2"/>
      <c r="S55" s="13">
        <f t="shared" si="12"/>
        <v>0</v>
      </c>
      <c r="T55" s="13">
        <f t="shared" si="2"/>
        <v>0</v>
      </c>
      <c r="U55" s="13">
        <f t="shared" si="3"/>
        <v>0</v>
      </c>
      <c r="V55" s="13">
        <f t="shared" si="4"/>
        <v>9.9236641221374045E-2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B55" s="13">
        <f t="shared" si="10"/>
        <v>0</v>
      </c>
      <c r="AC55" s="13">
        <f t="shared" si="11"/>
        <v>0</v>
      </c>
    </row>
    <row r="56" spans="1:29" x14ac:dyDescent="0.25">
      <c r="A56" s="6">
        <v>45689</v>
      </c>
      <c r="B56" s="7" t="s">
        <v>26</v>
      </c>
      <c r="C56" s="8">
        <v>605004</v>
      </c>
      <c r="D56" s="8" t="str">
        <f t="shared" si="0"/>
        <v>0605004</v>
      </c>
      <c r="E56" s="8" t="str">
        <f t="shared" si="1"/>
        <v>0605</v>
      </c>
      <c r="F56" s="8" t="str">
        <f>IFERROR(INDEX('[1]Fazenda por eps'!$E:$E,MATCH(E56,'[1]Fazenda por eps'!$A:$A,0)),"")</f>
        <v>JFI CAPÃO</v>
      </c>
      <c r="G56" s="8" t="s">
        <v>27</v>
      </c>
      <c r="H56" s="2"/>
      <c r="I56" s="2"/>
      <c r="J56" s="2"/>
      <c r="K56" s="9">
        <v>9</v>
      </c>
      <c r="L56" s="2"/>
      <c r="M56" s="2"/>
      <c r="N56" s="2"/>
      <c r="O56" s="2"/>
      <c r="P56" s="2"/>
      <c r="Q56" s="2"/>
      <c r="R56" s="2"/>
      <c r="S56" s="13">
        <f t="shared" si="12"/>
        <v>0</v>
      </c>
      <c r="T56" s="13">
        <f t="shared" si="2"/>
        <v>0</v>
      </c>
      <c r="U56" s="13">
        <f t="shared" si="3"/>
        <v>0</v>
      </c>
      <c r="V56" s="13">
        <f t="shared" si="4"/>
        <v>3.4351145038167941E-2</v>
      </c>
      <c r="W56" s="13">
        <f t="shared" si="5"/>
        <v>0</v>
      </c>
      <c r="X56" s="13">
        <f t="shared" si="6"/>
        <v>0</v>
      </c>
      <c r="Y56" s="13">
        <f t="shared" si="7"/>
        <v>0</v>
      </c>
      <c r="Z56" s="13">
        <f t="shared" si="8"/>
        <v>0</v>
      </c>
      <c r="AA56" s="13">
        <f t="shared" si="9"/>
        <v>0</v>
      </c>
      <c r="AB56" s="13">
        <f t="shared" si="10"/>
        <v>0</v>
      </c>
      <c r="AC56" s="13">
        <f t="shared" si="11"/>
        <v>0</v>
      </c>
    </row>
    <row r="57" spans="1:29" x14ac:dyDescent="0.25">
      <c r="A57" s="6">
        <v>45689</v>
      </c>
      <c r="B57" s="7" t="s">
        <v>26</v>
      </c>
      <c r="C57" s="8">
        <v>605005</v>
      </c>
      <c r="D57" s="8" t="str">
        <f t="shared" si="0"/>
        <v>0605005</v>
      </c>
      <c r="E57" s="8" t="str">
        <f t="shared" si="1"/>
        <v>0605</v>
      </c>
      <c r="F57" s="8" t="str">
        <f>IFERROR(INDEX('[1]Fazenda por eps'!$E:$E,MATCH(E57,'[1]Fazenda por eps'!$A:$A,0)),"")</f>
        <v>JFI CAPÃO</v>
      </c>
      <c r="G57" s="8" t="s">
        <v>27</v>
      </c>
      <c r="H57" s="2"/>
      <c r="I57" s="2"/>
      <c r="J57" s="2"/>
      <c r="K57" s="9">
        <v>13</v>
      </c>
      <c r="L57" s="2"/>
      <c r="M57" s="2"/>
      <c r="N57" s="2"/>
      <c r="O57" s="2"/>
      <c r="P57" s="2"/>
      <c r="Q57" s="2"/>
      <c r="R57" s="2"/>
      <c r="S57" s="13">
        <f t="shared" si="12"/>
        <v>0</v>
      </c>
      <c r="T57" s="13">
        <f t="shared" si="2"/>
        <v>0</v>
      </c>
      <c r="U57" s="13">
        <f t="shared" si="3"/>
        <v>0</v>
      </c>
      <c r="V57" s="13">
        <f t="shared" si="4"/>
        <v>4.9618320610687022E-2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B57" s="13">
        <f t="shared" si="10"/>
        <v>0</v>
      </c>
      <c r="AC57" s="13">
        <f t="shared" si="11"/>
        <v>0</v>
      </c>
    </row>
    <row r="58" spans="1:29" x14ac:dyDescent="0.25">
      <c r="A58" s="6">
        <v>45689</v>
      </c>
      <c r="B58" s="7" t="s">
        <v>26</v>
      </c>
      <c r="C58" s="8">
        <v>605008</v>
      </c>
      <c r="D58" s="8" t="str">
        <f t="shared" si="0"/>
        <v>0605008</v>
      </c>
      <c r="E58" s="8" t="str">
        <f t="shared" si="1"/>
        <v>0605</v>
      </c>
      <c r="F58" s="8" t="str">
        <f>IFERROR(INDEX('[1]Fazenda por eps'!$E:$E,MATCH(E58,'[1]Fazenda por eps'!$A:$A,0)),"")</f>
        <v>JFI CAPÃO</v>
      </c>
      <c r="G58" s="8" t="s">
        <v>27</v>
      </c>
      <c r="H58" s="2"/>
      <c r="I58" s="2"/>
      <c r="J58" s="2"/>
      <c r="K58" s="9">
        <v>13</v>
      </c>
      <c r="L58" s="2"/>
      <c r="M58" s="2"/>
      <c r="N58" s="2"/>
      <c r="O58" s="2"/>
      <c r="P58" s="2"/>
      <c r="Q58" s="2"/>
      <c r="R58" s="2"/>
      <c r="S58" s="13">
        <f t="shared" si="12"/>
        <v>0</v>
      </c>
      <c r="T58" s="13">
        <f t="shared" si="2"/>
        <v>0</v>
      </c>
      <c r="U58" s="13">
        <f t="shared" si="3"/>
        <v>0</v>
      </c>
      <c r="V58" s="13">
        <f t="shared" si="4"/>
        <v>4.9618320610687022E-2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B58" s="13">
        <f t="shared" si="10"/>
        <v>0</v>
      </c>
      <c r="AC58" s="13">
        <f t="shared" si="11"/>
        <v>0</v>
      </c>
    </row>
    <row r="59" spans="1:29" x14ac:dyDescent="0.25">
      <c r="A59" s="6">
        <v>45689</v>
      </c>
      <c r="B59" s="7" t="s">
        <v>28</v>
      </c>
      <c r="C59" s="8">
        <v>578003</v>
      </c>
      <c r="D59" s="8" t="str">
        <f t="shared" si="0"/>
        <v>0578003</v>
      </c>
      <c r="E59" s="8" t="str">
        <f t="shared" si="1"/>
        <v>0578</v>
      </c>
      <c r="F59" s="8" t="str">
        <f>IFERROR(INDEX('[1]Fazenda por eps'!$E:$E,MATCH(E59,'[1]Fazenda por eps'!$A:$A,0)),"")</f>
        <v>EMFLORA</v>
      </c>
      <c r="G59" s="8" t="s">
        <v>29</v>
      </c>
      <c r="H59" s="2"/>
      <c r="I59" s="2"/>
      <c r="J59" s="2"/>
      <c r="K59" s="9">
        <v>21</v>
      </c>
      <c r="L59" s="2"/>
      <c r="M59" s="2"/>
      <c r="N59" s="2"/>
      <c r="O59" s="2"/>
      <c r="P59" s="2"/>
      <c r="Q59" s="2"/>
      <c r="R59" s="2"/>
      <c r="S59" s="13">
        <f t="shared" si="12"/>
        <v>0</v>
      </c>
      <c r="T59" s="13">
        <f t="shared" si="2"/>
        <v>0</v>
      </c>
      <c r="U59" s="13">
        <f t="shared" si="3"/>
        <v>0</v>
      </c>
      <c r="V59" s="13">
        <f t="shared" si="4"/>
        <v>8.0152671755725186E-2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B59" s="13">
        <f t="shared" si="10"/>
        <v>0</v>
      </c>
      <c r="AC59" s="13">
        <f t="shared" si="11"/>
        <v>0</v>
      </c>
    </row>
    <row r="60" spans="1:29" x14ac:dyDescent="0.25">
      <c r="A60" s="6">
        <v>45689</v>
      </c>
      <c r="B60" s="7" t="s">
        <v>30</v>
      </c>
      <c r="C60" s="8">
        <v>524009</v>
      </c>
      <c r="D60" s="8" t="str">
        <f t="shared" si="0"/>
        <v>0524009</v>
      </c>
      <c r="E60" s="8" t="str">
        <f t="shared" si="1"/>
        <v>0524</v>
      </c>
      <c r="F60" s="8" t="str">
        <f>IFERROR(INDEX('[1]Fazenda por eps'!$E:$E,MATCH(E60,'[1]Fazenda por eps'!$A:$A,0)),"")</f>
        <v>JFI DUARTINA</v>
      </c>
      <c r="G60" s="8" t="s">
        <v>7</v>
      </c>
      <c r="H60" s="2"/>
      <c r="I60" s="2"/>
      <c r="J60" s="2"/>
      <c r="K60" s="9">
        <v>6</v>
      </c>
      <c r="L60" s="2"/>
      <c r="M60" s="2"/>
      <c r="N60" s="2"/>
      <c r="O60" s="2"/>
      <c r="P60" s="2"/>
      <c r="Q60" s="2"/>
      <c r="R60" s="2"/>
      <c r="S60" s="13">
        <f t="shared" si="12"/>
        <v>0</v>
      </c>
      <c r="T60" s="13">
        <f t="shared" si="2"/>
        <v>0</v>
      </c>
      <c r="U60" s="13">
        <f t="shared" si="3"/>
        <v>0</v>
      </c>
      <c r="V60" s="13">
        <f t="shared" si="4"/>
        <v>2.2900763358778626E-2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B60" s="13">
        <f t="shared" si="10"/>
        <v>0</v>
      </c>
      <c r="AC60" s="13">
        <f t="shared" si="11"/>
        <v>0</v>
      </c>
    </row>
    <row r="61" spans="1:29" x14ac:dyDescent="0.25">
      <c r="A61" s="6">
        <v>45689</v>
      </c>
      <c r="B61" s="7" t="s">
        <v>30</v>
      </c>
      <c r="C61" s="8">
        <v>524011</v>
      </c>
      <c r="D61" s="8" t="str">
        <f t="shared" si="0"/>
        <v>0524011</v>
      </c>
      <c r="E61" s="8" t="str">
        <f t="shared" si="1"/>
        <v>0524</v>
      </c>
      <c r="F61" s="8" t="str">
        <f>IFERROR(INDEX('[1]Fazenda por eps'!$E:$E,MATCH(E61,'[1]Fazenda por eps'!$A:$A,0)),"")</f>
        <v>JFI DUARTINA</v>
      </c>
      <c r="G61" s="8" t="s">
        <v>7</v>
      </c>
      <c r="H61" s="2"/>
      <c r="I61" s="2"/>
      <c r="J61" s="2"/>
      <c r="K61" s="9">
        <v>5</v>
      </c>
      <c r="L61" s="2"/>
      <c r="M61" s="2"/>
      <c r="N61" s="2"/>
      <c r="O61" s="2"/>
      <c r="P61" s="2"/>
      <c r="Q61" s="2"/>
      <c r="R61" s="2"/>
      <c r="S61" s="13">
        <f t="shared" si="12"/>
        <v>0</v>
      </c>
      <c r="T61" s="13">
        <f t="shared" si="2"/>
        <v>0</v>
      </c>
      <c r="U61" s="13">
        <f t="shared" si="3"/>
        <v>0</v>
      </c>
      <c r="V61" s="13">
        <f t="shared" si="4"/>
        <v>1.9083969465648856E-2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B61" s="13">
        <f t="shared" si="10"/>
        <v>0</v>
      </c>
      <c r="AC61" s="13">
        <f t="shared" si="11"/>
        <v>0</v>
      </c>
    </row>
    <row r="62" spans="1:29" x14ac:dyDescent="0.25">
      <c r="A62" s="6">
        <v>45689</v>
      </c>
      <c r="B62" s="7" t="s">
        <v>31</v>
      </c>
      <c r="C62" s="8">
        <v>549006</v>
      </c>
      <c r="D62" s="8" t="str">
        <f t="shared" si="0"/>
        <v>0549006</v>
      </c>
      <c r="E62" s="8" t="str">
        <f t="shared" si="1"/>
        <v>0549</v>
      </c>
      <c r="F62" s="8" t="str">
        <f>IFERROR(INDEX('[1]Fazenda por eps'!$E:$E,MATCH(E62,'[1]Fazenda por eps'!$A:$A,0)),"")</f>
        <v>GERS</v>
      </c>
      <c r="G62" s="8" t="s">
        <v>15</v>
      </c>
      <c r="H62" s="2"/>
      <c r="I62" s="2"/>
      <c r="J62" s="2"/>
      <c r="K62" s="9">
        <v>6</v>
      </c>
      <c r="L62" s="2"/>
      <c r="M62" s="2"/>
      <c r="N62" s="2"/>
      <c r="O62" s="2"/>
      <c r="P62" s="2"/>
      <c r="Q62" s="2"/>
      <c r="R62" s="2"/>
      <c r="S62" s="13">
        <f t="shared" si="12"/>
        <v>0</v>
      </c>
      <c r="T62" s="13">
        <f t="shared" si="2"/>
        <v>0</v>
      </c>
      <c r="U62" s="13">
        <f t="shared" si="3"/>
        <v>0</v>
      </c>
      <c r="V62" s="13">
        <f t="shared" si="4"/>
        <v>2.2900763358778626E-2</v>
      </c>
      <c r="W62" s="13">
        <f t="shared" si="5"/>
        <v>0</v>
      </c>
      <c r="X62" s="13">
        <f t="shared" si="6"/>
        <v>0</v>
      </c>
      <c r="Y62" s="13">
        <f t="shared" si="7"/>
        <v>0</v>
      </c>
      <c r="Z62" s="13">
        <f t="shared" si="8"/>
        <v>0</v>
      </c>
      <c r="AA62" s="13">
        <f t="shared" si="9"/>
        <v>0</v>
      </c>
      <c r="AB62" s="13">
        <f t="shared" si="10"/>
        <v>0</v>
      </c>
      <c r="AC62" s="13">
        <f t="shared" si="11"/>
        <v>0</v>
      </c>
    </row>
    <row r="63" spans="1:29" x14ac:dyDescent="0.25">
      <c r="A63" s="6">
        <v>45689</v>
      </c>
      <c r="B63" s="7" t="s">
        <v>32</v>
      </c>
      <c r="C63" s="8">
        <v>692036</v>
      </c>
      <c r="D63" s="8" t="str">
        <f t="shared" si="0"/>
        <v>0692036</v>
      </c>
      <c r="E63" s="8" t="str">
        <f t="shared" si="1"/>
        <v>0692</v>
      </c>
      <c r="F63" s="11" t="s">
        <v>103</v>
      </c>
      <c r="G63" s="8" t="s">
        <v>27</v>
      </c>
      <c r="H63" s="2"/>
      <c r="I63" s="2"/>
      <c r="J63" s="2"/>
      <c r="K63" s="9">
        <v>1</v>
      </c>
      <c r="L63" s="2"/>
      <c r="M63" s="2"/>
      <c r="N63" s="2"/>
      <c r="O63" s="2"/>
      <c r="P63" s="2"/>
      <c r="Q63" s="2"/>
      <c r="R63" s="2"/>
      <c r="S63" s="13">
        <f t="shared" si="12"/>
        <v>0</v>
      </c>
      <c r="T63" s="13">
        <f t="shared" si="2"/>
        <v>0</v>
      </c>
      <c r="U63" s="13">
        <f t="shared" si="3"/>
        <v>0</v>
      </c>
      <c r="V63" s="13">
        <f t="shared" si="4"/>
        <v>3.8167938931297708E-3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B63" s="13">
        <f t="shared" si="10"/>
        <v>0</v>
      </c>
      <c r="AC63" s="13">
        <f t="shared" si="11"/>
        <v>0</v>
      </c>
    </row>
    <row r="64" spans="1:29" x14ac:dyDescent="0.25">
      <c r="A64" s="6">
        <v>45717</v>
      </c>
      <c r="B64" s="7" t="s">
        <v>33</v>
      </c>
      <c r="C64" s="8">
        <v>347004</v>
      </c>
      <c r="D64" s="8" t="str">
        <f t="shared" si="0"/>
        <v>0347004</v>
      </c>
      <c r="E64" s="8" t="str">
        <f t="shared" si="1"/>
        <v>0347</v>
      </c>
      <c r="F64" s="11" t="s">
        <v>83</v>
      </c>
      <c r="G64" s="8" t="s">
        <v>22</v>
      </c>
      <c r="H64" s="2"/>
      <c r="I64" s="2"/>
      <c r="J64" s="2"/>
      <c r="K64" s="2"/>
      <c r="L64" s="9">
        <v>15</v>
      </c>
      <c r="M64" s="2"/>
      <c r="N64" s="2"/>
      <c r="O64" s="2"/>
      <c r="P64" s="2"/>
      <c r="Q64" s="2"/>
      <c r="R64" s="2"/>
      <c r="S64" s="13">
        <f t="shared" si="12"/>
        <v>0</v>
      </c>
      <c r="T64" s="13">
        <f t="shared" si="2"/>
        <v>0</v>
      </c>
      <c r="U64" s="13">
        <f t="shared" si="3"/>
        <v>0</v>
      </c>
      <c r="V64" s="13">
        <f t="shared" si="4"/>
        <v>0</v>
      </c>
      <c r="W64" s="13">
        <f t="shared" si="5"/>
        <v>7.8534031413612565E-2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B64" s="13">
        <f t="shared" si="10"/>
        <v>0</v>
      </c>
      <c r="AC64" s="13">
        <f t="shared" si="11"/>
        <v>0</v>
      </c>
    </row>
    <row r="65" spans="1:29" x14ac:dyDescent="0.25">
      <c r="A65" s="6">
        <v>45717</v>
      </c>
      <c r="B65" s="7" t="s">
        <v>33</v>
      </c>
      <c r="C65" s="8">
        <v>347005</v>
      </c>
      <c r="D65" s="8" t="str">
        <f t="shared" si="0"/>
        <v>0347005</v>
      </c>
      <c r="E65" s="8" t="str">
        <f t="shared" si="1"/>
        <v>0347</v>
      </c>
      <c r="F65" s="11" t="s">
        <v>83</v>
      </c>
      <c r="G65" s="8" t="s">
        <v>22</v>
      </c>
      <c r="H65" s="2"/>
      <c r="I65" s="2"/>
      <c r="J65" s="2"/>
      <c r="K65" s="2"/>
      <c r="L65" s="9">
        <v>2</v>
      </c>
      <c r="M65" s="2"/>
      <c r="N65" s="2"/>
      <c r="O65" s="2"/>
      <c r="P65" s="2"/>
      <c r="Q65" s="2"/>
      <c r="R65" s="2"/>
      <c r="S65" s="13">
        <f t="shared" si="12"/>
        <v>0</v>
      </c>
      <c r="T65" s="13">
        <f t="shared" si="2"/>
        <v>0</v>
      </c>
      <c r="U65" s="13">
        <f t="shared" si="3"/>
        <v>0</v>
      </c>
      <c r="V65" s="13">
        <f t="shared" si="4"/>
        <v>0</v>
      </c>
      <c r="W65" s="13">
        <f t="shared" si="5"/>
        <v>1.0471204188481676E-2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B65" s="13">
        <f t="shared" si="10"/>
        <v>0</v>
      </c>
      <c r="AC65" s="13">
        <f t="shared" si="11"/>
        <v>0</v>
      </c>
    </row>
    <row r="66" spans="1:29" x14ac:dyDescent="0.25">
      <c r="A66" s="6">
        <v>45717</v>
      </c>
      <c r="B66" s="7" t="s">
        <v>33</v>
      </c>
      <c r="C66" s="8">
        <v>347006</v>
      </c>
      <c r="D66" s="8" t="str">
        <f t="shared" si="0"/>
        <v>0347006</v>
      </c>
      <c r="E66" s="8" t="str">
        <f t="shared" si="1"/>
        <v>0347</v>
      </c>
      <c r="F66" s="11" t="s">
        <v>83</v>
      </c>
      <c r="G66" s="8" t="s">
        <v>22</v>
      </c>
      <c r="H66" s="2"/>
      <c r="I66" s="2"/>
      <c r="J66" s="2"/>
      <c r="K66" s="2"/>
      <c r="L66" s="9">
        <v>6</v>
      </c>
      <c r="M66" s="2"/>
      <c r="N66" s="2"/>
      <c r="O66" s="2"/>
      <c r="P66" s="2"/>
      <c r="Q66" s="2"/>
      <c r="R66" s="2"/>
      <c r="S66" s="13">
        <f t="shared" si="12"/>
        <v>0</v>
      </c>
      <c r="T66" s="13">
        <f t="shared" si="2"/>
        <v>0</v>
      </c>
      <c r="U66" s="13">
        <f t="shared" si="3"/>
        <v>0</v>
      </c>
      <c r="V66" s="13">
        <f t="shared" si="4"/>
        <v>0</v>
      </c>
      <c r="W66" s="13">
        <f t="shared" si="5"/>
        <v>3.1413612565445025E-2</v>
      </c>
      <c r="X66" s="13">
        <f t="shared" si="6"/>
        <v>0</v>
      </c>
      <c r="Y66" s="13">
        <f t="shared" si="7"/>
        <v>0</v>
      </c>
      <c r="Z66" s="13">
        <f t="shared" si="8"/>
        <v>0</v>
      </c>
      <c r="AA66" s="13">
        <f t="shared" si="9"/>
        <v>0</v>
      </c>
      <c r="AB66" s="13">
        <f t="shared" si="10"/>
        <v>0</v>
      </c>
      <c r="AC66" s="13">
        <f t="shared" si="11"/>
        <v>0</v>
      </c>
    </row>
    <row r="67" spans="1:29" x14ac:dyDescent="0.25">
      <c r="A67" s="6">
        <v>45717</v>
      </c>
      <c r="B67" s="7" t="s">
        <v>33</v>
      </c>
      <c r="C67" s="8">
        <v>347007</v>
      </c>
      <c r="D67" s="8" t="str">
        <f t="shared" si="0"/>
        <v>0347007</v>
      </c>
      <c r="E67" s="8" t="str">
        <f t="shared" si="1"/>
        <v>0347</v>
      </c>
      <c r="F67" s="11" t="s">
        <v>83</v>
      </c>
      <c r="G67" s="8" t="s">
        <v>22</v>
      </c>
      <c r="H67" s="2"/>
      <c r="I67" s="2"/>
      <c r="J67" s="2"/>
      <c r="K67" s="2"/>
      <c r="L67" s="9">
        <v>23</v>
      </c>
      <c r="M67" s="2"/>
      <c r="N67" s="2"/>
      <c r="O67" s="2"/>
      <c r="P67" s="2"/>
      <c r="Q67" s="2"/>
      <c r="R67" s="2"/>
      <c r="S67" s="13">
        <f t="shared" si="12"/>
        <v>0</v>
      </c>
      <c r="T67" s="13">
        <f t="shared" si="2"/>
        <v>0</v>
      </c>
      <c r="U67" s="13">
        <f t="shared" si="3"/>
        <v>0</v>
      </c>
      <c r="V67" s="13">
        <f t="shared" si="4"/>
        <v>0</v>
      </c>
      <c r="W67" s="13">
        <f t="shared" si="5"/>
        <v>0.12041884816753927</v>
      </c>
      <c r="X67" s="13">
        <f t="shared" si="6"/>
        <v>0</v>
      </c>
      <c r="Y67" s="13">
        <f t="shared" si="7"/>
        <v>0</v>
      </c>
      <c r="Z67" s="13">
        <f t="shared" si="8"/>
        <v>0</v>
      </c>
      <c r="AA67" s="13">
        <f t="shared" si="9"/>
        <v>0</v>
      </c>
      <c r="AB67" s="13">
        <f t="shared" si="10"/>
        <v>0</v>
      </c>
      <c r="AC67" s="13">
        <f t="shared" si="11"/>
        <v>0</v>
      </c>
    </row>
    <row r="68" spans="1:29" x14ac:dyDescent="0.25">
      <c r="A68" s="6">
        <v>45717</v>
      </c>
      <c r="B68" s="7" t="s">
        <v>33</v>
      </c>
      <c r="C68" s="8">
        <v>347012</v>
      </c>
      <c r="D68" s="8" t="str">
        <f t="shared" ref="D68:D131" si="13">TEXT(C68,"0000000")</f>
        <v>0347012</v>
      </c>
      <c r="E68" s="8" t="str">
        <f t="shared" ref="E68:E131" si="14">LEFT(D68,4)</f>
        <v>0347</v>
      </c>
      <c r="F68" s="11" t="s">
        <v>83</v>
      </c>
      <c r="G68" s="8" t="s">
        <v>22</v>
      </c>
      <c r="H68" s="2"/>
      <c r="I68" s="2"/>
      <c r="J68" s="2"/>
      <c r="K68" s="2"/>
      <c r="L68" s="9">
        <v>16</v>
      </c>
      <c r="M68" s="2"/>
      <c r="N68" s="2"/>
      <c r="O68" s="2"/>
      <c r="P68" s="2"/>
      <c r="Q68" s="2"/>
      <c r="R68" s="2"/>
      <c r="S68" s="13">
        <f t="shared" ref="S68:S131" si="15">H68/SUM(H$3:H$1048576)</f>
        <v>0</v>
      </c>
      <c r="T68" s="13">
        <f t="shared" ref="T68:T131" si="16">I68/SUM(I$3:I$1048576)</f>
        <v>0</v>
      </c>
      <c r="U68" s="13">
        <f t="shared" ref="U68:U131" si="17">J68/SUM(J$3:J$1048576)</f>
        <v>0</v>
      </c>
      <c r="V68" s="13">
        <f t="shared" ref="V68:V131" si="18">K68/SUM(K$3:K$1048576)</f>
        <v>0</v>
      </c>
      <c r="W68" s="13">
        <f t="shared" ref="W68:W131" si="19">L68/SUM(L$3:L$1048576)</f>
        <v>8.3769633507853408E-2</v>
      </c>
      <c r="X68" s="13">
        <f t="shared" ref="X68:X131" si="20">M68/SUM(M$3:M$1048576)</f>
        <v>0</v>
      </c>
      <c r="Y68" s="13">
        <f t="shared" ref="Y68:Y131" si="21">N68/SUM(N$3:N$1048576)</f>
        <v>0</v>
      </c>
      <c r="Z68" s="13">
        <f t="shared" ref="Z68:Z131" si="22">O68/SUM(O$3:O$1048576)</f>
        <v>0</v>
      </c>
      <c r="AA68" s="13">
        <f t="shared" ref="AA68:AA131" si="23">P68/SUM(P$3:P$1048576)</f>
        <v>0</v>
      </c>
      <c r="AB68" s="13">
        <f t="shared" ref="AB68:AB131" si="24">Q68/SUM(Q$3:Q$1048576)</f>
        <v>0</v>
      </c>
      <c r="AC68" s="13">
        <f t="shared" ref="AC68:AC131" si="25">R68/SUM(R$3:R$1048576)</f>
        <v>0</v>
      </c>
    </row>
    <row r="69" spans="1:29" x14ac:dyDescent="0.25">
      <c r="A69" s="6">
        <v>45717</v>
      </c>
      <c r="B69" s="7" t="s">
        <v>33</v>
      </c>
      <c r="C69" s="8">
        <v>347016</v>
      </c>
      <c r="D69" s="8" t="str">
        <f t="shared" si="13"/>
        <v>0347016</v>
      </c>
      <c r="E69" s="8" t="str">
        <f t="shared" si="14"/>
        <v>0347</v>
      </c>
      <c r="F69" s="11" t="s">
        <v>83</v>
      </c>
      <c r="G69" s="8" t="s">
        <v>22</v>
      </c>
      <c r="H69" s="2"/>
      <c r="I69" s="2"/>
      <c r="J69" s="2"/>
      <c r="K69" s="2"/>
      <c r="L69" s="9">
        <v>5</v>
      </c>
      <c r="M69" s="2"/>
      <c r="N69" s="2"/>
      <c r="O69" s="2"/>
      <c r="P69" s="2"/>
      <c r="Q69" s="2"/>
      <c r="R69" s="2"/>
      <c r="S69" s="13">
        <f t="shared" si="15"/>
        <v>0</v>
      </c>
      <c r="T69" s="13">
        <f t="shared" si="16"/>
        <v>0</v>
      </c>
      <c r="U69" s="13">
        <f t="shared" si="17"/>
        <v>0</v>
      </c>
      <c r="V69" s="13">
        <f t="shared" si="18"/>
        <v>0</v>
      </c>
      <c r="W69" s="13">
        <f t="shared" si="19"/>
        <v>2.6178010471204188E-2</v>
      </c>
      <c r="X69" s="13">
        <f t="shared" si="20"/>
        <v>0</v>
      </c>
      <c r="Y69" s="13">
        <f t="shared" si="21"/>
        <v>0</v>
      </c>
      <c r="Z69" s="13">
        <f t="shared" si="22"/>
        <v>0</v>
      </c>
      <c r="AA69" s="13">
        <f t="shared" si="23"/>
        <v>0</v>
      </c>
      <c r="AB69" s="13">
        <f t="shared" si="24"/>
        <v>0</v>
      </c>
      <c r="AC69" s="13">
        <f t="shared" si="25"/>
        <v>0</v>
      </c>
    </row>
    <row r="70" spans="1:29" x14ac:dyDescent="0.25">
      <c r="A70" s="6">
        <v>45717</v>
      </c>
      <c r="B70" s="7" t="s">
        <v>33</v>
      </c>
      <c r="C70" s="8">
        <v>347022</v>
      </c>
      <c r="D70" s="8" t="str">
        <f t="shared" si="13"/>
        <v>0347022</v>
      </c>
      <c r="E70" s="8" t="str">
        <f t="shared" si="14"/>
        <v>0347</v>
      </c>
      <c r="F70" s="11" t="s">
        <v>83</v>
      </c>
      <c r="G70" s="8" t="s">
        <v>22</v>
      </c>
      <c r="H70" s="2"/>
      <c r="I70" s="2"/>
      <c r="J70" s="2"/>
      <c r="K70" s="2"/>
      <c r="L70" s="9">
        <v>3</v>
      </c>
      <c r="M70" s="2"/>
      <c r="N70" s="2"/>
      <c r="O70" s="2"/>
      <c r="P70" s="2"/>
      <c r="Q70" s="2"/>
      <c r="R70" s="2"/>
      <c r="S70" s="13">
        <f t="shared" si="15"/>
        <v>0</v>
      </c>
      <c r="T70" s="13">
        <f t="shared" si="16"/>
        <v>0</v>
      </c>
      <c r="U70" s="13">
        <f t="shared" si="17"/>
        <v>0</v>
      </c>
      <c r="V70" s="13">
        <f t="shared" si="18"/>
        <v>0</v>
      </c>
      <c r="W70" s="13">
        <f t="shared" si="19"/>
        <v>1.5706806282722512E-2</v>
      </c>
      <c r="X70" s="13">
        <f t="shared" si="20"/>
        <v>0</v>
      </c>
      <c r="Y70" s="13">
        <f t="shared" si="21"/>
        <v>0</v>
      </c>
      <c r="Z70" s="13">
        <f t="shared" si="22"/>
        <v>0</v>
      </c>
      <c r="AA70" s="13">
        <f t="shared" si="23"/>
        <v>0</v>
      </c>
      <c r="AB70" s="13">
        <f t="shared" si="24"/>
        <v>0</v>
      </c>
      <c r="AC70" s="13">
        <f t="shared" si="25"/>
        <v>0</v>
      </c>
    </row>
    <row r="71" spans="1:29" x14ac:dyDescent="0.25">
      <c r="A71" s="6">
        <v>45717</v>
      </c>
      <c r="B71" s="7" t="s">
        <v>34</v>
      </c>
      <c r="C71" s="8">
        <v>2039007</v>
      </c>
      <c r="D71" s="8" t="str">
        <f t="shared" si="13"/>
        <v>2039007</v>
      </c>
      <c r="E71" s="8" t="str">
        <f t="shared" si="14"/>
        <v>2039</v>
      </c>
      <c r="F71" s="8" t="str">
        <f>IFERROR(INDEX('[1]Fazenda por eps'!$E:$E,MATCH(E71,'[1]Fazenda por eps'!$A:$A,0)),"")</f>
        <v>SOLLUM</v>
      </c>
      <c r="G71" s="8" t="s">
        <v>13</v>
      </c>
      <c r="H71" s="2"/>
      <c r="I71" s="2"/>
      <c r="J71" s="2"/>
      <c r="K71" s="2"/>
      <c r="L71" s="9">
        <v>45</v>
      </c>
      <c r="M71" s="2"/>
      <c r="N71" s="2"/>
      <c r="O71" s="2"/>
      <c r="P71" s="2"/>
      <c r="Q71" s="2"/>
      <c r="R71" s="2"/>
      <c r="S71" s="13">
        <f t="shared" si="15"/>
        <v>0</v>
      </c>
      <c r="T71" s="13">
        <f t="shared" si="16"/>
        <v>0</v>
      </c>
      <c r="U71" s="13">
        <f t="shared" si="17"/>
        <v>0</v>
      </c>
      <c r="V71" s="13">
        <f t="shared" si="18"/>
        <v>0</v>
      </c>
      <c r="W71" s="13">
        <f t="shared" si="19"/>
        <v>0.2356020942408377</v>
      </c>
      <c r="X71" s="13">
        <f t="shared" si="20"/>
        <v>0</v>
      </c>
      <c r="Y71" s="13">
        <f t="shared" si="21"/>
        <v>0</v>
      </c>
      <c r="Z71" s="13">
        <f t="shared" si="22"/>
        <v>0</v>
      </c>
      <c r="AA71" s="13">
        <f t="shared" si="23"/>
        <v>0</v>
      </c>
      <c r="AB71" s="13">
        <f t="shared" si="24"/>
        <v>0</v>
      </c>
      <c r="AC71" s="13">
        <f t="shared" si="25"/>
        <v>0</v>
      </c>
    </row>
    <row r="72" spans="1:29" x14ac:dyDescent="0.25">
      <c r="A72" s="6">
        <v>45717</v>
      </c>
      <c r="B72" s="7" t="s">
        <v>26</v>
      </c>
      <c r="C72" s="8">
        <v>605014</v>
      </c>
      <c r="D72" s="8" t="str">
        <f t="shared" si="13"/>
        <v>0605014</v>
      </c>
      <c r="E72" s="8" t="str">
        <f t="shared" si="14"/>
        <v>0605</v>
      </c>
      <c r="F72" s="8" t="str">
        <f>IFERROR(INDEX('[1]Fazenda por eps'!$E:$E,MATCH(E72,'[1]Fazenda por eps'!$A:$A,0)),"")</f>
        <v>JFI CAPÃO</v>
      </c>
      <c r="G72" s="8" t="s">
        <v>27</v>
      </c>
      <c r="H72" s="2"/>
      <c r="I72" s="2"/>
      <c r="J72" s="2"/>
      <c r="K72" s="2"/>
      <c r="L72" s="9">
        <v>26</v>
      </c>
      <c r="M72" s="2"/>
      <c r="N72" s="2"/>
      <c r="O72" s="2"/>
      <c r="P72" s="2"/>
      <c r="Q72" s="2"/>
      <c r="R72" s="2"/>
      <c r="S72" s="13">
        <f t="shared" si="15"/>
        <v>0</v>
      </c>
      <c r="T72" s="13">
        <f t="shared" si="16"/>
        <v>0</v>
      </c>
      <c r="U72" s="13">
        <f t="shared" si="17"/>
        <v>0</v>
      </c>
      <c r="V72" s="13">
        <f t="shared" si="18"/>
        <v>0</v>
      </c>
      <c r="W72" s="13">
        <f t="shared" si="19"/>
        <v>0.13612565445026178</v>
      </c>
      <c r="X72" s="13">
        <f t="shared" si="20"/>
        <v>0</v>
      </c>
      <c r="Y72" s="13">
        <f t="shared" si="21"/>
        <v>0</v>
      </c>
      <c r="Z72" s="13">
        <f t="shared" si="22"/>
        <v>0</v>
      </c>
      <c r="AA72" s="13">
        <f t="shared" si="23"/>
        <v>0</v>
      </c>
      <c r="AB72" s="13">
        <f t="shared" si="24"/>
        <v>0</v>
      </c>
      <c r="AC72" s="13">
        <f t="shared" si="25"/>
        <v>0</v>
      </c>
    </row>
    <row r="73" spans="1:29" x14ac:dyDescent="0.25">
      <c r="A73" s="6">
        <v>45717</v>
      </c>
      <c r="B73" s="7" t="s">
        <v>26</v>
      </c>
      <c r="C73" s="8">
        <v>605017</v>
      </c>
      <c r="D73" s="8" t="str">
        <f t="shared" si="13"/>
        <v>0605017</v>
      </c>
      <c r="E73" s="8" t="str">
        <f t="shared" si="14"/>
        <v>0605</v>
      </c>
      <c r="F73" s="8" t="str">
        <f>IFERROR(INDEX('[1]Fazenda por eps'!$E:$E,MATCH(E73,'[1]Fazenda por eps'!$A:$A,0)),"")</f>
        <v>JFI CAPÃO</v>
      </c>
      <c r="G73" s="8" t="s">
        <v>27</v>
      </c>
      <c r="H73" s="2"/>
      <c r="I73" s="2"/>
      <c r="J73" s="2"/>
      <c r="K73" s="2"/>
      <c r="L73" s="9">
        <v>15</v>
      </c>
      <c r="M73" s="2"/>
      <c r="N73" s="2"/>
      <c r="O73" s="2"/>
      <c r="P73" s="2"/>
      <c r="Q73" s="2"/>
      <c r="R73" s="2"/>
      <c r="S73" s="13">
        <f t="shared" si="15"/>
        <v>0</v>
      </c>
      <c r="T73" s="13">
        <f t="shared" si="16"/>
        <v>0</v>
      </c>
      <c r="U73" s="13">
        <f t="shared" si="17"/>
        <v>0</v>
      </c>
      <c r="V73" s="13">
        <f t="shared" si="18"/>
        <v>0</v>
      </c>
      <c r="W73" s="13">
        <f t="shared" si="19"/>
        <v>7.8534031413612565E-2</v>
      </c>
      <c r="X73" s="13">
        <f t="shared" si="20"/>
        <v>0</v>
      </c>
      <c r="Y73" s="13">
        <f t="shared" si="21"/>
        <v>0</v>
      </c>
      <c r="Z73" s="13">
        <f t="shared" si="22"/>
        <v>0</v>
      </c>
      <c r="AA73" s="13">
        <f t="shared" si="23"/>
        <v>0</v>
      </c>
      <c r="AB73" s="13">
        <f t="shared" si="24"/>
        <v>0</v>
      </c>
      <c r="AC73" s="13">
        <f t="shared" si="25"/>
        <v>0</v>
      </c>
    </row>
    <row r="74" spans="1:29" x14ac:dyDescent="0.25">
      <c r="A74" s="6">
        <v>45717</v>
      </c>
      <c r="B74" s="7" t="s">
        <v>35</v>
      </c>
      <c r="C74" s="8">
        <v>646001</v>
      </c>
      <c r="D74" s="8" t="str">
        <f t="shared" si="13"/>
        <v>0646001</v>
      </c>
      <c r="E74" s="8" t="str">
        <f t="shared" si="14"/>
        <v>0646</v>
      </c>
      <c r="F74" s="8" t="str">
        <f>IFERROR(INDEX('[1]Fazenda por eps'!$E:$E,MATCH(E74,'[1]Fazenda por eps'!$A:$A,0)),"")</f>
        <v>EMFLORA</v>
      </c>
      <c r="G74" s="8" t="s">
        <v>9</v>
      </c>
      <c r="H74" s="2"/>
      <c r="I74" s="2"/>
      <c r="J74" s="2"/>
      <c r="K74" s="2"/>
      <c r="L74" s="9">
        <v>25</v>
      </c>
      <c r="M74" s="2"/>
      <c r="N74" s="2"/>
      <c r="O74" s="2"/>
      <c r="P74" s="2"/>
      <c r="Q74" s="2"/>
      <c r="R74" s="2"/>
      <c r="S74" s="13">
        <f t="shared" si="15"/>
        <v>0</v>
      </c>
      <c r="T74" s="13">
        <f t="shared" si="16"/>
        <v>0</v>
      </c>
      <c r="U74" s="13">
        <f t="shared" si="17"/>
        <v>0</v>
      </c>
      <c r="V74" s="13">
        <f t="shared" si="18"/>
        <v>0</v>
      </c>
      <c r="W74" s="13">
        <f t="shared" si="19"/>
        <v>0.13089005235602094</v>
      </c>
      <c r="X74" s="13">
        <f t="shared" si="20"/>
        <v>0</v>
      </c>
      <c r="Y74" s="13">
        <f t="shared" si="21"/>
        <v>0</v>
      </c>
      <c r="Z74" s="13">
        <f t="shared" si="22"/>
        <v>0</v>
      </c>
      <c r="AA74" s="13">
        <f t="shared" si="23"/>
        <v>0</v>
      </c>
      <c r="AB74" s="13">
        <f t="shared" si="24"/>
        <v>0</v>
      </c>
      <c r="AC74" s="13">
        <f t="shared" si="25"/>
        <v>0</v>
      </c>
    </row>
    <row r="75" spans="1:29" x14ac:dyDescent="0.25">
      <c r="A75" s="6">
        <v>45717</v>
      </c>
      <c r="B75" s="7" t="s">
        <v>36</v>
      </c>
      <c r="C75" s="8">
        <v>530002</v>
      </c>
      <c r="D75" s="8" t="str">
        <f t="shared" si="13"/>
        <v>0530002</v>
      </c>
      <c r="E75" s="8" t="str">
        <f t="shared" si="14"/>
        <v>0530</v>
      </c>
      <c r="F75" s="8" t="str">
        <f>IFERROR(INDEX('[1]Fazenda por eps'!$E:$E,MATCH(E75,'[1]Fazenda por eps'!$A:$A,0)),"")</f>
        <v>JFI DUARTINA</v>
      </c>
      <c r="G75" s="8" t="s">
        <v>7</v>
      </c>
      <c r="H75" s="2"/>
      <c r="I75" s="2"/>
      <c r="J75" s="2"/>
      <c r="K75" s="2"/>
      <c r="L75" s="9">
        <v>8</v>
      </c>
      <c r="M75" s="2"/>
      <c r="N75" s="2"/>
      <c r="O75" s="2"/>
      <c r="P75" s="2"/>
      <c r="Q75" s="2"/>
      <c r="R75" s="2"/>
      <c r="S75" s="13">
        <f t="shared" si="15"/>
        <v>0</v>
      </c>
      <c r="T75" s="13">
        <f t="shared" si="16"/>
        <v>0</v>
      </c>
      <c r="U75" s="13">
        <f t="shared" si="17"/>
        <v>0</v>
      </c>
      <c r="V75" s="13">
        <f t="shared" si="18"/>
        <v>0</v>
      </c>
      <c r="W75" s="13">
        <f t="shared" si="19"/>
        <v>4.1884816753926704E-2</v>
      </c>
      <c r="X75" s="13">
        <f t="shared" si="20"/>
        <v>0</v>
      </c>
      <c r="Y75" s="13">
        <f t="shared" si="21"/>
        <v>0</v>
      </c>
      <c r="Z75" s="13">
        <f t="shared" si="22"/>
        <v>0</v>
      </c>
      <c r="AA75" s="13">
        <f t="shared" si="23"/>
        <v>0</v>
      </c>
      <c r="AB75" s="13">
        <f t="shared" si="24"/>
        <v>0</v>
      </c>
      <c r="AC75" s="13">
        <f t="shared" si="25"/>
        <v>0</v>
      </c>
    </row>
    <row r="76" spans="1:29" x14ac:dyDescent="0.25">
      <c r="A76" s="6">
        <v>45717</v>
      </c>
      <c r="B76" s="7" t="s">
        <v>37</v>
      </c>
      <c r="C76" s="8">
        <v>272011</v>
      </c>
      <c r="D76" s="8" t="str">
        <f t="shared" si="13"/>
        <v>0272011</v>
      </c>
      <c r="E76" s="8" t="str">
        <f t="shared" si="14"/>
        <v>0272</v>
      </c>
      <c r="F76" s="8" t="str">
        <f>IFERROR(INDEX('[1]Fazenda por eps'!$E:$E,MATCH(E76,'[1]Fazenda por eps'!$A:$A,0)),"")</f>
        <v>NILZA</v>
      </c>
      <c r="G76" s="8" t="s">
        <v>38</v>
      </c>
      <c r="H76" s="2"/>
      <c r="I76" s="2"/>
      <c r="J76" s="2"/>
      <c r="K76" s="2"/>
      <c r="L76" s="9">
        <v>2</v>
      </c>
      <c r="M76" s="2"/>
      <c r="N76" s="2"/>
      <c r="O76" s="2"/>
      <c r="P76" s="2"/>
      <c r="Q76" s="2"/>
      <c r="R76" s="2"/>
      <c r="S76" s="13">
        <f t="shared" si="15"/>
        <v>0</v>
      </c>
      <c r="T76" s="13">
        <f t="shared" si="16"/>
        <v>0</v>
      </c>
      <c r="U76" s="13">
        <f t="shared" si="17"/>
        <v>0</v>
      </c>
      <c r="V76" s="13">
        <f t="shared" si="18"/>
        <v>0</v>
      </c>
      <c r="W76" s="13">
        <f t="shared" si="19"/>
        <v>1.0471204188481676E-2</v>
      </c>
      <c r="X76" s="13">
        <f t="shared" si="20"/>
        <v>0</v>
      </c>
      <c r="Y76" s="13">
        <f t="shared" si="21"/>
        <v>0</v>
      </c>
      <c r="Z76" s="13">
        <f t="shared" si="22"/>
        <v>0</v>
      </c>
      <c r="AA76" s="13">
        <f t="shared" si="23"/>
        <v>0</v>
      </c>
      <c r="AB76" s="13">
        <f t="shared" si="24"/>
        <v>0</v>
      </c>
      <c r="AC76" s="13">
        <f t="shared" si="25"/>
        <v>0</v>
      </c>
    </row>
    <row r="77" spans="1:29" x14ac:dyDescent="0.25">
      <c r="A77" s="6">
        <v>45748</v>
      </c>
      <c r="B77" s="7" t="s">
        <v>39</v>
      </c>
      <c r="C77" s="8">
        <v>378001</v>
      </c>
      <c r="D77" s="8" t="str">
        <f t="shared" si="13"/>
        <v>0378001</v>
      </c>
      <c r="E77" s="8" t="str">
        <f t="shared" si="14"/>
        <v>0378</v>
      </c>
      <c r="F77" s="8" t="str">
        <f>IFERROR(INDEX('[1]Fazenda por eps'!$E:$E,MATCH(E77,'[1]Fazenda por eps'!$A:$A,0)),"")</f>
        <v>CARPELO</v>
      </c>
      <c r="G77" s="8" t="s">
        <v>15</v>
      </c>
      <c r="H77" s="2"/>
      <c r="I77" s="2"/>
      <c r="J77" s="2"/>
      <c r="K77" s="2"/>
      <c r="L77" s="2"/>
      <c r="M77" s="9">
        <v>35</v>
      </c>
      <c r="N77" s="2"/>
      <c r="O77" s="2"/>
      <c r="P77" s="2"/>
      <c r="Q77" s="2"/>
      <c r="R77" s="2"/>
      <c r="S77" s="13">
        <f t="shared" si="15"/>
        <v>0</v>
      </c>
      <c r="T77" s="13">
        <f t="shared" si="16"/>
        <v>0</v>
      </c>
      <c r="U77" s="13">
        <f t="shared" si="17"/>
        <v>0</v>
      </c>
      <c r="V77" s="13">
        <f t="shared" si="18"/>
        <v>0</v>
      </c>
      <c r="W77" s="13">
        <f t="shared" si="19"/>
        <v>0</v>
      </c>
      <c r="X77" s="13">
        <f t="shared" si="20"/>
        <v>8.1206496519721574E-2</v>
      </c>
      <c r="Y77" s="13">
        <f t="shared" si="21"/>
        <v>0</v>
      </c>
      <c r="Z77" s="13">
        <f t="shared" si="22"/>
        <v>0</v>
      </c>
      <c r="AA77" s="13">
        <f t="shared" si="23"/>
        <v>0</v>
      </c>
      <c r="AB77" s="13">
        <f t="shared" si="24"/>
        <v>0</v>
      </c>
      <c r="AC77" s="13">
        <f t="shared" si="25"/>
        <v>0</v>
      </c>
    </row>
    <row r="78" spans="1:29" x14ac:dyDescent="0.25">
      <c r="A78" s="6">
        <v>45748</v>
      </c>
      <c r="B78" s="7" t="s">
        <v>39</v>
      </c>
      <c r="C78" s="8">
        <v>378009</v>
      </c>
      <c r="D78" s="8" t="str">
        <f t="shared" si="13"/>
        <v>0378009</v>
      </c>
      <c r="E78" s="8" t="str">
        <f t="shared" si="14"/>
        <v>0378</v>
      </c>
      <c r="F78" s="8" t="str">
        <f>IFERROR(INDEX('[1]Fazenda por eps'!$E:$E,MATCH(E78,'[1]Fazenda por eps'!$A:$A,0)),"")</f>
        <v>CARPELO</v>
      </c>
      <c r="G78" s="8" t="s">
        <v>15</v>
      </c>
      <c r="H78" s="2"/>
      <c r="I78" s="2"/>
      <c r="J78" s="2"/>
      <c r="K78" s="2"/>
      <c r="L78" s="2"/>
      <c r="M78" s="9">
        <v>35</v>
      </c>
      <c r="N78" s="2"/>
      <c r="O78" s="2"/>
      <c r="P78" s="2"/>
      <c r="Q78" s="2"/>
      <c r="R78" s="2"/>
      <c r="S78" s="13">
        <f t="shared" si="15"/>
        <v>0</v>
      </c>
      <c r="T78" s="13">
        <f t="shared" si="16"/>
        <v>0</v>
      </c>
      <c r="U78" s="13">
        <f t="shared" si="17"/>
        <v>0</v>
      </c>
      <c r="V78" s="13">
        <f t="shared" si="18"/>
        <v>0</v>
      </c>
      <c r="W78" s="13">
        <f t="shared" si="19"/>
        <v>0</v>
      </c>
      <c r="X78" s="13">
        <f t="shared" si="20"/>
        <v>8.1206496519721574E-2</v>
      </c>
      <c r="Y78" s="13">
        <f t="shared" si="21"/>
        <v>0</v>
      </c>
      <c r="Z78" s="13">
        <f t="shared" si="22"/>
        <v>0</v>
      </c>
      <c r="AA78" s="13">
        <f t="shared" si="23"/>
        <v>0</v>
      </c>
      <c r="AB78" s="13">
        <f t="shared" si="24"/>
        <v>0</v>
      </c>
      <c r="AC78" s="13">
        <f t="shared" si="25"/>
        <v>0</v>
      </c>
    </row>
    <row r="79" spans="1:29" x14ac:dyDescent="0.25">
      <c r="A79" s="6">
        <v>45748</v>
      </c>
      <c r="B79" s="7" t="s">
        <v>39</v>
      </c>
      <c r="C79" s="8">
        <v>378010</v>
      </c>
      <c r="D79" s="8" t="str">
        <f t="shared" si="13"/>
        <v>0378010</v>
      </c>
      <c r="E79" s="8" t="str">
        <f t="shared" si="14"/>
        <v>0378</v>
      </c>
      <c r="F79" s="8" t="str">
        <f>IFERROR(INDEX('[1]Fazenda por eps'!$E:$E,MATCH(E79,'[1]Fazenda por eps'!$A:$A,0)),"")</f>
        <v>CARPELO</v>
      </c>
      <c r="G79" s="8" t="s">
        <v>15</v>
      </c>
      <c r="H79" s="2"/>
      <c r="I79" s="2"/>
      <c r="J79" s="2"/>
      <c r="K79" s="2"/>
      <c r="L79" s="2"/>
      <c r="M79" s="9">
        <v>4</v>
      </c>
      <c r="N79" s="2"/>
      <c r="O79" s="2"/>
      <c r="P79" s="2"/>
      <c r="Q79" s="2"/>
      <c r="R79" s="2"/>
      <c r="S79" s="13">
        <f t="shared" si="15"/>
        <v>0</v>
      </c>
      <c r="T79" s="13">
        <f t="shared" si="16"/>
        <v>0</v>
      </c>
      <c r="U79" s="13">
        <f t="shared" si="17"/>
        <v>0</v>
      </c>
      <c r="V79" s="13">
        <f t="shared" si="18"/>
        <v>0</v>
      </c>
      <c r="W79" s="13">
        <f t="shared" si="19"/>
        <v>0</v>
      </c>
      <c r="X79" s="13">
        <f t="shared" si="20"/>
        <v>9.2807424593967514E-3</v>
      </c>
      <c r="Y79" s="13">
        <f t="shared" si="21"/>
        <v>0</v>
      </c>
      <c r="Z79" s="13">
        <f t="shared" si="22"/>
        <v>0</v>
      </c>
      <c r="AA79" s="13">
        <f t="shared" si="23"/>
        <v>0</v>
      </c>
      <c r="AB79" s="13">
        <f t="shared" si="24"/>
        <v>0</v>
      </c>
      <c r="AC79" s="13">
        <f t="shared" si="25"/>
        <v>0</v>
      </c>
    </row>
    <row r="80" spans="1:29" x14ac:dyDescent="0.25">
      <c r="A80" s="6">
        <v>45748</v>
      </c>
      <c r="B80" s="7" t="s">
        <v>39</v>
      </c>
      <c r="C80" s="8">
        <v>378011</v>
      </c>
      <c r="D80" s="8" t="str">
        <f t="shared" si="13"/>
        <v>0378011</v>
      </c>
      <c r="E80" s="8" t="str">
        <f t="shared" si="14"/>
        <v>0378</v>
      </c>
      <c r="F80" s="8" t="str">
        <f>IFERROR(INDEX('[1]Fazenda por eps'!$E:$E,MATCH(E80,'[1]Fazenda por eps'!$A:$A,0)),"")</f>
        <v>CARPELO</v>
      </c>
      <c r="G80" s="8" t="s">
        <v>15</v>
      </c>
      <c r="H80" s="2"/>
      <c r="I80" s="2"/>
      <c r="J80" s="2"/>
      <c r="K80" s="2"/>
      <c r="L80" s="2"/>
      <c r="M80" s="9">
        <v>13</v>
      </c>
      <c r="N80" s="2"/>
      <c r="O80" s="2"/>
      <c r="P80" s="2"/>
      <c r="Q80" s="2"/>
      <c r="R80" s="2"/>
      <c r="S80" s="13">
        <f t="shared" si="15"/>
        <v>0</v>
      </c>
      <c r="T80" s="13">
        <f t="shared" si="16"/>
        <v>0</v>
      </c>
      <c r="U80" s="13">
        <f t="shared" si="17"/>
        <v>0</v>
      </c>
      <c r="V80" s="13">
        <f t="shared" si="18"/>
        <v>0</v>
      </c>
      <c r="W80" s="13">
        <f t="shared" si="19"/>
        <v>0</v>
      </c>
      <c r="X80" s="13">
        <f t="shared" si="20"/>
        <v>3.0162412993039442E-2</v>
      </c>
      <c r="Y80" s="13">
        <f t="shared" si="21"/>
        <v>0</v>
      </c>
      <c r="Z80" s="13">
        <f t="shared" si="22"/>
        <v>0</v>
      </c>
      <c r="AA80" s="13">
        <f t="shared" si="23"/>
        <v>0</v>
      </c>
      <c r="AB80" s="13">
        <f t="shared" si="24"/>
        <v>0</v>
      </c>
      <c r="AC80" s="13">
        <f t="shared" si="25"/>
        <v>0</v>
      </c>
    </row>
    <row r="81" spans="1:29" x14ac:dyDescent="0.25">
      <c r="A81" s="6">
        <v>45748</v>
      </c>
      <c r="B81" s="7" t="s">
        <v>39</v>
      </c>
      <c r="C81" s="8">
        <v>378013</v>
      </c>
      <c r="D81" s="8" t="str">
        <f t="shared" si="13"/>
        <v>0378013</v>
      </c>
      <c r="E81" s="8" t="str">
        <f t="shared" si="14"/>
        <v>0378</v>
      </c>
      <c r="F81" s="8" t="str">
        <f>IFERROR(INDEX('[1]Fazenda por eps'!$E:$E,MATCH(E81,'[1]Fazenda por eps'!$A:$A,0)),"")</f>
        <v>CARPELO</v>
      </c>
      <c r="G81" s="8" t="s">
        <v>15</v>
      </c>
      <c r="H81" s="2"/>
      <c r="I81" s="2"/>
      <c r="J81" s="2"/>
      <c r="K81" s="2"/>
      <c r="L81" s="2"/>
      <c r="M81" s="9">
        <v>6</v>
      </c>
      <c r="N81" s="2"/>
      <c r="O81" s="2"/>
      <c r="P81" s="2"/>
      <c r="Q81" s="2"/>
      <c r="R81" s="2"/>
      <c r="S81" s="13">
        <f t="shared" si="15"/>
        <v>0</v>
      </c>
      <c r="T81" s="13">
        <f t="shared" si="16"/>
        <v>0</v>
      </c>
      <c r="U81" s="13">
        <f t="shared" si="17"/>
        <v>0</v>
      </c>
      <c r="V81" s="13">
        <f t="shared" si="18"/>
        <v>0</v>
      </c>
      <c r="W81" s="13">
        <f t="shared" si="19"/>
        <v>0</v>
      </c>
      <c r="X81" s="13">
        <f t="shared" si="20"/>
        <v>1.3921113689095127E-2</v>
      </c>
      <c r="Y81" s="13">
        <f t="shared" si="21"/>
        <v>0</v>
      </c>
      <c r="Z81" s="13">
        <f t="shared" si="22"/>
        <v>0</v>
      </c>
      <c r="AA81" s="13">
        <f t="shared" si="23"/>
        <v>0</v>
      </c>
      <c r="AB81" s="13">
        <f t="shared" si="24"/>
        <v>0</v>
      </c>
      <c r="AC81" s="13">
        <f t="shared" si="25"/>
        <v>0</v>
      </c>
    </row>
    <row r="82" spans="1:29" x14ac:dyDescent="0.25">
      <c r="A82" s="6">
        <v>45748</v>
      </c>
      <c r="B82" s="7" t="s">
        <v>39</v>
      </c>
      <c r="C82" s="8">
        <v>378015</v>
      </c>
      <c r="D82" s="8" t="str">
        <f t="shared" si="13"/>
        <v>0378015</v>
      </c>
      <c r="E82" s="8" t="str">
        <f t="shared" si="14"/>
        <v>0378</v>
      </c>
      <c r="F82" s="8" t="str">
        <f>IFERROR(INDEX('[1]Fazenda por eps'!$E:$E,MATCH(E82,'[1]Fazenda por eps'!$A:$A,0)),"")</f>
        <v>CARPELO</v>
      </c>
      <c r="G82" s="8" t="s">
        <v>15</v>
      </c>
      <c r="H82" s="2"/>
      <c r="I82" s="2"/>
      <c r="J82" s="2"/>
      <c r="K82" s="2"/>
      <c r="L82" s="2"/>
      <c r="M82" s="9">
        <v>14</v>
      </c>
      <c r="N82" s="2"/>
      <c r="O82" s="2"/>
      <c r="P82" s="2"/>
      <c r="Q82" s="2"/>
      <c r="R82" s="2"/>
      <c r="S82" s="13">
        <f t="shared" si="15"/>
        <v>0</v>
      </c>
      <c r="T82" s="13">
        <f t="shared" si="16"/>
        <v>0</v>
      </c>
      <c r="U82" s="13">
        <f t="shared" si="17"/>
        <v>0</v>
      </c>
      <c r="V82" s="13">
        <f t="shared" si="18"/>
        <v>0</v>
      </c>
      <c r="W82" s="13">
        <f t="shared" si="19"/>
        <v>0</v>
      </c>
      <c r="X82" s="13">
        <f t="shared" si="20"/>
        <v>3.248259860788863E-2</v>
      </c>
      <c r="Y82" s="13">
        <f t="shared" si="21"/>
        <v>0</v>
      </c>
      <c r="Z82" s="13">
        <f t="shared" si="22"/>
        <v>0</v>
      </c>
      <c r="AA82" s="13">
        <f t="shared" si="23"/>
        <v>0</v>
      </c>
      <c r="AB82" s="13">
        <f t="shared" si="24"/>
        <v>0</v>
      </c>
      <c r="AC82" s="13">
        <f t="shared" si="25"/>
        <v>0</v>
      </c>
    </row>
    <row r="83" spans="1:29" x14ac:dyDescent="0.25">
      <c r="A83" s="6">
        <v>45748</v>
      </c>
      <c r="B83" s="7" t="s">
        <v>39</v>
      </c>
      <c r="C83" s="8">
        <v>378016</v>
      </c>
      <c r="D83" s="8" t="str">
        <f t="shared" si="13"/>
        <v>0378016</v>
      </c>
      <c r="E83" s="8" t="str">
        <f t="shared" si="14"/>
        <v>0378</v>
      </c>
      <c r="F83" s="8" t="str">
        <f>IFERROR(INDEX('[1]Fazenda por eps'!$E:$E,MATCH(E83,'[1]Fazenda por eps'!$A:$A,0)),"")</f>
        <v>CARPELO</v>
      </c>
      <c r="G83" s="8" t="s">
        <v>15</v>
      </c>
      <c r="H83" s="2"/>
      <c r="I83" s="2"/>
      <c r="J83" s="2"/>
      <c r="K83" s="2"/>
      <c r="L83" s="2"/>
      <c r="M83" s="9">
        <v>16</v>
      </c>
      <c r="N83" s="2"/>
      <c r="O83" s="2"/>
      <c r="P83" s="2"/>
      <c r="Q83" s="2"/>
      <c r="R83" s="2"/>
      <c r="S83" s="13">
        <f t="shared" si="15"/>
        <v>0</v>
      </c>
      <c r="T83" s="13">
        <f t="shared" si="16"/>
        <v>0</v>
      </c>
      <c r="U83" s="13">
        <f t="shared" si="17"/>
        <v>0</v>
      </c>
      <c r="V83" s="13">
        <f t="shared" si="18"/>
        <v>0</v>
      </c>
      <c r="W83" s="13">
        <f t="shared" si="19"/>
        <v>0</v>
      </c>
      <c r="X83" s="13">
        <f t="shared" si="20"/>
        <v>3.7122969837587005E-2</v>
      </c>
      <c r="Y83" s="13">
        <f t="shared" si="21"/>
        <v>0</v>
      </c>
      <c r="Z83" s="13">
        <f t="shared" si="22"/>
        <v>0</v>
      </c>
      <c r="AA83" s="13">
        <f t="shared" si="23"/>
        <v>0</v>
      </c>
      <c r="AB83" s="13">
        <f t="shared" si="24"/>
        <v>0</v>
      </c>
      <c r="AC83" s="13">
        <f t="shared" si="25"/>
        <v>0</v>
      </c>
    </row>
    <row r="84" spans="1:29" x14ac:dyDescent="0.25">
      <c r="A84" s="6">
        <v>45748</v>
      </c>
      <c r="B84" s="7" t="s">
        <v>39</v>
      </c>
      <c r="C84" s="8">
        <v>378018</v>
      </c>
      <c r="D84" s="8" t="str">
        <f t="shared" si="13"/>
        <v>0378018</v>
      </c>
      <c r="E84" s="8" t="str">
        <f t="shared" si="14"/>
        <v>0378</v>
      </c>
      <c r="F84" s="8" t="str">
        <f>IFERROR(INDEX('[1]Fazenda por eps'!$E:$E,MATCH(E84,'[1]Fazenda por eps'!$A:$A,0)),"")</f>
        <v>CARPELO</v>
      </c>
      <c r="G84" s="8" t="s">
        <v>15</v>
      </c>
      <c r="H84" s="2"/>
      <c r="I84" s="2"/>
      <c r="J84" s="2"/>
      <c r="K84" s="2"/>
      <c r="L84" s="2"/>
      <c r="M84" s="9">
        <v>63</v>
      </c>
      <c r="N84" s="2"/>
      <c r="O84" s="2"/>
      <c r="P84" s="2"/>
      <c r="Q84" s="2"/>
      <c r="R84" s="2"/>
      <c r="S84" s="13">
        <f t="shared" si="15"/>
        <v>0</v>
      </c>
      <c r="T84" s="13">
        <f t="shared" si="16"/>
        <v>0</v>
      </c>
      <c r="U84" s="13">
        <f t="shared" si="17"/>
        <v>0</v>
      </c>
      <c r="V84" s="13">
        <f t="shared" si="18"/>
        <v>0</v>
      </c>
      <c r="W84" s="13">
        <f t="shared" si="19"/>
        <v>0</v>
      </c>
      <c r="X84" s="13">
        <f t="shared" si="20"/>
        <v>0.14617169373549885</v>
      </c>
      <c r="Y84" s="13">
        <f t="shared" si="21"/>
        <v>0</v>
      </c>
      <c r="Z84" s="13">
        <f t="shared" si="22"/>
        <v>0</v>
      </c>
      <c r="AA84" s="13">
        <f t="shared" si="23"/>
        <v>0</v>
      </c>
      <c r="AB84" s="13">
        <f t="shared" si="24"/>
        <v>0</v>
      </c>
      <c r="AC84" s="13">
        <f t="shared" si="25"/>
        <v>0</v>
      </c>
    </row>
    <row r="85" spans="1:29" x14ac:dyDescent="0.25">
      <c r="A85" s="6">
        <v>45748</v>
      </c>
      <c r="B85" s="7" t="s">
        <v>33</v>
      </c>
      <c r="C85" s="8">
        <v>347028</v>
      </c>
      <c r="D85" s="8" t="str">
        <f t="shared" si="13"/>
        <v>0347028</v>
      </c>
      <c r="E85" s="8" t="str">
        <f t="shared" si="14"/>
        <v>0347</v>
      </c>
      <c r="F85" s="11" t="s">
        <v>83</v>
      </c>
      <c r="G85" s="8" t="s">
        <v>22</v>
      </c>
      <c r="H85" s="2"/>
      <c r="I85" s="2"/>
      <c r="J85" s="2"/>
      <c r="K85" s="2"/>
      <c r="L85" s="2"/>
      <c r="M85" s="9">
        <v>2</v>
      </c>
      <c r="N85" s="2"/>
      <c r="O85" s="2"/>
      <c r="P85" s="2"/>
      <c r="Q85" s="2"/>
      <c r="R85" s="2"/>
      <c r="S85" s="13">
        <f t="shared" si="15"/>
        <v>0</v>
      </c>
      <c r="T85" s="13">
        <f t="shared" si="16"/>
        <v>0</v>
      </c>
      <c r="U85" s="13">
        <f t="shared" si="17"/>
        <v>0</v>
      </c>
      <c r="V85" s="13">
        <f t="shared" si="18"/>
        <v>0</v>
      </c>
      <c r="W85" s="13">
        <f t="shared" si="19"/>
        <v>0</v>
      </c>
      <c r="X85" s="13">
        <f t="shared" si="20"/>
        <v>4.6403712296983757E-3</v>
      </c>
      <c r="Y85" s="13">
        <f t="shared" si="21"/>
        <v>0</v>
      </c>
      <c r="Z85" s="13">
        <f t="shared" si="22"/>
        <v>0</v>
      </c>
      <c r="AA85" s="13">
        <f t="shared" si="23"/>
        <v>0</v>
      </c>
      <c r="AB85" s="13">
        <f t="shared" si="24"/>
        <v>0</v>
      </c>
      <c r="AC85" s="13">
        <f t="shared" si="25"/>
        <v>0</v>
      </c>
    </row>
    <row r="86" spans="1:29" x14ac:dyDescent="0.25">
      <c r="A86" s="6">
        <v>45748</v>
      </c>
      <c r="B86" s="7" t="s">
        <v>33</v>
      </c>
      <c r="C86" s="8">
        <v>347029</v>
      </c>
      <c r="D86" s="8" t="str">
        <f t="shared" si="13"/>
        <v>0347029</v>
      </c>
      <c r="E86" s="8" t="str">
        <f t="shared" si="14"/>
        <v>0347</v>
      </c>
      <c r="F86" s="11" t="s">
        <v>83</v>
      </c>
      <c r="G86" s="8" t="s">
        <v>22</v>
      </c>
      <c r="H86" s="2"/>
      <c r="I86" s="2"/>
      <c r="J86" s="2"/>
      <c r="K86" s="2"/>
      <c r="L86" s="2"/>
      <c r="M86" s="9">
        <v>5</v>
      </c>
      <c r="N86" s="2"/>
      <c r="O86" s="2"/>
      <c r="P86" s="2"/>
      <c r="Q86" s="2"/>
      <c r="R86" s="2"/>
      <c r="S86" s="13">
        <f t="shared" si="15"/>
        <v>0</v>
      </c>
      <c r="T86" s="13">
        <f t="shared" si="16"/>
        <v>0</v>
      </c>
      <c r="U86" s="13">
        <f t="shared" si="17"/>
        <v>0</v>
      </c>
      <c r="V86" s="13">
        <f t="shared" si="18"/>
        <v>0</v>
      </c>
      <c r="W86" s="13">
        <f t="shared" si="19"/>
        <v>0</v>
      </c>
      <c r="X86" s="13">
        <f t="shared" si="20"/>
        <v>1.1600928074245939E-2</v>
      </c>
      <c r="Y86" s="13">
        <f t="shared" si="21"/>
        <v>0</v>
      </c>
      <c r="Z86" s="13">
        <f t="shared" si="22"/>
        <v>0</v>
      </c>
      <c r="AA86" s="13">
        <f t="shared" si="23"/>
        <v>0</v>
      </c>
      <c r="AB86" s="13">
        <f t="shared" si="24"/>
        <v>0</v>
      </c>
      <c r="AC86" s="13">
        <f t="shared" si="25"/>
        <v>0</v>
      </c>
    </row>
    <row r="87" spans="1:29" x14ac:dyDescent="0.25">
      <c r="A87" s="6">
        <v>45748</v>
      </c>
      <c r="B87" s="7" t="s">
        <v>33</v>
      </c>
      <c r="C87" s="8">
        <v>347030</v>
      </c>
      <c r="D87" s="8" t="str">
        <f t="shared" si="13"/>
        <v>0347030</v>
      </c>
      <c r="E87" s="8" t="str">
        <f t="shared" si="14"/>
        <v>0347</v>
      </c>
      <c r="F87" s="11" t="s">
        <v>83</v>
      </c>
      <c r="G87" s="8" t="s">
        <v>22</v>
      </c>
      <c r="H87" s="2"/>
      <c r="I87" s="2"/>
      <c r="J87" s="2"/>
      <c r="K87" s="2"/>
      <c r="L87" s="2"/>
      <c r="M87" s="9">
        <v>11</v>
      </c>
      <c r="N87" s="2"/>
      <c r="O87" s="2"/>
      <c r="P87" s="2"/>
      <c r="Q87" s="2"/>
      <c r="R87" s="2"/>
      <c r="S87" s="13">
        <f t="shared" si="15"/>
        <v>0</v>
      </c>
      <c r="T87" s="13">
        <f t="shared" si="16"/>
        <v>0</v>
      </c>
      <c r="U87" s="13">
        <f t="shared" si="17"/>
        <v>0</v>
      </c>
      <c r="V87" s="13">
        <f t="shared" si="18"/>
        <v>0</v>
      </c>
      <c r="W87" s="13">
        <f t="shared" si="19"/>
        <v>0</v>
      </c>
      <c r="X87" s="13">
        <f t="shared" si="20"/>
        <v>2.5522041763341066E-2</v>
      </c>
      <c r="Y87" s="13">
        <f t="shared" si="21"/>
        <v>0</v>
      </c>
      <c r="Z87" s="13">
        <f t="shared" si="22"/>
        <v>0</v>
      </c>
      <c r="AA87" s="13">
        <f t="shared" si="23"/>
        <v>0</v>
      </c>
      <c r="AB87" s="13">
        <f t="shared" si="24"/>
        <v>0</v>
      </c>
      <c r="AC87" s="13">
        <f t="shared" si="25"/>
        <v>0</v>
      </c>
    </row>
    <row r="88" spans="1:29" x14ac:dyDescent="0.25">
      <c r="A88" s="6">
        <v>45748</v>
      </c>
      <c r="B88" s="7" t="s">
        <v>33</v>
      </c>
      <c r="C88" s="8">
        <v>347035</v>
      </c>
      <c r="D88" s="8" t="str">
        <f t="shared" si="13"/>
        <v>0347035</v>
      </c>
      <c r="E88" s="8" t="str">
        <f t="shared" si="14"/>
        <v>0347</v>
      </c>
      <c r="F88" s="11" t="s">
        <v>83</v>
      </c>
      <c r="G88" s="8" t="s">
        <v>22</v>
      </c>
      <c r="H88" s="2"/>
      <c r="I88" s="2"/>
      <c r="J88" s="2"/>
      <c r="K88" s="2"/>
      <c r="L88" s="2"/>
      <c r="M88" s="9">
        <v>6</v>
      </c>
      <c r="N88" s="2"/>
      <c r="O88" s="2"/>
      <c r="P88" s="2"/>
      <c r="Q88" s="2"/>
      <c r="R88" s="2"/>
      <c r="S88" s="13">
        <f t="shared" si="15"/>
        <v>0</v>
      </c>
      <c r="T88" s="13">
        <f t="shared" si="16"/>
        <v>0</v>
      </c>
      <c r="U88" s="13">
        <f t="shared" si="17"/>
        <v>0</v>
      </c>
      <c r="V88" s="13">
        <f t="shared" si="18"/>
        <v>0</v>
      </c>
      <c r="W88" s="13">
        <f t="shared" si="19"/>
        <v>0</v>
      </c>
      <c r="X88" s="13">
        <f t="shared" si="20"/>
        <v>1.3921113689095127E-2</v>
      </c>
      <c r="Y88" s="13">
        <f t="shared" si="21"/>
        <v>0</v>
      </c>
      <c r="Z88" s="13">
        <f t="shared" si="22"/>
        <v>0</v>
      </c>
      <c r="AA88" s="13">
        <f t="shared" si="23"/>
        <v>0</v>
      </c>
      <c r="AB88" s="13">
        <f t="shared" si="24"/>
        <v>0</v>
      </c>
      <c r="AC88" s="13">
        <f t="shared" si="25"/>
        <v>0</v>
      </c>
    </row>
    <row r="89" spans="1:29" x14ac:dyDescent="0.25">
      <c r="A89" s="6">
        <v>45748</v>
      </c>
      <c r="B89" s="7" t="s">
        <v>33</v>
      </c>
      <c r="C89" s="8">
        <v>347050</v>
      </c>
      <c r="D89" s="8" t="str">
        <f t="shared" si="13"/>
        <v>0347050</v>
      </c>
      <c r="E89" s="8" t="str">
        <f t="shared" si="14"/>
        <v>0347</v>
      </c>
      <c r="F89" s="11" t="s">
        <v>83</v>
      </c>
      <c r="G89" s="8" t="s">
        <v>22</v>
      </c>
      <c r="H89" s="2"/>
      <c r="I89" s="2"/>
      <c r="J89" s="2"/>
      <c r="K89" s="2"/>
      <c r="L89" s="2"/>
      <c r="M89" s="9">
        <v>28</v>
      </c>
      <c r="N89" s="2"/>
      <c r="O89" s="2"/>
      <c r="P89" s="2"/>
      <c r="Q89" s="2"/>
      <c r="R89" s="2"/>
      <c r="S89" s="13">
        <f t="shared" si="15"/>
        <v>0</v>
      </c>
      <c r="T89" s="13">
        <f t="shared" si="16"/>
        <v>0</v>
      </c>
      <c r="U89" s="13">
        <f t="shared" si="17"/>
        <v>0</v>
      </c>
      <c r="V89" s="13">
        <f t="shared" si="18"/>
        <v>0</v>
      </c>
      <c r="W89" s="13">
        <f t="shared" si="19"/>
        <v>0</v>
      </c>
      <c r="X89" s="13">
        <f t="shared" si="20"/>
        <v>6.4965197215777259E-2</v>
      </c>
      <c r="Y89" s="13">
        <f t="shared" si="21"/>
        <v>0</v>
      </c>
      <c r="Z89" s="13">
        <f t="shared" si="22"/>
        <v>0</v>
      </c>
      <c r="AA89" s="13">
        <f t="shared" si="23"/>
        <v>0</v>
      </c>
      <c r="AB89" s="13">
        <f t="shared" si="24"/>
        <v>0</v>
      </c>
      <c r="AC89" s="13">
        <f t="shared" si="25"/>
        <v>0</v>
      </c>
    </row>
    <row r="90" spans="1:29" x14ac:dyDescent="0.25">
      <c r="A90" s="6">
        <v>45748</v>
      </c>
      <c r="B90" s="7" t="s">
        <v>40</v>
      </c>
      <c r="C90" s="8">
        <v>453001</v>
      </c>
      <c r="D90" s="8" t="str">
        <f t="shared" si="13"/>
        <v>0453001</v>
      </c>
      <c r="E90" s="8" t="str">
        <f t="shared" si="14"/>
        <v>0453</v>
      </c>
      <c r="F90" s="8" t="str">
        <f>IFERROR(INDEX('[1]Fazenda por eps'!$E:$E,MATCH(E90,'[1]Fazenda por eps'!$A:$A,0)),"")</f>
        <v>GERAÇÃO</v>
      </c>
      <c r="G90" s="8" t="s">
        <v>22</v>
      </c>
      <c r="H90" s="2"/>
      <c r="I90" s="2"/>
      <c r="J90" s="2"/>
      <c r="K90" s="2"/>
      <c r="L90" s="2"/>
      <c r="M90" s="9">
        <v>20</v>
      </c>
      <c r="N90" s="2"/>
      <c r="O90" s="2"/>
      <c r="P90" s="2"/>
      <c r="Q90" s="2"/>
      <c r="R90" s="2"/>
      <c r="S90" s="13">
        <f t="shared" si="15"/>
        <v>0</v>
      </c>
      <c r="T90" s="13">
        <f t="shared" si="16"/>
        <v>0</v>
      </c>
      <c r="U90" s="13">
        <f t="shared" si="17"/>
        <v>0</v>
      </c>
      <c r="V90" s="13">
        <f t="shared" si="18"/>
        <v>0</v>
      </c>
      <c r="W90" s="13">
        <f t="shared" si="19"/>
        <v>0</v>
      </c>
      <c r="X90" s="13">
        <f t="shared" si="20"/>
        <v>4.6403712296983757E-2</v>
      </c>
      <c r="Y90" s="13">
        <f t="shared" si="21"/>
        <v>0</v>
      </c>
      <c r="Z90" s="13">
        <f t="shared" si="22"/>
        <v>0</v>
      </c>
      <c r="AA90" s="13">
        <f t="shared" si="23"/>
        <v>0</v>
      </c>
      <c r="AB90" s="13">
        <f t="shared" si="24"/>
        <v>0</v>
      </c>
      <c r="AC90" s="13">
        <f t="shared" si="25"/>
        <v>0</v>
      </c>
    </row>
    <row r="91" spans="1:29" x14ac:dyDescent="0.25">
      <c r="A91" s="6">
        <v>45748</v>
      </c>
      <c r="B91" s="7" t="s">
        <v>40</v>
      </c>
      <c r="C91" s="8">
        <v>453002</v>
      </c>
      <c r="D91" s="8" t="str">
        <f t="shared" si="13"/>
        <v>0453002</v>
      </c>
      <c r="E91" s="8" t="str">
        <f t="shared" si="14"/>
        <v>0453</v>
      </c>
      <c r="F91" s="8" t="str">
        <f>IFERROR(INDEX('[1]Fazenda por eps'!$E:$E,MATCH(E91,'[1]Fazenda por eps'!$A:$A,0)),"")</f>
        <v>GERAÇÃO</v>
      </c>
      <c r="G91" s="8" t="s">
        <v>22</v>
      </c>
      <c r="H91" s="2"/>
      <c r="I91" s="2"/>
      <c r="J91" s="2"/>
      <c r="K91" s="2"/>
      <c r="L91" s="2"/>
      <c r="M91" s="9">
        <v>22</v>
      </c>
      <c r="N91" s="2"/>
      <c r="O91" s="2"/>
      <c r="P91" s="2"/>
      <c r="Q91" s="2"/>
      <c r="R91" s="2"/>
      <c r="S91" s="13">
        <f t="shared" si="15"/>
        <v>0</v>
      </c>
      <c r="T91" s="13">
        <f t="shared" si="16"/>
        <v>0</v>
      </c>
      <c r="U91" s="13">
        <f t="shared" si="17"/>
        <v>0</v>
      </c>
      <c r="V91" s="13">
        <f t="shared" si="18"/>
        <v>0</v>
      </c>
      <c r="W91" s="13">
        <f t="shared" si="19"/>
        <v>0</v>
      </c>
      <c r="X91" s="13">
        <f t="shared" si="20"/>
        <v>5.1044083526682132E-2</v>
      </c>
      <c r="Y91" s="13">
        <f t="shared" si="21"/>
        <v>0</v>
      </c>
      <c r="Z91" s="13">
        <f t="shared" si="22"/>
        <v>0</v>
      </c>
      <c r="AA91" s="13">
        <f t="shared" si="23"/>
        <v>0</v>
      </c>
      <c r="AB91" s="13">
        <f t="shared" si="24"/>
        <v>0</v>
      </c>
      <c r="AC91" s="13">
        <f t="shared" si="25"/>
        <v>0</v>
      </c>
    </row>
    <row r="92" spans="1:29" x14ac:dyDescent="0.25">
      <c r="A92" s="6">
        <v>45748</v>
      </c>
      <c r="B92" s="7" t="s">
        <v>41</v>
      </c>
      <c r="C92" s="8">
        <v>535005</v>
      </c>
      <c r="D92" s="8" t="str">
        <f t="shared" si="13"/>
        <v>0535005</v>
      </c>
      <c r="E92" s="8" t="str">
        <f t="shared" si="14"/>
        <v>0535</v>
      </c>
      <c r="F92" s="8" t="str">
        <f>IFERROR(INDEX('[1]Fazenda por eps'!$E:$E,MATCH(E92,'[1]Fazenda por eps'!$A:$A,0)),"")</f>
        <v>JFI DUARTINA</v>
      </c>
      <c r="G92" s="8" t="s">
        <v>7</v>
      </c>
      <c r="H92" s="2"/>
      <c r="I92" s="2"/>
      <c r="J92" s="2"/>
      <c r="K92" s="2"/>
      <c r="L92" s="2"/>
      <c r="M92" s="9">
        <v>22</v>
      </c>
      <c r="N92" s="2"/>
      <c r="O92" s="2"/>
      <c r="P92" s="2"/>
      <c r="Q92" s="2"/>
      <c r="R92" s="2"/>
      <c r="S92" s="13">
        <f t="shared" si="15"/>
        <v>0</v>
      </c>
      <c r="T92" s="13">
        <f t="shared" si="16"/>
        <v>0</v>
      </c>
      <c r="U92" s="13">
        <f t="shared" si="17"/>
        <v>0</v>
      </c>
      <c r="V92" s="13">
        <f t="shared" si="18"/>
        <v>0</v>
      </c>
      <c r="W92" s="13">
        <f t="shared" si="19"/>
        <v>0</v>
      </c>
      <c r="X92" s="13">
        <f t="shared" si="20"/>
        <v>5.1044083526682132E-2</v>
      </c>
      <c r="Y92" s="13">
        <f t="shared" si="21"/>
        <v>0</v>
      </c>
      <c r="Z92" s="13">
        <f t="shared" si="22"/>
        <v>0</v>
      </c>
      <c r="AA92" s="13">
        <f t="shared" si="23"/>
        <v>0</v>
      </c>
      <c r="AB92" s="13">
        <f t="shared" si="24"/>
        <v>0</v>
      </c>
      <c r="AC92" s="13">
        <f t="shared" si="25"/>
        <v>0</v>
      </c>
    </row>
    <row r="93" spans="1:29" x14ac:dyDescent="0.25">
      <c r="A93" s="6">
        <v>45748</v>
      </c>
      <c r="B93" s="7" t="s">
        <v>41</v>
      </c>
      <c r="C93" s="8">
        <v>535014</v>
      </c>
      <c r="D93" s="8" t="str">
        <f t="shared" si="13"/>
        <v>0535014</v>
      </c>
      <c r="E93" s="8" t="str">
        <f t="shared" si="14"/>
        <v>0535</v>
      </c>
      <c r="F93" s="8" t="str">
        <f>IFERROR(INDEX('[1]Fazenda por eps'!$E:$E,MATCH(E93,'[1]Fazenda por eps'!$A:$A,0)),"")</f>
        <v>JFI DUARTINA</v>
      </c>
      <c r="G93" s="8" t="s">
        <v>7</v>
      </c>
      <c r="H93" s="2"/>
      <c r="I93" s="2"/>
      <c r="J93" s="2"/>
      <c r="K93" s="2"/>
      <c r="L93" s="2"/>
      <c r="M93" s="9">
        <v>4</v>
      </c>
      <c r="N93" s="2"/>
      <c r="O93" s="2"/>
      <c r="P93" s="2"/>
      <c r="Q93" s="2"/>
      <c r="R93" s="2"/>
      <c r="S93" s="13">
        <f t="shared" si="15"/>
        <v>0</v>
      </c>
      <c r="T93" s="13">
        <f t="shared" si="16"/>
        <v>0</v>
      </c>
      <c r="U93" s="13">
        <f t="shared" si="17"/>
        <v>0</v>
      </c>
      <c r="V93" s="13">
        <f t="shared" si="18"/>
        <v>0</v>
      </c>
      <c r="W93" s="13">
        <f t="shared" si="19"/>
        <v>0</v>
      </c>
      <c r="X93" s="13">
        <f t="shared" si="20"/>
        <v>9.2807424593967514E-3</v>
      </c>
      <c r="Y93" s="13">
        <f t="shared" si="21"/>
        <v>0</v>
      </c>
      <c r="Z93" s="13">
        <f t="shared" si="22"/>
        <v>0</v>
      </c>
      <c r="AA93" s="13">
        <f t="shared" si="23"/>
        <v>0</v>
      </c>
      <c r="AB93" s="13">
        <f t="shared" si="24"/>
        <v>0</v>
      </c>
      <c r="AC93" s="13">
        <f t="shared" si="25"/>
        <v>0</v>
      </c>
    </row>
    <row r="94" spans="1:29" x14ac:dyDescent="0.25">
      <c r="A94" s="6">
        <v>45748</v>
      </c>
      <c r="B94" s="7" t="s">
        <v>41</v>
      </c>
      <c r="C94" s="8">
        <v>535019</v>
      </c>
      <c r="D94" s="8" t="str">
        <f t="shared" si="13"/>
        <v>0535019</v>
      </c>
      <c r="E94" s="8" t="str">
        <f t="shared" si="14"/>
        <v>0535</v>
      </c>
      <c r="F94" s="8" t="str">
        <f>IFERROR(INDEX('[1]Fazenda por eps'!$E:$E,MATCH(E94,'[1]Fazenda por eps'!$A:$A,0)),"")</f>
        <v>JFI DUARTINA</v>
      </c>
      <c r="G94" s="8" t="s">
        <v>7</v>
      </c>
      <c r="H94" s="2"/>
      <c r="I94" s="2"/>
      <c r="J94" s="2"/>
      <c r="K94" s="2"/>
      <c r="L94" s="2"/>
      <c r="M94" s="9">
        <v>5</v>
      </c>
      <c r="N94" s="2"/>
      <c r="O94" s="2"/>
      <c r="P94" s="2"/>
      <c r="Q94" s="2"/>
      <c r="R94" s="2"/>
      <c r="S94" s="13">
        <f t="shared" si="15"/>
        <v>0</v>
      </c>
      <c r="T94" s="13">
        <f t="shared" si="16"/>
        <v>0</v>
      </c>
      <c r="U94" s="13">
        <f t="shared" si="17"/>
        <v>0</v>
      </c>
      <c r="V94" s="13">
        <f t="shared" si="18"/>
        <v>0</v>
      </c>
      <c r="W94" s="13">
        <f t="shared" si="19"/>
        <v>0</v>
      </c>
      <c r="X94" s="13">
        <f t="shared" si="20"/>
        <v>1.1600928074245939E-2</v>
      </c>
      <c r="Y94" s="13">
        <f t="shared" si="21"/>
        <v>0</v>
      </c>
      <c r="Z94" s="13">
        <f t="shared" si="22"/>
        <v>0</v>
      </c>
      <c r="AA94" s="13">
        <f t="shared" si="23"/>
        <v>0</v>
      </c>
      <c r="AB94" s="13">
        <f t="shared" si="24"/>
        <v>0</v>
      </c>
      <c r="AC94" s="13">
        <f t="shared" si="25"/>
        <v>0</v>
      </c>
    </row>
    <row r="95" spans="1:29" x14ac:dyDescent="0.25">
      <c r="A95" s="6">
        <v>45748</v>
      </c>
      <c r="B95" s="7" t="s">
        <v>41</v>
      </c>
      <c r="C95" s="8">
        <v>535026</v>
      </c>
      <c r="D95" s="8" t="str">
        <f t="shared" si="13"/>
        <v>0535026</v>
      </c>
      <c r="E95" s="8" t="str">
        <f t="shared" si="14"/>
        <v>0535</v>
      </c>
      <c r="F95" s="8" t="str">
        <f>IFERROR(INDEX('[1]Fazenda por eps'!$E:$E,MATCH(E95,'[1]Fazenda por eps'!$A:$A,0)),"")</f>
        <v>JFI DUARTINA</v>
      </c>
      <c r="G95" s="8" t="s">
        <v>7</v>
      </c>
      <c r="H95" s="2"/>
      <c r="I95" s="2"/>
      <c r="J95" s="2"/>
      <c r="K95" s="2"/>
      <c r="L95" s="2"/>
      <c r="M95" s="9">
        <v>1</v>
      </c>
      <c r="N95" s="2"/>
      <c r="O95" s="2"/>
      <c r="P95" s="2"/>
      <c r="Q95" s="2"/>
      <c r="R95" s="2"/>
      <c r="S95" s="13">
        <f t="shared" si="15"/>
        <v>0</v>
      </c>
      <c r="T95" s="13">
        <f t="shared" si="16"/>
        <v>0</v>
      </c>
      <c r="U95" s="13">
        <f t="shared" si="17"/>
        <v>0</v>
      </c>
      <c r="V95" s="13">
        <f t="shared" si="18"/>
        <v>0</v>
      </c>
      <c r="W95" s="13">
        <f t="shared" si="19"/>
        <v>0</v>
      </c>
      <c r="X95" s="13">
        <f t="shared" si="20"/>
        <v>2.3201856148491878E-3</v>
      </c>
      <c r="Y95" s="13">
        <f t="shared" si="21"/>
        <v>0</v>
      </c>
      <c r="Z95" s="13">
        <f t="shared" si="22"/>
        <v>0</v>
      </c>
      <c r="AA95" s="13">
        <f t="shared" si="23"/>
        <v>0</v>
      </c>
      <c r="AB95" s="13">
        <f t="shared" si="24"/>
        <v>0</v>
      </c>
      <c r="AC95" s="13">
        <f t="shared" si="25"/>
        <v>0</v>
      </c>
    </row>
    <row r="96" spans="1:29" x14ac:dyDescent="0.25">
      <c r="A96" s="6">
        <v>45748</v>
      </c>
      <c r="B96" s="7" t="s">
        <v>41</v>
      </c>
      <c r="C96" s="8">
        <v>535209</v>
      </c>
      <c r="D96" s="8" t="str">
        <f t="shared" si="13"/>
        <v>0535209</v>
      </c>
      <c r="E96" s="8" t="str">
        <f t="shared" si="14"/>
        <v>0535</v>
      </c>
      <c r="F96" s="8" t="str">
        <f>IFERROR(INDEX('[1]Fazenda por eps'!$E:$E,MATCH(E96,'[1]Fazenda por eps'!$A:$A,0)),"")</f>
        <v>JFI DUARTINA</v>
      </c>
      <c r="G96" s="8" t="s">
        <v>7</v>
      </c>
      <c r="H96" s="2"/>
      <c r="I96" s="2"/>
      <c r="J96" s="2"/>
      <c r="K96" s="2"/>
      <c r="L96" s="2"/>
      <c r="M96" s="9">
        <v>0</v>
      </c>
      <c r="N96" s="2"/>
      <c r="O96" s="2"/>
      <c r="P96" s="2"/>
      <c r="Q96" s="2"/>
      <c r="R96" s="2"/>
      <c r="S96" s="13">
        <f t="shared" si="15"/>
        <v>0</v>
      </c>
      <c r="T96" s="13">
        <f t="shared" si="16"/>
        <v>0</v>
      </c>
      <c r="U96" s="13">
        <f t="shared" si="17"/>
        <v>0</v>
      </c>
      <c r="V96" s="13">
        <f t="shared" si="18"/>
        <v>0</v>
      </c>
      <c r="W96" s="13">
        <f t="shared" si="19"/>
        <v>0</v>
      </c>
      <c r="X96" s="13">
        <f t="shared" si="20"/>
        <v>0</v>
      </c>
      <c r="Y96" s="13">
        <f t="shared" si="21"/>
        <v>0</v>
      </c>
      <c r="Z96" s="13">
        <f t="shared" si="22"/>
        <v>0</v>
      </c>
      <c r="AA96" s="13">
        <f t="shared" si="23"/>
        <v>0</v>
      </c>
      <c r="AB96" s="13">
        <f t="shared" si="24"/>
        <v>0</v>
      </c>
      <c r="AC96" s="13">
        <f t="shared" si="25"/>
        <v>0</v>
      </c>
    </row>
    <row r="97" spans="1:29" x14ac:dyDescent="0.25">
      <c r="A97" s="6">
        <v>45748</v>
      </c>
      <c r="B97" s="7" t="s">
        <v>41</v>
      </c>
      <c r="C97" s="8">
        <v>535219</v>
      </c>
      <c r="D97" s="8" t="str">
        <f t="shared" si="13"/>
        <v>0535219</v>
      </c>
      <c r="E97" s="8" t="str">
        <f t="shared" si="14"/>
        <v>0535</v>
      </c>
      <c r="F97" s="8" t="str">
        <f>IFERROR(INDEX('[1]Fazenda por eps'!$E:$E,MATCH(E97,'[1]Fazenda por eps'!$A:$A,0)),"")</f>
        <v>JFI DUARTINA</v>
      </c>
      <c r="G97" s="8" t="s">
        <v>7</v>
      </c>
      <c r="H97" s="2"/>
      <c r="I97" s="2"/>
      <c r="J97" s="2"/>
      <c r="K97" s="2"/>
      <c r="L97" s="2"/>
      <c r="M97" s="9">
        <v>1</v>
      </c>
      <c r="N97" s="2"/>
      <c r="O97" s="2"/>
      <c r="P97" s="2"/>
      <c r="Q97" s="2"/>
      <c r="R97" s="2"/>
      <c r="S97" s="13">
        <f t="shared" si="15"/>
        <v>0</v>
      </c>
      <c r="T97" s="13">
        <f t="shared" si="16"/>
        <v>0</v>
      </c>
      <c r="U97" s="13">
        <f t="shared" si="17"/>
        <v>0</v>
      </c>
      <c r="V97" s="13">
        <f t="shared" si="18"/>
        <v>0</v>
      </c>
      <c r="W97" s="13">
        <f t="shared" si="19"/>
        <v>0</v>
      </c>
      <c r="X97" s="13">
        <f t="shared" si="20"/>
        <v>2.3201856148491878E-3</v>
      </c>
      <c r="Y97" s="13">
        <f t="shared" si="21"/>
        <v>0</v>
      </c>
      <c r="Z97" s="13">
        <f t="shared" si="22"/>
        <v>0</v>
      </c>
      <c r="AA97" s="13">
        <f t="shared" si="23"/>
        <v>0</v>
      </c>
      <c r="AB97" s="13">
        <f t="shared" si="24"/>
        <v>0</v>
      </c>
      <c r="AC97" s="13">
        <f t="shared" si="25"/>
        <v>0</v>
      </c>
    </row>
    <row r="98" spans="1:29" x14ac:dyDescent="0.25">
      <c r="A98" s="6">
        <v>45748</v>
      </c>
      <c r="B98" s="7" t="s">
        <v>42</v>
      </c>
      <c r="C98" s="8">
        <v>552002</v>
      </c>
      <c r="D98" s="8" t="str">
        <f t="shared" si="13"/>
        <v>0552002</v>
      </c>
      <c r="E98" s="8" t="str">
        <f t="shared" si="14"/>
        <v>0552</v>
      </c>
      <c r="F98" s="8" t="str">
        <f>IFERROR(INDEX('[1]Fazenda por eps'!$E:$E,MATCH(E98,'[1]Fazenda por eps'!$A:$A,0)),"")</f>
        <v>NILZA</v>
      </c>
      <c r="G98" s="8" t="s">
        <v>38</v>
      </c>
      <c r="H98" s="2"/>
      <c r="I98" s="2"/>
      <c r="J98" s="2"/>
      <c r="K98" s="2"/>
      <c r="L98" s="2"/>
      <c r="M98" s="9">
        <v>26</v>
      </c>
      <c r="N98" s="2"/>
      <c r="O98" s="2"/>
      <c r="P98" s="2"/>
      <c r="Q98" s="2"/>
      <c r="R98" s="2"/>
      <c r="S98" s="13">
        <f t="shared" si="15"/>
        <v>0</v>
      </c>
      <c r="T98" s="13">
        <f t="shared" si="16"/>
        <v>0</v>
      </c>
      <c r="U98" s="13">
        <f t="shared" si="17"/>
        <v>0</v>
      </c>
      <c r="V98" s="13">
        <f t="shared" si="18"/>
        <v>0</v>
      </c>
      <c r="W98" s="13">
        <f t="shared" si="19"/>
        <v>0</v>
      </c>
      <c r="X98" s="13">
        <f t="shared" si="20"/>
        <v>6.0324825986078884E-2</v>
      </c>
      <c r="Y98" s="13">
        <f t="shared" si="21"/>
        <v>0</v>
      </c>
      <c r="Z98" s="13">
        <f t="shared" si="22"/>
        <v>0</v>
      </c>
      <c r="AA98" s="13">
        <f t="shared" si="23"/>
        <v>0</v>
      </c>
      <c r="AB98" s="13">
        <f t="shared" si="24"/>
        <v>0</v>
      </c>
      <c r="AC98" s="13">
        <f t="shared" si="25"/>
        <v>0</v>
      </c>
    </row>
    <row r="99" spans="1:29" x14ac:dyDescent="0.25">
      <c r="A99" s="6">
        <v>45748</v>
      </c>
      <c r="B99" s="7" t="s">
        <v>43</v>
      </c>
      <c r="C99" s="8">
        <v>536002</v>
      </c>
      <c r="D99" s="8" t="str">
        <f t="shared" si="13"/>
        <v>0536002</v>
      </c>
      <c r="E99" s="8" t="str">
        <f t="shared" si="14"/>
        <v>0536</v>
      </c>
      <c r="F99" s="8" t="str">
        <f>IFERROR(INDEX('[1]Fazenda por eps'!$E:$E,MATCH(E99,'[1]Fazenda por eps'!$A:$A,0)),"")</f>
        <v>GERS</v>
      </c>
      <c r="G99" s="8" t="s">
        <v>15</v>
      </c>
      <c r="H99" s="2"/>
      <c r="I99" s="2"/>
      <c r="J99" s="2"/>
      <c r="K99" s="2"/>
      <c r="L99" s="2"/>
      <c r="M99" s="9">
        <v>5</v>
      </c>
      <c r="N99" s="2"/>
      <c r="O99" s="2"/>
      <c r="P99" s="2"/>
      <c r="Q99" s="2"/>
      <c r="R99" s="2"/>
      <c r="S99" s="13">
        <f t="shared" si="15"/>
        <v>0</v>
      </c>
      <c r="T99" s="13">
        <f t="shared" si="16"/>
        <v>0</v>
      </c>
      <c r="U99" s="13">
        <f t="shared" si="17"/>
        <v>0</v>
      </c>
      <c r="V99" s="13">
        <f t="shared" si="18"/>
        <v>0</v>
      </c>
      <c r="W99" s="13">
        <f t="shared" si="19"/>
        <v>0</v>
      </c>
      <c r="X99" s="13">
        <f t="shared" si="20"/>
        <v>1.1600928074245939E-2</v>
      </c>
      <c r="Y99" s="13">
        <f t="shared" si="21"/>
        <v>0</v>
      </c>
      <c r="Z99" s="13">
        <f t="shared" si="22"/>
        <v>0</v>
      </c>
      <c r="AA99" s="13">
        <f t="shared" si="23"/>
        <v>0</v>
      </c>
      <c r="AB99" s="13">
        <f t="shared" si="24"/>
        <v>0</v>
      </c>
      <c r="AC99" s="13">
        <f t="shared" si="25"/>
        <v>0</v>
      </c>
    </row>
    <row r="100" spans="1:29" x14ac:dyDescent="0.25">
      <c r="A100" s="6">
        <v>45748</v>
      </c>
      <c r="B100" s="7" t="s">
        <v>43</v>
      </c>
      <c r="C100" s="8">
        <v>536003</v>
      </c>
      <c r="D100" s="8" t="str">
        <f t="shared" si="13"/>
        <v>0536003</v>
      </c>
      <c r="E100" s="8" t="str">
        <f t="shared" si="14"/>
        <v>0536</v>
      </c>
      <c r="F100" s="8" t="str">
        <f>IFERROR(INDEX('[1]Fazenda por eps'!$E:$E,MATCH(E100,'[1]Fazenda por eps'!$A:$A,0)),"")</f>
        <v>GERS</v>
      </c>
      <c r="G100" s="8" t="s">
        <v>15</v>
      </c>
      <c r="H100" s="2"/>
      <c r="I100" s="2"/>
      <c r="J100" s="2"/>
      <c r="K100" s="2"/>
      <c r="L100" s="2"/>
      <c r="M100" s="9">
        <v>1</v>
      </c>
      <c r="N100" s="2"/>
      <c r="O100" s="2"/>
      <c r="P100" s="2"/>
      <c r="Q100" s="2"/>
      <c r="R100" s="2"/>
      <c r="S100" s="13">
        <f t="shared" si="15"/>
        <v>0</v>
      </c>
      <c r="T100" s="13">
        <f t="shared" si="16"/>
        <v>0</v>
      </c>
      <c r="U100" s="13">
        <f t="shared" si="17"/>
        <v>0</v>
      </c>
      <c r="V100" s="13">
        <f t="shared" si="18"/>
        <v>0</v>
      </c>
      <c r="W100" s="13">
        <f t="shared" si="19"/>
        <v>0</v>
      </c>
      <c r="X100" s="13">
        <f t="shared" si="20"/>
        <v>2.3201856148491878E-3</v>
      </c>
      <c r="Y100" s="13">
        <f t="shared" si="21"/>
        <v>0</v>
      </c>
      <c r="Z100" s="13">
        <f t="shared" si="22"/>
        <v>0</v>
      </c>
      <c r="AA100" s="13">
        <f t="shared" si="23"/>
        <v>0</v>
      </c>
      <c r="AB100" s="13">
        <f t="shared" si="24"/>
        <v>0</v>
      </c>
      <c r="AC100" s="13">
        <f t="shared" si="25"/>
        <v>0</v>
      </c>
    </row>
    <row r="101" spans="1:29" x14ac:dyDescent="0.25">
      <c r="A101" s="6">
        <v>45748</v>
      </c>
      <c r="B101" s="7" t="s">
        <v>43</v>
      </c>
      <c r="C101" s="8">
        <v>536004</v>
      </c>
      <c r="D101" s="8" t="str">
        <f t="shared" si="13"/>
        <v>0536004</v>
      </c>
      <c r="E101" s="8" t="str">
        <f t="shared" si="14"/>
        <v>0536</v>
      </c>
      <c r="F101" s="8" t="str">
        <f>IFERROR(INDEX('[1]Fazenda por eps'!$E:$E,MATCH(E101,'[1]Fazenda por eps'!$A:$A,0)),"")</f>
        <v>GERS</v>
      </c>
      <c r="G101" s="8" t="s">
        <v>15</v>
      </c>
      <c r="H101" s="2"/>
      <c r="I101" s="2"/>
      <c r="J101" s="2"/>
      <c r="K101" s="2"/>
      <c r="L101" s="2"/>
      <c r="M101" s="9">
        <v>18</v>
      </c>
      <c r="N101" s="2"/>
      <c r="O101" s="2"/>
      <c r="P101" s="2"/>
      <c r="Q101" s="2"/>
      <c r="R101" s="2"/>
      <c r="S101" s="13">
        <f t="shared" si="15"/>
        <v>0</v>
      </c>
      <c r="T101" s="13">
        <f t="shared" si="16"/>
        <v>0</v>
      </c>
      <c r="U101" s="13">
        <f t="shared" si="17"/>
        <v>0</v>
      </c>
      <c r="V101" s="13">
        <f t="shared" si="18"/>
        <v>0</v>
      </c>
      <c r="W101" s="13">
        <f t="shared" si="19"/>
        <v>0</v>
      </c>
      <c r="X101" s="13">
        <f t="shared" si="20"/>
        <v>4.1763341067285381E-2</v>
      </c>
      <c r="Y101" s="13">
        <f t="shared" si="21"/>
        <v>0</v>
      </c>
      <c r="Z101" s="13">
        <f t="shared" si="22"/>
        <v>0</v>
      </c>
      <c r="AA101" s="13">
        <f t="shared" si="23"/>
        <v>0</v>
      </c>
      <c r="AB101" s="13">
        <f t="shared" si="24"/>
        <v>0</v>
      </c>
      <c r="AC101" s="13">
        <f t="shared" si="25"/>
        <v>0</v>
      </c>
    </row>
    <row r="102" spans="1:29" x14ac:dyDescent="0.25">
      <c r="A102" s="6">
        <v>45748</v>
      </c>
      <c r="B102" s="7" t="s">
        <v>44</v>
      </c>
      <c r="C102" s="8">
        <v>677001</v>
      </c>
      <c r="D102" s="8" t="str">
        <f t="shared" si="13"/>
        <v>0677001</v>
      </c>
      <c r="E102" s="8" t="str">
        <f t="shared" si="14"/>
        <v>0677</v>
      </c>
      <c r="F102" s="8" t="str">
        <f>IFERROR(INDEX('[1]Fazenda por eps'!$E:$E,MATCH(E102,'[1]Fazenda por eps'!$A:$A,0)),"")</f>
        <v>NILZA</v>
      </c>
      <c r="G102" s="8" t="s">
        <v>38</v>
      </c>
      <c r="H102" s="2"/>
      <c r="I102" s="2"/>
      <c r="J102" s="2"/>
      <c r="K102" s="2"/>
      <c r="L102" s="2"/>
      <c r="M102" s="9">
        <v>15</v>
      </c>
      <c r="N102" s="2"/>
      <c r="O102" s="2"/>
      <c r="P102" s="2"/>
      <c r="Q102" s="2"/>
      <c r="R102" s="2"/>
      <c r="S102" s="13">
        <f t="shared" si="15"/>
        <v>0</v>
      </c>
      <c r="T102" s="13">
        <f t="shared" si="16"/>
        <v>0</v>
      </c>
      <c r="U102" s="13">
        <f t="shared" si="17"/>
        <v>0</v>
      </c>
      <c r="V102" s="13">
        <f t="shared" si="18"/>
        <v>0</v>
      </c>
      <c r="W102" s="13">
        <f t="shared" si="19"/>
        <v>0</v>
      </c>
      <c r="X102" s="13">
        <f t="shared" si="20"/>
        <v>3.4802784222737818E-2</v>
      </c>
      <c r="Y102" s="13">
        <f t="shared" si="21"/>
        <v>0</v>
      </c>
      <c r="Z102" s="13">
        <f t="shared" si="22"/>
        <v>0</v>
      </c>
      <c r="AA102" s="13">
        <f t="shared" si="23"/>
        <v>0</v>
      </c>
      <c r="AB102" s="13">
        <f t="shared" si="24"/>
        <v>0</v>
      </c>
      <c r="AC102" s="13">
        <f t="shared" si="25"/>
        <v>0</v>
      </c>
    </row>
    <row r="103" spans="1:29" x14ac:dyDescent="0.25">
      <c r="A103" s="6">
        <v>45748</v>
      </c>
      <c r="B103" s="7" t="s">
        <v>44</v>
      </c>
      <c r="C103" s="8">
        <v>677003</v>
      </c>
      <c r="D103" s="8" t="str">
        <f t="shared" si="13"/>
        <v>0677003</v>
      </c>
      <c r="E103" s="8" t="str">
        <f t="shared" si="14"/>
        <v>0677</v>
      </c>
      <c r="F103" s="8" t="str">
        <f>IFERROR(INDEX('[1]Fazenda por eps'!$E:$E,MATCH(E103,'[1]Fazenda por eps'!$A:$A,0)),"")</f>
        <v>NILZA</v>
      </c>
      <c r="G103" s="8" t="s">
        <v>38</v>
      </c>
      <c r="H103" s="2"/>
      <c r="I103" s="2"/>
      <c r="J103" s="2"/>
      <c r="K103" s="2"/>
      <c r="L103" s="2"/>
      <c r="M103" s="9">
        <v>7</v>
      </c>
      <c r="N103" s="2"/>
      <c r="O103" s="2"/>
      <c r="P103" s="2"/>
      <c r="Q103" s="2"/>
      <c r="R103" s="2"/>
      <c r="S103" s="13">
        <f t="shared" si="15"/>
        <v>0</v>
      </c>
      <c r="T103" s="13">
        <f t="shared" si="16"/>
        <v>0</v>
      </c>
      <c r="U103" s="13">
        <f t="shared" si="17"/>
        <v>0</v>
      </c>
      <c r="V103" s="13">
        <f t="shared" si="18"/>
        <v>0</v>
      </c>
      <c r="W103" s="13">
        <f t="shared" si="19"/>
        <v>0</v>
      </c>
      <c r="X103" s="13">
        <f t="shared" si="20"/>
        <v>1.6241299303944315E-2</v>
      </c>
      <c r="Y103" s="13">
        <f t="shared" si="21"/>
        <v>0</v>
      </c>
      <c r="Z103" s="13">
        <f t="shared" si="22"/>
        <v>0</v>
      </c>
      <c r="AA103" s="13">
        <f t="shared" si="23"/>
        <v>0</v>
      </c>
      <c r="AB103" s="13">
        <f t="shared" si="24"/>
        <v>0</v>
      </c>
      <c r="AC103" s="13">
        <f t="shared" si="25"/>
        <v>0</v>
      </c>
    </row>
    <row r="104" spans="1:29" x14ac:dyDescent="0.25">
      <c r="A104" s="6">
        <v>45748</v>
      </c>
      <c r="B104" s="7" t="s">
        <v>45</v>
      </c>
      <c r="C104" s="8">
        <v>558003</v>
      </c>
      <c r="D104" s="8" t="str">
        <f t="shared" si="13"/>
        <v>0558003</v>
      </c>
      <c r="E104" s="8" t="str">
        <f t="shared" si="14"/>
        <v>0558</v>
      </c>
      <c r="F104" s="8" t="s">
        <v>102</v>
      </c>
      <c r="G104" s="8" t="s">
        <v>9</v>
      </c>
      <c r="H104" s="2"/>
      <c r="I104" s="2"/>
      <c r="J104" s="2"/>
      <c r="K104" s="2"/>
      <c r="L104" s="2"/>
      <c r="M104" s="9">
        <v>22</v>
      </c>
      <c r="N104" s="2"/>
      <c r="O104" s="2"/>
      <c r="P104" s="2"/>
      <c r="Q104" s="2"/>
      <c r="R104" s="2"/>
      <c r="S104" s="13">
        <f t="shared" si="15"/>
        <v>0</v>
      </c>
      <c r="T104" s="13">
        <f t="shared" si="16"/>
        <v>0</v>
      </c>
      <c r="U104" s="13">
        <f t="shared" si="17"/>
        <v>0</v>
      </c>
      <c r="V104" s="13">
        <f t="shared" si="18"/>
        <v>0</v>
      </c>
      <c r="W104" s="13">
        <f t="shared" si="19"/>
        <v>0</v>
      </c>
      <c r="X104" s="13">
        <f t="shared" si="20"/>
        <v>5.1044083526682132E-2</v>
      </c>
      <c r="Y104" s="13">
        <f t="shared" si="21"/>
        <v>0</v>
      </c>
      <c r="Z104" s="13">
        <f t="shared" si="22"/>
        <v>0</v>
      </c>
      <c r="AA104" s="13">
        <f t="shared" si="23"/>
        <v>0</v>
      </c>
      <c r="AB104" s="13">
        <f t="shared" si="24"/>
        <v>0</v>
      </c>
      <c r="AC104" s="13">
        <f t="shared" si="25"/>
        <v>0</v>
      </c>
    </row>
    <row r="105" spans="1:29" x14ac:dyDescent="0.25">
      <c r="A105" s="6">
        <v>45748</v>
      </c>
      <c r="B105" s="7" t="s">
        <v>46</v>
      </c>
      <c r="C105" s="8">
        <v>458003</v>
      </c>
      <c r="D105" s="8" t="str">
        <f t="shared" si="13"/>
        <v>0458003</v>
      </c>
      <c r="E105" s="8" t="str">
        <f t="shared" si="14"/>
        <v>0458</v>
      </c>
      <c r="F105" s="11" t="s">
        <v>83</v>
      </c>
      <c r="G105" s="8" t="s">
        <v>47</v>
      </c>
      <c r="H105" s="2"/>
      <c r="I105" s="2"/>
      <c r="J105" s="2"/>
      <c r="K105" s="2"/>
      <c r="L105" s="2"/>
      <c r="M105" s="9">
        <v>21</v>
      </c>
      <c r="N105" s="2"/>
      <c r="O105" s="2"/>
      <c r="P105" s="2"/>
      <c r="Q105" s="2"/>
      <c r="R105" s="2"/>
      <c r="S105" s="13">
        <f t="shared" si="15"/>
        <v>0</v>
      </c>
      <c r="T105" s="13">
        <f t="shared" si="16"/>
        <v>0</v>
      </c>
      <c r="U105" s="13">
        <f t="shared" si="17"/>
        <v>0</v>
      </c>
      <c r="V105" s="13">
        <f t="shared" si="18"/>
        <v>0</v>
      </c>
      <c r="W105" s="13">
        <f t="shared" si="19"/>
        <v>0</v>
      </c>
      <c r="X105" s="13">
        <f t="shared" si="20"/>
        <v>4.8723897911832945E-2</v>
      </c>
      <c r="Y105" s="13">
        <f t="shared" si="21"/>
        <v>0</v>
      </c>
      <c r="Z105" s="13">
        <f t="shared" si="22"/>
        <v>0</v>
      </c>
      <c r="AA105" s="13">
        <f t="shared" si="23"/>
        <v>0</v>
      </c>
      <c r="AB105" s="13">
        <f t="shared" si="24"/>
        <v>0</v>
      </c>
      <c r="AC105" s="13">
        <f t="shared" si="25"/>
        <v>0</v>
      </c>
    </row>
    <row r="106" spans="1:29" x14ac:dyDescent="0.25">
      <c r="A106" s="6">
        <v>45748</v>
      </c>
      <c r="B106" s="7" t="s">
        <v>48</v>
      </c>
      <c r="C106" s="8">
        <v>577009</v>
      </c>
      <c r="D106" s="8" t="str">
        <f t="shared" si="13"/>
        <v>0577009</v>
      </c>
      <c r="E106" s="8" t="str">
        <f t="shared" si="14"/>
        <v>0577</v>
      </c>
      <c r="F106" s="8" t="str">
        <f>IFERROR(INDEX('[1]Fazenda por eps'!$E:$E,MATCH(E106,'[1]Fazenda por eps'!$A:$A,0)),"")</f>
        <v>JFI DUARTINA</v>
      </c>
      <c r="G106" s="8" t="s">
        <v>7</v>
      </c>
      <c r="H106" s="2"/>
      <c r="I106" s="2"/>
      <c r="J106" s="2"/>
      <c r="K106" s="2"/>
      <c r="L106" s="2"/>
      <c r="M106" s="9">
        <v>3</v>
      </c>
      <c r="N106" s="2"/>
      <c r="O106" s="2"/>
      <c r="P106" s="2"/>
      <c r="Q106" s="2"/>
      <c r="R106" s="2"/>
      <c r="S106" s="13">
        <f t="shared" si="15"/>
        <v>0</v>
      </c>
      <c r="T106" s="13">
        <f t="shared" si="16"/>
        <v>0</v>
      </c>
      <c r="U106" s="13">
        <f t="shared" si="17"/>
        <v>0</v>
      </c>
      <c r="V106" s="13">
        <f t="shared" si="18"/>
        <v>0</v>
      </c>
      <c r="W106" s="13">
        <f t="shared" si="19"/>
        <v>0</v>
      </c>
      <c r="X106" s="13">
        <f t="shared" si="20"/>
        <v>6.9605568445475635E-3</v>
      </c>
      <c r="Y106" s="13">
        <f t="shared" si="21"/>
        <v>0</v>
      </c>
      <c r="Z106" s="13">
        <f t="shared" si="22"/>
        <v>0</v>
      </c>
      <c r="AA106" s="13">
        <f t="shared" si="23"/>
        <v>0</v>
      </c>
      <c r="AB106" s="13">
        <f t="shared" si="24"/>
        <v>0</v>
      </c>
      <c r="AC106" s="13">
        <f t="shared" si="25"/>
        <v>0</v>
      </c>
    </row>
    <row r="107" spans="1:29" x14ac:dyDescent="0.25">
      <c r="A107" s="6">
        <v>45778</v>
      </c>
      <c r="B107" s="7" t="s">
        <v>49</v>
      </c>
      <c r="C107" s="8">
        <v>353002</v>
      </c>
      <c r="D107" s="8" t="str">
        <f t="shared" si="13"/>
        <v>0353002</v>
      </c>
      <c r="E107" s="8" t="str">
        <f t="shared" si="14"/>
        <v>0353</v>
      </c>
      <c r="F107" s="11" t="s">
        <v>81</v>
      </c>
      <c r="G107" s="8" t="s">
        <v>7</v>
      </c>
      <c r="H107" s="2"/>
      <c r="I107" s="2"/>
      <c r="J107" s="2"/>
      <c r="K107" s="2"/>
      <c r="L107" s="2"/>
      <c r="M107" s="2"/>
      <c r="N107" s="9">
        <v>40</v>
      </c>
      <c r="O107" s="2"/>
      <c r="P107" s="2"/>
      <c r="Q107" s="2"/>
      <c r="R107" s="2"/>
      <c r="S107" s="13">
        <f t="shared" si="15"/>
        <v>0</v>
      </c>
      <c r="T107" s="13">
        <f t="shared" si="16"/>
        <v>0</v>
      </c>
      <c r="U107" s="13">
        <f t="shared" si="17"/>
        <v>0</v>
      </c>
      <c r="V107" s="13">
        <f t="shared" si="18"/>
        <v>0</v>
      </c>
      <c r="W107" s="13">
        <f t="shared" si="19"/>
        <v>0</v>
      </c>
      <c r="X107" s="13">
        <f t="shared" si="20"/>
        <v>0</v>
      </c>
      <c r="Y107" s="13">
        <f t="shared" si="21"/>
        <v>0.11527377521613832</v>
      </c>
      <c r="Z107" s="13">
        <f t="shared" si="22"/>
        <v>0</v>
      </c>
      <c r="AA107" s="13">
        <f t="shared" si="23"/>
        <v>0</v>
      </c>
      <c r="AB107" s="13">
        <f t="shared" si="24"/>
        <v>0</v>
      </c>
      <c r="AC107" s="13">
        <f t="shared" si="25"/>
        <v>0</v>
      </c>
    </row>
    <row r="108" spans="1:29" x14ac:dyDescent="0.25">
      <c r="A108" s="6">
        <v>45778</v>
      </c>
      <c r="B108" s="7" t="s">
        <v>49</v>
      </c>
      <c r="C108" s="8">
        <v>353003</v>
      </c>
      <c r="D108" s="8" t="str">
        <f t="shared" si="13"/>
        <v>0353003</v>
      </c>
      <c r="E108" s="8" t="str">
        <f t="shared" si="14"/>
        <v>0353</v>
      </c>
      <c r="F108" s="11" t="s">
        <v>81</v>
      </c>
      <c r="G108" s="8" t="s">
        <v>7</v>
      </c>
      <c r="H108" s="2"/>
      <c r="I108" s="2"/>
      <c r="J108" s="2"/>
      <c r="K108" s="2"/>
      <c r="L108" s="2"/>
      <c r="M108" s="2"/>
      <c r="N108" s="9">
        <v>70</v>
      </c>
      <c r="O108" s="2"/>
      <c r="P108" s="2"/>
      <c r="Q108" s="2"/>
      <c r="R108" s="2"/>
      <c r="S108" s="13">
        <f t="shared" si="15"/>
        <v>0</v>
      </c>
      <c r="T108" s="13">
        <f t="shared" si="16"/>
        <v>0</v>
      </c>
      <c r="U108" s="13">
        <f t="shared" si="17"/>
        <v>0</v>
      </c>
      <c r="V108" s="13">
        <f t="shared" si="18"/>
        <v>0</v>
      </c>
      <c r="W108" s="13">
        <f t="shared" si="19"/>
        <v>0</v>
      </c>
      <c r="X108" s="13">
        <f t="shared" si="20"/>
        <v>0</v>
      </c>
      <c r="Y108" s="13">
        <f t="shared" si="21"/>
        <v>0.20172910662824209</v>
      </c>
      <c r="Z108" s="13">
        <f t="shared" si="22"/>
        <v>0</v>
      </c>
      <c r="AA108" s="13">
        <f t="shared" si="23"/>
        <v>0</v>
      </c>
      <c r="AB108" s="13">
        <f t="shared" si="24"/>
        <v>0</v>
      </c>
      <c r="AC108" s="13">
        <f t="shared" si="25"/>
        <v>0</v>
      </c>
    </row>
    <row r="109" spans="1:29" x14ac:dyDescent="0.25">
      <c r="A109" s="6">
        <v>45778</v>
      </c>
      <c r="B109" s="7" t="s">
        <v>49</v>
      </c>
      <c r="C109" s="8">
        <v>353004</v>
      </c>
      <c r="D109" s="8" t="str">
        <f t="shared" si="13"/>
        <v>0353004</v>
      </c>
      <c r="E109" s="8" t="str">
        <f t="shared" si="14"/>
        <v>0353</v>
      </c>
      <c r="F109" s="11" t="s">
        <v>81</v>
      </c>
      <c r="G109" s="8" t="s">
        <v>7</v>
      </c>
      <c r="H109" s="2"/>
      <c r="I109" s="2"/>
      <c r="J109" s="2"/>
      <c r="K109" s="2"/>
      <c r="L109" s="2"/>
      <c r="M109" s="2"/>
      <c r="N109" s="9">
        <v>5</v>
      </c>
      <c r="O109" s="2"/>
      <c r="P109" s="2"/>
      <c r="Q109" s="2"/>
      <c r="R109" s="2"/>
      <c r="S109" s="13">
        <f t="shared" si="15"/>
        <v>0</v>
      </c>
      <c r="T109" s="13">
        <f t="shared" si="16"/>
        <v>0</v>
      </c>
      <c r="U109" s="13">
        <f t="shared" si="17"/>
        <v>0</v>
      </c>
      <c r="V109" s="13">
        <f t="shared" si="18"/>
        <v>0</v>
      </c>
      <c r="W109" s="13">
        <f t="shared" si="19"/>
        <v>0</v>
      </c>
      <c r="X109" s="13">
        <f t="shared" si="20"/>
        <v>0</v>
      </c>
      <c r="Y109" s="13">
        <f t="shared" si="21"/>
        <v>1.4409221902017291E-2</v>
      </c>
      <c r="Z109" s="13">
        <f t="shared" si="22"/>
        <v>0</v>
      </c>
      <c r="AA109" s="13">
        <f t="shared" si="23"/>
        <v>0</v>
      </c>
      <c r="AB109" s="13">
        <f t="shared" si="24"/>
        <v>0</v>
      </c>
      <c r="AC109" s="13">
        <f t="shared" si="25"/>
        <v>0</v>
      </c>
    </row>
    <row r="110" spans="1:29" x14ac:dyDescent="0.25">
      <c r="A110" s="6">
        <v>45778</v>
      </c>
      <c r="B110" s="7" t="s">
        <v>50</v>
      </c>
      <c r="C110" s="8">
        <v>545001</v>
      </c>
      <c r="D110" s="8" t="str">
        <f t="shared" si="13"/>
        <v>0545001</v>
      </c>
      <c r="E110" s="8" t="str">
        <f t="shared" si="14"/>
        <v>0545</v>
      </c>
      <c r="F110" s="8" t="str">
        <f>IFERROR(INDEX('[1]Fazenda por eps'!$E:$E,MATCH(E110,'[1]Fazenda por eps'!$A:$A,0)),"")</f>
        <v>NILZA</v>
      </c>
      <c r="G110" s="8" t="s">
        <v>38</v>
      </c>
      <c r="H110" s="2"/>
      <c r="I110" s="2"/>
      <c r="J110" s="2"/>
      <c r="K110" s="2"/>
      <c r="L110" s="2"/>
      <c r="M110" s="2"/>
      <c r="N110" s="9">
        <v>14</v>
      </c>
      <c r="O110" s="2"/>
      <c r="P110" s="2"/>
      <c r="Q110" s="2"/>
      <c r="R110" s="2"/>
      <c r="S110" s="13">
        <f t="shared" si="15"/>
        <v>0</v>
      </c>
      <c r="T110" s="13">
        <f t="shared" si="16"/>
        <v>0</v>
      </c>
      <c r="U110" s="13">
        <f t="shared" si="17"/>
        <v>0</v>
      </c>
      <c r="V110" s="13">
        <f t="shared" si="18"/>
        <v>0</v>
      </c>
      <c r="W110" s="13">
        <f t="shared" si="19"/>
        <v>0</v>
      </c>
      <c r="X110" s="13">
        <f t="shared" si="20"/>
        <v>0</v>
      </c>
      <c r="Y110" s="13">
        <f t="shared" si="21"/>
        <v>4.0345821325648415E-2</v>
      </c>
      <c r="Z110" s="13">
        <f t="shared" si="22"/>
        <v>0</v>
      </c>
      <c r="AA110" s="13">
        <f t="shared" si="23"/>
        <v>0</v>
      </c>
      <c r="AB110" s="13">
        <f t="shared" si="24"/>
        <v>0</v>
      </c>
      <c r="AC110" s="13">
        <f t="shared" si="25"/>
        <v>0</v>
      </c>
    </row>
    <row r="111" spans="1:29" x14ac:dyDescent="0.25">
      <c r="A111" s="6">
        <v>45778</v>
      </c>
      <c r="B111" s="7" t="s">
        <v>50</v>
      </c>
      <c r="C111" s="8">
        <v>545002</v>
      </c>
      <c r="D111" s="8" t="str">
        <f t="shared" si="13"/>
        <v>0545002</v>
      </c>
      <c r="E111" s="8" t="str">
        <f t="shared" si="14"/>
        <v>0545</v>
      </c>
      <c r="F111" s="8" t="str">
        <f>IFERROR(INDEX('[1]Fazenda por eps'!$E:$E,MATCH(E111,'[1]Fazenda por eps'!$A:$A,0)),"")</f>
        <v>NILZA</v>
      </c>
      <c r="G111" s="8" t="s">
        <v>38</v>
      </c>
      <c r="H111" s="2"/>
      <c r="I111" s="2"/>
      <c r="J111" s="2"/>
      <c r="K111" s="2"/>
      <c r="L111" s="2"/>
      <c r="M111" s="2"/>
      <c r="N111" s="9">
        <v>31</v>
      </c>
      <c r="O111" s="2"/>
      <c r="P111" s="2"/>
      <c r="Q111" s="2"/>
      <c r="R111" s="2"/>
      <c r="S111" s="13">
        <f t="shared" si="15"/>
        <v>0</v>
      </c>
      <c r="T111" s="13">
        <f t="shared" si="16"/>
        <v>0</v>
      </c>
      <c r="U111" s="13">
        <f t="shared" si="17"/>
        <v>0</v>
      </c>
      <c r="V111" s="13">
        <f t="shared" si="18"/>
        <v>0</v>
      </c>
      <c r="W111" s="13">
        <f t="shared" si="19"/>
        <v>0</v>
      </c>
      <c r="X111" s="13">
        <f t="shared" si="20"/>
        <v>0</v>
      </c>
      <c r="Y111" s="13">
        <f t="shared" si="21"/>
        <v>8.9337175792507204E-2</v>
      </c>
      <c r="Z111" s="13">
        <f t="shared" si="22"/>
        <v>0</v>
      </c>
      <c r="AA111" s="13">
        <f t="shared" si="23"/>
        <v>0</v>
      </c>
      <c r="AB111" s="13">
        <f t="shared" si="24"/>
        <v>0</v>
      </c>
      <c r="AC111" s="13">
        <f t="shared" si="25"/>
        <v>0</v>
      </c>
    </row>
    <row r="112" spans="1:29" x14ac:dyDescent="0.25">
      <c r="A112" s="6">
        <v>45778</v>
      </c>
      <c r="B112" s="7" t="s">
        <v>50</v>
      </c>
      <c r="C112" s="8">
        <v>545004</v>
      </c>
      <c r="D112" s="8" t="str">
        <f t="shared" si="13"/>
        <v>0545004</v>
      </c>
      <c r="E112" s="8" t="str">
        <f t="shared" si="14"/>
        <v>0545</v>
      </c>
      <c r="F112" s="8" t="str">
        <f>IFERROR(INDEX('[1]Fazenda por eps'!$E:$E,MATCH(E112,'[1]Fazenda por eps'!$A:$A,0)),"")</f>
        <v>NILZA</v>
      </c>
      <c r="G112" s="8" t="s">
        <v>38</v>
      </c>
      <c r="H112" s="2"/>
      <c r="I112" s="2"/>
      <c r="J112" s="2"/>
      <c r="K112" s="2"/>
      <c r="L112" s="2"/>
      <c r="M112" s="2"/>
      <c r="N112" s="9">
        <v>7</v>
      </c>
      <c r="O112" s="2"/>
      <c r="P112" s="2"/>
      <c r="Q112" s="2"/>
      <c r="R112" s="2"/>
      <c r="S112" s="13">
        <f t="shared" si="15"/>
        <v>0</v>
      </c>
      <c r="T112" s="13">
        <f t="shared" si="16"/>
        <v>0</v>
      </c>
      <c r="U112" s="13">
        <f t="shared" si="17"/>
        <v>0</v>
      </c>
      <c r="V112" s="13">
        <f t="shared" si="18"/>
        <v>0</v>
      </c>
      <c r="W112" s="13">
        <f t="shared" si="19"/>
        <v>0</v>
      </c>
      <c r="X112" s="13">
        <f t="shared" si="20"/>
        <v>0</v>
      </c>
      <c r="Y112" s="13">
        <f t="shared" si="21"/>
        <v>2.0172910662824207E-2</v>
      </c>
      <c r="Z112" s="13">
        <f t="shared" si="22"/>
        <v>0</v>
      </c>
      <c r="AA112" s="13">
        <f t="shared" si="23"/>
        <v>0</v>
      </c>
      <c r="AB112" s="13">
        <f t="shared" si="24"/>
        <v>0</v>
      </c>
      <c r="AC112" s="13">
        <f t="shared" si="25"/>
        <v>0</v>
      </c>
    </row>
    <row r="113" spans="1:29" x14ac:dyDescent="0.25">
      <c r="A113" s="6">
        <v>45778</v>
      </c>
      <c r="B113" s="7" t="s">
        <v>51</v>
      </c>
      <c r="C113" s="8">
        <v>589001</v>
      </c>
      <c r="D113" s="8" t="str">
        <f t="shared" si="13"/>
        <v>0589001</v>
      </c>
      <c r="E113" s="8" t="str">
        <f t="shared" si="14"/>
        <v>0589</v>
      </c>
      <c r="F113" s="8" t="str">
        <f>IFERROR(INDEX('[1]Fazenda por eps'!$E:$E,MATCH(E113,'[1]Fazenda por eps'!$A:$A,0)),"")</f>
        <v>JFI ITATINGA</v>
      </c>
      <c r="G113" s="8" t="s">
        <v>13</v>
      </c>
      <c r="H113" s="2"/>
      <c r="I113" s="2"/>
      <c r="J113" s="2"/>
      <c r="K113" s="2"/>
      <c r="L113" s="2"/>
      <c r="M113" s="2"/>
      <c r="N113" s="9">
        <v>24</v>
      </c>
      <c r="O113" s="2"/>
      <c r="P113" s="2"/>
      <c r="Q113" s="2"/>
      <c r="R113" s="2"/>
      <c r="S113" s="13">
        <f t="shared" si="15"/>
        <v>0</v>
      </c>
      <c r="T113" s="13">
        <f t="shared" si="16"/>
        <v>0</v>
      </c>
      <c r="U113" s="13">
        <f t="shared" si="17"/>
        <v>0</v>
      </c>
      <c r="V113" s="13">
        <f t="shared" si="18"/>
        <v>0</v>
      </c>
      <c r="W113" s="13">
        <f t="shared" si="19"/>
        <v>0</v>
      </c>
      <c r="X113" s="13">
        <f t="shared" si="20"/>
        <v>0</v>
      </c>
      <c r="Y113" s="13">
        <f t="shared" si="21"/>
        <v>6.9164265129683003E-2</v>
      </c>
      <c r="Z113" s="13">
        <f t="shared" si="22"/>
        <v>0</v>
      </c>
      <c r="AA113" s="13">
        <f t="shared" si="23"/>
        <v>0</v>
      </c>
      <c r="AB113" s="13">
        <f t="shared" si="24"/>
        <v>0</v>
      </c>
      <c r="AC113" s="13">
        <f t="shared" si="25"/>
        <v>0</v>
      </c>
    </row>
    <row r="114" spans="1:29" x14ac:dyDescent="0.25">
      <c r="A114" s="6">
        <v>45778</v>
      </c>
      <c r="B114" s="7" t="s">
        <v>51</v>
      </c>
      <c r="C114" s="8">
        <v>589002</v>
      </c>
      <c r="D114" s="8" t="str">
        <f t="shared" si="13"/>
        <v>0589002</v>
      </c>
      <c r="E114" s="8" t="str">
        <f t="shared" si="14"/>
        <v>0589</v>
      </c>
      <c r="F114" s="8" t="str">
        <f>IFERROR(INDEX('[1]Fazenda por eps'!$E:$E,MATCH(E114,'[1]Fazenda por eps'!$A:$A,0)),"")</f>
        <v>JFI ITATINGA</v>
      </c>
      <c r="G114" s="8" t="s">
        <v>13</v>
      </c>
      <c r="H114" s="2"/>
      <c r="I114" s="2"/>
      <c r="J114" s="2"/>
      <c r="K114" s="2"/>
      <c r="L114" s="2"/>
      <c r="M114" s="2"/>
      <c r="N114" s="9">
        <v>5</v>
      </c>
      <c r="O114" s="2"/>
      <c r="P114" s="2"/>
      <c r="Q114" s="2"/>
      <c r="R114" s="2"/>
      <c r="S114" s="13">
        <f t="shared" si="15"/>
        <v>0</v>
      </c>
      <c r="T114" s="13">
        <f t="shared" si="16"/>
        <v>0</v>
      </c>
      <c r="U114" s="13">
        <f t="shared" si="17"/>
        <v>0</v>
      </c>
      <c r="V114" s="13">
        <f t="shared" si="18"/>
        <v>0</v>
      </c>
      <c r="W114" s="13">
        <f t="shared" si="19"/>
        <v>0</v>
      </c>
      <c r="X114" s="13">
        <f t="shared" si="20"/>
        <v>0</v>
      </c>
      <c r="Y114" s="13">
        <f t="shared" si="21"/>
        <v>1.4409221902017291E-2</v>
      </c>
      <c r="Z114" s="13">
        <f t="shared" si="22"/>
        <v>0</v>
      </c>
      <c r="AA114" s="13">
        <f t="shared" si="23"/>
        <v>0</v>
      </c>
      <c r="AB114" s="13">
        <f t="shared" si="24"/>
        <v>0</v>
      </c>
      <c r="AC114" s="13">
        <f t="shared" si="25"/>
        <v>0</v>
      </c>
    </row>
    <row r="115" spans="1:29" x14ac:dyDescent="0.25">
      <c r="A115" s="6">
        <v>45778</v>
      </c>
      <c r="B115" s="7" t="s">
        <v>51</v>
      </c>
      <c r="C115" s="8">
        <v>589004</v>
      </c>
      <c r="D115" s="8" t="str">
        <f t="shared" si="13"/>
        <v>0589004</v>
      </c>
      <c r="E115" s="8" t="str">
        <f t="shared" si="14"/>
        <v>0589</v>
      </c>
      <c r="F115" s="8" t="str">
        <f>IFERROR(INDEX('[1]Fazenda por eps'!$E:$E,MATCH(E115,'[1]Fazenda por eps'!$A:$A,0)),"")</f>
        <v>JFI ITATINGA</v>
      </c>
      <c r="G115" s="8" t="s">
        <v>13</v>
      </c>
      <c r="H115" s="2"/>
      <c r="I115" s="2"/>
      <c r="J115" s="2"/>
      <c r="K115" s="2"/>
      <c r="L115" s="2"/>
      <c r="M115" s="2"/>
      <c r="N115" s="9">
        <v>6</v>
      </c>
      <c r="O115" s="2"/>
      <c r="P115" s="2"/>
      <c r="Q115" s="2"/>
      <c r="R115" s="2"/>
      <c r="S115" s="13">
        <f t="shared" si="15"/>
        <v>0</v>
      </c>
      <c r="T115" s="13">
        <f t="shared" si="16"/>
        <v>0</v>
      </c>
      <c r="U115" s="13">
        <f t="shared" si="17"/>
        <v>0</v>
      </c>
      <c r="V115" s="13">
        <f t="shared" si="18"/>
        <v>0</v>
      </c>
      <c r="W115" s="13">
        <f t="shared" si="19"/>
        <v>0</v>
      </c>
      <c r="X115" s="13">
        <f t="shared" si="20"/>
        <v>0</v>
      </c>
      <c r="Y115" s="13">
        <f t="shared" si="21"/>
        <v>1.7291066282420751E-2</v>
      </c>
      <c r="Z115" s="13">
        <f t="shared" si="22"/>
        <v>0</v>
      </c>
      <c r="AA115" s="13">
        <f t="shared" si="23"/>
        <v>0</v>
      </c>
      <c r="AB115" s="13">
        <f t="shared" si="24"/>
        <v>0</v>
      </c>
      <c r="AC115" s="13">
        <f t="shared" si="25"/>
        <v>0</v>
      </c>
    </row>
    <row r="116" spans="1:29" x14ac:dyDescent="0.25">
      <c r="A116" s="6">
        <v>45778</v>
      </c>
      <c r="B116" s="7" t="s">
        <v>51</v>
      </c>
      <c r="C116" s="8">
        <v>589006</v>
      </c>
      <c r="D116" s="8" t="str">
        <f t="shared" si="13"/>
        <v>0589006</v>
      </c>
      <c r="E116" s="8" t="str">
        <f t="shared" si="14"/>
        <v>0589</v>
      </c>
      <c r="F116" s="8" t="str">
        <f>IFERROR(INDEX('[1]Fazenda por eps'!$E:$E,MATCH(E116,'[1]Fazenda por eps'!$A:$A,0)),"")</f>
        <v>JFI ITATINGA</v>
      </c>
      <c r="G116" s="8" t="s">
        <v>13</v>
      </c>
      <c r="H116" s="2"/>
      <c r="I116" s="2"/>
      <c r="J116" s="2"/>
      <c r="K116" s="2"/>
      <c r="L116" s="2"/>
      <c r="M116" s="2"/>
      <c r="N116" s="9">
        <v>0</v>
      </c>
      <c r="O116" s="2"/>
      <c r="P116" s="2"/>
      <c r="Q116" s="2"/>
      <c r="R116" s="2"/>
      <c r="S116" s="13">
        <f t="shared" si="15"/>
        <v>0</v>
      </c>
      <c r="T116" s="13">
        <f t="shared" si="16"/>
        <v>0</v>
      </c>
      <c r="U116" s="13">
        <f t="shared" si="17"/>
        <v>0</v>
      </c>
      <c r="V116" s="13">
        <f t="shared" si="18"/>
        <v>0</v>
      </c>
      <c r="W116" s="13">
        <f t="shared" si="19"/>
        <v>0</v>
      </c>
      <c r="X116" s="13">
        <f t="shared" si="20"/>
        <v>0</v>
      </c>
      <c r="Y116" s="13">
        <f t="shared" si="21"/>
        <v>0</v>
      </c>
      <c r="Z116" s="13">
        <f t="shared" si="22"/>
        <v>0</v>
      </c>
      <c r="AA116" s="13">
        <f t="shared" si="23"/>
        <v>0</v>
      </c>
      <c r="AB116" s="13">
        <f t="shared" si="24"/>
        <v>0</v>
      </c>
      <c r="AC116" s="13">
        <f t="shared" si="25"/>
        <v>0</v>
      </c>
    </row>
    <row r="117" spans="1:29" x14ac:dyDescent="0.25">
      <c r="A117" s="6">
        <v>45778</v>
      </c>
      <c r="B117" s="7" t="s">
        <v>52</v>
      </c>
      <c r="C117" s="8">
        <v>508008</v>
      </c>
      <c r="D117" s="8" t="str">
        <f t="shared" si="13"/>
        <v>0508008</v>
      </c>
      <c r="E117" s="8" t="str">
        <f t="shared" si="14"/>
        <v>0508</v>
      </c>
      <c r="F117" s="8" t="str">
        <f>IFERROR(INDEX('[1]Fazenda por eps'!$E:$E,MATCH(E117,'[1]Fazenda por eps'!$A:$A,0)),"")</f>
        <v>SOLLUM</v>
      </c>
      <c r="G117" s="8" t="s">
        <v>18</v>
      </c>
      <c r="H117" s="2"/>
      <c r="I117" s="2"/>
      <c r="J117" s="2"/>
      <c r="K117" s="2"/>
      <c r="L117" s="2"/>
      <c r="M117" s="2"/>
      <c r="N117" s="9">
        <v>34</v>
      </c>
      <c r="O117" s="2"/>
      <c r="P117" s="2"/>
      <c r="Q117" s="2"/>
      <c r="R117" s="2"/>
      <c r="S117" s="13">
        <f t="shared" si="15"/>
        <v>0</v>
      </c>
      <c r="T117" s="13">
        <f t="shared" si="16"/>
        <v>0</v>
      </c>
      <c r="U117" s="13">
        <f t="shared" si="17"/>
        <v>0</v>
      </c>
      <c r="V117" s="13">
        <f t="shared" si="18"/>
        <v>0</v>
      </c>
      <c r="W117" s="13">
        <f t="shared" si="19"/>
        <v>0</v>
      </c>
      <c r="X117" s="13">
        <f t="shared" si="20"/>
        <v>0</v>
      </c>
      <c r="Y117" s="13">
        <f t="shared" si="21"/>
        <v>9.7982708933717577E-2</v>
      </c>
      <c r="Z117" s="13">
        <f t="shared" si="22"/>
        <v>0</v>
      </c>
      <c r="AA117" s="13">
        <f t="shared" si="23"/>
        <v>0</v>
      </c>
      <c r="AB117" s="13">
        <f t="shared" si="24"/>
        <v>0</v>
      </c>
      <c r="AC117" s="13">
        <f t="shared" si="25"/>
        <v>0</v>
      </c>
    </row>
    <row r="118" spans="1:29" x14ac:dyDescent="0.25">
      <c r="A118" s="6">
        <v>45778</v>
      </c>
      <c r="B118" s="7" t="s">
        <v>53</v>
      </c>
      <c r="C118" s="8">
        <v>469001</v>
      </c>
      <c r="D118" s="8" t="str">
        <f t="shared" si="13"/>
        <v>0469001</v>
      </c>
      <c r="E118" s="8" t="str">
        <f t="shared" si="14"/>
        <v>0469</v>
      </c>
      <c r="F118" s="8" t="str">
        <f>IFERROR(INDEX('[1]Fazenda por eps'!$E:$E,MATCH(E118,'[1]Fazenda por eps'!$A:$A,0)),"")</f>
        <v>JFI ITATINGA</v>
      </c>
      <c r="G118" s="8" t="s">
        <v>22</v>
      </c>
      <c r="H118" s="2"/>
      <c r="I118" s="2"/>
      <c r="J118" s="2"/>
      <c r="K118" s="2"/>
      <c r="L118" s="2"/>
      <c r="M118" s="2"/>
      <c r="N118" s="9">
        <v>29</v>
      </c>
      <c r="O118" s="2"/>
      <c r="P118" s="2"/>
      <c r="Q118" s="2"/>
      <c r="R118" s="2"/>
      <c r="S118" s="13">
        <f t="shared" si="15"/>
        <v>0</v>
      </c>
      <c r="T118" s="13">
        <f t="shared" si="16"/>
        <v>0</v>
      </c>
      <c r="U118" s="13">
        <f t="shared" si="17"/>
        <v>0</v>
      </c>
      <c r="V118" s="13">
        <f t="shared" si="18"/>
        <v>0</v>
      </c>
      <c r="W118" s="13">
        <f t="shared" si="19"/>
        <v>0</v>
      </c>
      <c r="X118" s="13">
        <f t="shared" si="20"/>
        <v>0</v>
      </c>
      <c r="Y118" s="13">
        <f t="shared" si="21"/>
        <v>8.3573487031700283E-2</v>
      </c>
      <c r="Z118" s="13">
        <f t="shared" si="22"/>
        <v>0</v>
      </c>
      <c r="AA118" s="13">
        <f t="shared" si="23"/>
        <v>0</v>
      </c>
      <c r="AB118" s="13">
        <f t="shared" si="24"/>
        <v>0</v>
      </c>
      <c r="AC118" s="13">
        <f t="shared" si="25"/>
        <v>0</v>
      </c>
    </row>
    <row r="119" spans="1:29" x14ac:dyDescent="0.25">
      <c r="A119" s="6">
        <v>45778</v>
      </c>
      <c r="B119" s="7" t="s">
        <v>54</v>
      </c>
      <c r="C119" s="8">
        <v>355001</v>
      </c>
      <c r="D119" s="8" t="str">
        <f t="shared" si="13"/>
        <v>0355001</v>
      </c>
      <c r="E119" s="8" t="str">
        <f t="shared" si="14"/>
        <v>0355</v>
      </c>
      <c r="F119" s="11" t="s">
        <v>80</v>
      </c>
      <c r="G119" s="8" t="s">
        <v>7</v>
      </c>
      <c r="H119" s="2"/>
      <c r="I119" s="2"/>
      <c r="J119" s="2"/>
      <c r="K119" s="2"/>
      <c r="L119" s="2"/>
      <c r="M119" s="2"/>
      <c r="N119" s="9">
        <v>1</v>
      </c>
      <c r="O119" s="2"/>
      <c r="P119" s="2"/>
      <c r="Q119" s="2"/>
      <c r="R119" s="2"/>
      <c r="S119" s="13">
        <f t="shared" si="15"/>
        <v>0</v>
      </c>
      <c r="T119" s="13">
        <f t="shared" si="16"/>
        <v>0</v>
      </c>
      <c r="U119" s="13">
        <f t="shared" si="17"/>
        <v>0</v>
      </c>
      <c r="V119" s="13">
        <f t="shared" si="18"/>
        <v>0</v>
      </c>
      <c r="W119" s="13">
        <f t="shared" si="19"/>
        <v>0</v>
      </c>
      <c r="X119" s="13">
        <f t="shared" si="20"/>
        <v>0</v>
      </c>
      <c r="Y119" s="13">
        <f t="shared" si="21"/>
        <v>2.881844380403458E-3</v>
      </c>
      <c r="Z119" s="13">
        <f t="shared" si="22"/>
        <v>0</v>
      </c>
      <c r="AA119" s="13">
        <f t="shared" si="23"/>
        <v>0</v>
      </c>
      <c r="AB119" s="13">
        <f t="shared" si="24"/>
        <v>0</v>
      </c>
      <c r="AC119" s="13">
        <f t="shared" si="25"/>
        <v>0</v>
      </c>
    </row>
    <row r="120" spans="1:29" x14ac:dyDescent="0.25">
      <c r="A120" s="6">
        <v>45778</v>
      </c>
      <c r="B120" s="7" t="s">
        <v>54</v>
      </c>
      <c r="C120" s="8">
        <v>355003</v>
      </c>
      <c r="D120" s="8" t="str">
        <f t="shared" si="13"/>
        <v>0355003</v>
      </c>
      <c r="E120" s="8" t="str">
        <f t="shared" si="14"/>
        <v>0355</v>
      </c>
      <c r="F120" s="11" t="s">
        <v>80</v>
      </c>
      <c r="G120" s="8" t="s">
        <v>7</v>
      </c>
      <c r="H120" s="2"/>
      <c r="I120" s="2"/>
      <c r="J120" s="2"/>
      <c r="K120" s="2"/>
      <c r="L120" s="2"/>
      <c r="M120" s="2"/>
      <c r="N120" s="9">
        <v>1</v>
      </c>
      <c r="O120" s="2"/>
      <c r="P120" s="2"/>
      <c r="Q120" s="2"/>
      <c r="R120" s="2"/>
      <c r="S120" s="13">
        <f t="shared" si="15"/>
        <v>0</v>
      </c>
      <c r="T120" s="13">
        <f t="shared" si="16"/>
        <v>0</v>
      </c>
      <c r="U120" s="13">
        <f t="shared" si="17"/>
        <v>0</v>
      </c>
      <c r="V120" s="13">
        <f t="shared" si="18"/>
        <v>0</v>
      </c>
      <c r="W120" s="13">
        <f t="shared" si="19"/>
        <v>0</v>
      </c>
      <c r="X120" s="13">
        <f t="shared" si="20"/>
        <v>0</v>
      </c>
      <c r="Y120" s="13">
        <f t="shared" si="21"/>
        <v>2.881844380403458E-3</v>
      </c>
      <c r="Z120" s="13">
        <f t="shared" si="22"/>
        <v>0</v>
      </c>
      <c r="AA120" s="13">
        <f t="shared" si="23"/>
        <v>0</v>
      </c>
      <c r="AB120" s="13">
        <f t="shared" si="24"/>
        <v>0</v>
      </c>
      <c r="AC120" s="13">
        <f t="shared" si="25"/>
        <v>0</v>
      </c>
    </row>
    <row r="121" spans="1:29" x14ac:dyDescent="0.25">
      <c r="A121" s="6">
        <v>45778</v>
      </c>
      <c r="B121" s="7" t="s">
        <v>54</v>
      </c>
      <c r="C121" s="8">
        <v>355004</v>
      </c>
      <c r="D121" s="8" t="str">
        <f t="shared" si="13"/>
        <v>0355004</v>
      </c>
      <c r="E121" s="8" t="str">
        <f t="shared" si="14"/>
        <v>0355</v>
      </c>
      <c r="F121" s="11" t="s">
        <v>80</v>
      </c>
      <c r="G121" s="8" t="s">
        <v>7</v>
      </c>
      <c r="H121" s="2"/>
      <c r="I121" s="2"/>
      <c r="J121" s="2"/>
      <c r="K121" s="2"/>
      <c r="L121" s="2"/>
      <c r="M121" s="2"/>
      <c r="N121" s="9">
        <v>2</v>
      </c>
      <c r="O121" s="2"/>
      <c r="P121" s="2"/>
      <c r="Q121" s="2"/>
      <c r="R121" s="2"/>
      <c r="S121" s="13">
        <f t="shared" si="15"/>
        <v>0</v>
      </c>
      <c r="T121" s="13">
        <f t="shared" si="16"/>
        <v>0</v>
      </c>
      <c r="U121" s="13">
        <f t="shared" si="17"/>
        <v>0</v>
      </c>
      <c r="V121" s="13">
        <f t="shared" si="18"/>
        <v>0</v>
      </c>
      <c r="W121" s="13">
        <f t="shared" si="19"/>
        <v>0</v>
      </c>
      <c r="X121" s="13">
        <f t="shared" si="20"/>
        <v>0</v>
      </c>
      <c r="Y121" s="13">
        <f t="shared" si="21"/>
        <v>5.763688760806916E-3</v>
      </c>
      <c r="Z121" s="13">
        <f t="shared" si="22"/>
        <v>0</v>
      </c>
      <c r="AA121" s="13">
        <f t="shared" si="23"/>
        <v>0</v>
      </c>
      <c r="AB121" s="13">
        <f t="shared" si="24"/>
        <v>0</v>
      </c>
      <c r="AC121" s="13">
        <f t="shared" si="25"/>
        <v>0</v>
      </c>
    </row>
    <row r="122" spans="1:29" x14ac:dyDescent="0.25">
      <c r="A122" s="6">
        <v>45778</v>
      </c>
      <c r="B122" s="7" t="s">
        <v>54</v>
      </c>
      <c r="C122" s="8">
        <v>355006</v>
      </c>
      <c r="D122" s="8" t="str">
        <f t="shared" si="13"/>
        <v>0355006</v>
      </c>
      <c r="E122" s="8" t="str">
        <f t="shared" si="14"/>
        <v>0355</v>
      </c>
      <c r="F122" s="11" t="s">
        <v>80</v>
      </c>
      <c r="G122" s="8" t="s">
        <v>7</v>
      </c>
      <c r="H122" s="2"/>
      <c r="I122" s="2"/>
      <c r="J122" s="2"/>
      <c r="K122" s="2"/>
      <c r="L122" s="2"/>
      <c r="M122" s="2"/>
      <c r="N122" s="9">
        <v>3</v>
      </c>
      <c r="O122" s="2"/>
      <c r="P122" s="2"/>
      <c r="Q122" s="2"/>
      <c r="R122" s="2"/>
      <c r="S122" s="13">
        <f t="shared" si="15"/>
        <v>0</v>
      </c>
      <c r="T122" s="13">
        <f t="shared" si="16"/>
        <v>0</v>
      </c>
      <c r="U122" s="13">
        <f t="shared" si="17"/>
        <v>0</v>
      </c>
      <c r="V122" s="13">
        <f t="shared" si="18"/>
        <v>0</v>
      </c>
      <c r="W122" s="13">
        <f t="shared" si="19"/>
        <v>0</v>
      </c>
      <c r="X122" s="13">
        <f t="shared" si="20"/>
        <v>0</v>
      </c>
      <c r="Y122" s="13">
        <f t="shared" si="21"/>
        <v>8.6455331412103754E-3</v>
      </c>
      <c r="Z122" s="13">
        <f t="shared" si="22"/>
        <v>0</v>
      </c>
      <c r="AA122" s="13">
        <f t="shared" si="23"/>
        <v>0</v>
      </c>
      <c r="AB122" s="13">
        <f t="shared" si="24"/>
        <v>0</v>
      </c>
      <c r="AC122" s="13">
        <f t="shared" si="25"/>
        <v>0</v>
      </c>
    </row>
    <row r="123" spans="1:29" x14ac:dyDescent="0.25">
      <c r="A123" s="6">
        <v>45778</v>
      </c>
      <c r="B123" s="7" t="s">
        <v>54</v>
      </c>
      <c r="C123" s="8">
        <v>355009</v>
      </c>
      <c r="D123" s="8" t="str">
        <f t="shared" si="13"/>
        <v>0355009</v>
      </c>
      <c r="E123" s="8" t="str">
        <f t="shared" si="14"/>
        <v>0355</v>
      </c>
      <c r="F123" s="11" t="s">
        <v>80</v>
      </c>
      <c r="G123" s="8" t="s">
        <v>7</v>
      </c>
      <c r="H123" s="2"/>
      <c r="I123" s="2"/>
      <c r="J123" s="2"/>
      <c r="K123" s="2"/>
      <c r="L123" s="2"/>
      <c r="M123" s="2"/>
      <c r="N123" s="9">
        <v>18</v>
      </c>
      <c r="O123" s="2"/>
      <c r="P123" s="2"/>
      <c r="Q123" s="2"/>
      <c r="R123" s="2"/>
      <c r="S123" s="13">
        <f t="shared" si="15"/>
        <v>0</v>
      </c>
      <c r="T123" s="13">
        <f t="shared" si="16"/>
        <v>0</v>
      </c>
      <c r="U123" s="13">
        <f t="shared" si="17"/>
        <v>0</v>
      </c>
      <c r="V123" s="13">
        <f t="shared" si="18"/>
        <v>0</v>
      </c>
      <c r="W123" s="13">
        <f t="shared" si="19"/>
        <v>0</v>
      </c>
      <c r="X123" s="13">
        <f t="shared" si="20"/>
        <v>0</v>
      </c>
      <c r="Y123" s="13">
        <f t="shared" si="21"/>
        <v>5.1873198847262249E-2</v>
      </c>
      <c r="Z123" s="13">
        <f t="shared" si="22"/>
        <v>0</v>
      </c>
      <c r="AA123" s="13">
        <f t="shared" si="23"/>
        <v>0</v>
      </c>
      <c r="AB123" s="13">
        <f t="shared" si="24"/>
        <v>0</v>
      </c>
      <c r="AC123" s="13">
        <f t="shared" si="25"/>
        <v>0</v>
      </c>
    </row>
    <row r="124" spans="1:29" x14ac:dyDescent="0.25">
      <c r="A124" s="6">
        <v>45778</v>
      </c>
      <c r="B124" s="7" t="s">
        <v>55</v>
      </c>
      <c r="C124" s="8">
        <v>436005</v>
      </c>
      <c r="D124" s="8" t="str">
        <f t="shared" si="13"/>
        <v>0436005</v>
      </c>
      <c r="E124" s="8" t="str">
        <f t="shared" si="14"/>
        <v>0436</v>
      </c>
      <c r="F124" s="11" t="str">
        <f>IFERROR(INDEX('[1]Fazenda por eps'!$E:$E,MATCH(E124,'[1]Fazenda por eps'!$A:$A,0)),"")</f>
        <v>GERAÇÃO</v>
      </c>
      <c r="G124" s="8" t="s">
        <v>7</v>
      </c>
      <c r="H124" s="2"/>
      <c r="I124" s="2"/>
      <c r="J124" s="2"/>
      <c r="K124" s="2"/>
      <c r="L124" s="2"/>
      <c r="M124" s="2"/>
      <c r="N124" s="9">
        <v>9</v>
      </c>
      <c r="O124" s="2"/>
      <c r="P124" s="2"/>
      <c r="Q124" s="2"/>
      <c r="R124" s="2"/>
      <c r="S124" s="13">
        <f t="shared" si="15"/>
        <v>0</v>
      </c>
      <c r="T124" s="13">
        <f t="shared" si="16"/>
        <v>0</v>
      </c>
      <c r="U124" s="13">
        <f t="shared" si="17"/>
        <v>0</v>
      </c>
      <c r="V124" s="13">
        <f t="shared" si="18"/>
        <v>0</v>
      </c>
      <c r="W124" s="13">
        <f t="shared" si="19"/>
        <v>0</v>
      </c>
      <c r="X124" s="13">
        <f t="shared" si="20"/>
        <v>0</v>
      </c>
      <c r="Y124" s="13">
        <f t="shared" si="21"/>
        <v>2.5936599423631124E-2</v>
      </c>
      <c r="Z124" s="13">
        <f t="shared" si="22"/>
        <v>0</v>
      </c>
      <c r="AA124" s="13">
        <f t="shared" si="23"/>
        <v>0</v>
      </c>
      <c r="AB124" s="13">
        <f t="shared" si="24"/>
        <v>0</v>
      </c>
      <c r="AC124" s="13">
        <f t="shared" si="25"/>
        <v>0</v>
      </c>
    </row>
    <row r="125" spans="1:29" x14ac:dyDescent="0.25">
      <c r="A125" s="6">
        <v>45778</v>
      </c>
      <c r="B125" s="2"/>
      <c r="C125" s="8">
        <v>436007</v>
      </c>
      <c r="D125" s="8" t="str">
        <f t="shared" si="13"/>
        <v>0436007</v>
      </c>
      <c r="E125" s="8" t="str">
        <f t="shared" si="14"/>
        <v>0436</v>
      </c>
      <c r="F125" s="8" t="str">
        <f>IFERROR(INDEX('[1]Fazenda por eps'!$E:$E,MATCH(E125,'[1]Fazenda por eps'!$A:$A,0)),"")</f>
        <v>GERAÇÃO</v>
      </c>
      <c r="G125" s="8" t="s">
        <v>7</v>
      </c>
      <c r="H125" s="2"/>
      <c r="I125" s="2"/>
      <c r="J125" s="2"/>
      <c r="K125" s="2"/>
      <c r="L125" s="2"/>
      <c r="M125" s="2"/>
      <c r="N125" s="9">
        <v>13</v>
      </c>
      <c r="O125" s="2"/>
      <c r="P125" s="2"/>
      <c r="Q125" s="2"/>
      <c r="R125" s="2"/>
      <c r="S125" s="13">
        <f t="shared" si="15"/>
        <v>0</v>
      </c>
      <c r="T125" s="13">
        <f t="shared" si="16"/>
        <v>0</v>
      </c>
      <c r="U125" s="13">
        <f t="shared" si="17"/>
        <v>0</v>
      </c>
      <c r="V125" s="13">
        <f t="shared" si="18"/>
        <v>0</v>
      </c>
      <c r="W125" s="13">
        <f t="shared" si="19"/>
        <v>0</v>
      </c>
      <c r="X125" s="13">
        <f t="shared" si="20"/>
        <v>0</v>
      </c>
      <c r="Y125" s="13">
        <f t="shared" si="21"/>
        <v>3.7463976945244955E-2</v>
      </c>
      <c r="Z125" s="13">
        <f t="shared" si="22"/>
        <v>0</v>
      </c>
      <c r="AA125" s="13">
        <f t="shared" si="23"/>
        <v>0</v>
      </c>
      <c r="AB125" s="13">
        <f t="shared" si="24"/>
        <v>0</v>
      </c>
      <c r="AC125" s="13">
        <f t="shared" si="25"/>
        <v>0</v>
      </c>
    </row>
    <row r="126" spans="1:29" x14ac:dyDescent="0.25">
      <c r="A126" s="6">
        <v>45778</v>
      </c>
      <c r="B126" s="7" t="s">
        <v>56</v>
      </c>
      <c r="C126" s="8">
        <v>425020</v>
      </c>
      <c r="D126" s="8" t="str">
        <f t="shared" si="13"/>
        <v>0425020</v>
      </c>
      <c r="E126" s="8" t="str">
        <f t="shared" si="14"/>
        <v>0425</v>
      </c>
      <c r="F126" s="8" t="str">
        <f>IFERROR(INDEX('[1]Fazenda por eps'!$E:$E,MATCH(E126,'[1]Fazenda por eps'!$A:$A,0)),"")</f>
        <v>NILZA</v>
      </c>
      <c r="G126" s="8" t="s">
        <v>47</v>
      </c>
      <c r="H126" s="2"/>
      <c r="I126" s="2"/>
      <c r="J126" s="2"/>
      <c r="K126" s="2"/>
      <c r="L126" s="2"/>
      <c r="M126" s="2"/>
      <c r="N126" s="9">
        <v>18</v>
      </c>
      <c r="O126" s="2"/>
      <c r="P126" s="2"/>
      <c r="Q126" s="2"/>
      <c r="R126" s="2"/>
      <c r="S126" s="13">
        <f t="shared" si="15"/>
        <v>0</v>
      </c>
      <c r="T126" s="13">
        <f t="shared" si="16"/>
        <v>0</v>
      </c>
      <c r="U126" s="13">
        <f t="shared" si="17"/>
        <v>0</v>
      </c>
      <c r="V126" s="13">
        <f t="shared" si="18"/>
        <v>0</v>
      </c>
      <c r="W126" s="13">
        <f t="shared" si="19"/>
        <v>0</v>
      </c>
      <c r="X126" s="13">
        <f t="shared" si="20"/>
        <v>0</v>
      </c>
      <c r="Y126" s="13">
        <f t="shared" si="21"/>
        <v>5.1873198847262249E-2</v>
      </c>
      <c r="Z126" s="13">
        <f t="shared" si="22"/>
        <v>0</v>
      </c>
      <c r="AA126" s="13">
        <f t="shared" si="23"/>
        <v>0</v>
      </c>
      <c r="AB126" s="13">
        <f t="shared" si="24"/>
        <v>0</v>
      </c>
      <c r="AC126" s="13">
        <f t="shared" si="25"/>
        <v>0</v>
      </c>
    </row>
    <row r="127" spans="1:29" x14ac:dyDescent="0.25">
      <c r="A127" s="6">
        <v>45778</v>
      </c>
      <c r="B127" s="7" t="s">
        <v>57</v>
      </c>
      <c r="C127" s="8">
        <v>564006</v>
      </c>
      <c r="D127" s="8" t="str">
        <f t="shared" si="13"/>
        <v>0564006</v>
      </c>
      <c r="E127" s="8" t="str">
        <f t="shared" si="14"/>
        <v>0564</v>
      </c>
      <c r="F127" s="8" t="str">
        <f>IFERROR(INDEX('[1]Fazenda por eps'!$E:$E,MATCH(E127,'[1]Fazenda por eps'!$A:$A,0)),"")</f>
        <v>JFI ITATINGA</v>
      </c>
      <c r="G127" s="8" t="s">
        <v>13</v>
      </c>
      <c r="H127" s="2"/>
      <c r="I127" s="2"/>
      <c r="J127" s="2"/>
      <c r="K127" s="2"/>
      <c r="L127" s="2"/>
      <c r="M127" s="2"/>
      <c r="N127" s="9">
        <v>11</v>
      </c>
      <c r="O127" s="2"/>
      <c r="P127" s="2"/>
      <c r="Q127" s="2"/>
      <c r="R127" s="2"/>
      <c r="S127" s="13">
        <f t="shared" si="15"/>
        <v>0</v>
      </c>
      <c r="T127" s="13">
        <f t="shared" si="16"/>
        <v>0</v>
      </c>
      <c r="U127" s="13">
        <f t="shared" si="17"/>
        <v>0</v>
      </c>
      <c r="V127" s="13">
        <f t="shared" si="18"/>
        <v>0</v>
      </c>
      <c r="W127" s="13">
        <f t="shared" si="19"/>
        <v>0</v>
      </c>
      <c r="X127" s="13">
        <f t="shared" si="20"/>
        <v>0</v>
      </c>
      <c r="Y127" s="13">
        <f t="shared" si="21"/>
        <v>3.1700288184438041E-2</v>
      </c>
      <c r="Z127" s="13">
        <f t="shared" si="22"/>
        <v>0</v>
      </c>
      <c r="AA127" s="13">
        <f t="shared" si="23"/>
        <v>0</v>
      </c>
      <c r="AB127" s="13">
        <f t="shared" si="24"/>
        <v>0</v>
      </c>
      <c r="AC127" s="13">
        <f t="shared" si="25"/>
        <v>0</v>
      </c>
    </row>
    <row r="128" spans="1:29" x14ac:dyDescent="0.25">
      <c r="A128" s="6">
        <v>45778</v>
      </c>
      <c r="B128" s="7" t="s">
        <v>58</v>
      </c>
      <c r="C128" s="8">
        <v>560007</v>
      </c>
      <c r="D128" s="8" t="str">
        <f t="shared" si="13"/>
        <v>0560007</v>
      </c>
      <c r="E128" s="8" t="str">
        <f t="shared" si="14"/>
        <v>0560</v>
      </c>
      <c r="F128" s="8" t="str">
        <f>IFERROR(INDEX('[1]Fazenda por eps'!$E:$E,MATCH(E128,'[1]Fazenda por eps'!$A:$A,0)),"")</f>
        <v>JFI ITATINGA</v>
      </c>
      <c r="G128" s="8" t="s">
        <v>13</v>
      </c>
      <c r="H128" s="2"/>
      <c r="I128" s="2"/>
      <c r="J128" s="2"/>
      <c r="K128" s="2"/>
      <c r="L128" s="2"/>
      <c r="M128" s="2"/>
      <c r="N128" s="9">
        <v>6</v>
      </c>
      <c r="O128" s="2"/>
      <c r="P128" s="2"/>
      <c r="Q128" s="2"/>
      <c r="R128" s="2"/>
      <c r="S128" s="13">
        <f t="shared" si="15"/>
        <v>0</v>
      </c>
      <c r="T128" s="13">
        <f t="shared" si="16"/>
        <v>0</v>
      </c>
      <c r="U128" s="13">
        <f t="shared" si="17"/>
        <v>0</v>
      </c>
      <c r="V128" s="13">
        <f t="shared" si="18"/>
        <v>0</v>
      </c>
      <c r="W128" s="13">
        <f t="shared" si="19"/>
        <v>0</v>
      </c>
      <c r="X128" s="13">
        <f t="shared" si="20"/>
        <v>0</v>
      </c>
      <c r="Y128" s="13">
        <f t="shared" si="21"/>
        <v>1.7291066282420751E-2</v>
      </c>
      <c r="Z128" s="13">
        <f t="shared" si="22"/>
        <v>0</v>
      </c>
      <c r="AA128" s="13">
        <f t="shared" si="23"/>
        <v>0</v>
      </c>
      <c r="AB128" s="13">
        <f t="shared" si="24"/>
        <v>0</v>
      </c>
      <c r="AC128" s="13">
        <f t="shared" si="25"/>
        <v>0</v>
      </c>
    </row>
    <row r="129" spans="1:29" x14ac:dyDescent="0.25">
      <c r="A129" s="6">
        <v>45809</v>
      </c>
      <c r="B129" s="7" t="s">
        <v>59</v>
      </c>
      <c r="C129" s="8">
        <v>354002</v>
      </c>
      <c r="D129" s="8" t="str">
        <f t="shared" si="13"/>
        <v>0354002</v>
      </c>
      <c r="E129" s="8" t="str">
        <f t="shared" si="14"/>
        <v>0354</v>
      </c>
      <c r="F129" s="8" t="str">
        <f>IFERROR(INDEX('[1]Fazenda por eps'!$E:$E,MATCH(E129,'[1]Fazenda por eps'!$A:$A,0)),"")</f>
        <v>JFI DUARTINA</v>
      </c>
      <c r="G129" s="8" t="s">
        <v>7</v>
      </c>
      <c r="H129" s="2"/>
      <c r="I129" s="2"/>
      <c r="J129" s="2"/>
      <c r="K129" s="2"/>
      <c r="L129" s="2"/>
      <c r="M129" s="2"/>
      <c r="N129" s="2"/>
      <c r="O129" s="9">
        <v>35</v>
      </c>
      <c r="P129" s="2"/>
      <c r="Q129" s="2"/>
      <c r="R129" s="2"/>
      <c r="S129" s="13">
        <f t="shared" si="15"/>
        <v>0</v>
      </c>
      <c r="T129" s="13">
        <f t="shared" si="16"/>
        <v>0</v>
      </c>
      <c r="U129" s="13">
        <f t="shared" si="17"/>
        <v>0</v>
      </c>
      <c r="V129" s="13">
        <f t="shared" si="18"/>
        <v>0</v>
      </c>
      <c r="W129" s="13">
        <f t="shared" si="19"/>
        <v>0</v>
      </c>
      <c r="X129" s="13">
        <f t="shared" si="20"/>
        <v>0</v>
      </c>
      <c r="Y129" s="13">
        <f t="shared" si="21"/>
        <v>0</v>
      </c>
      <c r="Z129" s="13">
        <f t="shared" si="22"/>
        <v>0.10903426791277258</v>
      </c>
      <c r="AA129" s="13">
        <f t="shared" si="23"/>
        <v>0</v>
      </c>
      <c r="AB129" s="13">
        <f t="shared" si="24"/>
        <v>0</v>
      </c>
      <c r="AC129" s="13">
        <f t="shared" si="25"/>
        <v>0</v>
      </c>
    </row>
    <row r="130" spans="1:29" x14ac:dyDescent="0.25">
      <c r="A130" s="6">
        <v>45809</v>
      </c>
      <c r="B130" s="2"/>
      <c r="C130" s="8">
        <v>354005</v>
      </c>
      <c r="D130" s="8" t="str">
        <f t="shared" si="13"/>
        <v>0354005</v>
      </c>
      <c r="E130" s="8" t="str">
        <f t="shared" si="14"/>
        <v>0354</v>
      </c>
      <c r="F130" s="8" t="str">
        <f>IFERROR(INDEX('[1]Fazenda por eps'!$E:$E,MATCH(E130,'[1]Fazenda por eps'!$A:$A,0)),"")</f>
        <v>JFI DUARTINA</v>
      </c>
      <c r="G130" s="8" t="s">
        <v>7</v>
      </c>
      <c r="H130" s="2"/>
      <c r="I130" s="2"/>
      <c r="J130" s="2"/>
      <c r="K130" s="2"/>
      <c r="L130" s="2"/>
      <c r="M130" s="2"/>
      <c r="N130" s="2"/>
      <c r="O130" s="9">
        <v>21</v>
      </c>
      <c r="P130" s="2"/>
      <c r="Q130" s="2"/>
      <c r="R130" s="2"/>
      <c r="S130" s="13">
        <f t="shared" si="15"/>
        <v>0</v>
      </c>
      <c r="T130" s="13">
        <f t="shared" si="16"/>
        <v>0</v>
      </c>
      <c r="U130" s="13">
        <f t="shared" si="17"/>
        <v>0</v>
      </c>
      <c r="V130" s="13">
        <f t="shared" si="18"/>
        <v>0</v>
      </c>
      <c r="W130" s="13">
        <f t="shared" si="19"/>
        <v>0</v>
      </c>
      <c r="X130" s="13">
        <f t="shared" si="20"/>
        <v>0</v>
      </c>
      <c r="Y130" s="13">
        <f t="shared" si="21"/>
        <v>0</v>
      </c>
      <c r="Z130" s="13">
        <f t="shared" si="22"/>
        <v>6.5420560747663545E-2</v>
      </c>
      <c r="AA130" s="13">
        <f t="shared" si="23"/>
        <v>0</v>
      </c>
      <c r="AB130" s="13">
        <f t="shared" si="24"/>
        <v>0</v>
      </c>
      <c r="AC130" s="13">
        <f t="shared" si="25"/>
        <v>0</v>
      </c>
    </row>
    <row r="131" spans="1:29" x14ac:dyDescent="0.25">
      <c r="A131" s="6">
        <v>45809</v>
      </c>
      <c r="B131" s="2"/>
      <c r="C131" s="8">
        <v>354006</v>
      </c>
      <c r="D131" s="8" t="str">
        <f t="shared" si="13"/>
        <v>0354006</v>
      </c>
      <c r="E131" s="8" t="str">
        <f t="shared" si="14"/>
        <v>0354</v>
      </c>
      <c r="F131" s="8" t="str">
        <f>IFERROR(INDEX('[1]Fazenda por eps'!$E:$E,MATCH(E131,'[1]Fazenda por eps'!$A:$A,0)),"")</f>
        <v>JFI DUARTINA</v>
      </c>
      <c r="G131" s="8" t="s">
        <v>7</v>
      </c>
      <c r="H131" s="2"/>
      <c r="I131" s="2"/>
      <c r="J131" s="2"/>
      <c r="K131" s="2"/>
      <c r="L131" s="2"/>
      <c r="M131" s="2"/>
      <c r="N131" s="2"/>
      <c r="O131" s="9">
        <v>25</v>
      </c>
      <c r="P131" s="2"/>
      <c r="Q131" s="2"/>
      <c r="R131" s="2"/>
      <c r="S131" s="13">
        <f t="shared" si="15"/>
        <v>0</v>
      </c>
      <c r="T131" s="13">
        <f t="shared" si="16"/>
        <v>0</v>
      </c>
      <c r="U131" s="13">
        <f t="shared" si="17"/>
        <v>0</v>
      </c>
      <c r="V131" s="13">
        <f t="shared" si="18"/>
        <v>0</v>
      </c>
      <c r="W131" s="13">
        <f t="shared" si="19"/>
        <v>0</v>
      </c>
      <c r="X131" s="13">
        <f t="shared" si="20"/>
        <v>0</v>
      </c>
      <c r="Y131" s="13">
        <f t="shared" si="21"/>
        <v>0</v>
      </c>
      <c r="Z131" s="13">
        <f t="shared" si="22"/>
        <v>7.7881619937694699E-2</v>
      </c>
      <c r="AA131" s="13">
        <f t="shared" si="23"/>
        <v>0</v>
      </c>
      <c r="AB131" s="13">
        <f t="shared" si="24"/>
        <v>0</v>
      </c>
      <c r="AC131" s="13">
        <f t="shared" si="25"/>
        <v>0</v>
      </c>
    </row>
    <row r="132" spans="1:29" x14ac:dyDescent="0.25">
      <c r="A132" s="6">
        <v>45809</v>
      </c>
      <c r="B132" s="2"/>
      <c r="C132" s="8">
        <v>354012</v>
      </c>
      <c r="D132" s="8" t="str">
        <f t="shared" ref="D132:D184" si="26">TEXT(C132,"0000000")</f>
        <v>0354012</v>
      </c>
      <c r="E132" s="8" t="str">
        <f t="shared" ref="E132:E178" si="27">LEFT(D132,4)</f>
        <v>0354</v>
      </c>
      <c r="F132" s="8" t="str">
        <f>IFERROR(INDEX('[1]Fazenda por eps'!$E:$E,MATCH(E132,'[1]Fazenda por eps'!$A:$A,0)),"")</f>
        <v>JFI DUARTINA</v>
      </c>
      <c r="G132" s="8" t="s">
        <v>7</v>
      </c>
      <c r="H132" s="2"/>
      <c r="I132" s="2"/>
      <c r="J132" s="2"/>
      <c r="K132" s="2"/>
      <c r="L132" s="2"/>
      <c r="M132" s="2"/>
      <c r="N132" s="2"/>
      <c r="O132" s="9">
        <v>10</v>
      </c>
      <c r="P132" s="2"/>
      <c r="Q132" s="2"/>
      <c r="R132" s="2"/>
      <c r="S132" s="13">
        <f t="shared" ref="S132:S184" si="28">H132/SUM(H$3:H$1048576)</f>
        <v>0</v>
      </c>
      <c r="T132" s="13">
        <f t="shared" ref="T132:T184" si="29">I132/SUM(I$3:I$1048576)</f>
        <v>0</v>
      </c>
      <c r="U132" s="13">
        <f t="shared" ref="U132:U184" si="30">J132/SUM(J$3:J$1048576)</f>
        <v>0</v>
      </c>
      <c r="V132" s="13">
        <f t="shared" ref="V132:V184" si="31">K132/SUM(K$3:K$1048576)</f>
        <v>0</v>
      </c>
      <c r="W132" s="13">
        <f t="shared" ref="W132:W184" si="32">L132/SUM(L$3:L$1048576)</f>
        <v>0</v>
      </c>
      <c r="X132" s="13">
        <f t="shared" ref="X132:X184" si="33">M132/SUM(M$3:M$1048576)</f>
        <v>0</v>
      </c>
      <c r="Y132" s="13">
        <f t="shared" ref="Y132:Y184" si="34">N132/SUM(N$3:N$1048576)</f>
        <v>0</v>
      </c>
      <c r="Z132" s="13">
        <f t="shared" ref="Z132:Z184" si="35">O132/SUM(O$3:O$1048576)</f>
        <v>3.1152647975077882E-2</v>
      </c>
      <c r="AA132" s="13">
        <f t="shared" ref="AA132:AA184" si="36">P132/SUM(P$3:P$1048576)</f>
        <v>0</v>
      </c>
      <c r="AB132" s="13">
        <f t="shared" ref="AB132:AB184" si="37">Q132/SUM(Q$3:Q$1048576)</f>
        <v>0</v>
      </c>
      <c r="AC132" s="13">
        <f t="shared" ref="AC132:AC184" si="38">R132/SUM(R$3:R$1048576)</f>
        <v>0</v>
      </c>
    </row>
    <row r="133" spans="1:29" x14ac:dyDescent="0.25">
      <c r="A133" s="6">
        <v>45809</v>
      </c>
      <c r="B133" s="7" t="s">
        <v>39</v>
      </c>
      <c r="C133" s="8">
        <v>378051</v>
      </c>
      <c r="D133" s="8" t="str">
        <f t="shared" si="26"/>
        <v>0378051</v>
      </c>
      <c r="E133" s="8" t="str">
        <f t="shared" si="27"/>
        <v>0378</v>
      </c>
      <c r="F133" s="8" t="str">
        <f>IFERROR(INDEX('[1]Fazenda por eps'!$E:$E,MATCH(E133,'[1]Fazenda por eps'!$A:$A,0)),"")</f>
        <v>CARPELO</v>
      </c>
      <c r="G133" s="8" t="s">
        <v>15</v>
      </c>
      <c r="H133" s="2"/>
      <c r="I133" s="2"/>
      <c r="J133" s="2"/>
      <c r="K133" s="2"/>
      <c r="L133" s="2"/>
      <c r="M133" s="2"/>
      <c r="N133" s="2"/>
      <c r="O133" s="9">
        <v>63</v>
      </c>
      <c r="P133" s="2"/>
      <c r="Q133" s="2"/>
      <c r="R133" s="2"/>
      <c r="S133" s="13">
        <f t="shared" si="28"/>
        <v>0</v>
      </c>
      <c r="T133" s="13">
        <f t="shared" si="29"/>
        <v>0</v>
      </c>
      <c r="U133" s="13">
        <f t="shared" si="30"/>
        <v>0</v>
      </c>
      <c r="V133" s="13">
        <f t="shared" si="31"/>
        <v>0</v>
      </c>
      <c r="W133" s="13">
        <f t="shared" si="32"/>
        <v>0</v>
      </c>
      <c r="X133" s="13">
        <f t="shared" si="33"/>
        <v>0</v>
      </c>
      <c r="Y133" s="13">
        <f t="shared" si="34"/>
        <v>0</v>
      </c>
      <c r="Z133" s="13">
        <f t="shared" si="35"/>
        <v>0.19626168224299065</v>
      </c>
      <c r="AA133" s="13">
        <f t="shared" si="36"/>
        <v>0</v>
      </c>
      <c r="AB133" s="13">
        <f t="shared" si="37"/>
        <v>0</v>
      </c>
      <c r="AC133" s="13">
        <f t="shared" si="38"/>
        <v>0</v>
      </c>
    </row>
    <row r="134" spans="1:29" x14ac:dyDescent="0.25">
      <c r="A134" s="6">
        <v>45809</v>
      </c>
      <c r="B134" s="7" t="s">
        <v>60</v>
      </c>
      <c r="C134" s="8">
        <v>2003004</v>
      </c>
      <c r="D134" s="8" t="str">
        <f t="shared" si="26"/>
        <v>2003004</v>
      </c>
      <c r="E134" s="8" t="str">
        <f t="shared" si="27"/>
        <v>2003</v>
      </c>
      <c r="F134" s="8" t="str">
        <f>IFERROR(INDEX('[1]Fazenda por eps'!$E:$E,MATCH(E134,'[1]Fazenda por eps'!$A:$A,0)),"")</f>
        <v>JFI DUARTINA</v>
      </c>
      <c r="G134" s="8" t="s">
        <v>7</v>
      </c>
      <c r="H134" s="2"/>
      <c r="I134" s="2"/>
      <c r="J134" s="2"/>
      <c r="K134" s="2"/>
      <c r="L134" s="2"/>
      <c r="M134" s="2"/>
      <c r="N134" s="2"/>
      <c r="O134" s="9">
        <v>36</v>
      </c>
      <c r="P134" s="2"/>
      <c r="Q134" s="2"/>
      <c r="R134" s="2"/>
      <c r="S134" s="13">
        <f t="shared" si="28"/>
        <v>0</v>
      </c>
      <c r="T134" s="13">
        <f t="shared" si="29"/>
        <v>0</v>
      </c>
      <c r="U134" s="13">
        <f t="shared" si="30"/>
        <v>0</v>
      </c>
      <c r="V134" s="13">
        <f t="shared" si="31"/>
        <v>0</v>
      </c>
      <c r="W134" s="13">
        <f t="shared" si="32"/>
        <v>0</v>
      </c>
      <c r="X134" s="13">
        <f t="shared" si="33"/>
        <v>0</v>
      </c>
      <c r="Y134" s="13">
        <f t="shared" si="34"/>
        <v>0</v>
      </c>
      <c r="Z134" s="13">
        <f t="shared" si="35"/>
        <v>0.11214953271028037</v>
      </c>
      <c r="AA134" s="13">
        <f t="shared" si="36"/>
        <v>0</v>
      </c>
      <c r="AB134" s="13">
        <f t="shared" si="37"/>
        <v>0</v>
      </c>
      <c r="AC134" s="13">
        <f t="shared" si="38"/>
        <v>0</v>
      </c>
    </row>
    <row r="135" spans="1:29" x14ac:dyDescent="0.25">
      <c r="A135" s="6">
        <v>45809</v>
      </c>
      <c r="B135" s="7" t="s">
        <v>61</v>
      </c>
      <c r="C135" s="8">
        <v>652001</v>
      </c>
      <c r="D135" s="8" t="str">
        <f t="shared" si="26"/>
        <v>0652001</v>
      </c>
      <c r="E135" s="8" t="str">
        <f t="shared" si="27"/>
        <v>0652</v>
      </c>
      <c r="F135" s="8" t="str">
        <f>IFERROR(INDEX('[1]Fazenda por eps'!$E:$E,MATCH(E135,'[1]Fazenda por eps'!$A:$A,0)),"")</f>
        <v>JFI ITATINGA</v>
      </c>
      <c r="G135" s="8" t="s">
        <v>13</v>
      </c>
      <c r="H135" s="2"/>
      <c r="I135" s="2"/>
      <c r="J135" s="2"/>
      <c r="K135" s="2"/>
      <c r="L135" s="2"/>
      <c r="M135" s="2"/>
      <c r="N135" s="2"/>
      <c r="O135" s="9">
        <v>4</v>
      </c>
      <c r="P135" s="2"/>
      <c r="Q135" s="2"/>
      <c r="R135" s="2"/>
      <c r="S135" s="13">
        <f t="shared" si="28"/>
        <v>0</v>
      </c>
      <c r="T135" s="13">
        <f t="shared" si="29"/>
        <v>0</v>
      </c>
      <c r="U135" s="13">
        <f t="shared" si="30"/>
        <v>0</v>
      </c>
      <c r="V135" s="13">
        <f t="shared" si="31"/>
        <v>0</v>
      </c>
      <c r="W135" s="13">
        <f t="shared" si="32"/>
        <v>0</v>
      </c>
      <c r="X135" s="13">
        <f t="shared" si="33"/>
        <v>0</v>
      </c>
      <c r="Y135" s="13">
        <f t="shared" si="34"/>
        <v>0</v>
      </c>
      <c r="Z135" s="13">
        <f t="shared" si="35"/>
        <v>1.2461059190031152E-2</v>
      </c>
      <c r="AA135" s="13">
        <f t="shared" si="36"/>
        <v>0</v>
      </c>
      <c r="AB135" s="13">
        <f t="shared" si="37"/>
        <v>0</v>
      </c>
      <c r="AC135" s="13">
        <f t="shared" si="38"/>
        <v>0</v>
      </c>
    </row>
    <row r="136" spans="1:29" x14ac:dyDescent="0.25">
      <c r="A136" s="6">
        <v>45809</v>
      </c>
      <c r="B136" s="2"/>
      <c r="C136" s="8">
        <v>652002</v>
      </c>
      <c r="D136" s="8" t="str">
        <f t="shared" si="26"/>
        <v>0652002</v>
      </c>
      <c r="E136" s="8" t="str">
        <f t="shared" si="27"/>
        <v>0652</v>
      </c>
      <c r="F136" s="8" t="str">
        <f>IFERROR(INDEX('[1]Fazenda por eps'!$E:$E,MATCH(E136,'[1]Fazenda por eps'!$A:$A,0)),"")</f>
        <v>JFI ITATINGA</v>
      </c>
      <c r="G136" s="8" t="s">
        <v>13</v>
      </c>
      <c r="H136" s="2"/>
      <c r="I136" s="2"/>
      <c r="J136" s="2"/>
      <c r="K136" s="2"/>
      <c r="L136" s="2"/>
      <c r="M136" s="2"/>
      <c r="N136" s="2"/>
      <c r="O136" s="9">
        <v>2</v>
      </c>
      <c r="P136" s="2"/>
      <c r="Q136" s="2"/>
      <c r="R136" s="2"/>
      <c r="S136" s="13">
        <f t="shared" si="28"/>
        <v>0</v>
      </c>
      <c r="T136" s="13">
        <f t="shared" si="29"/>
        <v>0</v>
      </c>
      <c r="U136" s="13">
        <f t="shared" si="30"/>
        <v>0</v>
      </c>
      <c r="V136" s="13">
        <f t="shared" si="31"/>
        <v>0</v>
      </c>
      <c r="W136" s="13">
        <f t="shared" si="32"/>
        <v>0</v>
      </c>
      <c r="X136" s="13">
        <f t="shared" si="33"/>
        <v>0</v>
      </c>
      <c r="Y136" s="13">
        <f t="shared" si="34"/>
        <v>0</v>
      </c>
      <c r="Z136" s="13">
        <f t="shared" si="35"/>
        <v>6.2305295950155761E-3</v>
      </c>
      <c r="AA136" s="13">
        <f t="shared" si="36"/>
        <v>0</v>
      </c>
      <c r="AB136" s="13">
        <f t="shared" si="37"/>
        <v>0</v>
      </c>
      <c r="AC136" s="13">
        <f t="shared" si="38"/>
        <v>0</v>
      </c>
    </row>
    <row r="137" spans="1:29" x14ac:dyDescent="0.25">
      <c r="A137" s="6">
        <v>45809</v>
      </c>
      <c r="B137" s="2"/>
      <c r="C137" s="8">
        <v>652003</v>
      </c>
      <c r="D137" s="8" t="str">
        <f t="shared" si="26"/>
        <v>0652003</v>
      </c>
      <c r="E137" s="8" t="str">
        <f t="shared" si="27"/>
        <v>0652</v>
      </c>
      <c r="F137" s="8" t="str">
        <f>IFERROR(INDEX('[1]Fazenda por eps'!$E:$E,MATCH(E137,'[1]Fazenda por eps'!$A:$A,0)),"")</f>
        <v>JFI ITATINGA</v>
      </c>
      <c r="G137" s="8" t="s">
        <v>13</v>
      </c>
      <c r="H137" s="2"/>
      <c r="I137" s="2"/>
      <c r="J137" s="2"/>
      <c r="K137" s="2"/>
      <c r="L137" s="2"/>
      <c r="M137" s="2"/>
      <c r="N137" s="2"/>
      <c r="O137" s="9">
        <v>4</v>
      </c>
      <c r="P137" s="2"/>
      <c r="Q137" s="2"/>
      <c r="R137" s="2"/>
      <c r="S137" s="13">
        <f t="shared" si="28"/>
        <v>0</v>
      </c>
      <c r="T137" s="13">
        <f t="shared" si="29"/>
        <v>0</v>
      </c>
      <c r="U137" s="13">
        <f t="shared" si="30"/>
        <v>0</v>
      </c>
      <c r="V137" s="13">
        <f t="shared" si="31"/>
        <v>0</v>
      </c>
      <c r="W137" s="13">
        <f t="shared" si="32"/>
        <v>0</v>
      </c>
      <c r="X137" s="13">
        <f t="shared" si="33"/>
        <v>0</v>
      </c>
      <c r="Y137" s="13">
        <f t="shared" si="34"/>
        <v>0</v>
      </c>
      <c r="Z137" s="13">
        <f t="shared" si="35"/>
        <v>1.2461059190031152E-2</v>
      </c>
      <c r="AA137" s="13">
        <f t="shared" si="36"/>
        <v>0</v>
      </c>
      <c r="AB137" s="13">
        <f t="shared" si="37"/>
        <v>0</v>
      </c>
      <c r="AC137" s="13">
        <f t="shared" si="38"/>
        <v>0</v>
      </c>
    </row>
    <row r="138" spans="1:29" x14ac:dyDescent="0.25">
      <c r="A138" s="6">
        <v>45809</v>
      </c>
      <c r="B138" s="2"/>
      <c r="C138" s="8">
        <v>652004</v>
      </c>
      <c r="D138" s="8" t="str">
        <f t="shared" si="26"/>
        <v>0652004</v>
      </c>
      <c r="E138" s="8" t="str">
        <f t="shared" si="27"/>
        <v>0652</v>
      </c>
      <c r="F138" s="8" t="str">
        <f>IFERROR(INDEX('[1]Fazenda por eps'!$E:$E,MATCH(E138,'[1]Fazenda por eps'!$A:$A,0)),"")</f>
        <v>JFI ITATINGA</v>
      </c>
      <c r="G138" s="8" t="s">
        <v>13</v>
      </c>
      <c r="H138" s="2"/>
      <c r="I138" s="2"/>
      <c r="J138" s="2"/>
      <c r="K138" s="2"/>
      <c r="L138" s="2"/>
      <c r="M138" s="2"/>
      <c r="N138" s="2"/>
      <c r="O138" s="9">
        <v>5</v>
      </c>
      <c r="P138" s="2"/>
      <c r="Q138" s="2"/>
      <c r="R138" s="2"/>
      <c r="S138" s="13">
        <f t="shared" si="28"/>
        <v>0</v>
      </c>
      <c r="T138" s="13">
        <f t="shared" si="29"/>
        <v>0</v>
      </c>
      <c r="U138" s="13">
        <f t="shared" si="30"/>
        <v>0</v>
      </c>
      <c r="V138" s="13">
        <f t="shared" si="31"/>
        <v>0</v>
      </c>
      <c r="W138" s="13">
        <f t="shared" si="32"/>
        <v>0</v>
      </c>
      <c r="X138" s="13">
        <f t="shared" si="33"/>
        <v>0</v>
      </c>
      <c r="Y138" s="13">
        <f t="shared" si="34"/>
        <v>0</v>
      </c>
      <c r="Z138" s="13">
        <f t="shared" si="35"/>
        <v>1.5576323987538941E-2</v>
      </c>
      <c r="AA138" s="13">
        <f t="shared" si="36"/>
        <v>0</v>
      </c>
      <c r="AB138" s="13">
        <f t="shared" si="37"/>
        <v>0</v>
      </c>
      <c r="AC138" s="13">
        <f t="shared" si="38"/>
        <v>0</v>
      </c>
    </row>
    <row r="139" spans="1:29" x14ac:dyDescent="0.25">
      <c r="A139" s="6">
        <v>45809</v>
      </c>
      <c r="B139" s="2"/>
      <c r="C139" s="8">
        <v>652006</v>
      </c>
      <c r="D139" s="8" t="str">
        <f t="shared" si="26"/>
        <v>0652006</v>
      </c>
      <c r="E139" s="8" t="str">
        <f t="shared" si="27"/>
        <v>0652</v>
      </c>
      <c r="F139" s="8" t="str">
        <f>IFERROR(INDEX('[1]Fazenda por eps'!$E:$E,MATCH(E139,'[1]Fazenda por eps'!$A:$A,0)),"")</f>
        <v>JFI ITATINGA</v>
      </c>
      <c r="G139" s="8" t="s">
        <v>13</v>
      </c>
      <c r="H139" s="2"/>
      <c r="I139" s="2"/>
      <c r="J139" s="2"/>
      <c r="K139" s="2"/>
      <c r="L139" s="2"/>
      <c r="M139" s="2"/>
      <c r="N139" s="2"/>
      <c r="O139" s="9">
        <v>15</v>
      </c>
      <c r="P139" s="2"/>
      <c r="Q139" s="2"/>
      <c r="R139" s="2"/>
      <c r="S139" s="13">
        <f t="shared" si="28"/>
        <v>0</v>
      </c>
      <c r="T139" s="13">
        <f t="shared" si="29"/>
        <v>0</v>
      </c>
      <c r="U139" s="13">
        <f t="shared" si="30"/>
        <v>0</v>
      </c>
      <c r="V139" s="13">
        <f t="shared" si="31"/>
        <v>0</v>
      </c>
      <c r="W139" s="13">
        <f t="shared" si="32"/>
        <v>0</v>
      </c>
      <c r="X139" s="13">
        <f t="shared" si="33"/>
        <v>0</v>
      </c>
      <c r="Y139" s="13">
        <f t="shared" si="34"/>
        <v>0</v>
      </c>
      <c r="Z139" s="13">
        <f t="shared" si="35"/>
        <v>4.6728971962616821E-2</v>
      </c>
      <c r="AA139" s="13">
        <f t="shared" si="36"/>
        <v>0</v>
      </c>
      <c r="AB139" s="13">
        <f t="shared" si="37"/>
        <v>0</v>
      </c>
      <c r="AC139" s="13">
        <f t="shared" si="38"/>
        <v>0</v>
      </c>
    </row>
    <row r="140" spans="1:29" x14ac:dyDescent="0.25">
      <c r="A140" s="6">
        <v>45809</v>
      </c>
      <c r="B140" s="2"/>
      <c r="C140" s="8">
        <v>652010</v>
      </c>
      <c r="D140" s="8" t="str">
        <f t="shared" si="26"/>
        <v>0652010</v>
      </c>
      <c r="E140" s="8" t="str">
        <f t="shared" si="27"/>
        <v>0652</v>
      </c>
      <c r="F140" s="8" t="str">
        <f>IFERROR(INDEX('[1]Fazenda por eps'!$E:$E,MATCH(E140,'[1]Fazenda por eps'!$A:$A,0)),"")</f>
        <v>JFI ITATINGA</v>
      </c>
      <c r="G140" s="8" t="s">
        <v>13</v>
      </c>
      <c r="H140" s="2"/>
      <c r="I140" s="2"/>
      <c r="J140" s="2"/>
      <c r="K140" s="2"/>
      <c r="L140" s="2"/>
      <c r="M140" s="2"/>
      <c r="N140" s="2"/>
      <c r="O140" s="9">
        <v>4</v>
      </c>
      <c r="P140" s="2"/>
      <c r="Q140" s="2"/>
      <c r="R140" s="2"/>
      <c r="S140" s="13">
        <f t="shared" si="28"/>
        <v>0</v>
      </c>
      <c r="T140" s="13">
        <f t="shared" si="29"/>
        <v>0</v>
      </c>
      <c r="U140" s="13">
        <f t="shared" si="30"/>
        <v>0</v>
      </c>
      <c r="V140" s="13">
        <f t="shared" si="31"/>
        <v>0</v>
      </c>
      <c r="W140" s="13">
        <f t="shared" si="32"/>
        <v>0</v>
      </c>
      <c r="X140" s="13">
        <f t="shared" si="33"/>
        <v>0</v>
      </c>
      <c r="Y140" s="13">
        <f t="shared" si="34"/>
        <v>0</v>
      </c>
      <c r="Z140" s="13">
        <f t="shared" si="35"/>
        <v>1.2461059190031152E-2</v>
      </c>
      <c r="AA140" s="13">
        <f t="shared" si="36"/>
        <v>0</v>
      </c>
      <c r="AB140" s="13">
        <f t="shared" si="37"/>
        <v>0</v>
      </c>
      <c r="AC140" s="13">
        <f t="shared" si="38"/>
        <v>0</v>
      </c>
    </row>
    <row r="141" spans="1:29" x14ac:dyDescent="0.25">
      <c r="A141" s="6">
        <v>45809</v>
      </c>
      <c r="B141" s="7" t="s">
        <v>62</v>
      </c>
      <c r="C141" s="8">
        <v>2012003</v>
      </c>
      <c r="D141" s="8" t="str">
        <f t="shared" si="26"/>
        <v>2012003</v>
      </c>
      <c r="E141" s="8" t="str">
        <f t="shared" si="27"/>
        <v>2012</v>
      </c>
      <c r="F141" s="8" t="str">
        <f>IFERROR(INDEX('[1]Fazenda por eps'!$E:$E,MATCH(E141,'[1]Fazenda por eps'!$A:$A,0)),"")</f>
        <v>GERAÇÃO</v>
      </c>
      <c r="G141" s="8" t="s">
        <v>18</v>
      </c>
      <c r="H141" s="2"/>
      <c r="I141" s="2"/>
      <c r="J141" s="2"/>
      <c r="K141" s="2"/>
      <c r="L141" s="2"/>
      <c r="M141" s="2"/>
      <c r="N141" s="2"/>
      <c r="O141" s="9">
        <v>34</v>
      </c>
      <c r="P141" s="2"/>
      <c r="Q141" s="2"/>
      <c r="R141" s="2"/>
      <c r="S141" s="13">
        <f t="shared" si="28"/>
        <v>0</v>
      </c>
      <c r="T141" s="13">
        <f t="shared" si="29"/>
        <v>0</v>
      </c>
      <c r="U141" s="13">
        <f t="shared" si="30"/>
        <v>0</v>
      </c>
      <c r="V141" s="13">
        <f t="shared" si="31"/>
        <v>0</v>
      </c>
      <c r="W141" s="13">
        <f t="shared" si="32"/>
        <v>0</v>
      </c>
      <c r="X141" s="13">
        <f t="shared" si="33"/>
        <v>0</v>
      </c>
      <c r="Y141" s="13">
        <f t="shared" si="34"/>
        <v>0</v>
      </c>
      <c r="Z141" s="13">
        <f t="shared" si="35"/>
        <v>0.1059190031152648</v>
      </c>
      <c r="AA141" s="13">
        <f t="shared" si="36"/>
        <v>0</v>
      </c>
      <c r="AB141" s="13">
        <f t="shared" si="37"/>
        <v>0</v>
      </c>
      <c r="AC141" s="13">
        <f t="shared" si="38"/>
        <v>0</v>
      </c>
    </row>
    <row r="142" spans="1:29" x14ac:dyDescent="0.25">
      <c r="A142" s="6">
        <v>45809</v>
      </c>
      <c r="B142" s="7" t="s">
        <v>63</v>
      </c>
      <c r="C142" s="8">
        <v>688005</v>
      </c>
      <c r="D142" s="8" t="str">
        <f t="shared" si="26"/>
        <v>0688005</v>
      </c>
      <c r="E142" s="8" t="str">
        <f t="shared" si="27"/>
        <v>0688</v>
      </c>
      <c r="F142" s="8" t="str">
        <f>IFERROR(INDEX('[1]Fazenda por eps'!$E:$E,MATCH(E142,'[1]Fazenda por eps'!$A:$A,0)),"")</f>
        <v>JFI CAPÃO</v>
      </c>
      <c r="G142" s="8" t="s">
        <v>27</v>
      </c>
      <c r="H142" s="2"/>
      <c r="I142" s="2"/>
      <c r="J142" s="2"/>
      <c r="K142" s="2"/>
      <c r="L142" s="2"/>
      <c r="M142" s="2"/>
      <c r="N142" s="2"/>
      <c r="O142" s="9">
        <v>27</v>
      </c>
      <c r="P142" s="2"/>
      <c r="Q142" s="2"/>
      <c r="R142" s="2"/>
      <c r="S142" s="13">
        <f t="shared" si="28"/>
        <v>0</v>
      </c>
      <c r="T142" s="13">
        <f t="shared" si="29"/>
        <v>0</v>
      </c>
      <c r="U142" s="13">
        <f t="shared" si="30"/>
        <v>0</v>
      </c>
      <c r="V142" s="13">
        <f t="shared" si="31"/>
        <v>0</v>
      </c>
      <c r="W142" s="13">
        <f t="shared" si="32"/>
        <v>0</v>
      </c>
      <c r="X142" s="13">
        <f t="shared" si="33"/>
        <v>0</v>
      </c>
      <c r="Y142" s="13">
        <f t="shared" si="34"/>
        <v>0</v>
      </c>
      <c r="Z142" s="13">
        <f t="shared" si="35"/>
        <v>8.4112149532710276E-2</v>
      </c>
      <c r="AA142" s="13">
        <f t="shared" si="36"/>
        <v>0</v>
      </c>
      <c r="AB142" s="13">
        <f t="shared" si="37"/>
        <v>0</v>
      </c>
      <c r="AC142" s="13">
        <f t="shared" si="38"/>
        <v>0</v>
      </c>
    </row>
    <row r="143" spans="1:29" x14ac:dyDescent="0.25">
      <c r="A143" s="6">
        <v>45809</v>
      </c>
      <c r="B143" s="7" t="s">
        <v>64</v>
      </c>
      <c r="C143" s="8">
        <v>528025</v>
      </c>
      <c r="D143" s="8" t="str">
        <f t="shared" si="26"/>
        <v>0528025</v>
      </c>
      <c r="E143" s="8" t="str">
        <f t="shared" si="27"/>
        <v>0528</v>
      </c>
      <c r="F143" s="8" t="s">
        <v>102</v>
      </c>
      <c r="G143" s="8" t="s">
        <v>9</v>
      </c>
      <c r="H143" s="2"/>
      <c r="I143" s="2"/>
      <c r="J143" s="2"/>
      <c r="K143" s="2"/>
      <c r="L143" s="2"/>
      <c r="M143" s="2"/>
      <c r="N143" s="2"/>
      <c r="O143" s="9">
        <v>24</v>
      </c>
      <c r="P143" s="2"/>
      <c r="Q143" s="2"/>
      <c r="R143" s="2"/>
      <c r="S143" s="13">
        <f t="shared" si="28"/>
        <v>0</v>
      </c>
      <c r="T143" s="13">
        <f t="shared" si="29"/>
        <v>0</v>
      </c>
      <c r="U143" s="13">
        <f t="shared" si="30"/>
        <v>0</v>
      </c>
      <c r="V143" s="13">
        <f t="shared" si="31"/>
        <v>0</v>
      </c>
      <c r="W143" s="13">
        <f t="shared" si="32"/>
        <v>0</v>
      </c>
      <c r="X143" s="13">
        <f t="shared" si="33"/>
        <v>0</v>
      </c>
      <c r="Y143" s="13">
        <f t="shared" si="34"/>
        <v>0</v>
      </c>
      <c r="Z143" s="13">
        <f t="shared" si="35"/>
        <v>7.476635514018691E-2</v>
      </c>
      <c r="AA143" s="13">
        <f t="shared" si="36"/>
        <v>0</v>
      </c>
      <c r="AB143" s="13">
        <f t="shared" si="37"/>
        <v>0</v>
      </c>
      <c r="AC143" s="13">
        <f t="shared" si="38"/>
        <v>0</v>
      </c>
    </row>
    <row r="144" spans="1:29" x14ac:dyDescent="0.25">
      <c r="A144" s="6">
        <v>45809</v>
      </c>
      <c r="B144" s="7" t="s">
        <v>57</v>
      </c>
      <c r="C144" s="8">
        <v>564007</v>
      </c>
      <c r="D144" s="8" t="str">
        <f t="shared" si="26"/>
        <v>0564007</v>
      </c>
      <c r="E144" s="8" t="str">
        <f t="shared" si="27"/>
        <v>0564</v>
      </c>
      <c r="F144" s="8" t="str">
        <f>IFERROR(INDEX('[1]Fazenda por eps'!$E:$E,MATCH(E144,'[1]Fazenda por eps'!$A:$A,0)),"")</f>
        <v>JFI ITATINGA</v>
      </c>
      <c r="G144" s="8" t="s">
        <v>13</v>
      </c>
      <c r="H144" s="2"/>
      <c r="I144" s="2"/>
      <c r="J144" s="2"/>
      <c r="K144" s="2"/>
      <c r="L144" s="2"/>
      <c r="M144" s="2"/>
      <c r="N144" s="2"/>
      <c r="O144" s="9">
        <v>7</v>
      </c>
      <c r="P144" s="2"/>
      <c r="Q144" s="2"/>
      <c r="R144" s="2"/>
      <c r="S144" s="13">
        <f t="shared" si="28"/>
        <v>0</v>
      </c>
      <c r="T144" s="13">
        <f t="shared" si="29"/>
        <v>0</v>
      </c>
      <c r="U144" s="13">
        <f t="shared" si="30"/>
        <v>0</v>
      </c>
      <c r="V144" s="13">
        <f t="shared" si="31"/>
        <v>0</v>
      </c>
      <c r="W144" s="13">
        <f t="shared" si="32"/>
        <v>0</v>
      </c>
      <c r="X144" s="13">
        <f t="shared" si="33"/>
        <v>0</v>
      </c>
      <c r="Y144" s="13">
        <f t="shared" si="34"/>
        <v>0</v>
      </c>
      <c r="Z144" s="13">
        <f t="shared" si="35"/>
        <v>2.1806853582554516E-2</v>
      </c>
      <c r="AA144" s="13">
        <f t="shared" si="36"/>
        <v>0</v>
      </c>
      <c r="AB144" s="13">
        <f t="shared" si="37"/>
        <v>0</v>
      </c>
      <c r="AC144" s="13">
        <f t="shared" si="38"/>
        <v>0</v>
      </c>
    </row>
    <row r="145" spans="1:29" x14ac:dyDescent="0.25">
      <c r="A145" s="6">
        <v>45809</v>
      </c>
      <c r="B145" s="2"/>
      <c r="C145" s="8">
        <v>564307</v>
      </c>
      <c r="D145" s="8" t="str">
        <f t="shared" si="26"/>
        <v>0564307</v>
      </c>
      <c r="E145" s="8" t="str">
        <f t="shared" si="27"/>
        <v>0564</v>
      </c>
      <c r="F145" s="8" t="str">
        <f>IFERROR(INDEX('[1]Fazenda por eps'!$E:$E,MATCH(E145,'[1]Fazenda por eps'!$A:$A,0)),"")</f>
        <v>JFI ITATINGA</v>
      </c>
      <c r="G145" s="8" t="s">
        <v>13</v>
      </c>
      <c r="H145" s="2"/>
      <c r="I145" s="2"/>
      <c r="J145" s="2"/>
      <c r="K145" s="2"/>
      <c r="L145" s="2"/>
      <c r="M145" s="2"/>
      <c r="N145" s="2"/>
      <c r="O145" s="9">
        <v>1</v>
      </c>
      <c r="P145" s="2"/>
      <c r="Q145" s="2"/>
      <c r="R145" s="2"/>
      <c r="S145" s="13">
        <f t="shared" si="28"/>
        <v>0</v>
      </c>
      <c r="T145" s="13">
        <f t="shared" si="29"/>
        <v>0</v>
      </c>
      <c r="U145" s="13">
        <f t="shared" si="30"/>
        <v>0</v>
      </c>
      <c r="V145" s="13">
        <f t="shared" si="31"/>
        <v>0</v>
      </c>
      <c r="W145" s="13">
        <f t="shared" si="32"/>
        <v>0</v>
      </c>
      <c r="X145" s="13">
        <f t="shared" si="33"/>
        <v>0</v>
      </c>
      <c r="Y145" s="13">
        <f t="shared" si="34"/>
        <v>0</v>
      </c>
      <c r="Z145" s="13">
        <f t="shared" si="35"/>
        <v>3.1152647975077881E-3</v>
      </c>
      <c r="AA145" s="13">
        <f t="shared" si="36"/>
        <v>0</v>
      </c>
      <c r="AB145" s="13">
        <f t="shared" si="37"/>
        <v>0</v>
      </c>
      <c r="AC145" s="13">
        <f t="shared" si="38"/>
        <v>0</v>
      </c>
    </row>
    <row r="146" spans="1:29" x14ac:dyDescent="0.25">
      <c r="A146" s="6">
        <v>45809</v>
      </c>
      <c r="B146" s="7" t="s">
        <v>56</v>
      </c>
      <c r="C146" s="8">
        <v>425044</v>
      </c>
      <c r="D146" s="8" t="str">
        <f t="shared" si="26"/>
        <v>0425044</v>
      </c>
      <c r="E146" s="8" t="str">
        <f t="shared" si="27"/>
        <v>0425</v>
      </c>
      <c r="F146" s="8" t="str">
        <f>IFERROR(INDEX('[1]Fazenda por eps'!$E:$E,MATCH(E146,'[1]Fazenda por eps'!$A:$A,0)),"")</f>
        <v>NILZA</v>
      </c>
      <c r="G146" s="8" t="s">
        <v>47</v>
      </c>
      <c r="H146" s="2"/>
      <c r="I146" s="2"/>
      <c r="J146" s="2"/>
      <c r="K146" s="2"/>
      <c r="L146" s="2"/>
      <c r="M146" s="2"/>
      <c r="N146" s="2"/>
      <c r="O146" s="9">
        <v>4</v>
      </c>
      <c r="P146" s="2"/>
      <c r="Q146" s="2"/>
      <c r="R146" s="2"/>
      <c r="S146" s="13">
        <f t="shared" si="28"/>
        <v>0</v>
      </c>
      <c r="T146" s="13">
        <f t="shared" si="29"/>
        <v>0</v>
      </c>
      <c r="U146" s="13">
        <f t="shared" si="30"/>
        <v>0</v>
      </c>
      <c r="V146" s="13">
        <f t="shared" si="31"/>
        <v>0</v>
      </c>
      <c r="W146" s="13">
        <f t="shared" si="32"/>
        <v>0</v>
      </c>
      <c r="X146" s="13">
        <f t="shared" si="33"/>
        <v>0</v>
      </c>
      <c r="Y146" s="13">
        <f t="shared" si="34"/>
        <v>0</v>
      </c>
      <c r="Z146" s="13">
        <f t="shared" si="35"/>
        <v>1.2461059190031152E-2</v>
      </c>
      <c r="AA146" s="13">
        <f t="shared" si="36"/>
        <v>0</v>
      </c>
      <c r="AB146" s="13">
        <f t="shared" si="37"/>
        <v>0</v>
      </c>
      <c r="AC146" s="13">
        <f t="shared" si="38"/>
        <v>0</v>
      </c>
    </row>
    <row r="147" spans="1:29" x14ac:dyDescent="0.25">
      <c r="A147" s="6">
        <v>45809</v>
      </c>
      <c r="B147" s="2"/>
      <c r="C147" s="8">
        <v>425054</v>
      </c>
      <c r="D147" s="8" t="str">
        <f t="shared" si="26"/>
        <v>0425054</v>
      </c>
      <c r="E147" s="8" t="str">
        <f t="shared" si="27"/>
        <v>0425</v>
      </c>
      <c r="F147" s="8" t="str">
        <f>IFERROR(INDEX('[1]Fazenda por eps'!$E:$E,MATCH(E147,'[1]Fazenda por eps'!$A:$A,0)),"")</f>
        <v>NILZA</v>
      </c>
      <c r="G147" s="8" t="s">
        <v>47</v>
      </c>
      <c r="H147" s="2"/>
      <c r="I147" s="2"/>
      <c r="J147" s="2"/>
      <c r="K147" s="2"/>
      <c r="L147" s="2"/>
      <c r="M147" s="2"/>
      <c r="N147" s="2"/>
      <c r="O147" s="9">
        <v>0</v>
      </c>
      <c r="P147" s="2"/>
      <c r="Q147" s="2"/>
      <c r="R147" s="2"/>
      <c r="S147" s="13">
        <f t="shared" si="28"/>
        <v>0</v>
      </c>
      <c r="T147" s="13">
        <f t="shared" si="29"/>
        <v>0</v>
      </c>
      <c r="U147" s="13">
        <f t="shared" si="30"/>
        <v>0</v>
      </c>
      <c r="V147" s="13">
        <f t="shared" si="31"/>
        <v>0</v>
      </c>
      <c r="W147" s="13">
        <f t="shared" si="32"/>
        <v>0</v>
      </c>
      <c r="X147" s="13">
        <f t="shared" si="33"/>
        <v>0</v>
      </c>
      <c r="Y147" s="13">
        <f t="shared" si="34"/>
        <v>0</v>
      </c>
      <c r="Z147" s="13">
        <f t="shared" si="35"/>
        <v>0</v>
      </c>
      <c r="AA147" s="13">
        <f t="shared" si="36"/>
        <v>0</v>
      </c>
      <c r="AB147" s="13">
        <f t="shared" si="37"/>
        <v>0</v>
      </c>
      <c r="AC147" s="13">
        <f t="shared" si="38"/>
        <v>0</v>
      </c>
    </row>
    <row r="148" spans="1:29" x14ac:dyDescent="0.25">
      <c r="A148" s="6">
        <v>45839</v>
      </c>
      <c r="B148" s="7" t="s">
        <v>39</v>
      </c>
      <c r="C148" s="8">
        <v>378078</v>
      </c>
      <c r="D148" s="8" t="str">
        <f t="shared" si="26"/>
        <v>0378078</v>
      </c>
      <c r="E148" s="8" t="str">
        <f t="shared" si="27"/>
        <v>0378</v>
      </c>
      <c r="F148" s="8" t="str">
        <f>IFERROR(INDEX('[1]Fazenda por eps'!$E:$E,MATCH(E148,'[1]Fazenda por eps'!$A:$A,0)),"")</f>
        <v>CARPELO</v>
      </c>
      <c r="G148" s="8" t="s">
        <v>15</v>
      </c>
      <c r="H148" s="2"/>
      <c r="I148" s="2"/>
      <c r="J148" s="2"/>
      <c r="K148" s="2"/>
      <c r="L148" s="2"/>
      <c r="M148" s="2"/>
      <c r="N148" s="2"/>
      <c r="O148" s="2"/>
      <c r="P148" s="9">
        <v>19</v>
      </c>
      <c r="Q148" s="2"/>
      <c r="R148" s="2"/>
      <c r="S148" s="13">
        <f t="shared" si="28"/>
        <v>0</v>
      </c>
      <c r="T148" s="13">
        <f t="shared" si="29"/>
        <v>0</v>
      </c>
      <c r="U148" s="13">
        <f t="shared" si="30"/>
        <v>0</v>
      </c>
      <c r="V148" s="13">
        <f t="shared" si="31"/>
        <v>0</v>
      </c>
      <c r="W148" s="13">
        <f t="shared" si="32"/>
        <v>0</v>
      </c>
      <c r="X148" s="13">
        <f t="shared" si="33"/>
        <v>0</v>
      </c>
      <c r="Y148" s="13">
        <f t="shared" si="34"/>
        <v>0</v>
      </c>
      <c r="Z148" s="13">
        <f t="shared" si="35"/>
        <v>0</v>
      </c>
      <c r="AA148" s="13">
        <f t="shared" si="36"/>
        <v>6.1889250814332247E-2</v>
      </c>
      <c r="AB148" s="13">
        <f t="shared" si="37"/>
        <v>0</v>
      </c>
      <c r="AC148" s="13">
        <f t="shared" si="38"/>
        <v>0</v>
      </c>
    </row>
    <row r="149" spans="1:29" x14ac:dyDescent="0.25">
      <c r="A149" s="6">
        <v>45839</v>
      </c>
      <c r="B149" s="2"/>
      <c r="C149" s="8">
        <v>378080</v>
      </c>
      <c r="D149" s="8" t="str">
        <f t="shared" si="26"/>
        <v>0378080</v>
      </c>
      <c r="E149" s="8" t="str">
        <f t="shared" si="27"/>
        <v>0378</v>
      </c>
      <c r="F149" s="8" t="str">
        <f>IFERROR(INDEX('[1]Fazenda por eps'!$E:$E,MATCH(E149,'[1]Fazenda por eps'!$A:$A,0)),"")</f>
        <v>CARPELO</v>
      </c>
      <c r="G149" s="8" t="s">
        <v>15</v>
      </c>
      <c r="H149" s="2"/>
      <c r="I149" s="2"/>
      <c r="J149" s="2"/>
      <c r="K149" s="2"/>
      <c r="L149" s="2"/>
      <c r="M149" s="2"/>
      <c r="N149" s="2"/>
      <c r="O149" s="2"/>
      <c r="P149" s="9">
        <v>18</v>
      </c>
      <c r="Q149" s="2"/>
      <c r="R149" s="2"/>
      <c r="S149" s="13">
        <f t="shared" si="28"/>
        <v>0</v>
      </c>
      <c r="T149" s="13">
        <f t="shared" si="29"/>
        <v>0</v>
      </c>
      <c r="U149" s="13">
        <f t="shared" si="30"/>
        <v>0</v>
      </c>
      <c r="V149" s="13">
        <f t="shared" si="31"/>
        <v>0</v>
      </c>
      <c r="W149" s="13">
        <f t="shared" si="32"/>
        <v>0</v>
      </c>
      <c r="X149" s="13">
        <f t="shared" si="33"/>
        <v>0</v>
      </c>
      <c r="Y149" s="13">
        <f t="shared" si="34"/>
        <v>0</v>
      </c>
      <c r="Z149" s="13">
        <f t="shared" si="35"/>
        <v>0</v>
      </c>
      <c r="AA149" s="13">
        <f t="shared" si="36"/>
        <v>5.8631921824104233E-2</v>
      </c>
      <c r="AB149" s="13">
        <f t="shared" si="37"/>
        <v>0</v>
      </c>
      <c r="AC149" s="13">
        <f t="shared" si="38"/>
        <v>0</v>
      </c>
    </row>
    <row r="150" spans="1:29" x14ac:dyDescent="0.25">
      <c r="A150" s="6">
        <v>45839</v>
      </c>
      <c r="B150" s="2"/>
      <c r="C150" s="8">
        <v>378090</v>
      </c>
      <c r="D150" s="8" t="str">
        <f t="shared" si="26"/>
        <v>0378090</v>
      </c>
      <c r="E150" s="8" t="str">
        <f t="shared" si="27"/>
        <v>0378</v>
      </c>
      <c r="F150" s="8" t="str">
        <f>IFERROR(INDEX('[1]Fazenda por eps'!$E:$E,MATCH(E150,'[1]Fazenda por eps'!$A:$A,0)),"")</f>
        <v>CARPELO</v>
      </c>
      <c r="G150" s="8" t="s">
        <v>15</v>
      </c>
      <c r="H150" s="2"/>
      <c r="I150" s="2"/>
      <c r="J150" s="2"/>
      <c r="K150" s="2"/>
      <c r="L150" s="2"/>
      <c r="M150" s="2"/>
      <c r="N150" s="2"/>
      <c r="O150" s="2"/>
      <c r="P150" s="9">
        <v>40</v>
      </c>
      <c r="Q150" s="2"/>
      <c r="R150" s="2"/>
      <c r="S150" s="13">
        <f t="shared" si="28"/>
        <v>0</v>
      </c>
      <c r="T150" s="13">
        <f t="shared" si="29"/>
        <v>0</v>
      </c>
      <c r="U150" s="13">
        <f t="shared" si="30"/>
        <v>0</v>
      </c>
      <c r="V150" s="13">
        <f t="shared" si="31"/>
        <v>0</v>
      </c>
      <c r="W150" s="13">
        <f t="shared" si="32"/>
        <v>0</v>
      </c>
      <c r="X150" s="13">
        <f t="shared" si="33"/>
        <v>0</v>
      </c>
      <c r="Y150" s="13">
        <f t="shared" si="34"/>
        <v>0</v>
      </c>
      <c r="Z150" s="13">
        <f t="shared" si="35"/>
        <v>0</v>
      </c>
      <c r="AA150" s="13">
        <f t="shared" si="36"/>
        <v>0.13029315960912052</v>
      </c>
      <c r="AB150" s="13">
        <f t="shared" si="37"/>
        <v>0</v>
      </c>
      <c r="AC150" s="13">
        <f t="shared" si="38"/>
        <v>0</v>
      </c>
    </row>
    <row r="151" spans="1:29" x14ac:dyDescent="0.25">
      <c r="A151" s="6">
        <v>45839</v>
      </c>
      <c r="B151" s="2"/>
      <c r="C151" s="8">
        <v>378094</v>
      </c>
      <c r="D151" s="8" t="str">
        <f t="shared" si="26"/>
        <v>0378094</v>
      </c>
      <c r="E151" s="8" t="str">
        <f t="shared" si="27"/>
        <v>0378</v>
      </c>
      <c r="F151" s="8" t="str">
        <f>IFERROR(INDEX('[1]Fazenda por eps'!$E:$E,MATCH(E151,'[1]Fazenda por eps'!$A:$A,0)),"")</f>
        <v>CARPELO</v>
      </c>
      <c r="G151" s="8" t="s">
        <v>15</v>
      </c>
      <c r="H151" s="2"/>
      <c r="I151" s="2"/>
      <c r="J151" s="2"/>
      <c r="K151" s="2"/>
      <c r="L151" s="2"/>
      <c r="M151" s="2"/>
      <c r="N151" s="2"/>
      <c r="O151" s="2"/>
      <c r="P151" s="9">
        <v>14</v>
      </c>
      <c r="Q151" s="2"/>
      <c r="R151" s="2"/>
      <c r="S151" s="13">
        <f t="shared" si="28"/>
        <v>0</v>
      </c>
      <c r="T151" s="13">
        <f t="shared" si="29"/>
        <v>0</v>
      </c>
      <c r="U151" s="13">
        <f t="shared" si="30"/>
        <v>0</v>
      </c>
      <c r="V151" s="13">
        <f t="shared" si="31"/>
        <v>0</v>
      </c>
      <c r="W151" s="13">
        <f t="shared" si="32"/>
        <v>0</v>
      </c>
      <c r="X151" s="13">
        <f t="shared" si="33"/>
        <v>0</v>
      </c>
      <c r="Y151" s="13">
        <f t="shared" si="34"/>
        <v>0</v>
      </c>
      <c r="Z151" s="13">
        <f t="shared" si="35"/>
        <v>0</v>
      </c>
      <c r="AA151" s="13">
        <f t="shared" si="36"/>
        <v>4.5602605863192182E-2</v>
      </c>
      <c r="AB151" s="13">
        <f t="shared" si="37"/>
        <v>0</v>
      </c>
      <c r="AC151" s="13">
        <f t="shared" si="38"/>
        <v>0</v>
      </c>
    </row>
    <row r="152" spans="1:29" x14ac:dyDescent="0.25">
      <c r="A152" s="6">
        <v>45839</v>
      </c>
      <c r="B152" s="7" t="s">
        <v>65</v>
      </c>
      <c r="C152" s="8">
        <v>603007</v>
      </c>
      <c r="D152" s="8" t="str">
        <f t="shared" si="26"/>
        <v>0603007</v>
      </c>
      <c r="E152" s="8" t="str">
        <f t="shared" si="27"/>
        <v>0603</v>
      </c>
      <c r="F152" s="8" t="str">
        <f>IFERROR(INDEX('[1]Fazenda por eps'!$E:$E,MATCH(E152,'[1]Fazenda por eps'!$A:$A,0)),"")</f>
        <v>JFI DUARTINA</v>
      </c>
      <c r="G152" s="8" t="s">
        <v>7</v>
      </c>
      <c r="H152" s="2"/>
      <c r="I152" s="2"/>
      <c r="J152" s="2"/>
      <c r="K152" s="2"/>
      <c r="L152" s="2"/>
      <c r="M152" s="2"/>
      <c r="N152" s="2"/>
      <c r="O152" s="2"/>
      <c r="P152" s="9">
        <v>77</v>
      </c>
      <c r="Q152" s="2"/>
      <c r="R152" s="2"/>
      <c r="S152" s="13">
        <f t="shared" si="28"/>
        <v>0</v>
      </c>
      <c r="T152" s="13">
        <f t="shared" si="29"/>
        <v>0</v>
      </c>
      <c r="U152" s="13">
        <f t="shared" si="30"/>
        <v>0</v>
      </c>
      <c r="V152" s="13">
        <f t="shared" si="31"/>
        <v>0</v>
      </c>
      <c r="W152" s="13">
        <f t="shared" si="32"/>
        <v>0</v>
      </c>
      <c r="X152" s="13">
        <f t="shared" si="33"/>
        <v>0</v>
      </c>
      <c r="Y152" s="13">
        <f t="shared" si="34"/>
        <v>0</v>
      </c>
      <c r="Z152" s="13">
        <f t="shared" si="35"/>
        <v>0</v>
      </c>
      <c r="AA152" s="13">
        <f t="shared" si="36"/>
        <v>0.250814332247557</v>
      </c>
      <c r="AB152" s="13">
        <f t="shared" si="37"/>
        <v>0</v>
      </c>
      <c r="AC152" s="13">
        <f t="shared" si="38"/>
        <v>0</v>
      </c>
    </row>
    <row r="153" spans="1:29" x14ac:dyDescent="0.25">
      <c r="A153" s="6">
        <v>45839</v>
      </c>
      <c r="B153" s="7" t="s">
        <v>66</v>
      </c>
      <c r="C153" s="8">
        <v>581002</v>
      </c>
      <c r="D153" s="8" t="str">
        <f t="shared" si="26"/>
        <v>0581002</v>
      </c>
      <c r="E153" s="8" t="str">
        <f t="shared" si="27"/>
        <v>0581</v>
      </c>
      <c r="F153" s="8" t="str">
        <f>IFERROR(INDEX('[1]Fazenda por eps'!$E:$E,MATCH(E153,'[1]Fazenda por eps'!$A:$A,0)),"")</f>
        <v>EMFLORA</v>
      </c>
      <c r="G153" s="8" t="s">
        <v>9</v>
      </c>
      <c r="H153" s="2"/>
      <c r="I153" s="2"/>
      <c r="J153" s="2"/>
      <c r="K153" s="2"/>
      <c r="L153" s="2"/>
      <c r="M153" s="2"/>
      <c r="N153" s="2"/>
      <c r="O153" s="2"/>
      <c r="P153" s="9">
        <v>37</v>
      </c>
      <c r="Q153" s="2"/>
      <c r="R153" s="2"/>
      <c r="S153" s="13">
        <f t="shared" si="28"/>
        <v>0</v>
      </c>
      <c r="T153" s="13">
        <f t="shared" si="29"/>
        <v>0</v>
      </c>
      <c r="U153" s="13">
        <f t="shared" si="30"/>
        <v>0</v>
      </c>
      <c r="V153" s="13">
        <f t="shared" si="31"/>
        <v>0</v>
      </c>
      <c r="W153" s="13">
        <f t="shared" si="32"/>
        <v>0</v>
      </c>
      <c r="X153" s="13">
        <f t="shared" si="33"/>
        <v>0</v>
      </c>
      <c r="Y153" s="13">
        <f t="shared" si="34"/>
        <v>0</v>
      </c>
      <c r="Z153" s="13">
        <f t="shared" si="35"/>
        <v>0</v>
      </c>
      <c r="AA153" s="13">
        <f t="shared" si="36"/>
        <v>0.12052117263843648</v>
      </c>
      <c r="AB153" s="13">
        <f t="shared" si="37"/>
        <v>0</v>
      </c>
      <c r="AC153" s="13">
        <f t="shared" si="38"/>
        <v>0</v>
      </c>
    </row>
    <row r="154" spans="1:29" x14ac:dyDescent="0.25">
      <c r="A154" s="6">
        <v>45839</v>
      </c>
      <c r="B154" s="2"/>
      <c r="C154" s="8">
        <v>581003</v>
      </c>
      <c r="D154" s="8" t="str">
        <f t="shared" si="26"/>
        <v>0581003</v>
      </c>
      <c r="E154" s="8" t="str">
        <f t="shared" si="27"/>
        <v>0581</v>
      </c>
      <c r="F154" s="8" t="str">
        <f>IFERROR(INDEX('[1]Fazenda por eps'!$E:$E,MATCH(E154,'[1]Fazenda por eps'!$A:$A,0)),"")</f>
        <v>EMFLORA</v>
      </c>
      <c r="G154" s="8" t="s">
        <v>9</v>
      </c>
      <c r="H154" s="2"/>
      <c r="I154" s="2"/>
      <c r="J154" s="2"/>
      <c r="K154" s="2"/>
      <c r="L154" s="2"/>
      <c r="M154" s="2"/>
      <c r="N154" s="2"/>
      <c r="O154" s="2"/>
      <c r="P154" s="9">
        <v>15</v>
      </c>
      <c r="Q154" s="2"/>
      <c r="R154" s="2"/>
      <c r="S154" s="13">
        <f t="shared" si="28"/>
        <v>0</v>
      </c>
      <c r="T154" s="13">
        <f t="shared" si="29"/>
        <v>0</v>
      </c>
      <c r="U154" s="13">
        <f t="shared" si="30"/>
        <v>0</v>
      </c>
      <c r="V154" s="13">
        <f t="shared" si="31"/>
        <v>0</v>
      </c>
      <c r="W154" s="13">
        <f t="shared" si="32"/>
        <v>0</v>
      </c>
      <c r="X154" s="13">
        <f t="shared" si="33"/>
        <v>0</v>
      </c>
      <c r="Y154" s="13">
        <f t="shared" si="34"/>
        <v>0</v>
      </c>
      <c r="Z154" s="13">
        <f t="shared" si="35"/>
        <v>0</v>
      </c>
      <c r="AA154" s="13">
        <f t="shared" si="36"/>
        <v>4.8859934853420196E-2</v>
      </c>
      <c r="AB154" s="13">
        <f t="shared" si="37"/>
        <v>0</v>
      </c>
      <c r="AC154" s="13">
        <f t="shared" si="38"/>
        <v>0</v>
      </c>
    </row>
    <row r="155" spans="1:29" x14ac:dyDescent="0.25">
      <c r="A155" s="6">
        <v>45839</v>
      </c>
      <c r="B155" s="7" t="s">
        <v>67</v>
      </c>
      <c r="C155" s="8">
        <v>526006</v>
      </c>
      <c r="D155" s="8" t="str">
        <f t="shared" si="26"/>
        <v>0526006</v>
      </c>
      <c r="E155" s="8" t="str">
        <f t="shared" si="27"/>
        <v>0526</v>
      </c>
      <c r="F155" s="8" t="str">
        <f>IFERROR(INDEX('[1]Fazenda por eps'!$E:$E,MATCH(E155,'[1]Fazenda por eps'!$A:$A,0)),"")</f>
        <v>SOLLUM</v>
      </c>
      <c r="G155" s="8" t="s">
        <v>18</v>
      </c>
      <c r="H155" s="2"/>
      <c r="I155" s="2"/>
      <c r="J155" s="2"/>
      <c r="K155" s="2"/>
      <c r="L155" s="2"/>
      <c r="M155" s="2"/>
      <c r="N155" s="2"/>
      <c r="O155" s="2"/>
      <c r="P155" s="9">
        <v>39</v>
      </c>
      <c r="Q155" s="2"/>
      <c r="R155" s="2"/>
      <c r="S155" s="13">
        <f t="shared" si="28"/>
        <v>0</v>
      </c>
      <c r="T155" s="13">
        <f t="shared" si="29"/>
        <v>0</v>
      </c>
      <c r="U155" s="13">
        <f t="shared" si="30"/>
        <v>0</v>
      </c>
      <c r="V155" s="13">
        <f t="shared" si="31"/>
        <v>0</v>
      </c>
      <c r="W155" s="13">
        <f t="shared" si="32"/>
        <v>0</v>
      </c>
      <c r="X155" s="13">
        <f t="shared" si="33"/>
        <v>0</v>
      </c>
      <c r="Y155" s="13">
        <f t="shared" si="34"/>
        <v>0</v>
      </c>
      <c r="Z155" s="13">
        <f t="shared" si="35"/>
        <v>0</v>
      </c>
      <c r="AA155" s="13">
        <f t="shared" si="36"/>
        <v>0.12703583061889251</v>
      </c>
      <c r="AB155" s="13">
        <f t="shared" si="37"/>
        <v>0</v>
      </c>
      <c r="AC155" s="13">
        <f t="shared" si="38"/>
        <v>0</v>
      </c>
    </row>
    <row r="156" spans="1:29" x14ac:dyDescent="0.25">
      <c r="A156" s="6">
        <v>45839</v>
      </c>
      <c r="B156" s="7" t="s">
        <v>68</v>
      </c>
      <c r="C156" s="8">
        <v>2015010</v>
      </c>
      <c r="D156" s="8" t="str">
        <f t="shared" si="26"/>
        <v>2015010</v>
      </c>
      <c r="E156" s="8" t="str">
        <f t="shared" si="27"/>
        <v>2015</v>
      </c>
      <c r="F156" s="8" t="str">
        <f>IFERROR(INDEX('[1]Fazenda por eps'!$E:$E,MATCH(E156,'[1]Fazenda por eps'!$A:$A,0)),"")</f>
        <v>JFI CAPÃO</v>
      </c>
      <c r="G156" s="8" t="s">
        <v>27</v>
      </c>
      <c r="H156" s="2"/>
      <c r="I156" s="2"/>
      <c r="J156" s="2"/>
      <c r="K156" s="2"/>
      <c r="L156" s="2"/>
      <c r="M156" s="2"/>
      <c r="N156" s="2"/>
      <c r="O156" s="2"/>
      <c r="P156" s="9">
        <v>32</v>
      </c>
      <c r="Q156" s="2"/>
      <c r="R156" s="2"/>
      <c r="S156" s="13">
        <f t="shared" si="28"/>
        <v>0</v>
      </c>
      <c r="T156" s="13">
        <f t="shared" si="29"/>
        <v>0</v>
      </c>
      <c r="U156" s="13">
        <f t="shared" si="30"/>
        <v>0</v>
      </c>
      <c r="V156" s="13">
        <f t="shared" si="31"/>
        <v>0</v>
      </c>
      <c r="W156" s="13">
        <f t="shared" si="32"/>
        <v>0</v>
      </c>
      <c r="X156" s="13">
        <f t="shared" si="33"/>
        <v>0</v>
      </c>
      <c r="Y156" s="13">
        <f t="shared" si="34"/>
        <v>0</v>
      </c>
      <c r="Z156" s="13">
        <f t="shared" si="35"/>
        <v>0</v>
      </c>
      <c r="AA156" s="13">
        <f t="shared" si="36"/>
        <v>0.10423452768729642</v>
      </c>
      <c r="AB156" s="13">
        <f t="shared" si="37"/>
        <v>0</v>
      </c>
      <c r="AC156" s="13">
        <f t="shared" si="38"/>
        <v>0</v>
      </c>
    </row>
    <row r="157" spans="1:29" x14ac:dyDescent="0.25">
      <c r="A157" s="6">
        <v>45839</v>
      </c>
      <c r="B157" s="7" t="s">
        <v>63</v>
      </c>
      <c r="C157" s="8">
        <v>688009</v>
      </c>
      <c r="D157" s="8" t="str">
        <f t="shared" si="26"/>
        <v>0688009</v>
      </c>
      <c r="E157" s="8" t="str">
        <f t="shared" si="27"/>
        <v>0688</v>
      </c>
      <c r="F157" s="8" t="str">
        <f>IFERROR(INDEX('[1]Fazenda por eps'!$E:$E,MATCH(E157,'[1]Fazenda por eps'!$A:$A,0)),"")</f>
        <v>JFI CAPÃO</v>
      </c>
      <c r="G157" s="8" t="s">
        <v>27</v>
      </c>
      <c r="H157" s="2"/>
      <c r="I157" s="2"/>
      <c r="J157" s="2"/>
      <c r="K157" s="2"/>
      <c r="L157" s="2"/>
      <c r="M157" s="2"/>
      <c r="N157" s="2"/>
      <c r="O157" s="2"/>
      <c r="P157" s="9">
        <v>8</v>
      </c>
      <c r="Q157" s="2"/>
      <c r="R157" s="2"/>
      <c r="S157" s="13">
        <f t="shared" si="28"/>
        <v>0</v>
      </c>
      <c r="T157" s="13">
        <f t="shared" si="29"/>
        <v>0</v>
      </c>
      <c r="U157" s="13">
        <f t="shared" si="30"/>
        <v>0</v>
      </c>
      <c r="V157" s="13">
        <f t="shared" si="31"/>
        <v>0</v>
      </c>
      <c r="W157" s="13">
        <f t="shared" si="32"/>
        <v>0</v>
      </c>
      <c r="X157" s="13">
        <f t="shared" si="33"/>
        <v>0</v>
      </c>
      <c r="Y157" s="13">
        <f t="shared" si="34"/>
        <v>0</v>
      </c>
      <c r="Z157" s="13">
        <f t="shared" si="35"/>
        <v>0</v>
      </c>
      <c r="AA157" s="13">
        <f t="shared" si="36"/>
        <v>2.6058631921824105E-2</v>
      </c>
      <c r="AB157" s="13">
        <f t="shared" si="37"/>
        <v>0</v>
      </c>
      <c r="AC157" s="13">
        <f t="shared" si="38"/>
        <v>0</v>
      </c>
    </row>
    <row r="158" spans="1:29" x14ac:dyDescent="0.25">
      <c r="A158" s="6">
        <v>45839</v>
      </c>
      <c r="B158" s="2"/>
      <c r="C158" s="8">
        <v>688011</v>
      </c>
      <c r="D158" s="8" t="str">
        <f t="shared" si="26"/>
        <v>0688011</v>
      </c>
      <c r="E158" s="8" t="str">
        <f t="shared" si="27"/>
        <v>0688</v>
      </c>
      <c r="F158" s="8" t="str">
        <f>IFERROR(INDEX('[1]Fazenda por eps'!$E:$E,MATCH(E158,'[1]Fazenda por eps'!$A:$A,0)),"")</f>
        <v>JFI CAPÃO</v>
      </c>
      <c r="G158" s="8" t="s">
        <v>27</v>
      </c>
      <c r="H158" s="2"/>
      <c r="I158" s="2"/>
      <c r="J158" s="2"/>
      <c r="K158" s="2"/>
      <c r="L158" s="2"/>
      <c r="M158" s="2"/>
      <c r="N158" s="2"/>
      <c r="O158" s="2"/>
      <c r="P158" s="9">
        <v>8</v>
      </c>
      <c r="Q158" s="2"/>
      <c r="R158" s="2"/>
      <c r="S158" s="13">
        <f t="shared" si="28"/>
        <v>0</v>
      </c>
      <c r="T158" s="13">
        <f t="shared" si="29"/>
        <v>0</v>
      </c>
      <c r="U158" s="13">
        <f t="shared" si="30"/>
        <v>0</v>
      </c>
      <c r="V158" s="13">
        <f t="shared" si="31"/>
        <v>0</v>
      </c>
      <c r="W158" s="13">
        <f t="shared" si="32"/>
        <v>0</v>
      </c>
      <c r="X158" s="13">
        <f t="shared" si="33"/>
        <v>0</v>
      </c>
      <c r="Y158" s="13">
        <f t="shared" si="34"/>
        <v>0</v>
      </c>
      <c r="Z158" s="13">
        <f t="shared" si="35"/>
        <v>0</v>
      </c>
      <c r="AA158" s="13">
        <f t="shared" si="36"/>
        <v>2.6058631921824105E-2</v>
      </c>
      <c r="AB158" s="13">
        <f t="shared" si="37"/>
        <v>0</v>
      </c>
      <c r="AC158" s="13">
        <f t="shared" si="38"/>
        <v>0</v>
      </c>
    </row>
    <row r="159" spans="1:29" x14ac:dyDescent="0.25">
      <c r="A159" s="6">
        <v>45839</v>
      </c>
      <c r="B159" s="7" t="s">
        <v>69</v>
      </c>
      <c r="C159" s="8">
        <v>440003</v>
      </c>
      <c r="D159" s="8" t="str">
        <f t="shared" si="26"/>
        <v>0440003</v>
      </c>
      <c r="E159" s="8" t="str">
        <f t="shared" si="27"/>
        <v>0440</v>
      </c>
      <c r="F159" s="11" t="s">
        <v>103</v>
      </c>
      <c r="G159" s="8" t="s">
        <v>38</v>
      </c>
      <c r="H159" s="2"/>
      <c r="I159" s="2"/>
      <c r="J159" s="2"/>
      <c r="K159" s="2"/>
      <c r="L159" s="2"/>
      <c r="M159" s="2"/>
      <c r="N159" s="2"/>
      <c r="O159" s="2"/>
      <c r="P159" s="9">
        <v>0</v>
      </c>
      <c r="Q159" s="2"/>
      <c r="R159" s="2"/>
      <c r="S159" s="13">
        <f t="shared" si="28"/>
        <v>0</v>
      </c>
      <c r="T159" s="13">
        <f t="shared" si="29"/>
        <v>0</v>
      </c>
      <c r="U159" s="13">
        <f t="shared" si="30"/>
        <v>0</v>
      </c>
      <c r="V159" s="13">
        <f t="shared" si="31"/>
        <v>0</v>
      </c>
      <c r="W159" s="13">
        <f t="shared" si="32"/>
        <v>0</v>
      </c>
      <c r="X159" s="13">
        <f t="shared" si="33"/>
        <v>0</v>
      </c>
      <c r="Y159" s="13">
        <f t="shared" si="34"/>
        <v>0</v>
      </c>
      <c r="Z159" s="13">
        <f t="shared" si="35"/>
        <v>0</v>
      </c>
      <c r="AA159" s="13">
        <f t="shared" si="36"/>
        <v>0</v>
      </c>
      <c r="AB159" s="13">
        <f t="shared" si="37"/>
        <v>0</v>
      </c>
      <c r="AC159" s="13">
        <f t="shared" si="38"/>
        <v>0</v>
      </c>
    </row>
    <row r="160" spans="1:29" x14ac:dyDescent="0.25">
      <c r="A160" s="6">
        <v>45870</v>
      </c>
      <c r="B160" s="7" t="s">
        <v>67</v>
      </c>
      <c r="C160" s="8">
        <v>526010</v>
      </c>
      <c r="D160" s="8" t="str">
        <f t="shared" si="26"/>
        <v>0526010</v>
      </c>
      <c r="E160" s="8" t="str">
        <f t="shared" si="27"/>
        <v>0526</v>
      </c>
      <c r="F160" s="8" t="str">
        <f>IFERROR(INDEX('[1]Fazenda por eps'!$E:$E,MATCH(E160,'[1]Fazenda por eps'!$A:$A,0)),"")</f>
        <v>SOLLUM</v>
      </c>
      <c r="G160" s="8" t="s">
        <v>18</v>
      </c>
      <c r="H160" s="2"/>
      <c r="I160" s="2"/>
      <c r="J160" s="2"/>
      <c r="K160" s="2"/>
      <c r="L160" s="2"/>
      <c r="M160" s="2"/>
      <c r="N160" s="2"/>
      <c r="O160" s="2"/>
      <c r="P160" s="2"/>
      <c r="Q160" s="9">
        <v>78</v>
      </c>
      <c r="R160" s="2"/>
      <c r="S160" s="13">
        <f t="shared" si="28"/>
        <v>0</v>
      </c>
      <c r="T160" s="13">
        <f t="shared" si="29"/>
        <v>0</v>
      </c>
      <c r="U160" s="13">
        <f t="shared" si="30"/>
        <v>0</v>
      </c>
      <c r="V160" s="13">
        <f t="shared" si="31"/>
        <v>0</v>
      </c>
      <c r="W160" s="13">
        <f t="shared" si="32"/>
        <v>0</v>
      </c>
      <c r="X160" s="13">
        <f t="shared" si="33"/>
        <v>0</v>
      </c>
      <c r="Y160" s="13">
        <f t="shared" si="34"/>
        <v>0</v>
      </c>
      <c r="Z160" s="13">
        <f t="shared" si="35"/>
        <v>0</v>
      </c>
      <c r="AA160" s="13">
        <f t="shared" si="36"/>
        <v>0</v>
      </c>
      <c r="AB160" s="13">
        <f t="shared" si="37"/>
        <v>0.24374999999999999</v>
      </c>
      <c r="AC160" s="13">
        <f t="shared" si="38"/>
        <v>0</v>
      </c>
    </row>
    <row r="161" spans="1:29" x14ac:dyDescent="0.25">
      <c r="A161" s="6">
        <v>45870</v>
      </c>
      <c r="B161" s="2"/>
      <c r="C161" s="8">
        <v>526018</v>
      </c>
      <c r="D161" s="8" t="str">
        <f t="shared" si="26"/>
        <v>0526018</v>
      </c>
      <c r="E161" s="8" t="str">
        <f t="shared" si="27"/>
        <v>0526</v>
      </c>
      <c r="F161" s="8" t="str">
        <f>IFERROR(INDEX('[1]Fazenda por eps'!$E:$E,MATCH(E161,'[1]Fazenda por eps'!$A:$A,0)),"")</f>
        <v>SOLLUM</v>
      </c>
      <c r="G161" s="8" t="s">
        <v>18</v>
      </c>
      <c r="H161" s="2"/>
      <c r="I161" s="2"/>
      <c r="J161" s="2"/>
      <c r="K161" s="2"/>
      <c r="L161" s="2"/>
      <c r="M161" s="2"/>
      <c r="N161" s="2"/>
      <c r="O161" s="2"/>
      <c r="P161" s="2"/>
      <c r="Q161" s="9">
        <v>34</v>
      </c>
      <c r="R161" s="2"/>
      <c r="S161" s="13">
        <f t="shared" si="28"/>
        <v>0</v>
      </c>
      <c r="T161" s="13">
        <f t="shared" si="29"/>
        <v>0</v>
      </c>
      <c r="U161" s="13">
        <f t="shared" si="30"/>
        <v>0</v>
      </c>
      <c r="V161" s="13">
        <f t="shared" si="31"/>
        <v>0</v>
      </c>
      <c r="W161" s="13">
        <f t="shared" si="32"/>
        <v>0</v>
      </c>
      <c r="X161" s="13">
        <f t="shared" si="33"/>
        <v>0</v>
      </c>
      <c r="Y161" s="13">
        <f t="shared" si="34"/>
        <v>0</v>
      </c>
      <c r="Z161" s="13">
        <f t="shared" si="35"/>
        <v>0</v>
      </c>
      <c r="AA161" s="13">
        <f t="shared" si="36"/>
        <v>0</v>
      </c>
      <c r="AB161" s="13">
        <f t="shared" si="37"/>
        <v>0.10625</v>
      </c>
      <c r="AC161" s="13">
        <f t="shared" si="38"/>
        <v>0</v>
      </c>
    </row>
    <row r="162" spans="1:29" x14ac:dyDescent="0.25">
      <c r="A162" s="6">
        <v>45870</v>
      </c>
      <c r="B162" s="7" t="s">
        <v>65</v>
      </c>
      <c r="C162" s="8">
        <v>603010</v>
      </c>
      <c r="D162" s="8" t="str">
        <f t="shared" si="26"/>
        <v>0603010</v>
      </c>
      <c r="E162" s="8" t="str">
        <f t="shared" si="27"/>
        <v>0603</v>
      </c>
      <c r="F162" s="8" t="str">
        <f>IFERROR(INDEX('[1]Fazenda por eps'!$E:$E,MATCH(E162,'[1]Fazenda por eps'!$A:$A,0)),"")</f>
        <v>JFI DUARTINA</v>
      </c>
      <c r="G162" s="8" t="s">
        <v>7</v>
      </c>
      <c r="H162" s="2"/>
      <c r="I162" s="2"/>
      <c r="J162" s="2"/>
      <c r="K162" s="2"/>
      <c r="L162" s="2"/>
      <c r="M162" s="2"/>
      <c r="N162" s="2"/>
      <c r="O162" s="2"/>
      <c r="P162" s="2"/>
      <c r="Q162" s="9">
        <v>24</v>
      </c>
      <c r="R162" s="2"/>
      <c r="S162" s="13">
        <f t="shared" si="28"/>
        <v>0</v>
      </c>
      <c r="T162" s="13">
        <f t="shared" si="29"/>
        <v>0</v>
      </c>
      <c r="U162" s="13">
        <f t="shared" si="30"/>
        <v>0</v>
      </c>
      <c r="V162" s="13">
        <f t="shared" si="31"/>
        <v>0</v>
      </c>
      <c r="W162" s="13">
        <f t="shared" si="32"/>
        <v>0</v>
      </c>
      <c r="X162" s="13">
        <f t="shared" si="33"/>
        <v>0</v>
      </c>
      <c r="Y162" s="13">
        <f t="shared" si="34"/>
        <v>0</v>
      </c>
      <c r="Z162" s="13">
        <f t="shared" si="35"/>
        <v>0</v>
      </c>
      <c r="AA162" s="13">
        <f t="shared" si="36"/>
        <v>0</v>
      </c>
      <c r="AB162" s="13">
        <f t="shared" si="37"/>
        <v>7.4999999999999997E-2</v>
      </c>
      <c r="AC162" s="13">
        <f t="shared" si="38"/>
        <v>0</v>
      </c>
    </row>
    <row r="163" spans="1:29" x14ac:dyDescent="0.25">
      <c r="A163" s="6">
        <v>45870</v>
      </c>
      <c r="B163" s="2"/>
      <c r="C163" s="8">
        <v>603012</v>
      </c>
      <c r="D163" s="8" t="str">
        <f t="shared" si="26"/>
        <v>0603012</v>
      </c>
      <c r="E163" s="8" t="str">
        <f t="shared" si="27"/>
        <v>0603</v>
      </c>
      <c r="F163" s="8" t="str">
        <f>IFERROR(INDEX('[1]Fazenda por eps'!$E:$E,MATCH(E163,'[1]Fazenda por eps'!$A:$A,0)),"")</f>
        <v>JFI DUARTINA</v>
      </c>
      <c r="G163" s="8" t="s">
        <v>7</v>
      </c>
      <c r="H163" s="2"/>
      <c r="I163" s="2"/>
      <c r="J163" s="2"/>
      <c r="K163" s="2"/>
      <c r="L163" s="2"/>
      <c r="M163" s="2"/>
      <c r="N163" s="2"/>
      <c r="O163" s="2"/>
      <c r="P163" s="2"/>
      <c r="Q163" s="9">
        <v>63</v>
      </c>
      <c r="R163" s="2"/>
      <c r="S163" s="13">
        <f t="shared" si="28"/>
        <v>0</v>
      </c>
      <c r="T163" s="13">
        <f t="shared" si="29"/>
        <v>0</v>
      </c>
      <c r="U163" s="13">
        <f t="shared" si="30"/>
        <v>0</v>
      </c>
      <c r="V163" s="13">
        <f t="shared" si="31"/>
        <v>0</v>
      </c>
      <c r="W163" s="13">
        <f t="shared" si="32"/>
        <v>0</v>
      </c>
      <c r="X163" s="13">
        <f t="shared" si="33"/>
        <v>0</v>
      </c>
      <c r="Y163" s="13">
        <f t="shared" si="34"/>
        <v>0</v>
      </c>
      <c r="Z163" s="13">
        <f t="shared" si="35"/>
        <v>0</v>
      </c>
      <c r="AA163" s="13">
        <f t="shared" si="36"/>
        <v>0</v>
      </c>
      <c r="AB163" s="13">
        <f t="shared" si="37"/>
        <v>0.19687499999999999</v>
      </c>
      <c r="AC163" s="13">
        <f t="shared" si="38"/>
        <v>0</v>
      </c>
    </row>
    <row r="164" spans="1:29" x14ac:dyDescent="0.25">
      <c r="A164" s="6">
        <v>45870</v>
      </c>
      <c r="B164" s="7" t="s">
        <v>39</v>
      </c>
      <c r="C164" s="8">
        <v>378111</v>
      </c>
      <c r="D164" s="8" t="str">
        <f t="shared" si="26"/>
        <v>0378111</v>
      </c>
      <c r="E164" s="8" t="str">
        <f t="shared" si="27"/>
        <v>0378</v>
      </c>
      <c r="F164" s="8" t="str">
        <f>IFERROR(INDEX('[1]Fazenda por eps'!$E:$E,MATCH(E164,'[1]Fazenda por eps'!$A:$A,0)),"")</f>
        <v>CARPELO</v>
      </c>
      <c r="G164" s="8" t="s">
        <v>15</v>
      </c>
      <c r="H164" s="2"/>
      <c r="I164" s="2"/>
      <c r="J164" s="2"/>
      <c r="K164" s="2"/>
      <c r="L164" s="2"/>
      <c r="M164" s="2"/>
      <c r="N164" s="2"/>
      <c r="O164" s="2"/>
      <c r="P164" s="2"/>
      <c r="Q164" s="9">
        <v>36</v>
      </c>
      <c r="R164" s="2"/>
      <c r="S164" s="13">
        <f t="shared" si="28"/>
        <v>0</v>
      </c>
      <c r="T164" s="13">
        <f t="shared" si="29"/>
        <v>0</v>
      </c>
      <c r="U164" s="13">
        <f t="shared" si="30"/>
        <v>0</v>
      </c>
      <c r="V164" s="13">
        <f t="shared" si="31"/>
        <v>0</v>
      </c>
      <c r="W164" s="13">
        <f t="shared" si="32"/>
        <v>0</v>
      </c>
      <c r="X164" s="13">
        <f t="shared" si="33"/>
        <v>0</v>
      </c>
      <c r="Y164" s="13">
        <f t="shared" si="34"/>
        <v>0</v>
      </c>
      <c r="Z164" s="13">
        <f t="shared" si="35"/>
        <v>0</v>
      </c>
      <c r="AA164" s="13">
        <f t="shared" si="36"/>
        <v>0</v>
      </c>
      <c r="AB164" s="13">
        <f t="shared" si="37"/>
        <v>0.1125</v>
      </c>
      <c r="AC164" s="13">
        <f t="shared" si="38"/>
        <v>0</v>
      </c>
    </row>
    <row r="165" spans="1:29" x14ac:dyDescent="0.25">
      <c r="A165" s="6">
        <v>45870</v>
      </c>
      <c r="B165" s="2"/>
      <c r="C165" s="8">
        <v>378113</v>
      </c>
      <c r="D165" s="8" t="str">
        <f t="shared" si="26"/>
        <v>0378113</v>
      </c>
      <c r="E165" s="8" t="str">
        <f t="shared" si="27"/>
        <v>0378</v>
      </c>
      <c r="F165" s="8" t="str">
        <f>IFERROR(INDEX('[1]Fazenda por eps'!$E:$E,MATCH(E165,'[1]Fazenda por eps'!$A:$A,0)),"")</f>
        <v>CARPELO</v>
      </c>
      <c r="G165" s="8" t="s">
        <v>15</v>
      </c>
      <c r="H165" s="2"/>
      <c r="I165" s="2"/>
      <c r="J165" s="2"/>
      <c r="K165" s="2"/>
      <c r="L165" s="2"/>
      <c r="M165" s="2"/>
      <c r="N165" s="2"/>
      <c r="O165" s="2"/>
      <c r="P165" s="2"/>
      <c r="Q165" s="9">
        <v>31</v>
      </c>
      <c r="R165" s="2"/>
      <c r="S165" s="13">
        <f t="shared" si="28"/>
        <v>0</v>
      </c>
      <c r="T165" s="13">
        <f t="shared" si="29"/>
        <v>0</v>
      </c>
      <c r="U165" s="13">
        <f t="shared" si="30"/>
        <v>0</v>
      </c>
      <c r="V165" s="13">
        <f t="shared" si="31"/>
        <v>0</v>
      </c>
      <c r="W165" s="13">
        <f t="shared" si="32"/>
        <v>0</v>
      </c>
      <c r="X165" s="13">
        <f t="shared" si="33"/>
        <v>0</v>
      </c>
      <c r="Y165" s="13">
        <f t="shared" si="34"/>
        <v>0</v>
      </c>
      <c r="Z165" s="13">
        <f t="shared" si="35"/>
        <v>0</v>
      </c>
      <c r="AA165" s="13">
        <f t="shared" si="36"/>
        <v>0</v>
      </c>
      <c r="AB165" s="13">
        <f t="shared" si="37"/>
        <v>9.6875000000000003E-2</v>
      </c>
      <c r="AC165" s="13">
        <f t="shared" si="38"/>
        <v>0</v>
      </c>
    </row>
    <row r="166" spans="1:29" x14ac:dyDescent="0.25">
      <c r="A166" s="6">
        <v>45870</v>
      </c>
      <c r="B166" s="7" t="s">
        <v>70</v>
      </c>
      <c r="C166" s="8">
        <v>630002</v>
      </c>
      <c r="D166" s="8" t="str">
        <f t="shared" si="26"/>
        <v>0630002</v>
      </c>
      <c r="E166" s="8" t="str">
        <f t="shared" si="27"/>
        <v>0630</v>
      </c>
      <c r="F166" s="8" t="s">
        <v>102</v>
      </c>
      <c r="G166" s="8" t="s">
        <v>9</v>
      </c>
      <c r="H166" s="2"/>
      <c r="I166" s="2"/>
      <c r="J166" s="2"/>
      <c r="K166" s="2"/>
      <c r="L166" s="2"/>
      <c r="M166" s="2"/>
      <c r="N166" s="2"/>
      <c r="O166" s="2"/>
      <c r="P166" s="2"/>
      <c r="Q166" s="9">
        <v>34</v>
      </c>
      <c r="R166" s="2"/>
      <c r="S166" s="13">
        <f t="shared" si="28"/>
        <v>0</v>
      </c>
      <c r="T166" s="13">
        <f t="shared" si="29"/>
        <v>0</v>
      </c>
      <c r="U166" s="13">
        <f t="shared" si="30"/>
        <v>0</v>
      </c>
      <c r="V166" s="13">
        <f t="shared" si="31"/>
        <v>0</v>
      </c>
      <c r="W166" s="13">
        <f t="shared" si="32"/>
        <v>0</v>
      </c>
      <c r="X166" s="13">
        <f t="shared" si="33"/>
        <v>0</v>
      </c>
      <c r="Y166" s="13">
        <f t="shared" si="34"/>
        <v>0</v>
      </c>
      <c r="Z166" s="13">
        <f t="shared" si="35"/>
        <v>0</v>
      </c>
      <c r="AA166" s="13">
        <f t="shared" si="36"/>
        <v>0</v>
      </c>
      <c r="AB166" s="13">
        <f t="shared" si="37"/>
        <v>0.10625</v>
      </c>
      <c r="AC166" s="13">
        <f t="shared" si="38"/>
        <v>0</v>
      </c>
    </row>
    <row r="167" spans="1:29" x14ac:dyDescent="0.25">
      <c r="A167" s="6">
        <v>45870</v>
      </c>
      <c r="B167" s="2"/>
      <c r="C167" s="8">
        <v>630003</v>
      </c>
      <c r="D167" s="8" t="str">
        <f t="shared" si="26"/>
        <v>0630003</v>
      </c>
      <c r="E167" s="8" t="str">
        <f t="shared" si="27"/>
        <v>0630</v>
      </c>
      <c r="F167" s="8" t="s">
        <v>102</v>
      </c>
      <c r="G167" s="8" t="s">
        <v>9</v>
      </c>
      <c r="H167" s="2"/>
      <c r="I167" s="2"/>
      <c r="J167" s="2"/>
      <c r="K167" s="2"/>
      <c r="L167" s="2"/>
      <c r="M167" s="2"/>
      <c r="N167" s="2"/>
      <c r="O167" s="2"/>
      <c r="P167" s="2"/>
      <c r="Q167" s="9">
        <v>20</v>
      </c>
      <c r="R167" s="2"/>
      <c r="S167" s="13">
        <f t="shared" si="28"/>
        <v>0</v>
      </c>
      <c r="T167" s="13">
        <f t="shared" si="29"/>
        <v>0</v>
      </c>
      <c r="U167" s="13">
        <f t="shared" si="30"/>
        <v>0</v>
      </c>
      <c r="V167" s="13">
        <f t="shared" si="31"/>
        <v>0</v>
      </c>
      <c r="W167" s="13">
        <f t="shared" si="32"/>
        <v>0</v>
      </c>
      <c r="X167" s="13">
        <f t="shared" si="33"/>
        <v>0</v>
      </c>
      <c r="Y167" s="13">
        <f t="shared" si="34"/>
        <v>0</v>
      </c>
      <c r="Z167" s="13">
        <f t="shared" si="35"/>
        <v>0</v>
      </c>
      <c r="AA167" s="13">
        <f t="shared" si="36"/>
        <v>0</v>
      </c>
      <c r="AB167" s="13">
        <f t="shared" si="37"/>
        <v>6.25E-2</v>
      </c>
      <c r="AC167" s="13">
        <f t="shared" si="38"/>
        <v>0</v>
      </c>
    </row>
    <row r="168" spans="1:29" x14ac:dyDescent="0.25">
      <c r="A168" s="6">
        <v>45901</v>
      </c>
      <c r="B168" s="7" t="s">
        <v>71</v>
      </c>
      <c r="C168" s="8">
        <v>525001</v>
      </c>
      <c r="D168" s="8" t="str">
        <f t="shared" si="26"/>
        <v>0525001</v>
      </c>
      <c r="E168" s="8" t="str">
        <f t="shared" si="27"/>
        <v>0525</v>
      </c>
      <c r="F168" s="8" t="str">
        <f>IFERROR(INDEX('[1]Fazenda por eps'!$E:$E,MATCH(E168,'[1]Fazenda por eps'!$A:$A,0)),"")</f>
        <v>GERAÇÃO</v>
      </c>
      <c r="G168" s="8" t="s">
        <v>15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9">
        <v>39</v>
      </c>
      <c r="S168" s="13">
        <f t="shared" si="28"/>
        <v>0</v>
      </c>
      <c r="T168" s="13">
        <f t="shared" si="29"/>
        <v>0</v>
      </c>
      <c r="U168" s="13">
        <f t="shared" si="30"/>
        <v>0</v>
      </c>
      <c r="V168" s="13">
        <f t="shared" si="31"/>
        <v>0</v>
      </c>
      <c r="W168" s="13">
        <f t="shared" si="32"/>
        <v>0</v>
      </c>
      <c r="X168" s="13">
        <f t="shared" si="33"/>
        <v>0</v>
      </c>
      <c r="Y168" s="13">
        <f t="shared" si="34"/>
        <v>0</v>
      </c>
      <c r="Z168" s="13">
        <f t="shared" si="35"/>
        <v>0</v>
      </c>
      <c r="AA168" s="13">
        <f t="shared" si="36"/>
        <v>0</v>
      </c>
      <c r="AB168" s="13">
        <f t="shared" si="37"/>
        <v>0</v>
      </c>
      <c r="AC168" s="13">
        <f t="shared" si="38"/>
        <v>0.13636363636363635</v>
      </c>
    </row>
    <row r="169" spans="1:29" x14ac:dyDescent="0.25">
      <c r="A169" s="6">
        <v>45901</v>
      </c>
      <c r="B169" s="2"/>
      <c r="C169" s="8">
        <v>525003</v>
      </c>
      <c r="D169" s="8" t="str">
        <f t="shared" si="26"/>
        <v>0525003</v>
      </c>
      <c r="E169" s="8" t="str">
        <f t="shared" si="27"/>
        <v>0525</v>
      </c>
      <c r="F169" s="8" t="str">
        <f>IFERROR(INDEX('[1]Fazenda por eps'!$E:$E,MATCH(E169,'[1]Fazenda por eps'!$A:$A,0)),"")</f>
        <v>GERAÇÃO</v>
      </c>
      <c r="G169" s="8" t="s">
        <v>15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9">
        <v>26</v>
      </c>
      <c r="S169" s="13">
        <f t="shared" si="28"/>
        <v>0</v>
      </c>
      <c r="T169" s="13">
        <f t="shared" si="29"/>
        <v>0</v>
      </c>
      <c r="U169" s="13">
        <f t="shared" si="30"/>
        <v>0</v>
      </c>
      <c r="V169" s="13">
        <f t="shared" si="31"/>
        <v>0</v>
      </c>
      <c r="W169" s="13">
        <f t="shared" si="32"/>
        <v>0</v>
      </c>
      <c r="X169" s="13">
        <f t="shared" si="33"/>
        <v>0</v>
      </c>
      <c r="Y169" s="13">
        <f t="shared" si="34"/>
        <v>0</v>
      </c>
      <c r="Z169" s="13">
        <f t="shared" si="35"/>
        <v>0</v>
      </c>
      <c r="AA169" s="13">
        <f t="shared" si="36"/>
        <v>0</v>
      </c>
      <c r="AB169" s="13">
        <f t="shared" si="37"/>
        <v>0</v>
      </c>
      <c r="AC169" s="13">
        <f t="shared" si="38"/>
        <v>9.0909090909090912E-2</v>
      </c>
    </row>
    <row r="170" spans="1:29" x14ac:dyDescent="0.25">
      <c r="A170" s="6">
        <v>45901</v>
      </c>
      <c r="B170" s="2"/>
      <c r="C170" s="8">
        <v>525007</v>
      </c>
      <c r="D170" s="8" t="str">
        <f t="shared" si="26"/>
        <v>0525007</v>
      </c>
      <c r="E170" s="8" t="str">
        <f t="shared" si="27"/>
        <v>0525</v>
      </c>
      <c r="F170" s="8" t="str">
        <f>IFERROR(INDEX('[1]Fazenda por eps'!$E:$E,MATCH(E170,'[1]Fazenda por eps'!$A:$A,0)),"")</f>
        <v>GERAÇÃO</v>
      </c>
      <c r="G170" s="8" t="s">
        <v>15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9">
        <v>44</v>
      </c>
      <c r="S170" s="13">
        <f t="shared" si="28"/>
        <v>0</v>
      </c>
      <c r="T170" s="13">
        <f t="shared" si="29"/>
        <v>0</v>
      </c>
      <c r="U170" s="13">
        <f t="shared" si="30"/>
        <v>0</v>
      </c>
      <c r="V170" s="13">
        <f t="shared" si="31"/>
        <v>0</v>
      </c>
      <c r="W170" s="13">
        <f t="shared" si="32"/>
        <v>0</v>
      </c>
      <c r="X170" s="13">
        <f t="shared" si="33"/>
        <v>0</v>
      </c>
      <c r="Y170" s="13">
        <f t="shared" si="34"/>
        <v>0</v>
      </c>
      <c r="Z170" s="13">
        <f t="shared" si="35"/>
        <v>0</v>
      </c>
      <c r="AA170" s="13">
        <f t="shared" si="36"/>
        <v>0</v>
      </c>
      <c r="AB170" s="13">
        <f t="shared" si="37"/>
        <v>0</v>
      </c>
      <c r="AC170" s="13">
        <f t="shared" si="38"/>
        <v>0.15384615384615385</v>
      </c>
    </row>
    <row r="171" spans="1:29" x14ac:dyDescent="0.25">
      <c r="A171" s="6">
        <v>45901</v>
      </c>
      <c r="B171" s="2"/>
      <c r="C171" s="8">
        <v>525011</v>
      </c>
      <c r="D171" s="8" t="str">
        <f t="shared" si="26"/>
        <v>0525011</v>
      </c>
      <c r="E171" s="8" t="str">
        <f t="shared" si="27"/>
        <v>0525</v>
      </c>
      <c r="F171" s="8" t="str">
        <f>IFERROR(INDEX('[1]Fazenda por eps'!$E:$E,MATCH(E171,'[1]Fazenda por eps'!$A:$A,0)),"")</f>
        <v>GERAÇÃO</v>
      </c>
      <c r="G171" s="8" t="s">
        <v>15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9">
        <v>12</v>
      </c>
      <c r="S171" s="13">
        <f t="shared" si="28"/>
        <v>0</v>
      </c>
      <c r="T171" s="13">
        <f t="shared" si="29"/>
        <v>0</v>
      </c>
      <c r="U171" s="13">
        <f t="shared" si="30"/>
        <v>0</v>
      </c>
      <c r="V171" s="13">
        <f t="shared" si="31"/>
        <v>0</v>
      </c>
      <c r="W171" s="13">
        <f t="shared" si="32"/>
        <v>0</v>
      </c>
      <c r="X171" s="13">
        <f t="shared" si="33"/>
        <v>0</v>
      </c>
      <c r="Y171" s="13">
        <f t="shared" si="34"/>
        <v>0</v>
      </c>
      <c r="Z171" s="13">
        <f t="shared" si="35"/>
        <v>0</v>
      </c>
      <c r="AA171" s="13">
        <f t="shared" si="36"/>
        <v>0</v>
      </c>
      <c r="AB171" s="13">
        <f t="shared" si="37"/>
        <v>0</v>
      </c>
      <c r="AC171" s="13">
        <f t="shared" si="38"/>
        <v>4.195804195804196E-2</v>
      </c>
    </row>
    <row r="172" spans="1:29" x14ac:dyDescent="0.25">
      <c r="A172" s="6">
        <v>45901</v>
      </c>
      <c r="B172" s="7" t="s">
        <v>72</v>
      </c>
      <c r="C172" s="8">
        <v>385010</v>
      </c>
      <c r="D172" s="8" t="str">
        <f t="shared" si="26"/>
        <v>0385010</v>
      </c>
      <c r="E172" s="8" t="str">
        <f t="shared" si="27"/>
        <v>0385</v>
      </c>
      <c r="F172" s="8" t="str">
        <f>IFERROR(INDEX('[1]Fazenda por eps'!$E:$E,MATCH(E172,'[1]Fazenda por eps'!$A:$A,0)),"")</f>
        <v>CARPELO</v>
      </c>
      <c r="G172" s="8" t="s">
        <v>15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9">
        <v>19</v>
      </c>
      <c r="S172" s="13">
        <f t="shared" si="28"/>
        <v>0</v>
      </c>
      <c r="T172" s="13">
        <f t="shared" si="29"/>
        <v>0</v>
      </c>
      <c r="U172" s="13">
        <f t="shared" si="30"/>
        <v>0</v>
      </c>
      <c r="V172" s="13">
        <f t="shared" si="31"/>
        <v>0</v>
      </c>
      <c r="W172" s="13">
        <f t="shared" si="32"/>
        <v>0</v>
      </c>
      <c r="X172" s="13">
        <f t="shared" si="33"/>
        <v>0</v>
      </c>
      <c r="Y172" s="13">
        <f t="shared" si="34"/>
        <v>0</v>
      </c>
      <c r="Z172" s="13">
        <f t="shared" si="35"/>
        <v>0</v>
      </c>
      <c r="AA172" s="13">
        <f t="shared" si="36"/>
        <v>0</v>
      </c>
      <c r="AB172" s="13">
        <f t="shared" si="37"/>
        <v>0</v>
      </c>
      <c r="AC172" s="13">
        <f t="shared" si="38"/>
        <v>6.6433566433566432E-2</v>
      </c>
    </row>
    <row r="173" spans="1:29" x14ac:dyDescent="0.25">
      <c r="A173" s="6">
        <v>45901</v>
      </c>
      <c r="B173" s="2"/>
      <c r="C173" s="8">
        <v>385011</v>
      </c>
      <c r="D173" s="8" t="str">
        <f t="shared" si="26"/>
        <v>0385011</v>
      </c>
      <c r="E173" s="8" t="str">
        <f t="shared" si="27"/>
        <v>0385</v>
      </c>
      <c r="F173" s="8" t="str">
        <f>IFERROR(INDEX('[1]Fazenda por eps'!$E:$E,MATCH(E173,'[1]Fazenda por eps'!$A:$A,0)),"")</f>
        <v>CARPELO</v>
      </c>
      <c r="G173" s="8" t="s">
        <v>15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9">
        <v>12</v>
      </c>
      <c r="S173" s="13">
        <f t="shared" si="28"/>
        <v>0</v>
      </c>
      <c r="T173" s="13">
        <f t="shared" si="29"/>
        <v>0</v>
      </c>
      <c r="U173" s="13">
        <f t="shared" si="30"/>
        <v>0</v>
      </c>
      <c r="V173" s="13">
        <f t="shared" si="31"/>
        <v>0</v>
      </c>
      <c r="W173" s="13">
        <f t="shared" si="32"/>
        <v>0</v>
      </c>
      <c r="X173" s="13">
        <f t="shared" si="33"/>
        <v>0</v>
      </c>
      <c r="Y173" s="13">
        <f t="shared" si="34"/>
        <v>0</v>
      </c>
      <c r="Z173" s="13">
        <f t="shared" si="35"/>
        <v>0</v>
      </c>
      <c r="AA173" s="13">
        <f t="shared" si="36"/>
        <v>0</v>
      </c>
      <c r="AB173" s="13">
        <f t="shared" si="37"/>
        <v>0</v>
      </c>
      <c r="AC173" s="13">
        <f t="shared" si="38"/>
        <v>4.195804195804196E-2</v>
      </c>
    </row>
    <row r="174" spans="1:29" x14ac:dyDescent="0.25">
      <c r="A174" s="6">
        <v>45901</v>
      </c>
      <c r="B174" s="2"/>
      <c r="C174" s="8">
        <v>385012</v>
      </c>
      <c r="D174" s="8" t="str">
        <f t="shared" si="26"/>
        <v>0385012</v>
      </c>
      <c r="E174" s="8" t="str">
        <f t="shared" si="27"/>
        <v>0385</v>
      </c>
      <c r="F174" s="8" t="str">
        <f>IFERROR(INDEX('[1]Fazenda por eps'!$E:$E,MATCH(E174,'[1]Fazenda por eps'!$A:$A,0)),"")</f>
        <v>CARPELO</v>
      </c>
      <c r="G174" s="8" t="s">
        <v>15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9">
        <v>15</v>
      </c>
      <c r="S174" s="13">
        <f t="shared" si="28"/>
        <v>0</v>
      </c>
      <c r="T174" s="13">
        <f t="shared" si="29"/>
        <v>0</v>
      </c>
      <c r="U174" s="13">
        <f t="shared" si="30"/>
        <v>0</v>
      </c>
      <c r="V174" s="13">
        <f t="shared" si="31"/>
        <v>0</v>
      </c>
      <c r="W174" s="13">
        <f t="shared" si="32"/>
        <v>0</v>
      </c>
      <c r="X174" s="13">
        <f t="shared" si="33"/>
        <v>0</v>
      </c>
      <c r="Y174" s="13">
        <f t="shared" si="34"/>
        <v>0</v>
      </c>
      <c r="Z174" s="13">
        <f t="shared" si="35"/>
        <v>0</v>
      </c>
      <c r="AA174" s="13">
        <f t="shared" si="36"/>
        <v>0</v>
      </c>
      <c r="AB174" s="13">
        <f t="shared" si="37"/>
        <v>0</v>
      </c>
      <c r="AC174" s="13">
        <f t="shared" si="38"/>
        <v>5.2447552447552448E-2</v>
      </c>
    </row>
    <row r="175" spans="1:29" x14ac:dyDescent="0.25">
      <c r="A175" s="6">
        <v>45901</v>
      </c>
      <c r="B175" s="2"/>
      <c r="C175" s="8">
        <v>385021</v>
      </c>
      <c r="D175" s="8" t="str">
        <f t="shared" si="26"/>
        <v>0385021</v>
      </c>
      <c r="E175" s="8" t="str">
        <f t="shared" si="27"/>
        <v>0385</v>
      </c>
      <c r="F175" s="8" t="str">
        <f>IFERROR(INDEX('[1]Fazenda por eps'!$E:$E,MATCH(E175,'[1]Fazenda por eps'!$A:$A,0)),"")</f>
        <v>CARPELO</v>
      </c>
      <c r="G175" s="8" t="s">
        <v>15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9">
        <v>31</v>
      </c>
      <c r="S175" s="13">
        <f t="shared" si="28"/>
        <v>0</v>
      </c>
      <c r="T175" s="13">
        <f t="shared" si="29"/>
        <v>0</v>
      </c>
      <c r="U175" s="13">
        <f t="shared" si="30"/>
        <v>0</v>
      </c>
      <c r="V175" s="13">
        <f t="shared" si="31"/>
        <v>0</v>
      </c>
      <c r="W175" s="13">
        <f t="shared" si="32"/>
        <v>0</v>
      </c>
      <c r="X175" s="13">
        <f t="shared" si="33"/>
        <v>0</v>
      </c>
      <c r="Y175" s="13">
        <f t="shared" si="34"/>
        <v>0</v>
      </c>
      <c r="Z175" s="13">
        <f t="shared" si="35"/>
        <v>0</v>
      </c>
      <c r="AA175" s="13">
        <f t="shared" si="36"/>
        <v>0</v>
      </c>
      <c r="AB175" s="13">
        <f t="shared" si="37"/>
        <v>0</v>
      </c>
      <c r="AC175" s="13">
        <f t="shared" si="38"/>
        <v>0.10839160839160839</v>
      </c>
    </row>
    <row r="176" spans="1:29" x14ac:dyDescent="0.25">
      <c r="A176" s="6">
        <v>45901</v>
      </c>
      <c r="B176" s="7" t="s">
        <v>67</v>
      </c>
      <c r="C176" s="8">
        <v>526028</v>
      </c>
      <c r="D176" s="8" t="str">
        <f t="shared" si="26"/>
        <v>0526028</v>
      </c>
      <c r="E176" s="8" t="str">
        <f t="shared" si="27"/>
        <v>0526</v>
      </c>
      <c r="F176" s="8" t="str">
        <f>IFERROR(INDEX('[1]Fazenda por eps'!$E:$E,MATCH(E176,'[1]Fazenda por eps'!$A:$A,0)),"")</f>
        <v>SOLLUM</v>
      </c>
      <c r="G176" s="8" t="s">
        <v>18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9">
        <v>47</v>
      </c>
      <c r="S176" s="13">
        <f t="shared" si="28"/>
        <v>0</v>
      </c>
      <c r="T176" s="13">
        <f t="shared" si="29"/>
        <v>0</v>
      </c>
      <c r="U176" s="13">
        <f t="shared" si="30"/>
        <v>0</v>
      </c>
      <c r="V176" s="13">
        <f t="shared" si="31"/>
        <v>0</v>
      </c>
      <c r="W176" s="13">
        <f t="shared" si="32"/>
        <v>0</v>
      </c>
      <c r="X176" s="13">
        <f t="shared" si="33"/>
        <v>0</v>
      </c>
      <c r="Y176" s="13">
        <f t="shared" si="34"/>
        <v>0</v>
      </c>
      <c r="Z176" s="13">
        <f t="shared" si="35"/>
        <v>0</v>
      </c>
      <c r="AA176" s="13">
        <f t="shared" si="36"/>
        <v>0</v>
      </c>
      <c r="AB176" s="13">
        <f t="shared" si="37"/>
        <v>0</v>
      </c>
      <c r="AC176" s="13">
        <f t="shared" si="38"/>
        <v>0.16433566433566432</v>
      </c>
    </row>
    <row r="177" spans="1:29" x14ac:dyDescent="0.25">
      <c r="A177" s="6">
        <v>45901</v>
      </c>
      <c r="B177" s="2"/>
      <c r="C177" s="8">
        <v>526033</v>
      </c>
      <c r="D177" s="8" t="str">
        <f t="shared" si="26"/>
        <v>0526033</v>
      </c>
      <c r="E177" s="8" t="str">
        <f t="shared" si="27"/>
        <v>0526</v>
      </c>
      <c r="F177" s="8" t="str">
        <f>IFERROR(INDEX('[1]Fazenda por eps'!$E:$E,MATCH(E177,'[1]Fazenda por eps'!$A:$A,0)),"")</f>
        <v>SOLLUM</v>
      </c>
      <c r="G177" s="8" t="s">
        <v>18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9">
        <v>27</v>
      </c>
      <c r="S177" s="13">
        <f t="shared" si="28"/>
        <v>0</v>
      </c>
      <c r="T177" s="13">
        <f t="shared" si="29"/>
        <v>0</v>
      </c>
      <c r="U177" s="13">
        <f t="shared" si="30"/>
        <v>0</v>
      </c>
      <c r="V177" s="13">
        <f t="shared" si="31"/>
        <v>0</v>
      </c>
      <c r="W177" s="13">
        <f t="shared" si="32"/>
        <v>0</v>
      </c>
      <c r="X177" s="13">
        <f t="shared" si="33"/>
        <v>0</v>
      </c>
      <c r="Y177" s="13">
        <f t="shared" si="34"/>
        <v>0</v>
      </c>
      <c r="Z177" s="13">
        <f t="shared" si="35"/>
        <v>0</v>
      </c>
      <c r="AA177" s="13">
        <f t="shared" si="36"/>
        <v>0</v>
      </c>
      <c r="AB177" s="13">
        <f t="shared" si="37"/>
        <v>0</v>
      </c>
      <c r="AC177" s="13">
        <f t="shared" si="38"/>
        <v>9.4405594405594401E-2</v>
      </c>
    </row>
    <row r="178" spans="1:29" x14ac:dyDescent="0.25">
      <c r="A178" s="6">
        <v>45901</v>
      </c>
      <c r="B178" s="7" t="s">
        <v>39</v>
      </c>
      <c r="C178" s="8">
        <v>378121</v>
      </c>
      <c r="D178" s="8" t="str">
        <f t="shared" si="26"/>
        <v>0378121</v>
      </c>
      <c r="E178" s="8" t="str">
        <f t="shared" si="27"/>
        <v>0378</v>
      </c>
      <c r="F178" s="8" t="str">
        <f>IFERROR(INDEX('[1]Fazenda por eps'!$E:$E,MATCH(E178,'[1]Fazenda por eps'!$A:$A,0)),"")</f>
        <v>CARPELO</v>
      </c>
      <c r="G178" s="8" t="s">
        <v>15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9">
        <v>0</v>
      </c>
      <c r="S178" s="13">
        <f t="shared" si="28"/>
        <v>0</v>
      </c>
      <c r="T178" s="13">
        <f t="shared" si="29"/>
        <v>0</v>
      </c>
      <c r="U178" s="13">
        <f t="shared" si="30"/>
        <v>0</v>
      </c>
      <c r="V178" s="13">
        <f t="shared" si="31"/>
        <v>0</v>
      </c>
      <c r="W178" s="13">
        <f t="shared" si="32"/>
        <v>0</v>
      </c>
      <c r="X178" s="13">
        <f t="shared" si="33"/>
        <v>0</v>
      </c>
      <c r="Y178" s="13">
        <f t="shared" si="34"/>
        <v>0</v>
      </c>
      <c r="Z178" s="13">
        <f t="shared" si="35"/>
        <v>0</v>
      </c>
      <c r="AA178" s="13">
        <f t="shared" si="36"/>
        <v>0</v>
      </c>
      <c r="AB178" s="13">
        <f t="shared" si="37"/>
        <v>0</v>
      </c>
      <c r="AC178" s="13">
        <f t="shared" si="38"/>
        <v>0</v>
      </c>
    </row>
    <row r="179" spans="1:29" x14ac:dyDescent="0.25">
      <c r="A179" s="6">
        <v>45901</v>
      </c>
      <c r="B179" s="2"/>
      <c r="C179" s="8">
        <v>378320</v>
      </c>
      <c r="D179" s="8" t="str">
        <f t="shared" si="26"/>
        <v>0378320</v>
      </c>
      <c r="E179" s="8" t="str">
        <f>LEFT(D179,4)</f>
        <v>0378</v>
      </c>
      <c r="F179" s="8" t="str">
        <f>IFERROR(INDEX('[1]Fazenda por eps'!$E:$E,MATCH(E179,'[1]Fazenda por eps'!$A:$A,0)),"")</f>
        <v>CARPELO</v>
      </c>
      <c r="G179" s="8" t="s">
        <v>15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9">
        <v>2</v>
      </c>
      <c r="S179" s="13">
        <f t="shared" si="28"/>
        <v>0</v>
      </c>
      <c r="T179" s="13">
        <f t="shared" si="29"/>
        <v>0</v>
      </c>
      <c r="U179" s="13">
        <f t="shared" si="30"/>
        <v>0</v>
      </c>
      <c r="V179" s="13">
        <f t="shared" si="31"/>
        <v>0</v>
      </c>
      <c r="W179" s="13">
        <f t="shared" si="32"/>
        <v>0</v>
      </c>
      <c r="X179" s="13">
        <f t="shared" si="33"/>
        <v>0</v>
      </c>
      <c r="Y179" s="13">
        <f t="shared" si="34"/>
        <v>0</v>
      </c>
      <c r="Z179" s="13">
        <f t="shared" si="35"/>
        <v>0</v>
      </c>
      <c r="AA179" s="13">
        <f t="shared" si="36"/>
        <v>0</v>
      </c>
      <c r="AB179" s="13">
        <f t="shared" si="37"/>
        <v>0</v>
      </c>
      <c r="AC179" s="13">
        <f t="shared" si="38"/>
        <v>6.993006993006993E-3</v>
      </c>
    </row>
    <row r="180" spans="1:29" x14ac:dyDescent="0.25">
      <c r="A180" s="6">
        <v>45901</v>
      </c>
      <c r="B180" s="2"/>
      <c r="C180" s="8">
        <v>378378</v>
      </c>
      <c r="D180" s="8" t="str">
        <f t="shared" si="26"/>
        <v>0378378</v>
      </c>
      <c r="E180" s="8" t="str">
        <f>LEFT(D180,4)</f>
        <v>0378</v>
      </c>
      <c r="F180" s="8" t="str">
        <f>IFERROR(INDEX('[1]Fazenda por eps'!$E:$E,MATCH(E180,'[1]Fazenda por eps'!$A:$A,0)),"")</f>
        <v>CARPELO</v>
      </c>
      <c r="G180" s="8" t="s">
        <v>15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9">
        <v>6</v>
      </c>
      <c r="S180" s="13">
        <f t="shared" si="28"/>
        <v>0</v>
      </c>
      <c r="T180" s="13">
        <f t="shared" si="29"/>
        <v>0</v>
      </c>
      <c r="U180" s="13">
        <f t="shared" si="30"/>
        <v>0</v>
      </c>
      <c r="V180" s="13">
        <f t="shared" si="31"/>
        <v>0</v>
      </c>
      <c r="W180" s="13">
        <f t="shared" si="32"/>
        <v>0</v>
      </c>
      <c r="X180" s="13">
        <f t="shared" si="33"/>
        <v>0</v>
      </c>
      <c r="Y180" s="13">
        <f t="shared" si="34"/>
        <v>0</v>
      </c>
      <c r="Z180" s="13">
        <f t="shared" si="35"/>
        <v>0</v>
      </c>
      <c r="AA180" s="13">
        <f t="shared" si="36"/>
        <v>0</v>
      </c>
      <c r="AB180" s="13">
        <f t="shared" si="37"/>
        <v>0</v>
      </c>
      <c r="AC180" s="13">
        <f t="shared" si="38"/>
        <v>2.097902097902098E-2</v>
      </c>
    </row>
    <row r="181" spans="1:29" x14ac:dyDescent="0.25">
      <c r="A181" s="6">
        <v>45901</v>
      </c>
      <c r="B181" s="7" t="s">
        <v>73</v>
      </c>
      <c r="C181" s="8">
        <v>529001</v>
      </c>
      <c r="D181" s="8" t="str">
        <f t="shared" si="26"/>
        <v>0529001</v>
      </c>
      <c r="E181" s="8" t="str">
        <f>LEFT(D181,4)</f>
        <v>0529</v>
      </c>
      <c r="F181" s="8" t="str">
        <f>IFERROR(INDEX('[1]Fazenda por eps'!$E:$E,MATCH(E181,'[1]Fazenda por eps'!$A:$A,0)),"")</f>
        <v>GERAÇÃO</v>
      </c>
      <c r="G181" s="8" t="s">
        <v>18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9">
        <v>4</v>
      </c>
      <c r="S181" s="13">
        <f t="shared" si="28"/>
        <v>0</v>
      </c>
      <c r="T181" s="13">
        <f t="shared" si="29"/>
        <v>0</v>
      </c>
      <c r="U181" s="13">
        <f t="shared" si="30"/>
        <v>0</v>
      </c>
      <c r="V181" s="13">
        <f t="shared" si="31"/>
        <v>0</v>
      </c>
      <c r="W181" s="13">
        <f t="shared" si="32"/>
        <v>0</v>
      </c>
      <c r="X181" s="13">
        <f t="shared" si="33"/>
        <v>0</v>
      </c>
      <c r="Y181" s="13">
        <f t="shared" si="34"/>
        <v>0</v>
      </c>
      <c r="Z181" s="13">
        <f t="shared" si="35"/>
        <v>0</v>
      </c>
      <c r="AA181" s="13">
        <f t="shared" si="36"/>
        <v>0</v>
      </c>
      <c r="AB181" s="13">
        <f t="shared" si="37"/>
        <v>0</v>
      </c>
      <c r="AC181" s="13">
        <f t="shared" si="38"/>
        <v>1.3986013986013986E-2</v>
      </c>
    </row>
    <row r="182" spans="1:29" x14ac:dyDescent="0.25">
      <c r="A182" s="6">
        <v>45901</v>
      </c>
      <c r="B182" s="7" t="s">
        <v>74</v>
      </c>
      <c r="C182" s="8">
        <v>338019</v>
      </c>
      <c r="D182" s="8" t="str">
        <f t="shared" si="26"/>
        <v>0338019</v>
      </c>
      <c r="E182" s="8" t="str">
        <f>LEFT(D182,4)</f>
        <v>0338</v>
      </c>
      <c r="F182" s="8" t="str">
        <f>IFERROR(INDEX('[1]Fazenda por eps'!$E:$E,MATCH(E182,'[1]Fazenda por eps'!$A:$A,0)),"")</f>
        <v>CARPELO</v>
      </c>
      <c r="G182" s="8" t="s">
        <v>9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9">
        <v>2</v>
      </c>
      <c r="S182" s="13">
        <f t="shared" si="28"/>
        <v>0</v>
      </c>
      <c r="T182" s="13">
        <f t="shared" si="29"/>
        <v>0</v>
      </c>
      <c r="U182" s="13">
        <f t="shared" si="30"/>
        <v>0</v>
      </c>
      <c r="V182" s="13">
        <f t="shared" si="31"/>
        <v>0</v>
      </c>
      <c r="W182" s="13">
        <f t="shared" si="32"/>
        <v>0</v>
      </c>
      <c r="X182" s="13">
        <f t="shared" si="33"/>
        <v>0</v>
      </c>
      <c r="Y182" s="13">
        <f t="shared" si="34"/>
        <v>0</v>
      </c>
      <c r="Z182" s="13">
        <f t="shared" si="35"/>
        <v>0</v>
      </c>
      <c r="AA182" s="13">
        <f t="shared" si="36"/>
        <v>0</v>
      </c>
      <c r="AB182" s="13">
        <f t="shared" si="37"/>
        <v>0</v>
      </c>
      <c r="AC182" s="13">
        <f t="shared" si="38"/>
        <v>6.993006993006993E-3</v>
      </c>
    </row>
    <row r="183" spans="1:29" x14ac:dyDescent="0.25">
      <c r="A183" s="6">
        <v>45901</v>
      </c>
      <c r="B183" s="7" t="s">
        <v>75</v>
      </c>
      <c r="C183" s="8">
        <v>572005</v>
      </c>
      <c r="D183" s="8" t="str">
        <f t="shared" si="26"/>
        <v>0572005</v>
      </c>
      <c r="E183" s="8" t="str">
        <f>LEFT(D183,4)</f>
        <v>0572</v>
      </c>
      <c r="F183" s="8" t="s">
        <v>102</v>
      </c>
      <c r="G183" s="8" t="s">
        <v>9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9">
        <v>0</v>
      </c>
      <c r="S183" s="13">
        <f t="shared" si="28"/>
        <v>0</v>
      </c>
      <c r="T183" s="13">
        <f t="shared" si="29"/>
        <v>0</v>
      </c>
      <c r="U183" s="13">
        <f t="shared" si="30"/>
        <v>0</v>
      </c>
      <c r="V183" s="13">
        <f t="shared" si="31"/>
        <v>0</v>
      </c>
      <c r="W183" s="13">
        <f t="shared" si="32"/>
        <v>0</v>
      </c>
      <c r="X183" s="13">
        <f t="shared" si="33"/>
        <v>0</v>
      </c>
      <c r="Y183" s="13">
        <f t="shared" si="34"/>
        <v>0</v>
      </c>
      <c r="Z183" s="13">
        <f t="shared" si="35"/>
        <v>0</v>
      </c>
      <c r="AA183" s="13">
        <f t="shared" si="36"/>
        <v>0</v>
      </c>
      <c r="AB183" s="13">
        <f t="shared" si="37"/>
        <v>0</v>
      </c>
      <c r="AC183" s="13">
        <f t="shared" si="38"/>
        <v>0</v>
      </c>
    </row>
    <row r="184" spans="1:29" x14ac:dyDescent="0.25">
      <c r="A184" s="6">
        <v>45901</v>
      </c>
      <c r="B184" s="7" t="s">
        <v>76</v>
      </c>
      <c r="C184" s="8">
        <v>662009</v>
      </c>
      <c r="D184" s="8" t="str">
        <f t="shared" si="26"/>
        <v>0662009</v>
      </c>
      <c r="E184" s="8" t="str">
        <f>LEFT(D184,4)</f>
        <v>0662</v>
      </c>
      <c r="F184" s="8" t="str">
        <f>IFERROR(INDEX('[1]Fazenda por eps'!$E:$E,MATCH(E184,'[1]Fazenda por eps'!$A:$A,0)),"")</f>
        <v>CARPELO</v>
      </c>
      <c r="G184" s="8" t="s">
        <v>15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9">
        <v>0</v>
      </c>
      <c r="S184" s="13">
        <f t="shared" si="28"/>
        <v>0</v>
      </c>
      <c r="T184" s="13">
        <f t="shared" si="29"/>
        <v>0</v>
      </c>
      <c r="U184" s="13">
        <f t="shared" si="30"/>
        <v>0</v>
      </c>
      <c r="V184" s="13">
        <f t="shared" si="31"/>
        <v>0</v>
      </c>
      <c r="W184" s="13">
        <f t="shared" si="32"/>
        <v>0</v>
      </c>
      <c r="X184" s="13">
        <f t="shared" si="33"/>
        <v>0</v>
      </c>
      <c r="Y184" s="13">
        <f t="shared" si="34"/>
        <v>0</v>
      </c>
      <c r="Z184" s="13">
        <f t="shared" si="35"/>
        <v>0</v>
      </c>
      <c r="AA184" s="13">
        <f t="shared" si="36"/>
        <v>0</v>
      </c>
      <c r="AB184" s="13">
        <f t="shared" si="37"/>
        <v>0</v>
      </c>
      <c r="AC184" s="13">
        <f t="shared" si="38"/>
        <v>0</v>
      </c>
    </row>
  </sheetData>
  <autoFilter ref="A2:AC184" xr:uid="{09341CFF-DE06-4473-9693-31B42EC1542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Aragao Martins de Moura</dc:creator>
  <cp:lastModifiedBy>Gabriel Aragao Martins de Moura</cp:lastModifiedBy>
  <dcterms:created xsi:type="dcterms:W3CDTF">2024-11-07T11:36:37Z</dcterms:created>
  <dcterms:modified xsi:type="dcterms:W3CDTF">2024-11-07T14:41:50Z</dcterms:modified>
</cp:coreProperties>
</file>