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0_ncr:8100000_{1AF546E1-26DF-4A3C-B716-3C291152E3D3}" xr6:coauthVersionLast="34" xr6:coauthVersionMax="34" xr10:uidLastSave="{00000000-0000-0000-0000-000000000000}"/>
  <bookViews>
    <workbookView xWindow="0" yWindow="0" windowWidth="20490" windowHeight="7905" xr2:uid="{00000000-000D-0000-FFFF-FFFF00000000}"/>
  </bookViews>
  <sheets>
    <sheet name="Nomor 1" sheetId="1" r:id="rId1"/>
    <sheet name="Nomor 2" sheetId="2" r:id="rId2"/>
    <sheet name="Nomor 3" sheetId="3" r:id="rId3"/>
    <sheet name="Nomor 4" sheetId="4" r:id="rId4"/>
    <sheet name="Nomor 5" sheetId="5" r:id="rId5"/>
    <sheet name="Nomor 6" sheetId="6" r:id="rId6"/>
    <sheet name="Nomor 7" sheetId="7" r:id="rId7"/>
    <sheet name="Nomor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5" l="1"/>
  <c r="O15" i="5"/>
  <c r="N16" i="5" s="1"/>
  <c r="H15" i="5"/>
  <c r="F15" i="5"/>
  <c r="D15" i="5"/>
  <c r="F11" i="4"/>
  <c r="G11" i="4" s="1"/>
  <c r="E12" i="4" s="1"/>
  <c r="N12" i="4"/>
  <c r="O12" i="4"/>
  <c r="P12" i="4" s="1"/>
  <c r="L13" i="4"/>
  <c r="B17" i="6"/>
  <c r="D16" i="6"/>
  <c r="C16" i="6"/>
  <c r="F10" i="3"/>
  <c r="G10" i="3" s="1"/>
  <c r="E11" i="3" s="1"/>
  <c r="N10" i="3"/>
  <c r="O10" i="3" s="1"/>
  <c r="P10" i="3" s="1"/>
  <c r="Q10" i="3" s="1"/>
  <c r="L11" i="3"/>
  <c r="L12" i="3" s="1"/>
  <c r="G29" i="7"/>
  <c r="E29" i="7"/>
  <c r="B29" i="7"/>
  <c r="B36" i="7" s="1"/>
  <c r="G25" i="7"/>
  <c r="G32" i="7" s="1"/>
  <c r="E25" i="7"/>
  <c r="E32" i="7" s="1"/>
  <c r="D25" i="7"/>
  <c r="D32" i="7" s="1"/>
  <c r="D39" i="7" s="1"/>
  <c r="D46" i="7" s="1"/>
  <c r="C25" i="7"/>
  <c r="C32" i="7" s="1"/>
  <c r="B25" i="7"/>
  <c r="B32" i="7" s="1"/>
  <c r="B39" i="7" s="1"/>
  <c r="B46" i="7" s="1"/>
  <c r="G24" i="7"/>
  <c r="G31" i="7" s="1"/>
  <c r="G38" i="7" s="1"/>
  <c r="E24" i="7"/>
  <c r="E31" i="7" s="1"/>
  <c r="E38" i="7" s="1"/>
  <c r="D24" i="7"/>
  <c r="D31" i="7" s="1"/>
  <c r="D38" i="7" s="1"/>
  <c r="C24" i="7"/>
  <c r="C31" i="7" s="1"/>
  <c r="C38" i="7" s="1"/>
  <c r="B24" i="7"/>
  <c r="B31" i="7" s="1"/>
  <c r="B38" i="7" s="1"/>
  <c r="G23" i="7"/>
  <c r="G30" i="7" s="1"/>
  <c r="G37" i="7" s="1"/>
  <c r="E23" i="7"/>
  <c r="E30" i="7" s="1"/>
  <c r="D23" i="7"/>
  <c r="D30" i="7" s="1"/>
  <c r="D37" i="7" s="1"/>
  <c r="B23" i="7"/>
  <c r="B30" i="7" s="1"/>
  <c r="B37" i="7" s="1"/>
  <c r="G22" i="7"/>
  <c r="E22" i="7"/>
  <c r="D22" i="7"/>
  <c r="D29" i="7" s="1"/>
  <c r="D36" i="7" s="1"/>
  <c r="C22" i="7"/>
  <c r="C29" i="7" s="1"/>
  <c r="C36" i="7" s="1"/>
  <c r="B22" i="7"/>
  <c r="C30" i="7" s="1"/>
  <c r="C37" i="7" s="1"/>
  <c r="G9" i="2"/>
  <c r="J9" i="2" s="1"/>
  <c r="H10" i="2" s="1"/>
  <c r="K10" i="2" s="1"/>
  <c r="I9" i="2"/>
  <c r="K9" i="2"/>
  <c r="G29" i="8"/>
  <c r="C29" i="8"/>
  <c r="B29" i="8"/>
  <c r="B36" i="8" s="1"/>
  <c r="G25" i="8"/>
  <c r="G32" i="8" s="1"/>
  <c r="G39" i="8" s="1"/>
  <c r="G46" i="8" s="1"/>
  <c r="E25" i="8"/>
  <c r="E32" i="8" s="1"/>
  <c r="D25" i="8"/>
  <c r="D32" i="8" s="1"/>
  <c r="D39" i="8" s="1"/>
  <c r="D46" i="8" s="1"/>
  <c r="C25" i="8"/>
  <c r="C32" i="8" s="1"/>
  <c r="B25" i="8"/>
  <c r="B32" i="8" s="1"/>
  <c r="B39" i="8" s="1"/>
  <c r="B46" i="8" s="1"/>
  <c r="G24" i="8"/>
  <c r="G31" i="8" s="1"/>
  <c r="G38" i="8" s="1"/>
  <c r="E24" i="8"/>
  <c r="E31" i="8" s="1"/>
  <c r="E38" i="8" s="1"/>
  <c r="D24" i="8"/>
  <c r="D31" i="8" s="1"/>
  <c r="D38" i="8" s="1"/>
  <c r="C24" i="8"/>
  <c r="C31" i="8" s="1"/>
  <c r="C38" i="8" s="1"/>
  <c r="B24" i="8"/>
  <c r="B31" i="8" s="1"/>
  <c r="B38" i="8" s="1"/>
  <c r="G23" i="8"/>
  <c r="G30" i="8" s="1"/>
  <c r="E23" i="8"/>
  <c r="E30" i="8" s="1"/>
  <c r="D23" i="8"/>
  <c r="D30" i="8" s="1"/>
  <c r="D37" i="8" s="1"/>
  <c r="B23" i="8"/>
  <c r="G22" i="8"/>
  <c r="E22" i="8"/>
  <c r="E29" i="8" s="1"/>
  <c r="E36" i="8" s="1"/>
  <c r="D22" i="8"/>
  <c r="D29" i="8" s="1"/>
  <c r="D36" i="8" s="1"/>
  <c r="C22" i="8"/>
  <c r="B22" i="8"/>
  <c r="C30" i="8" s="1"/>
  <c r="F12" i="1"/>
  <c r="I12" i="1" s="1"/>
  <c r="H12" i="1"/>
  <c r="K12" i="1" s="1"/>
  <c r="J12" i="1"/>
  <c r="P12" i="1"/>
  <c r="Q12" i="1"/>
  <c r="O13" i="1" s="1"/>
  <c r="F29" i="1"/>
  <c r="C16" i="5" l="1"/>
  <c r="N17" i="5"/>
  <c r="P16" i="5"/>
  <c r="O16" i="5"/>
  <c r="G15" i="5"/>
  <c r="E16" i="5" s="1"/>
  <c r="H16" i="5" s="1"/>
  <c r="I15" i="5"/>
  <c r="Q12" i="4"/>
  <c r="M13" i="4" s="1"/>
  <c r="F12" i="4"/>
  <c r="G12" i="4" s="1"/>
  <c r="E13" i="4" s="1"/>
  <c r="L14" i="4"/>
  <c r="F11" i="3"/>
  <c r="G11" i="3" s="1"/>
  <c r="E12" i="3" s="1"/>
  <c r="C17" i="6"/>
  <c r="B18" i="6" s="1"/>
  <c r="D17" i="6"/>
  <c r="M11" i="3"/>
  <c r="E36" i="7"/>
  <c r="E43" i="7" s="1"/>
  <c r="G45" i="7"/>
  <c r="E39" i="7"/>
  <c r="E46" i="7" s="1"/>
  <c r="G36" i="7"/>
  <c r="D44" i="7"/>
  <c r="G39" i="7"/>
  <c r="G46" i="7" s="1"/>
  <c r="C52" i="7" s="1"/>
  <c r="E37" i="7"/>
  <c r="D45" i="7"/>
  <c r="C39" i="7"/>
  <c r="C46" i="7" s="1"/>
  <c r="B43" i="7"/>
  <c r="F10" i="2"/>
  <c r="G10" i="2" s="1"/>
  <c r="I10" i="2" s="1"/>
  <c r="E37" i="8"/>
  <c r="C39" i="8"/>
  <c r="C46" i="8" s="1"/>
  <c r="C37" i="8"/>
  <c r="C44" i="8" s="1"/>
  <c r="C36" i="8"/>
  <c r="G37" i="8"/>
  <c r="G44" i="8" s="1"/>
  <c r="E45" i="8"/>
  <c r="E39" i="8"/>
  <c r="E46" i="8" s="1"/>
  <c r="G36" i="8"/>
  <c r="G43" i="8" s="1"/>
  <c r="B30" i="8"/>
  <c r="B37" i="8" s="1"/>
  <c r="Q13" i="1"/>
  <c r="P13" i="1"/>
  <c r="O14" i="1" s="1"/>
  <c r="L12" i="1"/>
  <c r="E13" i="1"/>
  <c r="G13" i="1"/>
  <c r="J13" i="1" s="1"/>
  <c r="J15" i="5" l="1"/>
  <c r="O17" i="5"/>
  <c r="N18" i="5" s="1"/>
  <c r="Q15" i="5"/>
  <c r="P17" i="5"/>
  <c r="F16" i="5"/>
  <c r="D16" i="5"/>
  <c r="F13" i="4"/>
  <c r="G13" i="4" s="1"/>
  <c r="E14" i="4" s="1"/>
  <c r="N13" i="4"/>
  <c r="O13" i="4" s="1"/>
  <c r="P13" i="4" s="1"/>
  <c r="Q13" i="4" s="1"/>
  <c r="C18" i="6"/>
  <c r="B19" i="6"/>
  <c r="D18" i="6"/>
  <c r="F12" i="3"/>
  <c r="G12" i="3" s="1"/>
  <c r="E13" i="3" s="1"/>
  <c r="F13" i="3" s="1"/>
  <c r="G13" i="3" s="1"/>
  <c r="E14" i="3" s="1"/>
  <c r="N11" i="3"/>
  <c r="O11" i="3" s="1"/>
  <c r="E44" i="7"/>
  <c r="D43" i="7"/>
  <c r="B45" i="7"/>
  <c r="E45" i="7"/>
  <c r="C51" i="7"/>
  <c r="G43" i="7"/>
  <c r="C49" i="7" s="1"/>
  <c r="B44" i="7"/>
  <c r="G44" i="7"/>
  <c r="C50" i="7" s="1"/>
  <c r="C45" i="7"/>
  <c r="C43" i="7"/>
  <c r="C44" i="7"/>
  <c r="J10" i="2"/>
  <c r="H11" i="2" s="1"/>
  <c r="K11" i="2" s="1"/>
  <c r="D45" i="8"/>
  <c r="G45" i="8"/>
  <c r="D44" i="8"/>
  <c r="D43" i="8"/>
  <c r="E44" i="8"/>
  <c r="C45" i="8"/>
  <c r="B44" i="8"/>
  <c r="B45" i="8"/>
  <c r="C43" i="8"/>
  <c r="B43" i="8"/>
  <c r="E43" i="8"/>
  <c r="R12" i="1"/>
  <c r="P14" i="1"/>
  <c r="O15" i="1" s="1"/>
  <c r="Q14" i="1"/>
  <c r="H13" i="1"/>
  <c r="F13" i="1"/>
  <c r="I13" i="1" s="1"/>
  <c r="G14" i="1" s="1"/>
  <c r="J14" i="1" s="1"/>
  <c r="P18" i="5" l="1"/>
  <c r="O18" i="5"/>
  <c r="G16" i="5"/>
  <c r="E17" i="5" s="1"/>
  <c r="H17" i="5" s="1"/>
  <c r="C17" i="5"/>
  <c r="I16" i="5"/>
  <c r="F14" i="4"/>
  <c r="G14" i="4" s="1"/>
  <c r="E15" i="4" s="1"/>
  <c r="M14" i="4"/>
  <c r="C19" i="6"/>
  <c r="B20" i="6"/>
  <c r="D19" i="6"/>
  <c r="P11" i="3"/>
  <c r="Q11" i="3" s="1"/>
  <c r="F14" i="3"/>
  <c r="G14" i="3" s="1"/>
  <c r="E15" i="3" s="1"/>
  <c r="F11" i="2"/>
  <c r="G11" i="2" s="1"/>
  <c r="I11" i="2" s="1"/>
  <c r="J11" i="2"/>
  <c r="H12" i="2" s="1"/>
  <c r="K12" i="2" s="1"/>
  <c r="P15" i="1"/>
  <c r="Q15" i="1"/>
  <c r="L13" i="1"/>
  <c r="E14" i="1"/>
  <c r="K13" i="1"/>
  <c r="D17" i="5" l="1"/>
  <c r="F17" i="5"/>
  <c r="J16" i="5"/>
  <c r="F15" i="4"/>
  <c r="G15" i="4" s="1"/>
  <c r="E16" i="4" s="1"/>
  <c r="N14" i="4"/>
  <c r="O14" i="4" s="1"/>
  <c r="P14" i="4" s="1"/>
  <c r="Q14" i="4" s="1"/>
  <c r="D20" i="6"/>
  <c r="E16" i="6"/>
  <c r="C20" i="6"/>
  <c r="M12" i="3"/>
  <c r="N12" i="3" s="1"/>
  <c r="F15" i="3"/>
  <c r="G15" i="3" s="1"/>
  <c r="E16" i="3" s="1"/>
  <c r="F12" i="2"/>
  <c r="G12" i="2" s="1"/>
  <c r="I12" i="2" s="1"/>
  <c r="F14" i="1"/>
  <c r="I14" i="1" s="1"/>
  <c r="G15" i="1" s="1"/>
  <c r="J15" i="1" s="1"/>
  <c r="H14" i="1"/>
  <c r="G17" i="5" l="1"/>
  <c r="E18" i="5" s="1"/>
  <c r="H18" i="5" s="1"/>
  <c r="C18" i="5"/>
  <c r="I17" i="5"/>
  <c r="F16" i="4"/>
  <c r="G16" i="4" s="1"/>
  <c r="E17" i="4" s="1"/>
  <c r="O12" i="3"/>
  <c r="P12" i="3" s="1"/>
  <c r="Q12" i="3" s="1"/>
  <c r="F16" i="3"/>
  <c r="G16" i="3" s="1"/>
  <c r="E17" i="3" s="1"/>
  <c r="J12" i="2"/>
  <c r="H13" i="2" s="1"/>
  <c r="K13" i="2" s="1"/>
  <c r="F13" i="2"/>
  <c r="G13" i="2" s="1"/>
  <c r="I13" i="2" s="1"/>
  <c r="E15" i="1"/>
  <c r="K14" i="1"/>
  <c r="L14" i="1"/>
  <c r="J17" i="5" l="1"/>
  <c r="D18" i="5"/>
  <c r="F18" i="5"/>
  <c r="F17" i="4"/>
  <c r="G17" i="4" s="1"/>
  <c r="E18" i="4" s="1"/>
  <c r="F17" i="3"/>
  <c r="G17" i="3"/>
  <c r="J13" i="2"/>
  <c r="H14" i="2" s="1"/>
  <c r="K14" i="2" s="1"/>
  <c r="F15" i="1"/>
  <c r="I15" i="1" s="1"/>
  <c r="G16" i="1" s="1"/>
  <c r="J16" i="1" s="1"/>
  <c r="H15" i="1"/>
  <c r="I18" i="5" l="1"/>
  <c r="G18" i="5"/>
  <c r="E19" i="5" s="1"/>
  <c r="H19" i="5" s="1"/>
  <c r="F18" i="4"/>
  <c r="G18" i="4"/>
  <c r="F14" i="2"/>
  <c r="G14" i="2" s="1"/>
  <c r="I14" i="2" s="1"/>
  <c r="J14" i="2" s="1"/>
  <c r="K15" i="1"/>
  <c r="L15" i="1"/>
  <c r="E16" i="1"/>
  <c r="J18" i="5" l="1"/>
  <c r="C19" i="5"/>
  <c r="F16" i="1"/>
  <c r="I16" i="1" s="1"/>
  <c r="G17" i="1" s="1"/>
  <c r="J17" i="1" s="1"/>
  <c r="H16" i="1"/>
  <c r="F19" i="5" l="1"/>
  <c r="D19" i="5"/>
  <c r="K16" i="1"/>
  <c r="L16" i="1"/>
  <c r="E17" i="1"/>
  <c r="I19" i="5" l="1"/>
  <c r="G19" i="5"/>
  <c r="E20" i="5" s="1"/>
  <c r="H20" i="5" s="1"/>
  <c r="F17" i="1"/>
  <c r="I17" i="1" s="1"/>
  <c r="G18" i="1" s="1"/>
  <c r="J18" i="1" s="1"/>
  <c r="H17" i="1"/>
  <c r="C20" i="5" l="1"/>
  <c r="J19" i="5"/>
  <c r="K17" i="1"/>
  <c r="L17" i="1"/>
  <c r="E18" i="1"/>
  <c r="F20" i="5" l="1"/>
  <c r="D20" i="5"/>
  <c r="F18" i="1"/>
  <c r="I18" i="1" s="1"/>
  <c r="G19" i="1" s="1"/>
  <c r="J19" i="1" s="1"/>
  <c r="H18" i="1"/>
  <c r="I20" i="5" l="1"/>
  <c r="G20" i="5"/>
  <c r="E21" i="5" s="1"/>
  <c r="H21" i="5" s="1"/>
  <c r="K18" i="1"/>
  <c r="L18" i="1"/>
  <c r="E19" i="1"/>
  <c r="C21" i="5" l="1"/>
  <c r="J20" i="5"/>
  <c r="H19" i="1"/>
  <c r="F19" i="1"/>
  <c r="I19" i="1" s="1"/>
  <c r="G20" i="1" s="1"/>
  <c r="J20" i="1" s="1"/>
  <c r="F21" i="5" l="1"/>
  <c r="D21" i="5"/>
  <c r="K19" i="1"/>
  <c r="L19" i="1"/>
  <c r="E20" i="1"/>
  <c r="I21" i="5" l="1"/>
  <c r="G21" i="5"/>
  <c r="E22" i="5" s="1"/>
  <c r="H22" i="5" s="1"/>
  <c r="H20" i="1"/>
  <c r="F20" i="1"/>
  <c r="I20" i="1" s="1"/>
  <c r="G21" i="1" s="1"/>
  <c r="J21" i="1" s="1"/>
  <c r="C22" i="5" l="1"/>
  <c r="J21" i="5"/>
  <c r="K20" i="1"/>
  <c r="L20" i="1"/>
  <c r="E21" i="1"/>
  <c r="F22" i="5" l="1"/>
  <c r="D22" i="5"/>
  <c r="H21" i="1"/>
  <c r="F21" i="1"/>
  <c r="I21" i="1" s="1"/>
  <c r="G22" i="1" s="1"/>
  <c r="J22" i="1" s="1"/>
  <c r="I22" i="5" l="1"/>
  <c r="G22" i="5"/>
  <c r="E23" i="5" s="1"/>
  <c r="H23" i="5" s="1"/>
  <c r="K21" i="1"/>
  <c r="L21" i="1"/>
  <c r="E22" i="1"/>
  <c r="C23" i="5" l="1"/>
  <c r="J22" i="5"/>
  <c r="F22" i="1"/>
  <c r="I22" i="1" s="1"/>
  <c r="G23" i="1" s="1"/>
  <c r="J23" i="1" s="1"/>
  <c r="H22" i="1"/>
  <c r="F23" i="5" l="1"/>
  <c r="D23" i="5"/>
  <c r="K22" i="1"/>
  <c r="L22" i="1"/>
  <c r="E23" i="1"/>
  <c r="I23" i="5" l="1"/>
  <c r="G23" i="5"/>
  <c r="E24" i="5" s="1"/>
  <c r="H24" i="5" s="1"/>
  <c r="F23" i="1"/>
  <c r="H23" i="1"/>
  <c r="C24" i="5" l="1"/>
  <c r="J23" i="5"/>
  <c r="K23" i="1"/>
  <c r="I23" i="1"/>
  <c r="E24" i="1" s="1"/>
  <c r="F27" i="1"/>
  <c r="F24" i="5" l="1"/>
  <c r="D24" i="5"/>
  <c r="H24" i="1"/>
  <c r="G24" i="1"/>
  <c r="J24" i="1" s="1"/>
  <c r="F28" i="1"/>
  <c r="L23" i="1"/>
  <c r="I24" i="5" l="1"/>
  <c r="G24" i="5"/>
  <c r="E25" i="5" s="1"/>
  <c r="H25" i="5" s="1"/>
  <c r="F24" i="1"/>
  <c r="I24" i="1" s="1"/>
  <c r="G25" i="1" s="1"/>
  <c r="J25" i="1" s="1"/>
  <c r="K24" i="1"/>
  <c r="E25" i="1"/>
  <c r="C25" i="5" l="1"/>
  <c r="J24" i="5"/>
  <c r="L24" i="1"/>
  <c r="H25" i="1"/>
  <c r="F25" i="1"/>
  <c r="I25" i="1" s="1"/>
  <c r="F25" i="5" l="1"/>
  <c r="D25" i="5"/>
  <c r="K25" i="1"/>
  <c r="L25" i="1"/>
  <c r="I25" i="5" l="1"/>
  <c r="G25" i="5"/>
  <c r="E26" i="5" s="1"/>
  <c r="H26" i="5" s="1"/>
  <c r="C26" i="5" l="1"/>
  <c r="J25" i="5"/>
  <c r="F26" i="5" l="1"/>
  <c r="D26" i="5"/>
  <c r="J26" i="5" l="1"/>
  <c r="I26" i="5"/>
  <c r="C27" i="5"/>
  <c r="G26" i="5"/>
  <c r="E27" i="5" s="1"/>
  <c r="H27" i="5" s="1"/>
  <c r="F27" i="5" l="1"/>
  <c r="D27" i="5"/>
  <c r="I27" i="5" l="1"/>
  <c r="G27" i="5"/>
  <c r="E28" i="5" s="1"/>
  <c r="H28" i="5" s="1"/>
  <c r="C28" i="5" l="1"/>
  <c r="J27" i="5"/>
  <c r="F28" i="5" l="1"/>
  <c r="D28" i="5"/>
  <c r="I28" i="5" l="1"/>
  <c r="G28" i="5"/>
  <c r="J28" i="5" s="1"/>
</calcChain>
</file>

<file path=xl/sharedStrings.xml><?xml version="1.0" encoding="utf-8"?>
<sst xmlns="http://schemas.openxmlformats.org/spreadsheetml/2006/main" count="166" uniqueCount="69">
  <si>
    <t>Ujian Akhir Semester 2010/2011 R2</t>
  </si>
  <si>
    <t>Soal nomor 2</t>
  </si>
  <si>
    <t>Langkah 1. Jadikan matrix</t>
  </si>
  <si>
    <t>x1</t>
  </si>
  <si>
    <t>x2</t>
  </si>
  <si>
    <t>x3</t>
  </si>
  <si>
    <t>x4</t>
  </si>
  <si>
    <t>Langkah 2</t>
  </si>
  <si>
    <t>Langkah 3</t>
  </si>
  <si>
    <t>Langkah 4</t>
  </si>
  <si>
    <t>Langkah 5</t>
  </si>
  <si>
    <t>Hasil</t>
  </si>
  <si>
    <t>x1 =</t>
  </si>
  <si>
    <t>x2 =</t>
  </si>
  <si>
    <t>x3 =</t>
  </si>
  <si>
    <t>x4 =</t>
  </si>
  <si>
    <t>Ujian Akhir Semester 2010/2011 R1</t>
  </si>
  <si>
    <t>Ujian Akhir Semester 2012/2013</t>
  </si>
  <si>
    <t>Soal 1</t>
  </si>
  <si>
    <t>y(x) = x^2-5</t>
  </si>
  <si>
    <t>xo = 2</t>
  </si>
  <si>
    <t>y(x)=0</t>
  </si>
  <si>
    <t>x0</t>
  </si>
  <si>
    <t>y(x)</t>
  </si>
  <si>
    <t>y1(x)</t>
  </si>
  <si>
    <t>Galat</t>
  </si>
  <si>
    <t>R1</t>
  </si>
  <si>
    <t>Soal nomor 1</t>
  </si>
  <si>
    <t xml:space="preserve">Fungsi = f(x) = 7x^2-8x+1 </t>
  </si>
  <si>
    <t>range (0,1/2)</t>
  </si>
  <si>
    <t>Iterasi</t>
  </si>
  <si>
    <t>a</t>
  </si>
  <si>
    <t>x</t>
  </si>
  <si>
    <t>b</t>
  </si>
  <si>
    <t>f(a)</t>
  </si>
  <si>
    <t>f(x)</t>
  </si>
  <si>
    <t>f(b)</t>
  </si>
  <si>
    <t>f(a) * f(b)</t>
  </si>
  <si>
    <t>f(a) * f(x)</t>
  </si>
  <si>
    <t>X0</t>
  </si>
  <si>
    <t>f1(x)</t>
  </si>
  <si>
    <t>Nilai f(x)</t>
  </si>
  <si>
    <t>Iterasi ke</t>
  </si>
  <si>
    <t xml:space="preserve">Akar persamaan = 0.00012207 </t>
  </si>
  <si>
    <t>Soal Nomor 3</t>
  </si>
  <si>
    <t>i</t>
  </si>
  <si>
    <t>xn</t>
  </si>
  <si>
    <t>xn-1</t>
  </si>
  <si>
    <t>yn-1</t>
  </si>
  <si>
    <t>y!</t>
  </si>
  <si>
    <t>y</t>
  </si>
  <si>
    <t>h=</t>
  </si>
  <si>
    <t>y =</t>
  </si>
  <si>
    <t>X+2Y</t>
  </si>
  <si>
    <t>y0=</t>
  </si>
  <si>
    <t>k1</t>
  </si>
  <si>
    <t>k2</t>
  </si>
  <si>
    <t>k3</t>
  </si>
  <si>
    <t>k4</t>
  </si>
  <si>
    <t>Ujian Akhir Semester 2011/2012 R2</t>
  </si>
  <si>
    <t>1+XY</t>
  </si>
  <si>
    <t>Ujian Tengah Semester 2014/2015</t>
  </si>
  <si>
    <t>Soal Nomor 2</t>
  </si>
  <si>
    <t xml:space="preserve">Fungsi = f(x) = x^3-6x^2+11x-6 </t>
  </si>
  <si>
    <t>Range (0,2)</t>
  </si>
  <si>
    <t>Ujian Tengah Semester 2010/2011 R2</t>
  </si>
  <si>
    <t xml:space="preserve">Fungsi = f(x) = 8x^2-9x+1 </t>
  </si>
  <si>
    <t>Range (0,1/2)</t>
  </si>
  <si>
    <t>Akar Persamaan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</si>
</sst>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Fill="1" applyBorder="1" applyAlignment="1">
      <alignment vertical="top"/>
    </xf>
    <xf numFmtId="2" fontId="0" fillId="2" borderId="1" xfId="0" applyNumberFormat="1" applyFill="1" applyBorder="1"/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190499</xdr:rowOff>
    </xdr:from>
    <xdr:ext cx="6032934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22A5E463-3612-4AC8-9E51-B6EEAE160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1999"/>
          <a:ext cx="6032934" cy="12477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7028571" cy="552381"/>
    <xdr:pic>
      <xdr:nvPicPr>
        <xdr:cNvPr id="3" name="Picture 2">
          <a:extLst>
            <a:ext uri="{FF2B5EF4-FFF2-40B4-BE49-F238E27FC236}">
              <a16:creationId xmlns:a16="http://schemas.microsoft.com/office/drawing/2014/main" id="{A65D32E2-65CE-4DFE-9717-A476E2C85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028571" cy="55238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2</xdr:row>
      <xdr:rowOff>190499</xdr:rowOff>
    </xdr:from>
    <xdr:ext cx="7373644" cy="790576"/>
    <xdr:pic>
      <xdr:nvPicPr>
        <xdr:cNvPr id="3" name="Picture 2">
          <a:extLst>
            <a:ext uri="{FF2B5EF4-FFF2-40B4-BE49-F238E27FC236}">
              <a16:creationId xmlns:a16="http://schemas.microsoft.com/office/drawing/2014/main" id="{B128B7B4-770A-4A15-B4E7-29372644E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761999"/>
          <a:ext cx="7373644" cy="79057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7133333" cy="1000000"/>
    <xdr:pic>
      <xdr:nvPicPr>
        <xdr:cNvPr id="3" name="Picture 2">
          <a:extLst>
            <a:ext uri="{FF2B5EF4-FFF2-40B4-BE49-F238E27FC236}">
              <a16:creationId xmlns:a16="http://schemas.microsoft.com/office/drawing/2014/main" id="{03E52481-3ED9-4B7E-801A-8BB53FEC1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133333" cy="10000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7019048" cy="1152381"/>
    <xdr:pic>
      <xdr:nvPicPr>
        <xdr:cNvPr id="3" name="Picture 2">
          <a:extLst>
            <a:ext uri="{FF2B5EF4-FFF2-40B4-BE49-F238E27FC236}">
              <a16:creationId xmlns:a16="http://schemas.microsoft.com/office/drawing/2014/main" id="{C812C5B1-070A-44D8-A73F-E4202E571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762000"/>
          <a:ext cx="7019048" cy="115238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8390476" cy="1314286"/>
    <xdr:pic>
      <xdr:nvPicPr>
        <xdr:cNvPr id="3" name="Picture 2">
          <a:extLst>
            <a:ext uri="{FF2B5EF4-FFF2-40B4-BE49-F238E27FC236}">
              <a16:creationId xmlns:a16="http://schemas.microsoft.com/office/drawing/2014/main" id="{8FD48E6B-D35B-4327-B3C1-7EC0BA486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8390476" cy="1314286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1</xdr:rowOff>
    </xdr:from>
    <xdr:ext cx="7123444" cy="1525970"/>
    <xdr:pic>
      <xdr:nvPicPr>
        <xdr:cNvPr id="3" name="Picture 2">
          <a:extLst>
            <a:ext uri="{FF2B5EF4-FFF2-40B4-BE49-F238E27FC236}">
              <a16:creationId xmlns:a16="http://schemas.microsoft.com/office/drawing/2014/main" id="{18E843BC-AF28-4C61-B760-83B8D31CB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1"/>
          <a:ext cx="7123444" cy="152597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57143" cy="1238095"/>
    <xdr:pic>
      <xdr:nvPicPr>
        <xdr:cNvPr id="3" name="Picture 2">
          <a:extLst>
            <a:ext uri="{FF2B5EF4-FFF2-40B4-BE49-F238E27FC236}">
              <a16:creationId xmlns:a16="http://schemas.microsoft.com/office/drawing/2014/main" id="{3F04C1DE-5DD2-4946-86B6-D73662E14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657143" cy="1238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tabSelected="1" zoomScaleNormal="100" workbookViewId="0">
      <selection activeCell="L4" sqref="L4"/>
    </sheetView>
  </sheetViews>
  <sheetFormatPr defaultRowHeight="15" x14ac:dyDescent="0.25"/>
  <sheetData>
    <row r="2" spans="2:18" x14ac:dyDescent="0.25">
      <c r="B2" t="s">
        <v>65</v>
      </c>
    </row>
    <row r="3" spans="2:18" x14ac:dyDescent="0.25">
      <c r="B3" t="s">
        <v>44</v>
      </c>
    </row>
    <row r="11" spans="2:18" ht="15.75" x14ac:dyDescent="0.25">
      <c r="B11" s="31" t="s">
        <v>66</v>
      </c>
      <c r="C11" s="11"/>
      <c r="D11" s="16" t="s">
        <v>30</v>
      </c>
      <c r="E11" s="16" t="s">
        <v>31</v>
      </c>
      <c r="F11" s="16" t="s">
        <v>32</v>
      </c>
      <c r="G11" s="16" t="s">
        <v>33</v>
      </c>
      <c r="H11" s="16" t="s">
        <v>34</v>
      </c>
      <c r="I11" s="16" t="s">
        <v>35</v>
      </c>
      <c r="J11" s="24" t="s">
        <v>36</v>
      </c>
      <c r="K11" s="24" t="s">
        <v>37</v>
      </c>
      <c r="L11" s="16" t="s">
        <v>38</v>
      </c>
      <c r="N11" s="16" t="s">
        <v>30</v>
      </c>
      <c r="O11" s="32" t="s">
        <v>39</v>
      </c>
      <c r="P11" s="16" t="s">
        <v>35</v>
      </c>
      <c r="Q11" s="16" t="s">
        <v>40</v>
      </c>
      <c r="R11" s="16" t="s">
        <v>25</v>
      </c>
    </row>
    <row r="12" spans="2:18" ht="15.75" x14ac:dyDescent="0.25">
      <c r="B12" s="31" t="s">
        <v>67</v>
      </c>
      <c r="C12" s="11"/>
      <c r="D12" s="10">
        <v>1</v>
      </c>
      <c r="E12" s="10">
        <v>0</v>
      </c>
      <c r="F12" s="10">
        <f>(E12+G12)/2</f>
        <v>0.25</v>
      </c>
      <c r="G12" s="10">
        <v>0.5</v>
      </c>
      <c r="H12" s="10">
        <f>(8*E12)^2-(9*E12)+1</f>
        <v>1</v>
      </c>
      <c r="I12" s="10">
        <f>(8*F12)^2-(9*F12)+1</f>
        <v>2.75</v>
      </c>
      <c r="J12" s="10">
        <f>(8*G12)^2-(9*G12)+1</f>
        <v>12.5</v>
      </c>
      <c r="K12" s="18">
        <f>H12*J12</f>
        <v>12.5</v>
      </c>
      <c r="L12" s="10">
        <f>H12*I12</f>
        <v>2.75</v>
      </c>
      <c r="N12" s="12"/>
      <c r="O12" s="12">
        <v>0</v>
      </c>
      <c r="P12" s="12">
        <f>(8*O12)^2-(9*O12)+1</f>
        <v>1</v>
      </c>
      <c r="Q12" s="12">
        <f>(16*O12)-9</f>
        <v>-9</v>
      </c>
      <c r="R12" s="12">
        <f>O14-O13/O14</f>
        <v>-0.28336314847942756</v>
      </c>
    </row>
    <row r="13" spans="2:18" ht="15.75" x14ac:dyDescent="0.25">
      <c r="D13" s="14">
        <v>2</v>
      </c>
      <c r="E13" s="14">
        <f>IF(H12*I12&gt;=0,E12,F12)</f>
        <v>0</v>
      </c>
      <c r="F13" s="14">
        <f>(E13+G13)/2</f>
        <v>0.125</v>
      </c>
      <c r="G13" s="14">
        <f>IF(I12*J12&lt;0,G12,F12)</f>
        <v>0.25</v>
      </c>
      <c r="H13" s="14">
        <f>(8*E13)^2-(9*E13)+1</f>
        <v>1</v>
      </c>
      <c r="I13" s="14">
        <f>(8*F13)^2-(9*F13)+1</f>
        <v>0.875</v>
      </c>
      <c r="J13" s="14">
        <f>(8*G13)^2-(9*G13)+1</f>
        <v>2.75</v>
      </c>
      <c r="K13" s="19">
        <f>H13*J13</f>
        <v>2.75</v>
      </c>
      <c r="L13" s="14">
        <f>H13*I13</f>
        <v>0.875</v>
      </c>
      <c r="N13" s="12"/>
      <c r="O13" s="12">
        <f>O12-P12/Q12</f>
        <v>0.1111111111111111</v>
      </c>
      <c r="P13" s="12">
        <f>(8*O13)^2-(9*O13)+1</f>
        <v>0.79012345679012341</v>
      </c>
      <c r="Q13" s="12">
        <f>(16*O13)-9</f>
        <v>-7.2222222222222223</v>
      </c>
      <c r="R13" s="13"/>
    </row>
    <row r="14" spans="2:18" ht="15.75" x14ac:dyDescent="0.25">
      <c r="D14" s="10">
        <v>3</v>
      </c>
      <c r="E14" s="10">
        <f>IF(H13*I13&gt;=0,E13,F13)</f>
        <v>0</v>
      </c>
      <c r="F14" s="10">
        <f>(E14+G14)/2</f>
        <v>6.25E-2</v>
      </c>
      <c r="G14" s="10">
        <f>IF(I13*J13&lt;0,G13,F13)</f>
        <v>0.125</v>
      </c>
      <c r="H14" s="10">
        <f>(8*E14)^2-(9*E14)+1</f>
        <v>1</v>
      </c>
      <c r="I14" s="10">
        <f>(8*F14)^2-(9*F14)+1</f>
        <v>0.6875</v>
      </c>
      <c r="J14" s="10">
        <f>(8*G14)^2-(9*G14)+1</f>
        <v>0.875</v>
      </c>
      <c r="K14" s="18">
        <f>H14*J14</f>
        <v>0.875</v>
      </c>
      <c r="L14" s="10">
        <f>H14*I14</f>
        <v>0.6875</v>
      </c>
      <c r="N14" s="10"/>
      <c r="O14" s="12">
        <f>O13-P13/Q13</f>
        <v>0.22051282051282051</v>
      </c>
      <c r="P14" s="12">
        <f>(8*O14)^2-(9*O14)+1</f>
        <v>2.1274424720578566</v>
      </c>
      <c r="Q14" s="12">
        <f>(16*O14)-9</f>
        <v>-5.4717948717948719</v>
      </c>
      <c r="R14" s="13"/>
    </row>
    <row r="15" spans="2:18" ht="15.75" x14ac:dyDescent="0.25">
      <c r="D15" s="14">
        <v>4</v>
      </c>
      <c r="E15" s="14">
        <f>IF(H14*I14&gt;=0,E14,F14)</f>
        <v>0</v>
      </c>
      <c r="F15" s="14">
        <f>(E15+G15)/2</f>
        <v>3.125E-2</v>
      </c>
      <c r="G15" s="14">
        <f>IF(I14*J14&lt;0,G14,F14)</f>
        <v>6.25E-2</v>
      </c>
      <c r="H15" s="14">
        <f>(8*E15)^2-(9*E15)+1</f>
        <v>1</v>
      </c>
      <c r="I15" s="14">
        <f>(8*F15)^2-(9*F15)+1</f>
        <v>0.78125</v>
      </c>
      <c r="J15" s="14">
        <f>(8*G15)^2-(9*G15)+1</f>
        <v>0.6875</v>
      </c>
      <c r="K15" s="19">
        <f>H15*J15</f>
        <v>0.6875</v>
      </c>
      <c r="L15" s="14">
        <f>H15*I15</f>
        <v>0.78125</v>
      </c>
      <c r="N15" s="7"/>
      <c r="O15" s="14">
        <f>O14-P14/Q14</f>
        <v>0.60931439694326284</v>
      </c>
      <c r="P15" s="14">
        <f>(8*O15)^2-(9*O15)+1</f>
        <v>19.277068624139886</v>
      </c>
      <c r="Q15" s="14">
        <f>(16*O15)-9</f>
        <v>0.74903035109220539</v>
      </c>
    </row>
    <row r="16" spans="2:18" ht="15.75" x14ac:dyDescent="0.25">
      <c r="D16" s="10">
        <v>5</v>
      </c>
      <c r="E16" s="10">
        <f>IF(H15*I15&gt;=0,E15,F15)</f>
        <v>0</v>
      </c>
      <c r="F16" s="10">
        <f>(E16+G16)/2</f>
        <v>1.5625E-2</v>
      </c>
      <c r="G16" s="10">
        <f>IF(I15*J15&lt;0,G15,F15)</f>
        <v>3.125E-2</v>
      </c>
      <c r="H16" s="10">
        <f>(8*E16)^2-(9*E16)+1</f>
        <v>1</v>
      </c>
      <c r="I16" s="10">
        <f>(8*F16)^2-(9*F16)+1</f>
        <v>0.875</v>
      </c>
      <c r="J16" s="10">
        <f>(8*G16)^2-(9*G16)+1</f>
        <v>0.78125</v>
      </c>
      <c r="K16" s="18">
        <f>H16*J16</f>
        <v>0.78125</v>
      </c>
      <c r="L16" s="10">
        <f>H16*I16</f>
        <v>0.875</v>
      </c>
    </row>
    <row r="17" spans="2:12" ht="15.75" x14ac:dyDescent="0.25">
      <c r="D17" s="14">
        <v>6</v>
      </c>
      <c r="E17" s="14">
        <f>IF(H16*I16&gt;=0,E16,F16)</f>
        <v>0</v>
      </c>
      <c r="F17" s="14">
        <f>(E17+G17)/2</f>
        <v>7.8125E-3</v>
      </c>
      <c r="G17" s="14">
        <f>IF(I16*J16&lt;0,G16,F16)</f>
        <v>1.5625E-2</v>
      </c>
      <c r="H17" s="14">
        <f>(8*E17)^2-(9*E17)+1</f>
        <v>1</v>
      </c>
      <c r="I17" s="14">
        <f>(8*F17)^2-(9*F17)+1</f>
        <v>0.93359375</v>
      </c>
      <c r="J17" s="14">
        <f>(8*G17)^2-(9*G17)+1</f>
        <v>0.875</v>
      </c>
      <c r="K17" s="19">
        <f>H17*J17</f>
        <v>0.875</v>
      </c>
      <c r="L17" s="14">
        <f>H17*I17</f>
        <v>0.93359375</v>
      </c>
    </row>
    <row r="18" spans="2:12" ht="15.75" x14ac:dyDescent="0.25">
      <c r="D18" s="10">
        <v>7</v>
      </c>
      <c r="E18" s="10">
        <f>IF(H17*I17&gt;=0,E17,F17)</f>
        <v>0</v>
      </c>
      <c r="F18" s="10">
        <f>(E18+G18)/2</f>
        <v>3.90625E-3</v>
      </c>
      <c r="G18" s="10">
        <f>IF(I17*J17&lt;0,G17,F17)</f>
        <v>7.8125E-3</v>
      </c>
      <c r="H18" s="10">
        <f>(8*E18)^2-(9*E18)+1</f>
        <v>1</v>
      </c>
      <c r="I18" s="10">
        <f>(8*F18)^2-(9*F18)+1</f>
        <v>0.9658203125</v>
      </c>
      <c r="J18" s="10">
        <f>(8*G18)^2-(9*G18)+1</f>
        <v>0.93359375</v>
      </c>
      <c r="K18" s="18">
        <f>H18*J18</f>
        <v>0.93359375</v>
      </c>
      <c r="L18" s="10">
        <f>H18*I18</f>
        <v>0.9658203125</v>
      </c>
    </row>
    <row r="19" spans="2:12" ht="15.75" x14ac:dyDescent="0.25">
      <c r="D19" s="14">
        <v>8</v>
      </c>
      <c r="E19" s="14">
        <f>IF(H18*I18&gt;=0,E18,F18)</f>
        <v>0</v>
      </c>
      <c r="F19" s="14">
        <f>(E19+G19)/2</f>
        <v>1.953125E-3</v>
      </c>
      <c r="G19" s="14">
        <f>IF(I18*J18&lt;0,G18,F18)</f>
        <v>3.90625E-3</v>
      </c>
      <c r="H19" s="14">
        <f>(8*E19)^2-(9*E19)+1</f>
        <v>1</v>
      </c>
      <c r="I19" s="14">
        <f>(8*F19)^2-(9*F19)+1</f>
        <v>0.982666015625</v>
      </c>
      <c r="J19" s="14">
        <f>(8*G19)^2-(9*G19)+1</f>
        <v>0.9658203125</v>
      </c>
      <c r="K19" s="19">
        <f>H19*J19</f>
        <v>0.9658203125</v>
      </c>
      <c r="L19" s="14">
        <f>H19*I19</f>
        <v>0.982666015625</v>
      </c>
    </row>
    <row r="20" spans="2:12" ht="15.75" x14ac:dyDescent="0.25">
      <c r="D20" s="10">
        <v>9</v>
      </c>
      <c r="E20" s="10">
        <f>IF(H19*I19&gt;=0,E19,F19)</f>
        <v>0</v>
      </c>
      <c r="F20" s="10">
        <f>(E20+G20)/2</f>
        <v>9.765625E-4</v>
      </c>
      <c r="G20" s="10">
        <f>IF(I19*J19&lt;0,G19,F19)</f>
        <v>1.953125E-3</v>
      </c>
      <c r="H20" s="10">
        <f>(8*E20)^2-(9*E20)+1</f>
        <v>1</v>
      </c>
      <c r="I20" s="10">
        <f>(8*F20)^2-(9*F20)+1</f>
        <v>0.99127197265625</v>
      </c>
      <c r="J20" s="10">
        <f>(8*G20)^2-(9*G20)+1</f>
        <v>0.982666015625</v>
      </c>
      <c r="K20" s="18">
        <f>H20*J20</f>
        <v>0.982666015625</v>
      </c>
      <c r="L20" s="10">
        <f>H20*I20</f>
        <v>0.99127197265625</v>
      </c>
    </row>
    <row r="21" spans="2:12" ht="15.75" x14ac:dyDescent="0.25">
      <c r="D21" s="14">
        <v>10</v>
      </c>
      <c r="E21" s="14">
        <f>IF(H20*I20&gt;=0,E20,F20)</f>
        <v>0</v>
      </c>
      <c r="F21" s="14">
        <f>(E21+G21)/2</f>
        <v>4.8828125E-4</v>
      </c>
      <c r="G21" s="14">
        <f>IF(I20*J20&lt;0,G20,F20)</f>
        <v>9.765625E-4</v>
      </c>
      <c r="H21" s="14">
        <f>(8*E21)^2-(9*E21)+1</f>
        <v>1</v>
      </c>
      <c r="I21" s="14">
        <f>(8*F21)^2-(9*F21)+1</f>
        <v>0.9956207275390625</v>
      </c>
      <c r="J21" s="14">
        <f>(8*G21)^2-(9*G21)+1</f>
        <v>0.99127197265625</v>
      </c>
      <c r="K21" s="19">
        <f>H21*J21</f>
        <v>0.99127197265625</v>
      </c>
      <c r="L21" s="14">
        <f>H21*I21</f>
        <v>0.9956207275390625</v>
      </c>
    </row>
    <row r="22" spans="2:12" ht="15.75" x14ac:dyDescent="0.25">
      <c r="D22" s="10">
        <v>11</v>
      </c>
      <c r="E22" s="14">
        <f>IF(H21*I21&gt;=0,E21,F21)</f>
        <v>0</v>
      </c>
      <c r="F22" s="14">
        <f>(E22+G22)/2</f>
        <v>2.44140625E-4</v>
      </c>
      <c r="G22" s="14">
        <f>IF(I21*J21&lt;0,G21,F21)</f>
        <v>4.8828125E-4</v>
      </c>
      <c r="H22" s="14">
        <f>(8*E22)^2-(9*E22)+1</f>
        <v>1</v>
      </c>
      <c r="I22" s="14">
        <f>(8*F22)^2-(9*F22)+1</f>
        <v>0.99780654907226563</v>
      </c>
      <c r="J22" s="14">
        <f>(8*G22)^2-(9*G22)+1</f>
        <v>0.9956207275390625</v>
      </c>
      <c r="K22" s="19">
        <f>H22*J22</f>
        <v>0.9956207275390625</v>
      </c>
      <c r="L22" s="14">
        <f>H22*I22</f>
        <v>0.99780654907226563</v>
      </c>
    </row>
    <row r="23" spans="2:12" ht="15.75" x14ac:dyDescent="0.25">
      <c r="D23" s="12">
        <v>12</v>
      </c>
      <c r="E23" s="12">
        <f>IF(H22*I22&gt;=0,E22,F22)</f>
        <v>0</v>
      </c>
      <c r="F23" s="12">
        <f>(E23+G23)/2</f>
        <v>1.220703125E-4</v>
      </c>
      <c r="G23" s="12">
        <f>IF(I22*J22&lt;0,G22,F22)</f>
        <v>2.44140625E-4</v>
      </c>
      <c r="H23" s="12">
        <f>(8*E23)^2-(9*E23)+1</f>
        <v>1</v>
      </c>
      <c r="I23" s="12">
        <f>(8*F23)^2-(9*F23)+1</f>
        <v>0.99890232086181641</v>
      </c>
      <c r="J23" s="12">
        <f>(8*G23)^2-(9*G23)+1</f>
        <v>0.99780654907226563</v>
      </c>
      <c r="K23" s="20">
        <f>H23*J23</f>
        <v>0.99780654907226563</v>
      </c>
      <c r="L23" s="12">
        <f>H23*I23</f>
        <v>0.99890232086181641</v>
      </c>
    </row>
    <row r="24" spans="2:12" ht="15.75" x14ac:dyDescent="0.25">
      <c r="D24" s="10">
        <v>13</v>
      </c>
      <c r="E24" s="14">
        <f>IF(H23*I23&gt;=0,E23,F23)</f>
        <v>0</v>
      </c>
      <c r="F24" s="14">
        <f>(E24+G24)/2</f>
        <v>6.103515625E-5</v>
      </c>
      <c r="G24" s="14">
        <f>IF(I23*J23&lt;0,G23,F23)</f>
        <v>1.220703125E-4</v>
      </c>
      <c r="H24" s="14">
        <f>(8*E24)^2-(9*E24)+1</f>
        <v>1</v>
      </c>
      <c r="I24" s="14">
        <f>(8*F24)^2-(9*F24)+1</f>
        <v>0.9994509220123291</v>
      </c>
      <c r="J24" s="14">
        <f>(8*G24)^2-(9*G24)+1</f>
        <v>0.99890232086181641</v>
      </c>
      <c r="K24" s="19">
        <f>H24*J24</f>
        <v>0.99890232086181641</v>
      </c>
      <c r="L24" s="14">
        <f>H24*I24</f>
        <v>0.9994509220123291</v>
      </c>
    </row>
    <row r="25" spans="2:12" ht="15.75" x14ac:dyDescent="0.25">
      <c r="D25" s="14">
        <v>14</v>
      </c>
      <c r="E25" s="14">
        <f>IF(H24*I24&gt;=0,E24,F24)</f>
        <v>0</v>
      </c>
      <c r="F25" s="14">
        <f>(E25+G25)/2</f>
        <v>3.0517578125E-5</v>
      </c>
      <c r="G25" s="14">
        <f>IF(I24*J24&lt;0,G24,F24)</f>
        <v>6.103515625E-5</v>
      </c>
      <c r="H25" s="14">
        <f>(8*E25)^2-(9*E25)+1</f>
        <v>1</v>
      </c>
      <c r="I25" s="14">
        <f>(8*F25)^2-(9*F25)+1</f>
        <v>0.99972540140151978</v>
      </c>
      <c r="J25" s="14">
        <f>(8*G25)^2-(9*G25)+1</f>
        <v>0.9994509220123291</v>
      </c>
      <c r="K25" s="19">
        <f>H25*J25</f>
        <v>0.9994509220123291</v>
      </c>
      <c r="L25" s="14">
        <f>H25*I25</f>
        <v>0.99972540140151978</v>
      </c>
    </row>
    <row r="26" spans="2:12" ht="15.75" x14ac:dyDescent="0.25">
      <c r="D26" s="13"/>
      <c r="E26" s="13"/>
      <c r="F26" s="13"/>
      <c r="G26" s="13"/>
      <c r="H26" s="13"/>
      <c r="I26" s="13"/>
      <c r="J26" s="13"/>
      <c r="K26" s="13"/>
      <c r="L26" s="13"/>
    </row>
    <row r="27" spans="2:12" ht="15.75" x14ac:dyDescent="0.25">
      <c r="B27" s="8"/>
      <c r="C27" s="8"/>
      <c r="D27" s="33" t="s">
        <v>68</v>
      </c>
      <c r="E27" s="11"/>
      <c r="F27" s="11">
        <f>F23</f>
        <v>1.220703125E-4</v>
      </c>
      <c r="G27" s="11"/>
      <c r="H27" s="11"/>
      <c r="I27" s="11"/>
      <c r="J27" s="11"/>
      <c r="K27" s="30"/>
      <c r="L27" s="11"/>
    </row>
    <row r="28" spans="2:12" ht="15.75" x14ac:dyDescent="0.25">
      <c r="D28" t="s">
        <v>41</v>
      </c>
      <c r="F28">
        <f>I23</f>
        <v>0.99890232086181641</v>
      </c>
      <c r="I28" s="11"/>
      <c r="J28" s="11"/>
      <c r="K28" s="30"/>
      <c r="L28" s="11"/>
    </row>
    <row r="29" spans="2:12" ht="15.75" x14ac:dyDescent="0.25">
      <c r="D29" s="13" t="s">
        <v>42</v>
      </c>
      <c r="F29">
        <f>D23</f>
        <v>12</v>
      </c>
      <c r="I29" s="11"/>
      <c r="J29" s="11"/>
      <c r="K29" s="30"/>
      <c r="L29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4"/>
  <sheetViews>
    <sheetView workbookViewId="0">
      <selection activeCell="G17" sqref="G17"/>
    </sheetView>
  </sheetViews>
  <sheetFormatPr defaultRowHeight="15" x14ac:dyDescent="0.25"/>
  <sheetData>
    <row r="2" spans="2:11" x14ac:dyDescent="0.25">
      <c r="B2" t="s">
        <v>61</v>
      </c>
    </row>
    <row r="3" spans="2:11" x14ac:dyDescent="0.25">
      <c r="B3" t="s">
        <v>62</v>
      </c>
    </row>
    <row r="8" spans="2:11" ht="15.75" x14ac:dyDescent="0.25">
      <c r="B8" s="36" t="s">
        <v>63</v>
      </c>
      <c r="C8" s="36"/>
      <c r="D8" s="11"/>
      <c r="E8" s="16" t="s">
        <v>30</v>
      </c>
      <c r="F8" s="16" t="s">
        <v>31</v>
      </c>
      <c r="G8" s="23" t="s">
        <v>32</v>
      </c>
      <c r="H8" s="16" t="s">
        <v>33</v>
      </c>
      <c r="I8" s="16" t="s">
        <v>34</v>
      </c>
      <c r="J8" s="16" t="s">
        <v>35</v>
      </c>
      <c r="K8" s="24" t="s">
        <v>36</v>
      </c>
    </row>
    <row r="9" spans="2:11" ht="15.75" x14ac:dyDescent="0.25">
      <c r="B9" s="29" t="s">
        <v>64</v>
      </c>
      <c r="C9" s="13"/>
      <c r="D9" s="11"/>
      <c r="E9" s="10">
        <v>1</v>
      </c>
      <c r="F9" s="10">
        <v>0</v>
      </c>
      <c r="G9" s="10">
        <f>(F9+H9)/2</f>
        <v>1</v>
      </c>
      <c r="H9" s="10">
        <v>2</v>
      </c>
      <c r="I9" s="10">
        <f>F9^3-6*F9^2+11*F9-6</f>
        <v>-6</v>
      </c>
      <c r="J9" s="10">
        <f>G9^3-6*G9^2+11*G9-6</f>
        <v>0</v>
      </c>
      <c r="K9" s="10">
        <f>H9^3-6*H9^2+11*H9-6</f>
        <v>0</v>
      </c>
    </row>
    <row r="10" spans="2:11" ht="15.75" x14ac:dyDescent="0.25">
      <c r="B10" s="13"/>
      <c r="C10" s="13"/>
      <c r="D10" s="13"/>
      <c r="E10" s="14">
        <v>2</v>
      </c>
      <c r="F10" s="14">
        <f>IF(I9*J9&gt;=0,F9,G9)</f>
        <v>0</v>
      </c>
      <c r="G10" s="14">
        <f>(F10+H10)/2</f>
        <v>0.5</v>
      </c>
      <c r="H10" s="14">
        <f>IF(J9*K9&lt;0,H9,G9)</f>
        <v>1</v>
      </c>
      <c r="I10" s="14">
        <f>G10^3-6*G10^2+11*G10-6</f>
        <v>-1.875</v>
      </c>
      <c r="J10" s="14">
        <f>(I10+K10)/2</f>
        <v>20.0625</v>
      </c>
      <c r="K10" s="14">
        <f>(7*H10)^2-(8*H10)+1</f>
        <v>42</v>
      </c>
    </row>
    <row r="11" spans="2:11" ht="15.75" x14ac:dyDescent="0.25">
      <c r="E11" s="10">
        <v>3</v>
      </c>
      <c r="F11" s="10">
        <f>IF(I10*J10&lt;0,F10,G10)</f>
        <v>0</v>
      </c>
      <c r="G11" s="10">
        <f>(F11+H11)/2</f>
        <v>0.25</v>
      </c>
      <c r="H11" s="10">
        <f>IF(J10*K10&lt;0,H10,G10)</f>
        <v>0.5</v>
      </c>
      <c r="I11" s="10">
        <f>G11^3-6*G11^2+11*G11-6</f>
        <v>-3.609375</v>
      </c>
      <c r="J11" s="14">
        <f>(I11+K11)/2</f>
        <v>2.8203125</v>
      </c>
      <c r="K11" s="10">
        <f>(7*H11)^2-(8*H11)+1</f>
        <v>9.25</v>
      </c>
    </row>
    <row r="12" spans="2:11" ht="15.75" x14ac:dyDescent="0.25">
      <c r="E12" s="12">
        <v>4</v>
      </c>
      <c r="F12" s="12">
        <f>IF(I11*J11&lt;0,F11,G11)</f>
        <v>0</v>
      </c>
      <c r="G12" s="12">
        <f>(F12+H12)/2</f>
        <v>0.125</v>
      </c>
      <c r="H12" s="12">
        <f>IF(J11*K11&lt;0,H11,G11)</f>
        <v>0.25</v>
      </c>
      <c r="I12" s="12">
        <f>G12^3-6*G12^2+11*G12-6</f>
        <v>-4.716796875</v>
      </c>
      <c r="J12" s="12">
        <f>(I12+K12)/2</f>
        <v>-1.3271484375</v>
      </c>
      <c r="K12" s="12">
        <f>(7*H12)^2-(8*H12)+1</f>
        <v>2.0625</v>
      </c>
    </row>
    <row r="13" spans="2:11" ht="15.75" x14ac:dyDescent="0.25">
      <c r="E13" s="10">
        <v>5</v>
      </c>
      <c r="F13" s="10">
        <f>IF(I12*J12&lt;0,F12,G12)</f>
        <v>0.125</v>
      </c>
      <c r="G13" s="10">
        <f>(F13+H13)/2</f>
        <v>0.1875</v>
      </c>
      <c r="H13" s="10">
        <f>IF(J12*K12&lt;0,H12,G12)</f>
        <v>0.25</v>
      </c>
      <c r="I13" s="10">
        <f>G13^3-6*G13^2+11*G13-6</f>
        <v>-4.141845703125</v>
      </c>
      <c r="J13" s="14">
        <f>(I13+K13)/2</f>
        <v>-1.0396728515625</v>
      </c>
      <c r="K13" s="10">
        <f>(7*H13)^2-(8*H13)+1</f>
        <v>2.0625</v>
      </c>
    </row>
    <row r="14" spans="2:11" ht="15.75" x14ac:dyDescent="0.25">
      <c r="E14" s="10">
        <v>6</v>
      </c>
      <c r="F14" s="10">
        <f>IF(I13*J13&lt;0,F13,G13)</f>
        <v>0.1875</v>
      </c>
      <c r="G14" s="10">
        <f>(F14+H14)/2</f>
        <v>0.21875</v>
      </c>
      <c r="H14" s="10">
        <f>IF(J13*K13&lt;0,H13,G13)</f>
        <v>0.25</v>
      </c>
      <c r="I14" s="10">
        <f>G14^3-6*G14^2+11*G14-6</f>
        <v>-3.870391845703125</v>
      </c>
      <c r="J14" s="14">
        <f>(I14+K14)/2</f>
        <v>-0.9039459228515625</v>
      </c>
      <c r="K14" s="10">
        <f>(7*H14)^2-(8*H14)+1</f>
        <v>2.0625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3"/>
  <sheetViews>
    <sheetView workbookViewId="0">
      <selection activeCell="R5" sqref="R5"/>
    </sheetView>
  </sheetViews>
  <sheetFormatPr defaultRowHeight="15" x14ac:dyDescent="0.25"/>
  <sheetData>
    <row r="2" spans="2:17" x14ac:dyDescent="0.25">
      <c r="B2" t="s">
        <v>59</v>
      </c>
    </row>
    <row r="3" spans="2:17" x14ac:dyDescent="0.25">
      <c r="B3" t="s">
        <v>44</v>
      </c>
    </row>
    <row r="9" spans="2:17" x14ac:dyDescent="0.25">
      <c r="B9" s="27" t="s">
        <v>45</v>
      </c>
      <c r="C9" s="27" t="s">
        <v>46</v>
      </c>
      <c r="D9" s="27" t="s">
        <v>47</v>
      </c>
      <c r="E9" s="27" t="s">
        <v>48</v>
      </c>
      <c r="F9" s="27" t="s">
        <v>49</v>
      </c>
      <c r="G9" s="27" t="s">
        <v>50</v>
      </c>
      <c r="K9" s="9" t="s">
        <v>45</v>
      </c>
      <c r="L9" s="9" t="s">
        <v>32</v>
      </c>
      <c r="M9" s="9" t="s">
        <v>50</v>
      </c>
      <c r="N9" s="9" t="s">
        <v>55</v>
      </c>
      <c r="O9" s="9" t="s">
        <v>56</v>
      </c>
      <c r="P9" s="9" t="s">
        <v>57</v>
      </c>
      <c r="Q9" s="9" t="s">
        <v>58</v>
      </c>
    </row>
    <row r="10" spans="2:17" x14ac:dyDescent="0.25">
      <c r="B10" s="7">
        <v>1</v>
      </c>
      <c r="C10" s="7">
        <v>0.125</v>
      </c>
      <c r="D10" s="7">
        <v>0</v>
      </c>
      <c r="E10" s="7">
        <v>1</v>
      </c>
      <c r="F10" s="7">
        <f>D10+2*E10</f>
        <v>2</v>
      </c>
      <c r="G10" s="7">
        <f>E10+C19*F10</f>
        <v>1.25</v>
      </c>
      <c r="K10" s="7">
        <v>0</v>
      </c>
      <c r="L10" s="7">
        <v>0</v>
      </c>
      <c r="M10" s="7">
        <v>1</v>
      </c>
      <c r="N10" s="7">
        <f>1+L10*M10</f>
        <v>1</v>
      </c>
      <c r="O10" s="7">
        <f>1+(L10+0.5*C22)*(M10+0.5*C22*N10)</f>
        <v>1.3125</v>
      </c>
      <c r="P10" s="7">
        <f>1+(L10+0.5*C22)*(M10+0.5*C22*O10)</f>
        <v>1.33203125</v>
      </c>
      <c r="Q10" s="25">
        <f>1+(L10+C22)*(M10+C22*P10)</f>
        <v>1.8330078125</v>
      </c>
    </row>
    <row r="11" spans="2:17" x14ac:dyDescent="0.25">
      <c r="B11" s="7">
        <v>2</v>
      </c>
      <c r="C11" s="7">
        <v>0.25</v>
      </c>
      <c r="D11" s="7">
        <v>0.125</v>
      </c>
      <c r="E11" s="7">
        <f>G10</f>
        <v>1.25</v>
      </c>
      <c r="F11" s="7">
        <f>1+D11*E11</f>
        <v>1.15625</v>
      </c>
      <c r="G11" s="7">
        <f>E11+C19*F11</f>
        <v>1.39453125</v>
      </c>
      <c r="K11" s="7">
        <v>1</v>
      </c>
      <c r="L11" s="7">
        <f>L10+C22</f>
        <v>0.5</v>
      </c>
      <c r="M11" s="7">
        <f>M10+C22*(N10+2*O10+2*P10+Q10)/6</f>
        <v>1.6768391927083335</v>
      </c>
      <c r="N11" s="7">
        <f>1+L11*M11</f>
        <v>1.8384195963541667</v>
      </c>
      <c r="O11" s="7">
        <f>1+(L11+0.5*C22)*(M11+0.5*C22*N11)</f>
        <v>2.6023330688476563</v>
      </c>
      <c r="P11" s="7">
        <f>1+(L11+0.5*C22)*(M11+0.5*C22*O11)</f>
        <v>2.7455668449401855</v>
      </c>
      <c r="Q11" s="25">
        <f>(L11+C22)+(M11+C22*P11)</f>
        <v>4.0496226151784267</v>
      </c>
    </row>
    <row r="12" spans="2:17" x14ac:dyDescent="0.25">
      <c r="B12" s="7">
        <v>3</v>
      </c>
      <c r="C12" s="7">
        <v>0.375</v>
      </c>
      <c r="D12" s="7">
        <v>0.25</v>
      </c>
      <c r="E12" s="7">
        <f>G11</f>
        <v>1.39453125</v>
      </c>
      <c r="F12" s="7">
        <f>1+D12*E12</f>
        <v>1.3486328125</v>
      </c>
      <c r="G12" s="7">
        <f>E12+C19*F12</f>
        <v>1.5631103515625</v>
      </c>
      <c r="K12" s="7">
        <v>2</v>
      </c>
      <c r="L12" s="7">
        <f>L11+C22</f>
        <v>1</v>
      </c>
      <c r="M12" s="7">
        <f>M11+C22*(N11+2*O11+2*P11+Q11)/6</f>
        <v>3.0588260293006897</v>
      </c>
      <c r="N12" s="7">
        <f>1+L12*M12</f>
        <v>4.0588260293006897</v>
      </c>
      <c r="O12" s="7">
        <f>1+(L12+0.5*C22)*(M12+0.5*C22*N12)</f>
        <v>6.0919156707823277</v>
      </c>
      <c r="P12" s="7">
        <f>1+(L12+0.5*C22)*(M12+0.5*C22*O12)</f>
        <v>6.7272561837453395</v>
      </c>
      <c r="Q12" s="25">
        <f>(L12+C22)+(M12+C22*P12)</f>
        <v>7.9224541211733595</v>
      </c>
    </row>
    <row r="13" spans="2:17" x14ac:dyDescent="0.25">
      <c r="B13" s="7">
        <v>4</v>
      </c>
      <c r="C13" s="7">
        <v>0.5</v>
      </c>
      <c r="D13" s="7">
        <v>0.375</v>
      </c>
      <c r="E13" s="7">
        <f>G12</f>
        <v>1.5631103515625</v>
      </c>
      <c r="F13" s="7">
        <f>1+D13*E13</f>
        <v>1.5861663818359375</v>
      </c>
      <c r="G13" s="7">
        <f>E13+C19*F13</f>
        <v>1.7613811492919922</v>
      </c>
    </row>
    <row r="14" spans="2:17" x14ac:dyDescent="0.25">
      <c r="B14" s="7">
        <v>5</v>
      </c>
      <c r="C14" s="7">
        <v>0.625</v>
      </c>
      <c r="D14" s="7">
        <v>0.5</v>
      </c>
      <c r="E14" s="7">
        <f>G13</f>
        <v>1.7613811492919922</v>
      </c>
      <c r="F14" s="7">
        <f>1+D14*E14</f>
        <v>1.8806905746459961</v>
      </c>
      <c r="G14" s="7">
        <f>E14+C19*F14</f>
        <v>1.9964674711227417</v>
      </c>
    </row>
    <row r="15" spans="2:17" x14ac:dyDescent="0.25">
      <c r="B15" s="7">
        <v>6</v>
      </c>
      <c r="C15" s="7">
        <v>0.75</v>
      </c>
      <c r="D15" s="7">
        <v>0.625</v>
      </c>
      <c r="E15" s="7">
        <f>G14</f>
        <v>1.9964674711227417</v>
      </c>
      <c r="F15" s="7">
        <f>1+D15*E15</f>
        <v>2.2477921694517136</v>
      </c>
      <c r="G15" s="7">
        <f>E15+C19*F15</f>
        <v>2.2774414923042059</v>
      </c>
    </row>
    <row r="16" spans="2:17" x14ac:dyDescent="0.25">
      <c r="B16" s="7">
        <v>7</v>
      </c>
      <c r="C16" s="7">
        <v>0.875</v>
      </c>
      <c r="D16" s="7">
        <v>0.75</v>
      </c>
      <c r="E16" s="7">
        <f>G15</f>
        <v>2.2774414923042059</v>
      </c>
      <c r="F16" s="7">
        <f>1+D16*E16</f>
        <v>2.7080811192281544</v>
      </c>
      <c r="G16" s="7">
        <f>E16+C19*F16</f>
        <v>2.6159516322077252</v>
      </c>
    </row>
    <row r="17" spans="2:7" x14ac:dyDescent="0.25">
      <c r="B17" s="25">
        <v>8</v>
      </c>
      <c r="C17" s="25">
        <v>1</v>
      </c>
      <c r="D17" s="25">
        <v>0.875</v>
      </c>
      <c r="E17" s="25">
        <f>G16</f>
        <v>2.6159516322077252</v>
      </c>
      <c r="F17" s="25">
        <f>1+D17*E17</f>
        <v>3.2889576781817595</v>
      </c>
      <c r="G17" s="25">
        <f>E17+C19*F17</f>
        <v>3.0270713419804451</v>
      </c>
    </row>
    <row r="19" spans="2:7" x14ac:dyDescent="0.25">
      <c r="B19" s="9" t="s">
        <v>51</v>
      </c>
      <c r="C19" s="7">
        <v>0.125</v>
      </c>
    </row>
    <row r="20" spans="2:7" x14ac:dyDescent="0.25">
      <c r="B20" s="9" t="s">
        <v>52</v>
      </c>
      <c r="C20" s="28" t="s">
        <v>60</v>
      </c>
    </row>
    <row r="22" spans="2:7" x14ac:dyDescent="0.25">
      <c r="B22" s="9" t="s">
        <v>51</v>
      </c>
      <c r="C22" s="7">
        <v>0.5</v>
      </c>
    </row>
    <row r="23" spans="2:7" x14ac:dyDescent="0.25">
      <c r="B23" s="9" t="s">
        <v>54</v>
      </c>
      <c r="C23" s="7">
        <v>1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24"/>
  <sheetViews>
    <sheetView workbookViewId="0">
      <selection activeCell="S9" sqref="S9"/>
    </sheetView>
  </sheetViews>
  <sheetFormatPr defaultRowHeight="15" x14ac:dyDescent="0.25"/>
  <cols>
    <col min="1" max="1" width="6.7109375" customWidth="1"/>
    <col min="2" max="2" width="15.28515625" customWidth="1"/>
  </cols>
  <sheetData>
    <row r="2" spans="2:17" x14ac:dyDescent="0.25">
      <c r="B2" t="s">
        <v>16</v>
      </c>
    </row>
    <row r="3" spans="2:17" x14ac:dyDescent="0.25">
      <c r="B3" t="s">
        <v>44</v>
      </c>
    </row>
    <row r="10" spans="2:17" x14ac:dyDescent="0.25">
      <c r="B10" s="27" t="s">
        <v>45</v>
      </c>
      <c r="C10" s="27" t="s">
        <v>46</v>
      </c>
      <c r="D10" s="27" t="s">
        <v>47</v>
      </c>
      <c r="E10" s="27" t="s">
        <v>48</v>
      </c>
      <c r="F10" s="27" t="s">
        <v>49</v>
      </c>
      <c r="G10" s="27" t="s">
        <v>50</v>
      </c>
    </row>
    <row r="11" spans="2:17" x14ac:dyDescent="0.25">
      <c r="B11" s="7">
        <v>1</v>
      </c>
      <c r="C11" s="7">
        <v>0.125</v>
      </c>
      <c r="D11" s="7">
        <v>0</v>
      </c>
      <c r="E11" s="7">
        <v>1</v>
      </c>
      <c r="F11" s="7">
        <f>D11+2*E11</f>
        <v>2</v>
      </c>
      <c r="G11" s="7">
        <f>E11+C20*F11</f>
        <v>1.25</v>
      </c>
      <c r="K11" s="9" t="s">
        <v>45</v>
      </c>
      <c r="L11" s="9" t="s">
        <v>32</v>
      </c>
      <c r="M11" s="9" t="s">
        <v>50</v>
      </c>
      <c r="N11" s="9" t="s">
        <v>55</v>
      </c>
      <c r="O11" s="9" t="s">
        <v>56</v>
      </c>
      <c r="P11" s="9" t="s">
        <v>57</v>
      </c>
      <c r="Q11" s="9" t="s">
        <v>58</v>
      </c>
    </row>
    <row r="12" spans="2:17" x14ac:dyDescent="0.25">
      <c r="B12" s="7">
        <v>2</v>
      </c>
      <c r="C12" s="7">
        <v>0.25</v>
      </c>
      <c r="D12" s="7">
        <v>0.125</v>
      </c>
      <c r="E12" s="7">
        <f>G11</f>
        <v>1.25</v>
      </c>
      <c r="F12" s="7">
        <f>D12+2*E12</f>
        <v>2.625</v>
      </c>
      <c r="G12" s="7">
        <f>E12+C20*F12</f>
        <v>1.578125</v>
      </c>
      <c r="K12" s="7">
        <v>0</v>
      </c>
      <c r="L12" s="7">
        <v>0</v>
      </c>
      <c r="M12" s="7">
        <v>1</v>
      </c>
      <c r="N12" s="7">
        <f>L12+2*M12</f>
        <v>2</v>
      </c>
      <c r="O12" s="7">
        <f>(L12+0.5*C23)+(2*M12+0.5*C23*N12)</f>
        <v>2.75</v>
      </c>
      <c r="P12" s="7">
        <f>(L12+0.5*C23)+(2*M12+0.5*C23*O12)</f>
        <v>2.9375</v>
      </c>
      <c r="Q12" s="25">
        <f>(L12+C23)+(2*M12+C23*P12)</f>
        <v>3.96875</v>
      </c>
    </row>
    <row r="13" spans="2:17" x14ac:dyDescent="0.25">
      <c r="B13" s="7">
        <v>3</v>
      </c>
      <c r="C13" s="7">
        <v>0.375</v>
      </c>
      <c r="D13" s="7">
        <v>0.25</v>
      </c>
      <c r="E13" s="7">
        <f>G12</f>
        <v>1.578125</v>
      </c>
      <c r="F13" s="7">
        <f>D13+2*E13</f>
        <v>3.40625</v>
      </c>
      <c r="G13" s="7">
        <f>E13+C20*F13</f>
        <v>2.00390625</v>
      </c>
      <c r="K13" s="7">
        <v>1</v>
      </c>
      <c r="L13" s="7">
        <f>L12+C23</f>
        <v>0.5</v>
      </c>
      <c r="M13" s="7">
        <f>M12+C23*(N12+2*O12+2*P12+Q12)/6</f>
        <v>2.4453125</v>
      </c>
      <c r="N13" s="7">
        <f>L13+2*M13</f>
        <v>5.390625</v>
      </c>
      <c r="O13" s="7">
        <f>(L13+0.5*C23)+(2*M13+0.5*C23*N13)</f>
        <v>6.98828125</v>
      </c>
      <c r="P13" s="7">
        <f>(L13+0.5*C23)+(2*M13+0.5*C23*O13)</f>
        <v>7.3876953125</v>
      </c>
      <c r="Q13" s="25">
        <f>(L13+C23)+(2*M13+C23*P13)</f>
        <v>9.58447265625</v>
      </c>
    </row>
    <row r="14" spans="2:17" x14ac:dyDescent="0.25">
      <c r="B14" s="7">
        <v>4</v>
      </c>
      <c r="C14" s="7">
        <v>0.5</v>
      </c>
      <c r="D14" s="7">
        <v>0.375</v>
      </c>
      <c r="E14" s="7">
        <f>G13</f>
        <v>2.00390625</v>
      </c>
      <c r="F14" s="7">
        <f>D14+2*E14</f>
        <v>4.3828125</v>
      </c>
      <c r="G14" s="7">
        <f>E14+C20*F14</f>
        <v>2.5517578125</v>
      </c>
      <c r="K14" s="7">
        <v>2</v>
      </c>
      <c r="L14" s="7">
        <f>L13+C23</f>
        <v>1</v>
      </c>
      <c r="M14" s="7">
        <f>M13+C23*(N13+2*O13+2*P13+Q13)/6</f>
        <v>6.0892333984375</v>
      </c>
      <c r="N14" s="7">
        <f>L14+2*M14</f>
        <v>13.178466796875</v>
      </c>
      <c r="O14" s="7">
        <f>(L14+0.5*C23)+(2*M14+0.5*C23*N14)</f>
        <v>16.72308349609375</v>
      </c>
      <c r="P14" s="7">
        <f>(L14+0.5*C23)+(2*M14+0.5*C23*O14)</f>
        <v>17.609237670898438</v>
      </c>
      <c r="Q14" s="25">
        <f>(L14+C23)+(2*M14+C23*P14)</f>
        <v>22.483085632324219</v>
      </c>
    </row>
    <row r="15" spans="2:17" x14ac:dyDescent="0.25">
      <c r="B15" s="7">
        <v>5</v>
      </c>
      <c r="C15" s="7">
        <v>0.625</v>
      </c>
      <c r="D15" s="7">
        <v>0.5</v>
      </c>
      <c r="E15" s="7">
        <f>G14</f>
        <v>2.5517578125</v>
      </c>
      <c r="F15" s="7">
        <f>D15+2*E15</f>
        <v>5.603515625</v>
      </c>
      <c r="G15" s="7">
        <f>E15+C20*F15</f>
        <v>3.252197265625</v>
      </c>
    </row>
    <row r="16" spans="2:17" x14ac:dyDescent="0.25">
      <c r="B16" s="7">
        <v>6</v>
      </c>
      <c r="C16" s="7">
        <v>0.75</v>
      </c>
      <c r="D16" s="7">
        <v>0.625</v>
      </c>
      <c r="E16" s="7">
        <f>G15</f>
        <v>3.252197265625</v>
      </c>
      <c r="F16" s="7">
        <f>D16+2*E16</f>
        <v>7.12939453125</v>
      </c>
      <c r="G16" s="7">
        <f>E16+C20*F16</f>
        <v>4.14337158203125</v>
      </c>
    </row>
    <row r="17" spans="2:7" x14ac:dyDescent="0.25">
      <c r="B17" s="7">
        <v>7</v>
      </c>
      <c r="C17" s="7">
        <v>0.875</v>
      </c>
      <c r="D17" s="7">
        <v>0.75</v>
      </c>
      <c r="E17" s="7">
        <f>G16</f>
        <v>4.14337158203125</v>
      </c>
      <c r="F17" s="7">
        <f>D17+2*E17</f>
        <v>9.0367431640625</v>
      </c>
      <c r="G17" s="7">
        <f>E17+C20*F17</f>
        <v>5.2729644775390625</v>
      </c>
    </row>
    <row r="18" spans="2:7" x14ac:dyDescent="0.25">
      <c r="B18" s="25">
        <v>8</v>
      </c>
      <c r="C18" s="25">
        <v>1</v>
      </c>
      <c r="D18" s="25">
        <v>0.875</v>
      </c>
      <c r="E18" s="25">
        <f>G17</f>
        <v>5.2729644775390625</v>
      </c>
      <c r="F18" s="25">
        <f>D18+2*E18</f>
        <v>11.420928955078125</v>
      </c>
      <c r="G18" s="25">
        <f>E18+C20*F18</f>
        <v>6.7005805969238281</v>
      </c>
    </row>
    <row r="20" spans="2:7" x14ac:dyDescent="0.25">
      <c r="B20" s="9" t="s">
        <v>51</v>
      </c>
      <c r="C20" s="7">
        <v>0.125</v>
      </c>
    </row>
    <row r="21" spans="2:7" x14ac:dyDescent="0.25">
      <c r="B21" s="9" t="s">
        <v>52</v>
      </c>
      <c r="C21" s="28" t="s">
        <v>53</v>
      </c>
    </row>
    <row r="23" spans="2:7" x14ac:dyDescent="0.25">
      <c r="B23" s="9" t="s">
        <v>51</v>
      </c>
      <c r="C23" s="7">
        <v>0.5</v>
      </c>
    </row>
    <row r="24" spans="2:7" x14ac:dyDescent="0.25">
      <c r="B24" s="9" t="s">
        <v>54</v>
      </c>
      <c r="C24" s="7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32"/>
  <sheetViews>
    <sheetView workbookViewId="0">
      <selection activeCell="S4" sqref="S4"/>
    </sheetView>
  </sheetViews>
  <sheetFormatPr defaultRowHeight="15" x14ac:dyDescent="0.25"/>
  <sheetData>
    <row r="2" spans="2:17" x14ac:dyDescent="0.25">
      <c r="B2" t="s">
        <v>26</v>
      </c>
    </row>
    <row r="3" spans="2:17" x14ac:dyDescent="0.25">
      <c r="B3" t="s">
        <v>27</v>
      </c>
    </row>
    <row r="11" spans="2:17" ht="15.75" x14ac:dyDescent="0.25">
      <c r="B11" s="35" t="s">
        <v>28</v>
      </c>
      <c r="C11" s="35"/>
      <c r="D11" s="11"/>
      <c r="E11" s="11"/>
      <c r="F11" s="11"/>
      <c r="G11" s="11"/>
      <c r="H11" s="11"/>
      <c r="I11" s="11"/>
      <c r="J11" s="11"/>
    </row>
    <row r="12" spans="2:17" ht="15.75" x14ac:dyDescent="0.25">
      <c r="B12" s="16" t="s">
        <v>29</v>
      </c>
      <c r="C12" s="11"/>
      <c r="D12" s="11"/>
      <c r="E12" s="11"/>
      <c r="F12" s="11"/>
      <c r="G12" s="11"/>
      <c r="H12" s="11"/>
      <c r="I12" s="11"/>
      <c r="J12" s="11"/>
    </row>
    <row r="13" spans="2:17" ht="15.75" x14ac:dyDescent="0.25">
      <c r="B13" s="13"/>
      <c r="C13" s="13"/>
      <c r="D13" s="13"/>
      <c r="E13" s="13"/>
      <c r="F13" s="11"/>
      <c r="G13" s="11"/>
      <c r="H13" s="11"/>
      <c r="I13" s="11"/>
      <c r="J13" s="11"/>
    </row>
    <row r="14" spans="2:17" ht="15.75" x14ac:dyDescent="0.25">
      <c r="B14" s="16" t="s">
        <v>30</v>
      </c>
      <c r="C14" s="16" t="s">
        <v>31</v>
      </c>
      <c r="D14" s="23" t="s">
        <v>32</v>
      </c>
      <c r="E14" s="16" t="s">
        <v>33</v>
      </c>
      <c r="F14" s="16" t="s">
        <v>34</v>
      </c>
      <c r="G14" s="16" t="s">
        <v>35</v>
      </c>
      <c r="H14" s="24" t="s">
        <v>36</v>
      </c>
      <c r="I14" s="24" t="s">
        <v>37</v>
      </c>
      <c r="J14" s="16" t="s">
        <v>38</v>
      </c>
      <c r="M14" s="9" t="s">
        <v>30</v>
      </c>
      <c r="N14" s="9" t="s">
        <v>39</v>
      </c>
      <c r="O14" s="9" t="s">
        <v>35</v>
      </c>
      <c r="P14" s="9" t="s">
        <v>40</v>
      </c>
      <c r="Q14" s="9" t="s">
        <v>25</v>
      </c>
    </row>
    <row r="15" spans="2:17" ht="15.75" x14ac:dyDescent="0.25">
      <c r="B15" s="10">
        <v>1</v>
      </c>
      <c r="C15" s="10">
        <v>0</v>
      </c>
      <c r="D15" s="10">
        <f>(C15+E15)/2</f>
        <v>0.25</v>
      </c>
      <c r="E15" s="10">
        <v>0.5</v>
      </c>
      <c r="F15" s="10">
        <f>(7*C15)^2-(8*C15)+1</f>
        <v>1</v>
      </c>
      <c r="G15" s="10">
        <f>(F15+H15)/2</f>
        <v>5.125</v>
      </c>
      <c r="H15" s="10">
        <f>(7*E15)^2-(8*E15)+1</f>
        <v>9.25</v>
      </c>
      <c r="I15" s="18">
        <f>F15*H15</f>
        <v>9.25</v>
      </c>
      <c r="J15" s="10">
        <f>F15*G15</f>
        <v>5.125</v>
      </c>
      <c r="M15" s="7"/>
      <c r="N15" s="7">
        <v>0</v>
      </c>
      <c r="O15" s="7">
        <f>(7*N15)^2-(8*N15)+1</f>
        <v>1</v>
      </c>
      <c r="P15" s="7">
        <f>(14*N15)-8</f>
        <v>-8</v>
      </c>
      <c r="Q15" s="25">
        <f>N17-N16/N17</f>
        <v>-0.25755050505050509</v>
      </c>
    </row>
    <row r="16" spans="2:17" ht="15.75" x14ac:dyDescent="0.25">
      <c r="B16" s="14">
        <v>2</v>
      </c>
      <c r="C16" s="14">
        <f>IF(F15*G15&gt;=0,C15,D15)</f>
        <v>0</v>
      </c>
      <c r="D16" s="14">
        <f>(C16+E16)/2</f>
        <v>0.125</v>
      </c>
      <c r="E16" s="14">
        <f>IF(G15*H15&lt;0,E15,D15)</f>
        <v>0.25</v>
      </c>
      <c r="F16" s="14">
        <f>(7*C16)^2-(8*C16)+1</f>
        <v>1</v>
      </c>
      <c r="G16" s="14">
        <f>(F16+H16)/2</f>
        <v>1.53125</v>
      </c>
      <c r="H16" s="14">
        <f>(7*E16)^2-(8*E16)+1</f>
        <v>2.0625</v>
      </c>
      <c r="I16" s="19">
        <f>F16*H16</f>
        <v>2.0625</v>
      </c>
      <c r="J16" s="14">
        <f>F16*G16</f>
        <v>1.53125</v>
      </c>
      <c r="M16" s="7"/>
      <c r="N16" s="7">
        <f>N15-O15/P15</f>
        <v>0.125</v>
      </c>
      <c r="O16" s="7">
        <f>(7*N16)^2-(8*N16)+1</f>
        <v>0.765625</v>
      </c>
      <c r="P16" s="7">
        <f>(14*N16)-8</f>
        <v>-6.25</v>
      </c>
    </row>
    <row r="17" spans="2:16" ht="15.75" x14ac:dyDescent="0.25">
      <c r="B17" s="10">
        <v>3</v>
      </c>
      <c r="C17" s="10">
        <f>IF(F16*G16&gt;=0,C16,D16)</f>
        <v>0</v>
      </c>
      <c r="D17" s="10">
        <f>(C17+E17)/2</f>
        <v>6.25E-2</v>
      </c>
      <c r="E17" s="10">
        <f>IF(G16*H16&lt;0,E16,D16)</f>
        <v>0.125</v>
      </c>
      <c r="F17" s="10">
        <f>(7*C17)^2-(8*C17)+1</f>
        <v>1</v>
      </c>
      <c r="G17" s="14">
        <f>(F17+H17)/2</f>
        <v>0.8828125</v>
      </c>
      <c r="H17" s="10">
        <f>(7*E17)^2-(8*E17)+1</f>
        <v>0.765625</v>
      </c>
      <c r="I17" s="18">
        <f>F17*H17</f>
        <v>0.765625</v>
      </c>
      <c r="J17" s="10">
        <f>F17*G17</f>
        <v>0.8828125</v>
      </c>
      <c r="M17" s="7"/>
      <c r="N17" s="25">
        <f>N16-O16/P16</f>
        <v>0.2475</v>
      </c>
      <c r="O17" s="25">
        <f>(7*N17)^2-(8*N17)+1</f>
        <v>2.0215562499999997</v>
      </c>
      <c r="P17" s="25">
        <f>(14*N17)-8</f>
        <v>-4.5350000000000001</v>
      </c>
    </row>
    <row r="18" spans="2:16" ht="15.75" x14ac:dyDescent="0.25">
      <c r="B18" s="14">
        <v>4</v>
      </c>
      <c r="C18" s="10">
        <f>IF(F17*G17&gt;=0,C17,D17)</f>
        <v>0</v>
      </c>
      <c r="D18" s="10">
        <f>(C18+E18)/2</f>
        <v>3.125E-2</v>
      </c>
      <c r="E18" s="10">
        <f>IF(G17*H17&lt;0,E17,D17)</f>
        <v>6.25E-2</v>
      </c>
      <c r="F18" s="10">
        <f>(7*C18)^2-(8*C18)+1</f>
        <v>1</v>
      </c>
      <c r="G18" s="14">
        <f>(F18+H18)/2</f>
        <v>0.845703125</v>
      </c>
      <c r="H18" s="10">
        <f>(7*E18)^2-(8*E18)+1</f>
        <v>0.69140625</v>
      </c>
      <c r="I18" s="18">
        <f>F18*H18</f>
        <v>0.69140625</v>
      </c>
      <c r="J18" s="10">
        <f>F18*G18</f>
        <v>0.845703125</v>
      </c>
      <c r="M18" s="7"/>
      <c r="N18" s="7">
        <f>N17-O17/P17</f>
        <v>0.69326764057331858</v>
      </c>
      <c r="O18" s="7">
        <f>(7*N18)^2-(8*N18)+1</f>
        <v>19.004239927252158</v>
      </c>
      <c r="P18" s="7">
        <f>(14*N18)-8</f>
        <v>1.7057469680264603</v>
      </c>
    </row>
    <row r="19" spans="2:16" ht="15.75" x14ac:dyDescent="0.25">
      <c r="B19" s="10">
        <v>5</v>
      </c>
      <c r="C19" s="10">
        <f>IF(F18*G18&gt;=0,C18,D18)</f>
        <v>0</v>
      </c>
      <c r="D19" s="10">
        <f>(C19+E19)/2</f>
        <v>1.5625E-2</v>
      </c>
      <c r="E19" s="10">
        <f>IF(G18*H18&lt;0,E18,D18)</f>
        <v>3.125E-2</v>
      </c>
      <c r="F19" s="10">
        <f>(7*C19)^2-(8*C19)+1</f>
        <v>1</v>
      </c>
      <c r="G19" s="14">
        <f>(F19+H19)/2</f>
        <v>0.89892578125</v>
      </c>
      <c r="H19" s="10">
        <f>(7*E19)^2-(8*E19)+1</f>
        <v>0.7978515625</v>
      </c>
      <c r="I19" s="18">
        <f>F19*H19</f>
        <v>0.7978515625</v>
      </c>
      <c r="J19" s="10">
        <f>F19*G19</f>
        <v>0.89892578125</v>
      </c>
    </row>
    <row r="20" spans="2:16" ht="15.75" x14ac:dyDescent="0.25">
      <c r="B20" s="14">
        <v>6</v>
      </c>
      <c r="C20" s="10">
        <f>IF(F19*G19&gt;=0,C19,D19)</f>
        <v>0</v>
      </c>
      <c r="D20" s="10">
        <f>(C20+E20)/2</f>
        <v>7.8125E-3</v>
      </c>
      <c r="E20" s="10">
        <f>IF(G19*H19&lt;0,E19,D19)</f>
        <v>1.5625E-2</v>
      </c>
      <c r="F20" s="10">
        <f>(7*C20)^2-(8*C20)+1</f>
        <v>1</v>
      </c>
      <c r="G20" s="14">
        <f>(F20+H20)/2</f>
        <v>0.9434814453125</v>
      </c>
      <c r="H20" s="10">
        <f>(7*E20)^2-(8*E20)+1</f>
        <v>0.886962890625</v>
      </c>
      <c r="I20" s="18">
        <f>F20*H20</f>
        <v>0.886962890625</v>
      </c>
      <c r="J20" s="10">
        <f>F20*G20</f>
        <v>0.9434814453125</v>
      </c>
    </row>
    <row r="21" spans="2:16" ht="15.75" x14ac:dyDescent="0.25">
      <c r="B21" s="10">
        <v>7</v>
      </c>
      <c r="C21" s="10">
        <f>IF(F20*G20&gt;=0,C20,D20)</f>
        <v>0</v>
      </c>
      <c r="D21" s="10">
        <f>(C21+E21)/2</f>
        <v>3.90625E-3</v>
      </c>
      <c r="E21" s="10">
        <f>IF(G20*H20&lt;0,E20,D20)</f>
        <v>7.8125E-3</v>
      </c>
      <c r="F21" s="10">
        <f>(7*C21)^2-(8*C21)+1</f>
        <v>1</v>
      </c>
      <c r="G21" s="14">
        <f>(F21+H21)/2</f>
        <v>0.970245361328125</v>
      </c>
      <c r="H21" s="10">
        <f>(7*E21)^2-(8*E21)+1</f>
        <v>0.94049072265625</v>
      </c>
      <c r="I21" s="18">
        <f>F21*H21</f>
        <v>0.94049072265625</v>
      </c>
      <c r="J21" s="10">
        <f>F21*G21</f>
        <v>0.970245361328125</v>
      </c>
    </row>
    <row r="22" spans="2:16" ht="15.75" x14ac:dyDescent="0.25">
      <c r="B22" s="14">
        <v>8</v>
      </c>
      <c r="C22" s="10">
        <f>IF(F21*G21&gt;=0,C21,D21)</f>
        <v>0</v>
      </c>
      <c r="D22" s="10">
        <f>(C22+E22)/2</f>
        <v>1.953125E-3</v>
      </c>
      <c r="E22" s="10">
        <f>IF(G21*H21&lt;0,E21,D21)</f>
        <v>3.90625E-3</v>
      </c>
      <c r="F22" s="10">
        <f>(7*C22)^2-(8*C22)+1</f>
        <v>1</v>
      </c>
      <c r="G22" s="14">
        <f>(F22+H22)/2</f>
        <v>0.98474884033203125</v>
      </c>
      <c r="H22" s="10">
        <f>(7*E22)^2-(8*E22)+1</f>
        <v>0.9694976806640625</v>
      </c>
      <c r="I22" s="18">
        <f>F22*H22</f>
        <v>0.9694976806640625</v>
      </c>
      <c r="J22" s="10">
        <f>F22*G22</f>
        <v>0.98474884033203125</v>
      </c>
    </row>
    <row r="23" spans="2:16" ht="15.75" x14ac:dyDescent="0.25">
      <c r="B23" s="10">
        <v>9</v>
      </c>
      <c r="C23" s="10">
        <f>IF(F22*G22&gt;=0,C22,D22)</f>
        <v>0</v>
      </c>
      <c r="D23" s="10">
        <f>(C23+E23)/2</f>
        <v>9.765625E-4</v>
      </c>
      <c r="E23" s="10">
        <f>IF(G22*H22&lt;0,E22,D22)</f>
        <v>1.953125E-3</v>
      </c>
      <c r="F23" s="10">
        <f>(7*C23)^2-(8*C23)+1</f>
        <v>1</v>
      </c>
      <c r="G23" s="14">
        <f>(F23+H23)/2</f>
        <v>0.99228096008300781</v>
      </c>
      <c r="H23" s="10">
        <f>(7*E23)^2-(8*E23)+1</f>
        <v>0.98456192016601563</v>
      </c>
      <c r="I23" s="18">
        <f>F23*H23</f>
        <v>0.98456192016601563</v>
      </c>
      <c r="J23" s="10">
        <f>F23*G23</f>
        <v>0.99228096008300781</v>
      </c>
    </row>
    <row r="24" spans="2:16" ht="15.75" x14ac:dyDescent="0.25">
      <c r="B24" s="14">
        <v>10</v>
      </c>
      <c r="C24" s="10">
        <f>IF(F23*G23&gt;=0,C23,D23)</f>
        <v>0</v>
      </c>
      <c r="D24" s="10">
        <f>(C24+E24)/2</f>
        <v>4.8828125E-4</v>
      </c>
      <c r="E24" s="10">
        <f>IF(G23*H23&lt;0,E23,D23)</f>
        <v>9.765625E-4</v>
      </c>
      <c r="F24" s="10">
        <f>(7*C24)^2-(8*C24)+1</f>
        <v>1</v>
      </c>
      <c r="G24" s="14">
        <f>(F24+H24)/2</f>
        <v>0.99611711502075195</v>
      </c>
      <c r="H24" s="10">
        <f>(7*E24)^2-(8*E24)+1</f>
        <v>0.99223423004150391</v>
      </c>
      <c r="I24" s="18">
        <f>F24*H24</f>
        <v>0.99223423004150391</v>
      </c>
      <c r="J24" s="10">
        <f>F24*G24</f>
        <v>0.99611711502075195</v>
      </c>
    </row>
    <row r="25" spans="2:16" ht="15.75" x14ac:dyDescent="0.25">
      <c r="B25" s="10">
        <v>11</v>
      </c>
      <c r="C25" s="10">
        <f>IF(F24*G24&gt;=0,C24,D24)</f>
        <v>0</v>
      </c>
      <c r="D25" s="10">
        <f>(C25+E25)/2</f>
        <v>2.44140625E-4</v>
      </c>
      <c r="E25" s="10">
        <f>IF(G24*H24&lt;0,E24,D24)</f>
        <v>4.8828125E-4</v>
      </c>
      <c r="F25" s="10">
        <f>(7*C25)^2-(8*C25)+1</f>
        <v>1</v>
      </c>
      <c r="G25" s="14">
        <f>(F25+H25)/2</f>
        <v>0.99805271625518799</v>
      </c>
      <c r="H25" s="10">
        <f>(7*E25)^2-(8*E25)+1</f>
        <v>0.99610543251037598</v>
      </c>
      <c r="I25" s="18">
        <f>F25*H25</f>
        <v>0.99610543251037598</v>
      </c>
      <c r="J25" s="10">
        <f>F25*G25</f>
        <v>0.99805271625518799</v>
      </c>
    </row>
    <row r="26" spans="2:16" ht="15.75" x14ac:dyDescent="0.25">
      <c r="B26" s="21">
        <v>12</v>
      </c>
      <c r="C26" s="21">
        <f>IF(F25*G25&gt;=0,C25,D25)</f>
        <v>0</v>
      </c>
      <c r="D26" s="21">
        <f>(C26+E26)/2</f>
        <v>1.220703125E-4</v>
      </c>
      <c r="E26" s="21">
        <f>IF(G25*H25&lt;0,E25,D25)</f>
        <v>2.44140625E-4</v>
      </c>
      <c r="F26" s="21">
        <f>(7*C26)^2-(8*C26)+1</f>
        <v>1</v>
      </c>
      <c r="G26" s="21">
        <f>(F26+H26)/2</f>
        <v>0.999024897813797</v>
      </c>
      <c r="H26" s="21">
        <f>(7*E26)^2-(8*E26)+1</f>
        <v>0.99804979562759399</v>
      </c>
      <c r="I26" s="22">
        <f>F26*H26</f>
        <v>0.99804979562759399</v>
      </c>
      <c r="J26" s="21">
        <f>F26*G26</f>
        <v>0.999024897813797</v>
      </c>
    </row>
    <row r="27" spans="2:16" ht="15.75" x14ac:dyDescent="0.25">
      <c r="B27" s="14">
        <v>13</v>
      </c>
      <c r="C27" s="14">
        <f>IF(F26*G26&gt;=0,C26,D26)</f>
        <v>0</v>
      </c>
      <c r="D27" s="14">
        <f>(C27+E27)/2</f>
        <v>6.103515625E-5</v>
      </c>
      <c r="E27" s="14">
        <f>IF(G26*H26&lt;0,E26,D26)</f>
        <v>1.220703125E-4</v>
      </c>
      <c r="F27" s="14">
        <f>(7*C27)^2-(8*C27)+1</f>
        <v>1</v>
      </c>
      <c r="G27" s="14">
        <f>(F27+H27)/2</f>
        <v>0.99951208382844925</v>
      </c>
      <c r="H27" s="14">
        <f>(7*E27)^2-(8*E27)+1</f>
        <v>0.9990241676568985</v>
      </c>
      <c r="I27" s="19">
        <f>F27*H27</f>
        <v>0.9990241676568985</v>
      </c>
      <c r="J27" s="14">
        <f>F27*G27</f>
        <v>0.99951208382844925</v>
      </c>
    </row>
    <row r="28" spans="2:16" ht="15.75" x14ac:dyDescent="0.25">
      <c r="B28" s="14">
        <v>14</v>
      </c>
      <c r="C28" s="10">
        <f>IF(F27*G27&gt;=0,C27,D27)</f>
        <v>0</v>
      </c>
      <c r="D28" s="10">
        <f>(C28+E28)/2</f>
        <v>3.0517578125E-5</v>
      </c>
      <c r="E28" s="10">
        <f>IF(G27*H27&lt;0,E27,D27)</f>
        <v>6.103515625E-5</v>
      </c>
      <c r="F28" s="10">
        <f>(7*C28)^2-(8*C28)+1</f>
        <v>1</v>
      </c>
      <c r="G28" s="14">
        <f>(F28+H28)/2</f>
        <v>0.99975595064461231</v>
      </c>
      <c r="H28" s="10">
        <f>(7*E28)^2-(8*E28)+1</f>
        <v>0.99951190128922462</v>
      </c>
      <c r="I28" s="18">
        <f>F28*H28</f>
        <v>0.99951190128922462</v>
      </c>
      <c r="J28" s="10">
        <f>F28*G28</f>
        <v>0.99975595064461231</v>
      </c>
    </row>
    <row r="29" spans="2:16" ht="15.75" x14ac:dyDescent="0.25">
      <c r="D29" s="26"/>
      <c r="E29" s="26"/>
      <c r="F29" s="26"/>
      <c r="G29" s="26"/>
      <c r="H29" s="26"/>
      <c r="I29" s="26"/>
      <c r="J29" s="26"/>
    </row>
    <row r="30" spans="2:16" ht="15.75" x14ac:dyDescent="0.25">
      <c r="B30" s="26" t="s">
        <v>43</v>
      </c>
      <c r="C30" s="26"/>
    </row>
    <row r="31" spans="2:16" x14ac:dyDescent="0.25">
      <c r="B31" t="s">
        <v>41</v>
      </c>
      <c r="C31">
        <v>0.99902000000000002</v>
      </c>
    </row>
    <row r="32" spans="2:16" x14ac:dyDescent="0.25">
      <c r="B32" t="s">
        <v>42</v>
      </c>
      <c r="C32">
        <v>12</v>
      </c>
    </row>
  </sheetData>
  <mergeCells count="1">
    <mergeCell ref="B11:C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0"/>
  <sheetViews>
    <sheetView workbookViewId="0">
      <selection activeCell="B2" sqref="B2:O20"/>
    </sheetView>
  </sheetViews>
  <sheetFormatPr defaultRowHeight="15" x14ac:dyDescent="0.25"/>
  <sheetData>
    <row r="2" spans="2:5" x14ac:dyDescent="0.25">
      <c r="B2" t="s">
        <v>17</v>
      </c>
    </row>
    <row r="3" spans="2:5" x14ac:dyDescent="0.25">
      <c r="B3" t="s">
        <v>18</v>
      </c>
    </row>
    <row r="12" spans="2:5" ht="15.75" x14ac:dyDescent="0.25">
      <c r="B12" s="34" t="s">
        <v>19</v>
      </c>
      <c r="C12" s="34"/>
      <c r="D12" s="10"/>
      <c r="E12" s="11"/>
    </row>
    <row r="13" spans="2:5" ht="15.75" x14ac:dyDescent="0.25">
      <c r="B13" s="10" t="s">
        <v>20</v>
      </c>
      <c r="C13" s="10"/>
      <c r="D13" s="10"/>
      <c r="E13" s="11"/>
    </row>
    <row r="14" spans="2:5" ht="15.75" x14ac:dyDescent="0.25">
      <c r="B14" s="12" t="s">
        <v>21</v>
      </c>
      <c r="C14" s="12"/>
      <c r="D14" s="12"/>
      <c r="E14" s="13"/>
    </row>
    <row r="15" spans="2:5" ht="15.75" x14ac:dyDescent="0.25">
      <c r="B15" s="17" t="s">
        <v>22</v>
      </c>
      <c r="C15" s="17" t="s">
        <v>23</v>
      </c>
      <c r="D15" s="17" t="s">
        <v>24</v>
      </c>
      <c r="E15" s="17" t="s">
        <v>25</v>
      </c>
    </row>
    <row r="16" spans="2:5" ht="15.75" x14ac:dyDescent="0.25">
      <c r="B16" s="10">
        <v>2</v>
      </c>
      <c r="C16" s="10">
        <f>B16^2-5</f>
        <v>-1</v>
      </c>
      <c r="D16" s="10">
        <f>2*B16</f>
        <v>4</v>
      </c>
      <c r="E16" s="10">
        <f>B20-B19/B20</f>
        <v>1.2360679773137426</v>
      </c>
    </row>
    <row r="17" spans="2:5" ht="15.75" x14ac:dyDescent="0.25">
      <c r="B17" s="14">
        <f>B16-C16/D16</f>
        <v>2.25</v>
      </c>
      <c r="C17" s="10">
        <f>B17^2-5</f>
        <v>6.25E-2</v>
      </c>
      <c r="D17" s="10">
        <f>2*B17</f>
        <v>4.5</v>
      </c>
      <c r="E17" s="15"/>
    </row>
    <row r="18" spans="2:5" ht="15.75" x14ac:dyDescent="0.25">
      <c r="B18" s="14">
        <f>B17-C17/D17</f>
        <v>2.2361111111111112</v>
      </c>
      <c r="C18" s="10">
        <f>B18^2-5</f>
        <v>1.9290123456805475E-4</v>
      </c>
      <c r="D18" s="10">
        <f>2*B18</f>
        <v>4.4722222222222223</v>
      </c>
      <c r="E18" s="11"/>
    </row>
    <row r="19" spans="2:5" ht="15.75" x14ac:dyDescent="0.25">
      <c r="B19" s="14">
        <f>B18-C18/D18</f>
        <v>2.2360679779158041</v>
      </c>
      <c r="C19" s="10">
        <f>B19^2-5</f>
        <v>1.8604735529947902E-9</v>
      </c>
      <c r="D19" s="10">
        <f>2*B19</f>
        <v>4.4721359558316083</v>
      </c>
    </row>
    <row r="20" spans="2:5" ht="15.75" x14ac:dyDescent="0.25">
      <c r="B20" s="16">
        <f>B19-C19/D19</f>
        <v>2.2360679774997898</v>
      </c>
      <c r="C20" s="16">
        <f>B20^2-5</f>
        <v>0</v>
      </c>
      <c r="D20" s="16">
        <f>2*B20</f>
        <v>4.4721359549995796</v>
      </c>
    </row>
  </sheetData>
  <mergeCells count="1">
    <mergeCell ref="B12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52"/>
  <sheetViews>
    <sheetView workbookViewId="0">
      <selection activeCell="O5" sqref="O5"/>
    </sheetView>
  </sheetViews>
  <sheetFormatPr defaultRowHeight="15" x14ac:dyDescent="0.25"/>
  <cols>
    <col min="2" max="2" width="24.140625" customWidth="1"/>
  </cols>
  <sheetData>
    <row r="2" spans="2:7" x14ac:dyDescent="0.25">
      <c r="B2" t="s">
        <v>16</v>
      </c>
    </row>
    <row r="3" spans="2:7" x14ac:dyDescent="0.25">
      <c r="B3" t="s">
        <v>1</v>
      </c>
    </row>
    <row r="12" spans="2:7" x14ac:dyDescent="0.25">
      <c r="B12" t="s">
        <v>2</v>
      </c>
    </row>
    <row r="14" spans="2:7" x14ac:dyDescent="0.25">
      <c r="B14" s="2" t="s">
        <v>3</v>
      </c>
      <c r="C14" s="2" t="s">
        <v>4</v>
      </c>
      <c r="D14" s="2" t="s">
        <v>5</v>
      </c>
      <c r="E14" s="2" t="s">
        <v>6</v>
      </c>
      <c r="G14" s="4"/>
    </row>
    <row r="15" spans="2:7" x14ac:dyDescent="0.25">
      <c r="B15" s="5">
        <v>1</v>
      </c>
      <c r="C15" s="1">
        <v>-1</v>
      </c>
      <c r="D15" s="1">
        <v>1</v>
      </c>
      <c r="E15" s="1">
        <v>2</v>
      </c>
      <c r="G15" s="1">
        <v>5</v>
      </c>
    </row>
    <row r="16" spans="2:7" x14ac:dyDescent="0.25">
      <c r="B16" s="1">
        <v>3</v>
      </c>
      <c r="C16" s="1">
        <v>2</v>
      </c>
      <c r="D16" s="1">
        <v>2</v>
      </c>
      <c r="E16" s="1">
        <v>1</v>
      </c>
      <c r="G16" s="3">
        <v>12</v>
      </c>
    </row>
    <row r="17" spans="2:7" x14ac:dyDescent="0.25">
      <c r="B17" s="1">
        <v>2</v>
      </c>
      <c r="C17" s="1">
        <v>-3</v>
      </c>
      <c r="D17" s="1">
        <v>2</v>
      </c>
      <c r="E17" s="1">
        <v>5</v>
      </c>
      <c r="G17" s="1">
        <v>10</v>
      </c>
    </row>
    <row r="18" spans="2:7" x14ac:dyDescent="0.25">
      <c r="B18" s="1">
        <v>1</v>
      </c>
      <c r="C18" s="1">
        <v>1</v>
      </c>
      <c r="D18" s="1">
        <v>-3</v>
      </c>
      <c r="E18" s="1">
        <v>-1</v>
      </c>
      <c r="G18" s="1">
        <v>-8</v>
      </c>
    </row>
    <row r="20" spans="2:7" x14ac:dyDescent="0.25">
      <c r="B20" t="s">
        <v>7</v>
      </c>
    </row>
    <row r="21" spans="2:7" x14ac:dyDescent="0.25">
      <c r="B21" s="2" t="s">
        <v>3</v>
      </c>
      <c r="C21" s="2" t="s">
        <v>4</v>
      </c>
      <c r="D21" s="2" t="s">
        <v>5</v>
      </c>
      <c r="E21" s="2" t="s">
        <v>6</v>
      </c>
      <c r="G21" s="4"/>
    </row>
    <row r="22" spans="2:7" x14ac:dyDescent="0.25">
      <c r="B22" s="1">
        <f>B15</f>
        <v>1</v>
      </c>
      <c r="C22" s="1">
        <f>C15</f>
        <v>-1</v>
      </c>
      <c r="D22" s="1">
        <f>D15</f>
        <v>1</v>
      </c>
      <c r="E22" s="1">
        <f>E15</f>
        <v>2</v>
      </c>
      <c r="G22" s="1">
        <f>G15</f>
        <v>5</v>
      </c>
    </row>
    <row r="23" spans="2:7" x14ac:dyDescent="0.25">
      <c r="B23" s="1">
        <f>B16*B15-B15*B16</f>
        <v>0</v>
      </c>
      <c r="C23" s="5">
        <v>5</v>
      </c>
      <c r="D23" s="1">
        <f>D16*B15-B16*D15</f>
        <v>-1</v>
      </c>
      <c r="E23" s="1">
        <f>E16*B15-B16*E15</f>
        <v>-5</v>
      </c>
      <c r="G23" s="3">
        <f>G16*B15-B16*G15</f>
        <v>-3</v>
      </c>
    </row>
    <row r="24" spans="2:7" x14ac:dyDescent="0.25">
      <c r="B24" s="1">
        <f>B17*B15-B15*B17</f>
        <v>0</v>
      </c>
      <c r="C24" s="1">
        <f>C17*B15-B17*C15</f>
        <v>-1</v>
      </c>
      <c r="D24" s="1">
        <f>D17*B15-B17*D15</f>
        <v>0</v>
      </c>
      <c r="E24" s="1">
        <f>E17*B15-B17*E15</f>
        <v>1</v>
      </c>
      <c r="G24" s="1">
        <f>G17*B15-B17*G15</f>
        <v>0</v>
      </c>
    </row>
    <row r="25" spans="2:7" x14ac:dyDescent="0.25">
      <c r="B25" s="1">
        <f>B18*B15-B15*B18</f>
        <v>0</v>
      </c>
      <c r="C25" s="1">
        <f>C18*B15-B18*C15</f>
        <v>2</v>
      </c>
      <c r="D25" s="1">
        <f>D18*B15-B18*D15</f>
        <v>-4</v>
      </c>
      <c r="E25" s="1">
        <f>E18*B15-B18*E15</f>
        <v>-3</v>
      </c>
      <c r="G25" s="1">
        <f>G18*B15-B18*G15</f>
        <v>-13</v>
      </c>
    </row>
    <row r="27" spans="2:7" x14ac:dyDescent="0.25">
      <c r="B27" t="s">
        <v>8</v>
      </c>
    </row>
    <row r="28" spans="2:7" x14ac:dyDescent="0.25">
      <c r="B28" s="2" t="s">
        <v>3</v>
      </c>
      <c r="C28" s="2" t="s">
        <v>4</v>
      </c>
      <c r="D28" s="2" t="s">
        <v>5</v>
      </c>
      <c r="E28" s="2" t="s">
        <v>6</v>
      </c>
      <c r="G28" s="4"/>
    </row>
    <row r="29" spans="2:7" x14ac:dyDescent="0.25">
      <c r="B29" s="1">
        <f>B22*C23-B23*C22</f>
        <v>5</v>
      </c>
      <c r="C29" s="1">
        <f>C22*C23-C23*C22</f>
        <v>0</v>
      </c>
      <c r="D29" s="1">
        <f>D22*C23-C22*D23</f>
        <v>4</v>
      </c>
      <c r="E29" s="1">
        <f>E22*C23-C22*E23</f>
        <v>5</v>
      </c>
      <c r="G29" s="1">
        <f>G22*C23-C22*G23</f>
        <v>22</v>
      </c>
    </row>
    <row r="30" spans="2:7" x14ac:dyDescent="0.25">
      <c r="B30" s="1">
        <f>B23*B22-B22*B23</f>
        <v>0</v>
      </c>
      <c r="C30" s="6">
        <f>C23*B22-B23*C22</f>
        <v>5</v>
      </c>
      <c r="D30" s="1">
        <f>D23*B22-B23*D22</f>
        <v>-1</v>
      </c>
      <c r="E30" s="1">
        <f>E23*B22-B23*E22</f>
        <v>-5</v>
      </c>
      <c r="G30" s="3">
        <f>G23</f>
        <v>-3</v>
      </c>
    </row>
    <row r="31" spans="2:7" x14ac:dyDescent="0.25">
      <c r="B31" s="1">
        <f>B24*C23-B23*C24</f>
        <v>0</v>
      </c>
      <c r="C31" s="1">
        <f>C23*C24-C23*C24</f>
        <v>0</v>
      </c>
      <c r="D31" s="5">
        <f>D24*C23-C24*D23</f>
        <v>-1</v>
      </c>
      <c r="E31" s="1">
        <f>E24*C23-C24*E23</f>
        <v>0</v>
      </c>
      <c r="G31" s="1">
        <f>G24*C23-C24*G23</f>
        <v>-3</v>
      </c>
    </row>
    <row r="32" spans="2:7" x14ac:dyDescent="0.25">
      <c r="B32" s="1">
        <f>B25*C23-B23*C25</f>
        <v>0</v>
      </c>
      <c r="C32" s="1">
        <f>C23*C25-C25*C23</f>
        <v>0</v>
      </c>
      <c r="D32" s="1">
        <f>D25*C23-C25*D23</f>
        <v>-18</v>
      </c>
      <c r="E32" s="1">
        <f>E25*C23-C25*E23</f>
        <v>-5</v>
      </c>
      <c r="G32" s="1">
        <f>G25*C23-C25*G23</f>
        <v>-59</v>
      </c>
    </row>
    <row r="34" spans="2:7" x14ac:dyDescent="0.25">
      <c r="B34" t="s">
        <v>9</v>
      </c>
    </row>
    <row r="35" spans="2:7" x14ac:dyDescent="0.25">
      <c r="B35" s="2" t="s">
        <v>3</v>
      </c>
      <c r="C35" s="2" t="s">
        <v>4</v>
      </c>
      <c r="D35" s="2" t="s">
        <v>5</v>
      </c>
      <c r="E35" s="2" t="s">
        <v>6</v>
      </c>
      <c r="G35" s="4"/>
    </row>
    <row r="36" spans="2:7" x14ac:dyDescent="0.25">
      <c r="B36" s="1">
        <f>B29</f>
        <v>5</v>
      </c>
      <c r="C36" s="1">
        <f>C29*D31-C31*D29</f>
        <v>0</v>
      </c>
      <c r="D36" s="1">
        <f>D29*D31-D31*D29</f>
        <v>0</v>
      </c>
      <c r="E36" s="1">
        <f>E29*D31-D29*E31</f>
        <v>-5</v>
      </c>
      <c r="G36" s="1">
        <f>G29*D31-G31*D29</f>
        <v>-10</v>
      </c>
    </row>
    <row r="37" spans="2:7" x14ac:dyDescent="0.25">
      <c r="B37" s="1">
        <f>B30</f>
        <v>0</v>
      </c>
      <c r="C37" s="6">
        <f>C30*D31-C31*D30</f>
        <v>-5</v>
      </c>
      <c r="D37" s="1">
        <f>D30*D31-D31*D30</f>
        <v>0</v>
      </c>
      <c r="E37" s="1">
        <f>E30*D31-D30*E31</f>
        <v>5</v>
      </c>
      <c r="G37" s="3">
        <f>G30*D31-G31*D30</f>
        <v>0</v>
      </c>
    </row>
    <row r="38" spans="2:7" x14ac:dyDescent="0.25">
      <c r="B38" s="1">
        <f>B31</f>
        <v>0</v>
      </c>
      <c r="C38" s="1">
        <f>C31</f>
        <v>0</v>
      </c>
      <c r="D38" s="6">
        <f>D31</f>
        <v>-1</v>
      </c>
      <c r="E38" s="1">
        <f>E31</f>
        <v>0</v>
      </c>
      <c r="G38" s="1">
        <f>G31</f>
        <v>-3</v>
      </c>
    </row>
    <row r="39" spans="2:7" x14ac:dyDescent="0.25">
      <c r="B39" s="1">
        <f>B32</f>
        <v>0</v>
      </c>
      <c r="C39" s="1">
        <f>C32*D31-C31*D32</f>
        <v>0</v>
      </c>
      <c r="D39" s="1">
        <f>D32*D31-D31*D32</f>
        <v>0</v>
      </c>
      <c r="E39" s="5">
        <f>E32*D31-D32*E31</f>
        <v>5</v>
      </c>
      <c r="G39" s="1">
        <f>G32*D31-D32*G31</f>
        <v>5</v>
      </c>
    </row>
    <row r="41" spans="2:7" x14ac:dyDescent="0.25">
      <c r="B41" t="s">
        <v>10</v>
      </c>
    </row>
    <row r="42" spans="2:7" x14ac:dyDescent="0.25">
      <c r="B42" s="2" t="s">
        <v>3</v>
      </c>
      <c r="C42" s="2" t="s">
        <v>4</v>
      </c>
      <c r="D42" s="2" t="s">
        <v>5</v>
      </c>
      <c r="E42" s="2" t="s">
        <v>6</v>
      </c>
      <c r="G42" s="4"/>
    </row>
    <row r="43" spans="2:7" x14ac:dyDescent="0.25">
      <c r="B43" s="1">
        <f>B36*E39-B32*E29</f>
        <v>25</v>
      </c>
      <c r="C43" s="1">
        <f>C36*E39-C39*E36</f>
        <v>0</v>
      </c>
      <c r="D43" s="1">
        <f>D36*E39-D39*E36</f>
        <v>0</v>
      </c>
      <c r="E43" s="1">
        <f>E36*E39-E39*E36</f>
        <v>0</v>
      </c>
      <c r="G43" s="1">
        <f>G36*E39-E36*G39</f>
        <v>-25</v>
      </c>
    </row>
    <row r="44" spans="2:7" x14ac:dyDescent="0.25">
      <c r="B44" s="1">
        <f>B37*E39-B39*E37</f>
        <v>0</v>
      </c>
      <c r="C44" s="6">
        <f>C37*E39-C39*E37</f>
        <v>-25</v>
      </c>
      <c r="D44" s="1">
        <f>D37*E39-D39*E37</f>
        <v>0</v>
      </c>
      <c r="E44" s="1">
        <f>E37*E39-E39*E37</f>
        <v>0</v>
      </c>
      <c r="G44" s="3">
        <f>G37*E39-E37*G39</f>
        <v>-25</v>
      </c>
    </row>
    <row r="45" spans="2:7" x14ac:dyDescent="0.25">
      <c r="B45" s="1">
        <f>B38*E39-B39*E38</f>
        <v>0</v>
      </c>
      <c r="C45" s="1">
        <f>C38*E39-C39*E38</f>
        <v>0</v>
      </c>
      <c r="D45" s="6">
        <f>D38*E39-D39*E38</f>
        <v>-5</v>
      </c>
      <c r="E45" s="1">
        <f>E38*E39-E39*E38</f>
        <v>0</v>
      </c>
      <c r="G45" s="1">
        <f>G38*E39-E38*G39</f>
        <v>-15</v>
      </c>
    </row>
    <row r="46" spans="2:7" x14ac:dyDescent="0.25">
      <c r="B46" s="1">
        <f>B39</f>
        <v>0</v>
      </c>
      <c r="C46" s="1">
        <f>C39*D38-C38*D39</f>
        <v>0</v>
      </c>
      <c r="D46" s="1">
        <f>D39*D38-D38*D39</f>
        <v>0</v>
      </c>
      <c r="E46" s="5">
        <f>E39*D38-D39*E38</f>
        <v>-5</v>
      </c>
      <c r="G46" s="1">
        <f>G39*D38-D39*G38</f>
        <v>-5</v>
      </c>
    </row>
    <row r="48" spans="2:7" x14ac:dyDescent="0.25">
      <c r="B48" s="9" t="s">
        <v>11</v>
      </c>
      <c r="C48" s="8"/>
    </row>
    <row r="49" spans="2:3" x14ac:dyDescent="0.25">
      <c r="B49" s="7" t="s">
        <v>12</v>
      </c>
      <c r="C49" s="7">
        <f>G43/B43</f>
        <v>-1</v>
      </c>
    </row>
    <row r="50" spans="2:3" x14ac:dyDescent="0.25">
      <c r="B50" s="7" t="s">
        <v>13</v>
      </c>
      <c r="C50" s="7">
        <f>G44/C44</f>
        <v>1</v>
      </c>
    </row>
    <row r="51" spans="2:3" x14ac:dyDescent="0.25">
      <c r="B51" s="7" t="s">
        <v>14</v>
      </c>
      <c r="C51" s="7">
        <f>G45/D45</f>
        <v>3</v>
      </c>
    </row>
    <row r="52" spans="2:3" x14ac:dyDescent="0.25">
      <c r="B52" s="7" t="s">
        <v>15</v>
      </c>
      <c r="C52" s="7">
        <f>G46/E46</f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52"/>
  <sheetViews>
    <sheetView workbookViewId="0">
      <selection activeCell="B2" sqref="B2:L52"/>
    </sheetView>
  </sheetViews>
  <sheetFormatPr defaultRowHeight="15" x14ac:dyDescent="0.25"/>
  <cols>
    <col min="2" max="2" width="24.5703125" customWidth="1"/>
  </cols>
  <sheetData>
    <row r="2" spans="2:7" x14ac:dyDescent="0.25">
      <c r="B2" t="s">
        <v>0</v>
      </c>
    </row>
    <row r="3" spans="2:7" x14ac:dyDescent="0.25">
      <c r="B3" t="s">
        <v>1</v>
      </c>
    </row>
    <row r="12" spans="2:7" x14ac:dyDescent="0.25">
      <c r="B12" t="s">
        <v>2</v>
      </c>
    </row>
    <row r="14" spans="2:7" x14ac:dyDescent="0.25">
      <c r="B14" s="2" t="s">
        <v>3</v>
      </c>
      <c r="C14" s="2" t="s">
        <v>4</v>
      </c>
      <c r="D14" s="2" t="s">
        <v>5</v>
      </c>
      <c r="E14" s="2" t="s">
        <v>6</v>
      </c>
      <c r="G14" s="4"/>
    </row>
    <row r="15" spans="2:7" x14ac:dyDescent="0.25">
      <c r="B15" s="5">
        <v>1</v>
      </c>
      <c r="C15" s="1">
        <v>-1</v>
      </c>
      <c r="D15" s="1">
        <v>1</v>
      </c>
      <c r="E15" s="1">
        <v>2</v>
      </c>
      <c r="G15" s="1">
        <v>4</v>
      </c>
    </row>
    <row r="16" spans="2:7" x14ac:dyDescent="0.25">
      <c r="B16" s="1">
        <v>3</v>
      </c>
      <c r="C16" s="1">
        <v>2</v>
      </c>
      <c r="D16" s="1">
        <v>2</v>
      </c>
      <c r="E16" s="1">
        <v>1</v>
      </c>
      <c r="G16" s="3">
        <v>9</v>
      </c>
    </row>
    <row r="17" spans="2:13" x14ac:dyDescent="0.25">
      <c r="B17" s="1">
        <v>2</v>
      </c>
      <c r="C17" s="1">
        <v>-3</v>
      </c>
      <c r="D17" s="1">
        <v>2</v>
      </c>
      <c r="E17" s="1">
        <v>5</v>
      </c>
      <c r="G17" s="1">
        <v>8</v>
      </c>
    </row>
    <row r="18" spans="2:13" x14ac:dyDescent="0.25">
      <c r="B18" s="1">
        <v>1</v>
      </c>
      <c r="C18" s="1">
        <v>1</v>
      </c>
      <c r="D18" s="1">
        <v>-3</v>
      </c>
      <c r="E18" s="1">
        <v>-1</v>
      </c>
      <c r="G18" s="1">
        <v>-9</v>
      </c>
    </row>
    <row r="20" spans="2:13" x14ac:dyDescent="0.25">
      <c r="B20" t="s">
        <v>7</v>
      </c>
    </row>
    <row r="21" spans="2:13" x14ac:dyDescent="0.25">
      <c r="B21" s="2" t="s">
        <v>3</v>
      </c>
      <c r="C21" s="2" t="s">
        <v>4</v>
      </c>
      <c r="D21" s="2" t="s">
        <v>5</v>
      </c>
      <c r="E21" s="2" t="s">
        <v>6</v>
      </c>
      <c r="G21" s="4"/>
    </row>
    <row r="22" spans="2:13" x14ac:dyDescent="0.25">
      <c r="B22" s="1">
        <f>B15</f>
        <v>1</v>
      </c>
      <c r="C22" s="1">
        <f>C15</f>
        <v>-1</v>
      </c>
      <c r="D22" s="1">
        <f>D15</f>
        <v>1</v>
      </c>
      <c r="E22" s="1">
        <f>E15</f>
        <v>2</v>
      </c>
      <c r="G22" s="1">
        <f>G15</f>
        <v>4</v>
      </c>
    </row>
    <row r="23" spans="2:13" x14ac:dyDescent="0.25">
      <c r="B23" s="1">
        <f>B16*B15-B15*B16</f>
        <v>0</v>
      </c>
      <c r="C23" s="5">
        <v>5</v>
      </c>
      <c r="D23" s="1">
        <f>D16*B15-B16*D15</f>
        <v>-1</v>
      </c>
      <c r="E23" s="1">
        <f>E16*B15-B16*E15</f>
        <v>-5</v>
      </c>
      <c r="G23" s="3">
        <f>G16*B15-B16*G15</f>
        <v>-3</v>
      </c>
    </row>
    <row r="24" spans="2:13" x14ac:dyDescent="0.25">
      <c r="B24" s="1">
        <f>B17*B15-B15*B17</f>
        <v>0</v>
      </c>
      <c r="C24" s="1">
        <f>C17*B15-B17*C15</f>
        <v>-1</v>
      </c>
      <c r="D24" s="1">
        <f>D17*B15-B17*D15</f>
        <v>0</v>
      </c>
      <c r="E24" s="1">
        <f>E17*B15-B17*E15</f>
        <v>1</v>
      </c>
      <c r="G24" s="1">
        <f>G17*B15-B17*G15</f>
        <v>0</v>
      </c>
    </row>
    <row r="25" spans="2:13" x14ac:dyDescent="0.25">
      <c r="B25" s="1">
        <f>B18*B15-B15*B18</f>
        <v>0</v>
      </c>
      <c r="C25" s="1">
        <f>C18*B15-B18*C15</f>
        <v>2</v>
      </c>
      <c r="D25" s="1">
        <f>D18*B15-B18*D15</f>
        <v>-4</v>
      </c>
      <c r="E25" s="1">
        <f>E18*B15-B18*E15</f>
        <v>-3</v>
      </c>
      <c r="G25" s="1">
        <f>G18*B15-B18*G15</f>
        <v>-13</v>
      </c>
    </row>
    <row r="27" spans="2:13" x14ac:dyDescent="0.25">
      <c r="B27" t="s">
        <v>8</v>
      </c>
    </row>
    <row r="28" spans="2:13" x14ac:dyDescent="0.25">
      <c r="B28" s="2" t="s">
        <v>3</v>
      </c>
      <c r="C28" s="2" t="s">
        <v>4</v>
      </c>
      <c r="D28" s="2" t="s">
        <v>5</v>
      </c>
      <c r="E28" s="2" t="s">
        <v>6</v>
      </c>
      <c r="G28" s="4"/>
    </row>
    <row r="29" spans="2:13" x14ac:dyDescent="0.25">
      <c r="B29" s="1">
        <f>B22*C23-B23*C22</f>
        <v>5</v>
      </c>
      <c r="C29" s="1">
        <f>C22*C23-C23*C22</f>
        <v>0</v>
      </c>
      <c r="D29" s="1">
        <f>D22*C23-C22*D23</f>
        <v>4</v>
      </c>
      <c r="E29" s="1">
        <f>E22*C23-C22*E23</f>
        <v>5</v>
      </c>
      <c r="G29" s="1">
        <f>G22*C23-C22*G23</f>
        <v>17</v>
      </c>
    </row>
    <row r="30" spans="2:13" x14ac:dyDescent="0.25">
      <c r="B30" s="1">
        <f>B23*B22-B22*B23</f>
        <v>0</v>
      </c>
      <c r="C30" s="6">
        <f>C23*B22-B23*C22</f>
        <v>5</v>
      </c>
      <c r="D30" s="1">
        <f>D23*B22-B23*D22</f>
        <v>-1</v>
      </c>
      <c r="E30" s="1">
        <f>E23*B22-B23*E22</f>
        <v>-5</v>
      </c>
      <c r="G30" s="3">
        <f>G23</f>
        <v>-3</v>
      </c>
    </row>
    <row r="31" spans="2:13" x14ac:dyDescent="0.25">
      <c r="B31" s="1">
        <f>B24*C23-B23*C24</f>
        <v>0</v>
      </c>
      <c r="C31" s="1">
        <f>C23*C24-C23*C24</f>
        <v>0</v>
      </c>
      <c r="D31" s="5">
        <f>D24*C23-C24*D23</f>
        <v>-1</v>
      </c>
      <c r="E31" s="1">
        <f>E24*C23-C24*E23</f>
        <v>0</v>
      </c>
      <c r="G31" s="1">
        <f>G24*C23-C24*G23</f>
        <v>-3</v>
      </c>
    </row>
    <row r="32" spans="2:13" ht="15.75" x14ac:dyDescent="0.25">
      <c r="B32" s="1">
        <f>B25*C23-B23*C25</f>
        <v>0</v>
      </c>
      <c r="C32" s="1">
        <f>C23*C25-C25*C23</f>
        <v>0</v>
      </c>
      <c r="D32" s="1">
        <f>D25*C23-C25*D23</f>
        <v>-18</v>
      </c>
      <c r="E32" s="1">
        <f>E25*C23-C25*E23</f>
        <v>-5</v>
      </c>
      <c r="G32" s="1">
        <f>G25*C23-C25*G23</f>
        <v>-59</v>
      </c>
      <c r="M32" s="11"/>
    </row>
    <row r="33" spans="2:13" ht="15.75" x14ac:dyDescent="0.25">
      <c r="M33" s="11"/>
    </row>
    <row r="34" spans="2:13" x14ac:dyDescent="0.25">
      <c r="B34" t="s">
        <v>9</v>
      </c>
    </row>
    <row r="35" spans="2:13" x14ac:dyDescent="0.25">
      <c r="B35" s="2" t="s">
        <v>3</v>
      </c>
      <c r="C35" s="2" t="s">
        <v>4</v>
      </c>
      <c r="D35" s="2" t="s">
        <v>5</v>
      </c>
      <c r="E35" s="2" t="s">
        <v>6</v>
      </c>
      <c r="G35" s="4"/>
    </row>
    <row r="36" spans="2:13" x14ac:dyDescent="0.25">
      <c r="B36" s="1">
        <f>B29</f>
        <v>5</v>
      </c>
      <c r="C36" s="1">
        <f>C29*D31-C31*D29</f>
        <v>0</v>
      </c>
      <c r="D36" s="1">
        <f>D29*D31-D31*D29</f>
        <v>0</v>
      </c>
      <c r="E36" s="1">
        <f>E29*D31-D29*E31</f>
        <v>-5</v>
      </c>
      <c r="G36" s="1">
        <f>G29*D31-G31*D29</f>
        <v>-5</v>
      </c>
    </row>
    <row r="37" spans="2:13" x14ac:dyDescent="0.25">
      <c r="B37" s="1">
        <f>B30</f>
        <v>0</v>
      </c>
      <c r="C37" s="6">
        <f>C30*D31-C31*D30</f>
        <v>-5</v>
      </c>
      <c r="D37" s="1">
        <f>D30*D31-D31*D30</f>
        <v>0</v>
      </c>
      <c r="E37" s="1">
        <f>E30*D31-D30*E31</f>
        <v>5</v>
      </c>
      <c r="G37" s="3">
        <f>G30*D31-G31*D30</f>
        <v>0</v>
      </c>
    </row>
    <row r="38" spans="2:13" x14ac:dyDescent="0.25">
      <c r="B38" s="1">
        <f>B31</f>
        <v>0</v>
      </c>
      <c r="C38" s="1">
        <f>C31</f>
        <v>0</v>
      </c>
      <c r="D38" s="6">
        <f>D31</f>
        <v>-1</v>
      </c>
      <c r="E38" s="1">
        <f>E31</f>
        <v>0</v>
      </c>
      <c r="G38" s="1">
        <f>G31</f>
        <v>-3</v>
      </c>
    </row>
    <row r="39" spans="2:13" x14ac:dyDescent="0.25">
      <c r="B39" s="1">
        <f>B32</f>
        <v>0</v>
      </c>
      <c r="C39" s="1">
        <f>C32*D31-C31*D32</f>
        <v>0</v>
      </c>
      <c r="D39" s="1">
        <f>D32*D31-D31*D32</f>
        <v>0</v>
      </c>
      <c r="E39" s="5">
        <f>E32*D31-D32*E31</f>
        <v>5</v>
      </c>
      <c r="G39" s="1">
        <f>G32*D31-D32*G31</f>
        <v>5</v>
      </c>
    </row>
    <row r="41" spans="2:13" x14ac:dyDescent="0.25">
      <c r="B41" t="s">
        <v>10</v>
      </c>
    </row>
    <row r="42" spans="2:13" x14ac:dyDescent="0.25">
      <c r="B42" s="2" t="s">
        <v>3</v>
      </c>
      <c r="C42" s="2" t="s">
        <v>4</v>
      </c>
      <c r="D42" s="2" t="s">
        <v>5</v>
      </c>
      <c r="E42" s="2" t="s">
        <v>6</v>
      </c>
      <c r="G42" s="4"/>
    </row>
    <row r="43" spans="2:13" x14ac:dyDescent="0.25">
      <c r="B43" s="1">
        <f>B36*E39-B32*E29</f>
        <v>25</v>
      </c>
      <c r="C43" s="1">
        <f>C36*E39-C39*E36</f>
        <v>0</v>
      </c>
      <c r="D43" s="1">
        <f>D36*E39-D39*E36</f>
        <v>0</v>
      </c>
      <c r="E43" s="1">
        <f>E36*E39-E39*E36</f>
        <v>0</v>
      </c>
      <c r="G43" s="1">
        <f>G36*E39-E36*G39</f>
        <v>0</v>
      </c>
    </row>
    <row r="44" spans="2:13" x14ac:dyDescent="0.25">
      <c r="B44" s="1">
        <f>B37*E39-B39*E37</f>
        <v>0</v>
      </c>
      <c r="C44" s="6">
        <f>C37*E39-C39*E37</f>
        <v>-25</v>
      </c>
      <c r="D44" s="1">
        <f>D37*E39-D39*E37</f>
        <v>0</v>
      </c>
      <c r="E44" s="1">
        <f>E37*E39-E39*E37</f>
        <v>0</v>
      </c>
      <c r="G44" s="3">
        <f>G37*E39-E37*G39</f>
        <v>-25</v>
      </c>
    </row>
    <row r="45" spans="2:13" x14ac:dyDescent="0.25">
      <c r="B45" s="1">
        <f>B38*E39-B39*E38</f>
        <v>0</v>
      </c>
      <c r="C45" s="1">
        <f>C38*E39-C39*E38</f>
        <v>0</v>
      </c>
      <c r="D45" s="6">
        <f>D38*E39-D39*E38</f>
        <v>-5</v>
      </c>
      <c r="E45" s="1">
        <f>E38*E39-E39*E38</f>
        <v>0</v>
      </c>
      <c r="G45" s="1">
        <f>G38*E39-E38*G39</f>
        <v>-15</v>
      </c>
    </row>
    <row r="46" spans="2:13" x14ac:dyDescent="0.25">
      <c r="B46" s="1">
        <f>B39</f>
        <v>0</v>
      </c>
      <c r="C46" s="1">
        <f>C39*D38-C38*D39</f>
        <v>0</v>
      </c>
      <c r="D46" s="1">
        <f>D39*D38-D38*D39</f>
        <v>0</v>
      </c>
      <c r="E46" s="5">
        <f>E39*D38-D39*E38</f>
        <v>-5</v>
      </c>
      <c r="G46" s="1">
        <f>G39*D38-D39*G38</f>
        <v>-5</v>
      </c>
    </row>
    <row r="48" spans="2:13" x14ac:dyDescent="0.25">
      <c r="B48" s="9" t="s">
        <v>11</v>
      </c>
      <c r="C48" s="8"/>
    </row>
    <row r="49" spans="2:3" x14ac:dyDescent="0.25">
      <c r="B49" s="7" t="s">
        <v>12</v>
      </c>
      <c r="C49" s="7">
        <v>0</v>
      </c>
    </row>
    <row r="50" spans="2:3" x14ac:dyDescent="0.25">
      <c r="B50" s="7" t="s">
        <v>13</v>
      </c>
      <c r="C50" s="7">
        <v>1</v>
      </c>
    </row>
    <row r="51" spans="2:3" x14ac:dyDescent="0.25">
      <c r="B51" s="7" t="s">
        <v>14</v>
      </c>
      <c r="C51" s="7">
        <v>3</v>
      </c>
    </row>
    <row r="52" spans="2:3" x14ac:dyDescent="0.25">
      <c r="B52" s="7" t="s">
        <v>15</v>
      </c>
      <c r="C52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Nomor 1</vt:lpstr>
      <vt:lpstr>Nomor 2</vt:lpstr>
      <vt:lpstr>Nomor 3</vt:lpstr>
      <vt:lpstr>Nomor 4</vt:lpstr>
      <vt:lpstr>Nomor 5</vt:lpstr>
      <vt:lpstr>Nomor 6</vt:lpstr>
      <vt:lpstr>Nomor 7</vt:lpstr>
      <vt:lpstr>Nomor 8</vt:lpstr>
    </vt:vector>
  </TitlesOfParts>
  <Company>Arbko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Mustakim</dc:creator>
  <cp:lastModifiedBy>Acer</cp:lastModifiedBy>
  <dcterms:created xsi:type="dcterms:W3CDTF">2018-07-11T03:00:46Z</dcterms:created>
  <dcterms:modified xsi:type="dcterms:W3CDTF">2018-07-11T07:06:05Z</dcterms:modified>
</cp:coreProperties>
</file>