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Лаб.работы\"/>
    </mc:Choice>
  </mc:AlternateContent>
  <bookViews>
    <workbookView xWindow="0" yWindow="0" windowWidth="20490" windowHeight="9045" firstSheet="3" activeTab="5"/>
  </bookViews>
  <sheets>
    <sheet name="Расчет поформуле" sheetId="1" r:id="rId1"/>
    <sheet name="Таблица значений функций" sheetId="2" r:id="rId2"/>
    <sheet name="Таблица функции 2-х переменных" sheetId="3" r:id="rId3"/>
    <sheet name="Таблица в график" sheetId="4" r:id="rId4"/>
    <sheet name="Расчет колебаний" sheetId="5" r:id="rId5"/>
    <sheet name="Площадь и углы треугольника" sheetId="6" r:id="rId6"/>
  </sheets>
  <definedNames>
    <definedName name="a">'Площадь и углы треугольника'!$B$2</definedName>
    <definedName name="b">'Площадь и углы треугольника'!$B$3</definedName>
    <definedName name="c_">'Площадь и углы треугольника'!$B$4</definedName>
    <definedName name="P">'Площадь и углы треугольника'!$B$6</definedName>
    <definedName name="X">'Расчет поформуле'!#REF!</definedName>
    <definedName name="X_">'Таблица функции 2-х переменных'!$B$9:$G$9</definedName>
    <definedName name="Y">'Расчет поформуле'!#REF!</definedName>
    <definedName name="Y_">'Таблица функции 2-х переменных'!$A$10:$A$15</definedName>
    <definedName name="т">'Площадь и углы треугольника'!$B$4</definedName>
  </definedNames>
  <calcPr calcId="152511"/>
</workbook>
</file>

<file path=xl/calcChain.xml><?xml version="1.0" encoding="utf-8"?>
<calcChain xmlns="http://schemas.openxmlformats.org/spreadsheetml/2006/main">
  <c r="B12" i="6" l="1"/>
  <c r="B11" i="6"/>
  <c r="B10" i="6"/>
  <c r="B13" i="6" s="1"/>
  <c r="B6" i="6"/>
  <c r="B7" i="6" s="1"/>
  <c r="C6" i="5"/>
  <c r="D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AN6" i="5" s="1"/>
  <c r="AO6" i="5" s="1"/>
  <c r="AP6" i="5" s="1"/>
  <c r="AQ6" i="5" s="1"/>
  <c r="AR6" i="5" s="1"/>
  <c r="AS6" i="5" s="1"/>
  <c r="AT6" i="5" s="1"/>
  <c r="AU6" i="5" s="1"/>
  <c r="AV6" i="5" s="1"/>
  <c r="AW6" i="5" s="1"/>
  <c r="AX6" i="5" s="1"/>
  <c r="AY6" i="5" s="1"/>
  <c r="AZ6" i="5" s="1"/>
  <c r="B2" i="4" l="1"/>
  <c r="E2" i="4" s="1"/>
  <c r="A3" i="4"/>
  <c r="B3" i="4" s="1"/>
  <c r="B10" i="3"/>
  <c r="A11" i="3"/>
  <c r="B11" i="3" s="1"/>
  <c r="D9" i="3"/>
  <c r="E9" i="3" s="1"/>
  <c r="F9" i="3" s="1"/>
  <c r="G9" i="3" s="1"/>
  <c r="G10" i="3" s="1"/>
  <c r="C9" i="3"/>
  <c r="C10" i="3" s="1"/>
  <c r="B2" i="3"/>
  <c r="A4" i="3"/>
  <c r="A3" i="3"/>
  <c r="B3" i="3" s="1"/>
  <c r="C1" i="3"/>
  <c r="E2" i="2"/>
  <c r="F2" i="2" s="1"/>
  <c r="G2" i="2" s="1"/>
  <c r="C2" i="2"/>
  <c r="D2" i="2" s="1"/>
  <c r="D1" i="2"/>
  <c r="C1" i="2"/>
  <c r="C3" i="2" s="1"/>
  <c r="B1" i="2"/>
  <c r="B3" i="2" s="1"/>
  <c r="B2" i="1"/>
  <c r="C2" i="1"/>
  <c r="C1" i="1"/>
  <c r="B1" i="1"/>
  <c r="D3" i="2" l="1"/>
  <c r="E1" i="2"/>
  <c r="C3" i="3"/>
  <c r="C4" i="3"/>
  <c r="D1" i="3"/>
  <c r="A5" i="3"/>
  <c r="B4" i="3"/>
  <c r="C2" i="3"/>
  <c r="E3" i="4"/>
  <c r="D3" i="4"/>
  <c r="C3" i="4"/>
  <c r="F3" i="4" s="1"/>
  <c r="F10" i="3"/>
  <c r="D10" i="3"/>
  <c r="G11" i="3"/>
  <c r="E11" i="3"/>
  <c r="C11" i="3"/>
  <c r="A4" i="4"/>
  <c r="C2" i="4"/>
  <c r="F2" i="4" s="1"/>
  <c r="B3" i="1"/>
  <c r="E10" i="3"/>
  <c r="F11" i="3"/>
  <c r="D11" i="3"/>
  <c r="D2" i="4"/>
  <c r="A12" i="3"/>
  <c r="B12" i="3" s="1"/>
  <c r="C3" i="1"/>
  <c r="D12" i="3" l="1"/>
  <c r="E12" i="3"/>
  <c r="A6" i="3"/>
  <c r="B5" i="3"/>
  <c r="C5" i="3"/>
  <c r="F12" i="3"/>
  <c r="A5" i="4"/>
  <c r="B4" i="4"/>
  <c r="C12" i="3"/>
  <c r="G12" i="3"/>
  <c r="E1" i="3"/>
  <c r="D2" i="3"/>
  <c r="D3" i="3"/>
  <c r="D4" i="3"/>
  <c r="D5" i="3"/>
  <c r="F1" i="2"/>
  <c r="E3" i="2"/>
  <c r="A13" i="3"/>
  <c r="F1" i="3" l="1"/>
  <c r="E3" i="3"/>
  <c r="E4" i="3"/>
  <c r="E5" i="3"/>
  <c r="E6" i="3"/>
  <c r="E2" i="3"/>
  <c r="A6" i="4"/>
  <c r="B5" i="4"/>
  <c r="A7" i="3"/>
  <c r="B6" i="3"/>
  <c r="C6" i="3"/>
  <c r="B13" i="3"/>
  <c r="E13" i="3"/>
  <c r="F13" i="3"/>
  <c r="G13" i="3"/>
  <c r="C13" i="3"/>
  <c r="D13" i="3"/>
  <c r="G1" i="2"/>
  <c r="G3" i="2" s="1"/>
  <c r="F3" i="2"/>
  <c r="D6" i="3"/>
  <c r="C4" i="4"/>
  <c r="F4" i="4" s="1"/>
  <c r="E4" i="4"/>
  <c r="D4" i="4"/>
  <c r="A14" i="3"/>
  <c r="B14" i="3" l="1"/>
  <c r="G14" i="3"/>
  <c r="C14" i="3"/>
  <c r="F14" i="3"/>
  <c r="E14" i="3"/>
  <c r="D14" i="3"/>
  <c r="E5" i="4"/>
  <c r="D5" i="4"/>
  <c r="C5" i="4"/>
  <c r="F5" i="4" s="1"/>
  <c r="G1" i="3"/>
  <c r="F2" i="3"/>
  <c r="F3" i="3"/>
  <c r="F4" i="3"/>
  <c r="F5" i="3"/>
  <c r="F7" i="3"/>
  <c r="F6" i="3"/>
  <c r="B7" i="3"/>
  <c r="C7" i="3"/>
  <c r="D7" i="3"/>
  <c r="A7" i="4"/>
  <c r="B6" i="4"/>
  <c r="E7" i="3"/>
  <c r="A15" i="3"/>
  <c r="B15" i="3" l="1"/>
  <c r="E15" i="3"/>
  <c r="F15" i="3"/>
  <c r="G15" i="3"/>
  <c r="C15" i="3"/>
  <c r="D15" i="3"/>
  <c r="C6" i="4"/>
  <c r="F6" i="4" s="1"/>
  <c r="E6" i="4"/>
  <c r="D6" i="4"/>
  <c r="A8" i="4"/>
  <c r="B7" i="4"/>
  <c r="G3" i="3"/>
  <c r="G4" i="3"/>
  <c r="G5" i="3"/>
  <c r="G6" i="3"/>
  <c r="G7" i="3"/>
  <c r="G2" i="3"/>
  <c r="E7" i="4" l="1"/>
  <c r="D7" i="4"/>
  <c r="C7" i="4"/>
  <c r="F7" i="4" s="1"/>
  <c r="A9" i="4"/>
  <c r="B8" i="4"/>
  <c r="C8" i="4" l="1"/>
  <c r="F8" i="4" s="1"/>
  <c r="E8" i="4"/>
  <c r="D8" i="4"/>
  <c r="A10" i="4"/>
  <c r="B9" i="4"/>
  <c r="E9" i="4" l="1"/>
  <c r="D9" i="4"/>
  <c r="C9" i="4"/>
  <c r="F9" i="4" s="1"/>
  <c r="A11" i="4"/>
  <c r="B10" i="4"/>
  <c r="C10" i="4" l="1"/>
  <c r="F10" i="4" s="1"/>
  <c r="E10" i="4"/>
  <c r="D10" i="4"/>
  <c r="A12" i="4"/>
  <c r="B11" i="4"/>
  <c r="E11" i="4" l="1"/>
  <c r="D11" i="4"/>
  <c r="C11" i="4"/>
  <c r="F11" i="4" s="1"/>
  <c r="A13" i="4"/>
  <c r="B12" i="4"/>
  <c r="C12" i="4" l="1"/>
  <c r="F12" i="4" s="1"/>
  <c r="E12" i="4"/>
  <c r="D12" i="4"/>
  <c r="A14" i="4"/>
  <c r="B14" i="4" s="1"/>
  <c r="B13" i="4"/>
  <c r="E13" i="4" l="1"/>
  <c r="D13" i="4"/>
  <c r="C13" i="4"/>
  <c r="F13" i="4" s="1"/>
  <c r="C14" i="4"/>
  <c r="F14" i="4" s="1"/>
  <c r="E14" i="4"/>
  <c r="D14" i="4"/>
  <c r="R7" i="5"/>
  <c r="E7" i="5"/>
  <c r="AQ7" i="5"/>
  <c r="AD7" i="5"/>
  <c r="Q7" i="5"/>
  <c r="D7" i="5"/>
  <c r="AP7" i="5"/>
  <c r="AC7" i="5"/>
  <c r="P7" i="5"/>
  <c r="C7" i="5"/>
  <c r="AO7" i="5"/>
  <c r="AB7" i="5"/>
  <c r="O7" i="5"/>
  <c r="U7" i="5"/>
  <c r="H7" i="5"/>
  <c r="AT7" i="5"/>
  <c r="AG7" i="5"/>
  <c r="T7" i="5"/>
  <c r="G7" i="5"/>
  <c r="AS7" i="5"/>
  <c r="AF7" i="5"/>
  <c r="S7" i="5"/>
  <c r="F7" i="5"/>
  <c r="AR7" i="5"/>
  <c r="AE7" i="5"/>
  <c r="AH7" i="5"/>
  <c r="AK7" i="5"/>
  <c r="X7" i="5"/>
  <c r="K7" i="5"/>
  <c r="AW7" i="5"/>
  <c r="AJ7" i="5"/>
  <c r="W7" i="5"/>
  <c r="J7" i="5"/>
  <c r="AV7" i="5"/>
  <c r="AI7" i="5"/>
  <c r="V7" i="5"/>
  <c r="I7" i="5"/>
  <c r="AU7" i="5"/>
  <c r="B7" i="5"/>
  <c r="AN7" i="5"/>
  <c r="AA7" i="5"/>
  <c r="N7" i="5"/>
  <c r="AZ7" i="5"/>
  <c r="AM7" i="5"/>
  <c r="Z7" i="5"/>
  <c r="M7" i="5"/>
  <c r="AY7" i="5"/>
  <c r="AL7" i="5"/>
  <c r="Y7" i="5"/>
  <c r="L7" i="5"/>
  <c r="AX7" i="5"/>
</calcChain>
</file>

<file path=xl/sharedStrings.xml><?xml version="1.0" encoding="utf-8"?>
<sst xmlns="http://schemas.openxmlformats.org/spreadsheetml/2006/main" count="33" uniqueCount="28">
  <si>
    <t>X</t>
  </si>
  <si>
    <t>Y</t>
  </si>
  <si>
    <t>Z</t>
  </si>
  <si>
    <t>Y               X</t>
  </si>
  <si>
    <t>Угол, градусы</t>
  </si>
  <si>
    <t>Угол, радианы</t>
  </si>
  <si>
    <t>sin(x)</t>
  </si>
  <si>
    <t>cos(x)</t>
  </si>
  <si>
    <t>sh(x)</t>
  </si>
  <si>
    <t>f(x)</t>
  </si>
  <si>
    <t>x</t>
  </si>
  <si>
    <t>y</t>
  </si>
  <si>
    <t>z</t>
  </si>
  <si>
    <t>A₀</t>
  </si>
  <si>
    <t>δ</t>
  </si>
  <si>
    <t>ϕ₀</t>
  </si>
  <si>
    <r>
      <t>ꙍ</t>
    </r>
    <r>
      <rPr>
        <b/>
        <sz val="11"/>
        <color theme="1"/>
        <rFont val="Calibri"/>
        <family val="2"/>
        <charset val="204"/>
      </rPr>
      <t>₀</t>
    </r>
  </si>
  <si>
    <t>t</t>
  </si>
  <si>
    <t>Стороны треугольника</t>
  </si>
  <si>
    <t>a</t>
  </si>
  <si>
    <t>b</t>
  </si>
  <si>
    <t>c</t>
  </si>
  <si>
    <t>P</t>
  </si>
  <si>
    <t>S</t>
  </si>
  <si>
    <r>
      <t xml:space="preserve">Угол </t>
    </r>
    <r>
      <rPr>
        <b/>
        <sz val="11"/>
        <color theme="1"/>
        <rFont val="Symbol"/>
        <family val="1"/>
        <charset val="2"/>
      </rPr>
      <t>a</t>
    </r>
  </si>
  <si>
    <r>
      <t xml:space="preserve">Угол </t>
    </r>
    <r>
      <rPr>
        <b/>
        <sz val="11"/>
        <color theme="1"/>
        <rFont val="Symbol"/>
        <family val="1"/>
        <charset val="2"/>
      </rPr>
      <t>b</t>
    </r>
  </si>
  <si>
    <r>
      <t xml:space="preserve">Угол </t>
    </r>
    <r>
      <rPr>
        <b/>
        <sz val="11"/>
        <color theme="1"/>
        <rFont val="Symbol"/>
        <family val="1"/>
        <charset val="2"/>
      </rPr>
      <t>g</t>
    </r>
  </si>
  <si>
    <t>Сумма углов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</si>
</sst>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E+00"/>
    <numFmt numFmtId="167" formatCode="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0" fontId="1" fillId="0" borderId="2" xfId="0" applyFont="1" applyBorder="1" applyAlignment="1">
      <alignment horizontal="left"/>
    </xf>
    <xf numFmtId="0" fontId="0" fillId="0" borderId="0" xfId="0"/>
    <xf numFmtId="0" fontId="0" fillId="0" borderId="2" xfId="0" applyBorder="1"/>
    <xf numFmtId="0" fontId="1" fillId="0" borderId="2" xfId="0" applyFont="1" applyBorder="1"/>
    <xf numFmtId="0" fontId="3" fillId="0" borderId="2" xfId="0" applyFont="1" applyBorder="1"/>
    <xf numFmtId="0" fontId="0" fillId="0" borderId="2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cap="none" baseline="0"/>
              <a:t>Графики функций </a:t>
            </a:r>
            <a:r>
              <a:rPr lang="en-US" sz="1400" b="1" i="0" u="none" strike="noStrike" cap="none" baseline="0">
                <a:solidFill>
                  <a:srgbClr val="FF0000"/>
                </a:solidFill>
              </a:rPr>
              <a:t>sin(x) </a:t>
            </a:r>
            <a:r>
              <a:rPr lang="ru-RU" sz="1400" b="1" i="0" u="none" strike="noStrike" cap="none" baseline="0"/>
              <a:t>и </a:t>
            </a:r>
            <a:r>
              <a:rPr lang="en-US" sz="1400" b="1" i="0" u="none" strike="noStrike" cap="none" baseline="0">
                <a:solidFill>
                  <a:srgbClr val="92D050"/>
                </a:solidFill>
              </a:rPr>
              <a:t>cos(x)</a:t>
            </a:r>
            <a:endParaRPr lang="ru-RU">
              <a:solidFill>
                <a:srgbClr val="92D050"/>
              </a:solidFill>
            </a:endParaRPr>
          </a:p>
        </c:rich>
      </c:tx>
      <c:layout>
        <c:manualLayout>
          <c:xMode val="edge"/>
          <c:yMode val="edge"/>
          <c:x val="0.2418888888888888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'Таблица в график'!$A$2:$A$14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xVal>
          <c:yVal>
            <c:numRef>
              <c:f>'Таблица в график'!$C$2:$C$14</c:f>
              <c:numCache>
                <c:formatCode>0.00</c:formatCode>
                <c:ptCount val="13"/>
                <c:pt idx="0" formatCode="General">
                  <c:v>0</c:v>
                </c:pt>
                <c:pt idx="1">
                  <c:v>0.25881904510252074</c:v>
                </c:pt>
                <c:pt idx="2" formatCode="General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 formatCode="General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 formatCode="General">
                  <c:v>0.49999999999999994</c:v>
                </c:pt>
                <c:pt idx="11">
                  <c:v>0.25881904510252102</c:v>
                </c:pt>
                <c:pt idx="12" formatCode="0E+00">
                  <c:v>1.22514845490862E-16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'Таблица в график'!$C$1</c15:sqref>
                        </c15:formulaRef>
                      </c:ext>
                    </c:extLst>
                    <c:strCache>
                      <c:ptCount val="1"/>
                      <c:pt idx="0">
                        <c:v>sin(x)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'Таблица в график'!$A$2:$A$14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xVal>
          <c:yVal>
            <c:numRef>
              <c:f>'Таблица в график'!$D$2:$D$14</c:f>
              <c:numCache>
                <c:formatCode>0.000</c:formatCode>
                <c:ptCount val="13"/>
                <c:pt idx="0" formatCode="0">
                  <c:v>1</c:v>
                </c:pt>
                <c:pt idx="1">
                  <c:v>0.96592582628906831</c:v>
                </c:pt>
                <c:pt idx="2">
                  <c:v>0.86602540378443871</c:v>
                </c:pt>
                <c:pt idx="3">
                  <c:v>0.70710678118654757</c:v>
                </c:pt>
                <c:pt idx="4">
                  <c:v>0.50000000000000011</c:v>
                </c:pt>
                <c:pt idx="5">
                  <c:v>0.25881904510252074</c:v>
                </c:pt>
                <c:pt idx="6" formatCode="0">
                  <c:v>6.1257422745431001E-17</c:v>
                </c:pt>
                <c:pt idx="7">
                  <c:v>-0.25881904510252085</c:v>
                </c:pt>
                <c:pt idx="8" formatCode="0.0">
                  <c:v>-0.49999999999999978</c:v>
                </c:pt>
                <c:pt idx="9">
                  <c:v>-0.70710678118654746</c:v>
                </c:pt>
                <c:pt idx="10">
                  <c:v>-0.86602540378443871</c:v>
                </c:pt>
                <c:pt idx="11">
                  <c:v>-0.9659258262890682</c:v>
                </c:pt>
                <c:pt idx="12" formatCode="0">
                  <c:v>-1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'Таблица в график'!$D$1</c15:sqref>
                        </c15:formulaRef>
                      </c:ext>
                    </c:extLst>
                    <c:strCache>
                      <c:ptCount val="1"/>
                      <c:pt idx="0">
                        <c:v>cos(x)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15728"/>
        <c:axId val="388321216"/>
      </c:scatterChar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'Таблица в график'!$A$2:$A$14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xVal>
          <c:yVal>
            <c:numRef>
              <c:f>'Таблица в график'!$B$2:$B$14</c:f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'Таблица в график'!$B$1</c15:sqref>
                        </c15:formulaRef>
                      </c:ext>
                    </c:extLst>
                    <c:strCache>
                      <c:ptCount val="1"/>
                      <c:pt idx="0">
                        <c:v>Угол, радианы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15728"/>
        <c:axId val="388321216"/>
      </c:scatterChart>
      <c:valAx>
        <c:axId val="3883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 ,</a:t>
                </a:r>
                <a:r>
                  <a:rPr lang="ru-RU" sz="1100"/>
                  <a:t> градусы</a:t>
                </a:r>
                <a:r>
                  <a:rPr lang="en-US" sz="1100" baseline="0"/>
                  <a:t> </a:t>
                </a:r>
                <a:endParaRPr lang="ru-RU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321216"/>
        <c:crosses val="autoZero"/>
        <c:crossBetween val="midCat"/>
      </c:valAx>
      <c:valAx>
        <c:axId val="3883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</a:t>
                </a:r>
                <a:r>
                  <a:rPr lang="en-US" baseline="0"/>
                  <a:t>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3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Затухающие колебания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'Расчет колебаний'!$A$7</c:f>
              <c:strCache>
                <c:ptCount val="1"/>
                <c:pt idx="0">
                  <c:v>x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'Расчет колебаний'!$B$6:$AZ$6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'Расчет колебаний'!$B$7:$AZ$7</c:f>
              <c:numCache>
                <c:formatCode>General</c:formatCode>
                <c:ptCount val="51"/>
                <c:pt idx="0">
                  <c:v>0</c:v>
                </c:pt>
                <c:pt idx="1">
                  <c:v>28.89642679745609</c:v>
                </c:pt>
                <c:pt idx="2">
                  <c:v>40.236834050835128</c:v>
                </c:pt>
                <c:pt idx="3">
                  <c:v>32.369392645943194</c:v>
                </c:pt>
                <c:pt idx="4">
                  <c:v>12.129632450303735</c:v>
                </c:pt>
                <c:pt idx="5">
                  <c:v>-9.6119085995260569</c:v>
                </c:pt>
                <c:pt idx="6">
                  <c:v>-23.315006755721488</c:v>
                </c:pt>
                <c:pt idx="7">
                  <c:v>-24.595419667373239</c:v>
                </c:pt>
                <c:pt idx="8">
                  <c:v>-15.159182955189419</c:v>
                </c:pt>
                <c:pt idx="9">
                  <c:v>-0.9713802298884705</c:v>
                </c:pt>
                <c:pt idx="10">
                  <c:v>11.058690722662652</c:v>
                </c:pt>
                <c:pt idx="11">
                  <c:v>16.193974507773447</c:v>
                </c:pt>
                <c:pt idx="12">
                  <c:v>13.495212173577212</c:v>
                </c:pt>
                <c:pt idx="13">
                  <c:v>5.5329053751012118</c:v>
                </c:pt>
                <c:pt idx="14">
                  <c:v>-3.344650263768862</c:v>
                </c:pt>
                <c:pt idx="15">
                  <c:v>-9.1872185716732933</c:v>
                </c:pt>
                <c:pt idx="16">
                  <c:v>-10.054375919633689</c:v>
                </c:pt>
                <c:pt idx="17">
                  <c:v>-6.4783589549042357</c:v>
                </c:pt>
                <c:pt idx="18">
                  <c:v>-0.78896517992694393</c:v>
                </c:pt>
                <c:pt idx="19">
                  <c:v>4.2054370166559529</c:v>
                </c:pt>
                <c:pt idx="20">
                  <c:v>6.5018114929176374</c:v>
                </c:pt>
                <c:pt idx="21">
                  <c:v>5.6103278229240328</c:v>
                </c:pt>
                <c:pt idx="22">
                  <c:v>2.488868841763364</c:v>
                </c:pt>
                <c:pt idx="23">
                  <c:v>-1.1277221122903909</c:v>
                </c:pt>
                <c:pt idx="24">
                  <c:v>-3.6080102942200574</c:v>
                </c:pt>
                <c:pt idx="25">
                  <c:v>-4.1006737288806274</c:v>
                </c:pt>
                <c:pt idx="26">
                  <c:v>-2.7559947951208246</c:v>
                </c:pt>
                <c:pt idx="27">
                  <c:v>-0.48023769688907925</c:v>
                </c:pt>
                <c:pt idx="28">
                  <c:v>1.5877106373257275</c:v>
                </c:pt>
                <c:pt idx="29">
                  <c:v>2.6039932985429197</c:v>
                </c:pt>
                <c:pt idx="30">
                  <c:v>2.3260233534157684</c:v>
                </c:pt>
                <c:pt idx="31">
                  <c:v>1.1069021909315524</c:v>
                </c:pt>
                <c:pt idx="32">
                  <c:v>-0.36308072150749149</c:v>
                </c:pt>
                <c:pt idx="33">
                  <c:v>-1.4118266722828638</c:v>
                </c:pt>
                <c:pt idx="34">
                  <c:v>-1.6686329199052428</c:v>
                </c:pt>
                <c:pt idx="35">
                  <c:v>-1.1675822578373516</c:v>
                </c:pt>
                <c:pt idx="36">
                  <c:v>-0.25963901191854449</c:v>
                </c:pt>
                <c:pt idx="37">
                  <c:v>0.59440111815085406</c:v>
                </c:pt>
                <c:pt idx="38">
                  <c:v>1.0402483744575817</c:v>
                </c:pt>
                <c:pt idx="39">
                  <c:v>0.96183953795761656</c:v>
                </c:pt>
                <c:pt idx="40">
                  <c:v>0.48763028129508429</c:v>
                </c:pt>
                <c:pt idx="41">
                  <c:v>-0.10848674716778621</c:v>
                </c:pt>
                <c:pt idx="42">
                  <c:v>-0.55030029562956106</c:v>
                </c:pt>
                <c:pt idx="43">
                  <c:v>-0.67744429721933286</c:v>
                </c:pt>
                <c:pt idx="44">
                  <c:v>-0.49275964303035819</c:v>
                </c:pt>
                <c:pt idx="45">
                  <c:v>-0.13149876301080163</c:v>
                </c:pt>
                <c:pt idx="46">
                  <c:v>0.22033200033407072</c:v>
                </c:pt>
                <c:pt idx="47">
                  <c:v>0.4144634098782905</c:v>
                </c:pt>
                <c:pt idx="48">
                  <c:v>0.39672705588163965</c:v>
                </c:pt>
                <c:pt idx="49">
                  <c:v>0.21308871182990535</c:v>
                </c:pt>
                <c:pt idx="50">
                  <c:v>-2.809723083858259E-2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841528"/>
        <c:axId val="412840744"/>
      </c:scatterChart>
      <c:valAx>
        <c:axId val="41284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cap="all" baseline="0">
                    <a:effectLst/>
                  </a:rPr>
                  <a:t>Время,</a:t>
                </a:r>
                <a:r>
                  <a:rPr lang="en-US" sz="1200" b="0" i="0" cap="all" baseline="0">
                    <a:effectLst/>
                  </a:rPr>
                  <a:t> t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2854746281714778"/>
              <c:y val="0.89363407699037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840744"/>
        <c:crosses val="autoZero"/>
        <c:crossBetween val="midCat"/>
      </c:valAx>
      <c:valAx>
        <c:axId val="41284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cap="all" baseline="0">
                    <a:effectLst/>
                  </a:rPr>
                  <a:t>Амплитуда, </a:t>
                </a:r>
                <a:r>
                  <a:rPr lang="en-US" sz="1200" b="0" i="0" cap="all" baseline="0">
                    <a:effectLst/>
                  </a:rPr>
                  <a:t>X</a:t>
                </a:r>
                <a:endParaRPr lang="ru-RU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84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119062</xdr:rowOff>
    </xdr:from>
    <xdr:to>
      <xdr:col>13</xdr:col>
      <xdr:colOff>581025</xdr:colOff>
      <xdr:row>14</xdr:row>
      <xdr:rowOff>4762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14287</xdr:rowOff>
    </xdr:from>
    <xdr:to>
      <xdr:col>9</xdr:col>
      <xdr:colOff>304800</xdr:colOff>
      <xdr:row>22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13" sqref="D13"/>
    </sheetView>
  </sheetViews>
  <sheetFormatPr defaultRowHeight="15" x14ac:dyDescent="0.25"/>
  <cols>
    <col min="2" max="2" width="10" bestFit="1" customWidth="1"/>
  </cols>
  <sheetData>
    <row r="1" spans="1:3" x14ac:dyDescent="0.25">
      <c r="A1" t="s">
        <v>0</v>
      </c>
      <c r="B1">
        <f>10.5</f>
        <v>10.5</v>
      </c>
      <c r="C1">
        <f>5.1*10^17</f>
        <v>5.0999999999999994E+17</v>
      </c>
    </row>
    <row r="2" spans="1:3" x14ac:dyDescent="0.25">
      <c r="A2" t="s">
        <v>1</v>
      </c>
      <c r="B2">
        <f>-3.7</f>
        <v>-3.7</v>
      </c>
      <c r="C2">
        <f>2</f>
        <v>2</v>
      </c>
    </row>
    <row r="3" spans="1:3" x14ac:dyDescent="0.25">
      <c r="A3" t="s">
        <v>2</v>
      </c>
      <c r="B3">
        <f>(1+B1)/(4*B2)</f>
        <v>-0.77702702702702697</v>
      </c>
      <c r="C3">
        <f>(1+C1)/(4*C2)</f>
        <v>6.3749999999999992E+16</v>
      </c>
    </row>
    <row r="5" spans="1:3" x14ac:dyDescent="0.25">
      <c r="A5" s="17" t="s">
        <v>10</v>
      </c>
      <c r="B5" s="17">
        <v>5.0999999999999994E+17</v>
      </c>
    </row>
    <row r="6" spans="1:3" x14ac:dyDescent="0.25">
      <c r="A6" s="17" t="s">
        <v>11</v>
      </c>
      <c r="B6" s="17">
        <v>2</v>
      </c>
    </row>
    <row r="7" spans="1:3" x14ac:dyDescent="0.25">
      <c r="A7" s="17" t="s">
        <v>12</v>
      </c>
      <c r="B7" s="17">
        <v>6.3749999999999992E+16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4" sqref="B4"/>
    </sheetView>
  </sheetViews>
  <sheetFormatPr defaultRowHeight="15" x14ac:dyDescent="0.25"/>
  <sheetData>
    <row r="1" spans="1:7" x14ac:dyDescent="0.25">
      <c r="A1" t="s">
        <v>0</v>
      </c>
      <c r="B1">
        <f>-4</f>
        <v>-4</v>
      </c>
      <c r="C1">
        <f>B1+2</f>
        <v>-2</v>
      </c>
      <c r="D1">
        <f t="shared" ref="D1:G1" si="0">C1+2</f>
        <v>0</v>
      </c>
      <c r="E1">
        <f t="shared" si="0"/>
        <v>2</v>
      </c>
      <c r="F1">
        <f t="shared" si="0"/>
        <v>4</v>
      </c>
      <c r="G1">
        <f t="shared" si="0"/>
        <v>6</v>
      </c>
    </row>
    <row r="2" spans="1:7" x14ac:dyDescent="0.25">
      <c r="A2" t="s">
        <v>1</v>
      </c>
      <c r="B2">
        <v>1</v>
      </c>
      <c r="C2">
        <f>B2+3</f>
        <v>4</v>
      </c>
      <c r="D2">
        <f t="shared" ref="D2:G2" si="1">C2+3</f>
        <v>7</v>
      </c>
      <c r="E2">
        <f t="shared" si="1"/>
        <v>10</v>
      </c>
      <c r="F2">
        <f t="shared" si="1"/>
        <v>13</v>
      </c>
      <c r="G2">
        <f t="shared" si="1"/>
        <v>16</v>
      </c>
    </row>
    <row r="3" spans="1:7" x14ac:dyDescent="0.25">
      <c r="A3" t="s">
        <v>2</v>
      </c>
      <c r="B3" s="2">
        <f>(1+B1)/(4*B2)</f>
        <v>-0.75</v>
      </c>
      <c r="C3" s="1">
        <f t="shared" ref="C3:G3" si="2">(1+C1)/(4*C2)</f>
        <v>-6.25E-2</v>
      </c>
      <c r="D3" s="1">
        <f t="shared" si="2"/>
        <v>3.5714285714285712E-2</v>
      </c>
      <c r="E3" s="2">
        <f t="shared" si="2"/>
        <v>7.4999999999999997E-2</v>
      </c>
      <c r="F3" s="1">
        <f t="shared" si="2"/>
        <v>9.6153846153846159E-2</v>
      </c>
      <c r="G3" s="1">
        <f t="shared" si="2"/>
        <v>0.109375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39" sqref="C39"/>
    </sheetView>
  </sheetViews>
  <sheetFormatPr defaultRowHeight="15" x14ac:dyDescent="0.25"/>
  <sheetData>
    <row r="1" spans="1:7" x14ac:dyDescent="0.25">
      <c r="A1" s="6" t="s">
        <v>3</v>
      </c>
      <c r="B1" s="5">
        <v>-4</v>
      </c>
      <c r="C1" s="5">
        <f>B1+2</f>
        <v>-2</v>
      </c>
      <c r="D1" s="5">
        <f t="shared" ref="D1:G1" si="0">C1+2</f>
        <v>0</v>
      </c>
      <c r="E1" s="5">
        <f t="shared" si="0"/>
        <v>2</v>
      </c>
      <c r="F1" s="5">
        <f t="shared" si="0"/>
        <v>4</v>
      </c>
      <c r="G1" s="5">
        <f t="shared" si="0"/>
        <v>6</v>
      </c>
    </row>
    <row r="2" spans="1:7" x14ac:dyDescent="0.25">
      <c r="A2" s="5">
        <v>1</v>
      </c>
      <c r="B2">
        <f>(1+B$1)/(4*$A2)</f>
        <v>-0.75</v>
      </c>
      <c r="C2">
        <f t="shared" ref="C2:G7" si="1">(1+C$1)/(4*$A2)</f>
        <v>-0.25</v>
      </c>
      <c r="D2">
        <f t="shared" si="1"/>
        <v>0.25</v>
      </c>
      <c r="E2">
        <f t="shared" si="1"/>
        <v>0.75</v>
      </c>
      <c r="F2">
        <f t="shared" si="1"/>
        <v>1.25</v>
      </c>
      <c r="G2" s="8">
        <f t="shared" si="1"/>
        <v>1.75</v>
      </c>
    </row>
    <row r="3" spans="1:7" x14ac:dyDescent="0.25">
      <c r="A3" s="5">
        <f>A2+3</f>
        <v>4</v>
      </c>
      <c r="B3">
        <f t="shared" ref="B3:B7" si="2">(1+B$1)/(4*$A3)</f>
        <v>-0.1875</v>
      </c>
      <c r="C3">
        <f t="shared" si="1"/>
        <v>-6.25E-2</v>
      </c>
      <c r="D3">
        <f t="shared" si="1"/>
        <v>6.25E-2</v>
      </c>
      <c r="E3">
        <f t="shared" si="1"/>
        <v>0.1875</v>
      </c>
      <c r="F3">
        <f t="shared" si="1"/>
        <v>0.3125</v>
      </c>
      <c r="G3" s="9">
        <f t="shared" si="1"/>
        <v>0.4375</v>
      </c>
    </row>
    <row r="4" spans="1:7" x14ac:dyDescent="0.25">
      <c r="A4" s="5">
        <f t="shared" ref="A4:A7" si="3">A3+3</f>
        <v>7</v>
      </c>
      <c r="B4">
        <f t="shared" si="2"/>
        <v>-0.10714285714285714</v>
      </c>
      <c r="C4">
        <f t="shared" si="1"/>
        <v>-3.5714285714285712E-2</v>
      </c>
      <c r="D4">
        <f t="shared" si="1"/>
        <v>3.5714285714285712E-2</v>
      </c>
      <c r="E4">
        <f t="shared" si="1"/>
        <v>0.10714285714285714</v>
      </c>
      <c r="F4">
        <f t="shared" si="1"/>
        <v>0.17857142857142858</v>
      </c>
      <c r="G4" s="9">
        <f t="shared" si="1"/>
        <v>0.25</v>
      </c>
    </row>
    <row r="5" spans="1:7" x14ac:dyDescent="0.25">
      <c r="A5" s="5">
        <f t="shared" si="3"/>
        <v>10</v>
      </c>
      <c r="B5">
        <f t="shared" si="2"/>
        <v>-7.4999999999999997E-2</v>
      </c>
      <c r="C5">
        <f t="shared" si="1"/>
        <v>-2.5000000000000001E-2</v>
      </c>
      <c r="D5">
        <f t="shared" si="1"/>
        <v>2.5000000000000001E-2</v>
      </c>
      <c r="E5">
        <f t="shared" si="1"/>
        <v>7.4999999999999997E-2</v>
      </c>
      <c r="F5">
        <f t="shared" si="1"/>
        <v>0.125</v>
      </c>
      <c r="G5" s="9">
        <f t="shared" si="1"/>
        <v>0.17499999999999999</v>
      </c>
    </row>
    <row r="6" spans="1:7" x14ac:dyDescent="0.25">
      <c r="A6" s="5">
        <f t="shared" si="3"/>
        <v>13</v>
      </c>
      <c r="B6">
        <f t="shared" si="2"/>
        <v>-5.7692307692307696E-2</v>
      </c>
      <c r="C6">
        <f t="shared" si="1"/>
        <v>-1.9230769230769232E-2</v>
      </c>
      <c r="D6">
        <f t="shared" si="1"/>
        <v>1.9230769230769232E-2</v>
      </c>
      <c r="E6">
        <f t="shared" si="1"/>
        <v>5.7692307692307696E-2</v>
      </c>
      <c r="F6">
        <f t="shared" si="1"/>
        <v>9.6153846153846159E-2</v>
      </c>
      <c r="G6" s="9">
        <f t="shared" si="1"/>
        <v>0.13461538461538461</v>
      </c>
    </row>
    <row r="7" spans="1:7" x14ac:dyDescent="0.25">
      <c r="A7" s="5">
        <f t="shared" si="3"/>
        <v>16</v>
      </c>
      <c r="B7" s="7">
        <f t="shared" si="2"/>
        <v>-4.6875E-2</v>
      </c>
      <c r="C7" s="4">
        <f t="shared" si="1"/>
        <v>-1.5625E-2</v>
      </c>
      <c r="D7" s="4">
        <f t="shared" si="1"/>
        <v>1.5625E-2</v>
      </c>
      <c r="E7" s="4">
        <f t="shared" si="1"/>
        <v>4.6875E-2</v>
      </c>
      <c r="F7" s="4">
        <f t="shared" si="1"/>
        <v>7.8125E-2</v>
      </c>
      <c r="G7" s="10">
        <f t="shared" si="1"/>
        <v>0.109375</v>
      </c>
    </row>
    <row r="9" spans="1:7" x14ac:dyDescent="0.25">
      <c r="A9" s="6" t="s">
        <v>3</v>
      </c>
      <c r="B9" s="5">
        <v>-4</v>
      </c>
      <c r="C9" s="5">
        <f>B9+2</f>
        <v>-2</v>
      </c>
      <c r="D9" s="5">
        <f t="shared" ref="D9:G9" si="4">C9+2</f>
        <v>0</v>
      </c>
      <c r="E9" s="5">
        <f t="shared" si="4"/>
        <v>2</v>
      </c>
      <c r="F9" s="5">
        <f t="shared" si="4"/>
        <v>4</v>
      </c>
      <c r="G9" s="5">
        <f t="shared" si="4"/>
        <v>6</v>
      </c>
    </row>
    <row r="10" spans="1:7" x14ac:dyDescent="0.25">
      <c r="A10" s="5">
        <v>1</v>
      </c>
      <c r="B10">
        <f t="shared" ref="B10:G15" si="5">(1+X_)/(4*Y_)</f>
        <v>-0.75</v>
      </c>
      <c r="C10">
        <f t="shared" si="5"/>
        <v>-0.25</v>
      </c>
      <c r="D10">
        <f t="shared" si="5"/>
        <v>0.25</v>
      </c>
      <c r="E10">
        <f t="shared" si="5"/>
        <v>0.75</v>
      </c>
      <c r="F10">
        <f t="shared" si="5"/>
        <v>1.25</v>
      </c>
      <c r="G10" s="8">
        <f t="shared" si="5"/>
        <v>1.75</v>
      </c>
    </row>
    <row r="11" spans="1:7" x14ac:dyDescent="0.25">
      <c r="A11" s="5">
        <f>A10+3</f>
        <v>4</v>
      </c>
      <c r="B11">
        <f t="shared" si="5"/>
        <v>-0.1875</v>
      </c>
      <c r="C11">
        <f t="shared" si="5"/>
        <v>-6.25E-2</v>
      </c>
      <c r="D11">
        <f t="shared" si="5"/>
        <v>6.25E-2</v>
      </c>
      <c r="E11">
        <f t="shared" si="5"/>
        <v>0.1875</v>
      </c>
      <c r="F11">
        <f t="shared" si="5"/>
        <v>0.3125</v>
      </c>
      <c r="G11" s="9">
        <f t="shared" si="5"/>
        <v>0.4375</v>
      </c>
    </row>
    <row r="12" spans="1:7" x14ac:dyDescent="0.25">
      <c r="A12" s="5">
        <f t="shared" ref="A12:A15" si="6">A11+3</f>
        <v>7</v>
      </c>
      <c r="B12">
        <f t="shared" si="5"/>
        <v>-0.10714285714285714</v>
      </c>
      <c r="C12">
        <f t="shared" si="5"/>
        <v>-3.5714285714285712E-2</v>
      </c>
      <c r="D12">
        <f t="shared" si="5"/>
        <v>3.5714285714285712E-2</v>
      </c>
      <c r="E12">
        <f t="shared" si="5"/>
        <v>0.10714285714285714</v>
      </c>
      <c r="F12">
        <f t="shared" si="5"/>
        <v>0.17857142857142858</v>
      </c>
      <c r="G12" s="9">
        <f t="shared" si="5"/>
        <v>0.25</v>
      </c>
    </row>
    <row r="13" spans="1:7" x14ac:dyDescent="0.25">
      <c r="A13" s="5">
        <f t="shared" si="6"/>
        <v>10</v>
      </c>
      <c r="B13">
        <f t="shared" si="5"/>
        <v>-7.4999999999999997E-2</v>
      </c>
      <c r="C13">
        <f t="shared" si="5"/>
        <v>-2.5000000000000001E-2</v>
      </c>
      <c r="D13">
        <f t="shared" si="5"/>
        <v>2.5000000000000001E-2</v>
      </c>
      <c r="E13">
        <f t="shared" si="5"/>
        <v>7.4999999999999997E-2</v>
      </c>
      <c r="F13">
        <f t="shared" si="5"/>
        <v>0.125</v>
      </c>
      <c r="G13" s="9">
        <f t="shared" si="5"/>
        <v>0.17499999999999999</v>
      </c>
    </row>
    <row r="14" spans="1:7" x14ac:dyDescent="0.25">
      <c r="A14" s="5">
        <f t="shared" si="6"/>
        <v>13</v>
      </c>
      <c r="B14">
        <f t="shared" si="5"/>
        <v>-5.7692307692307696E-2</v>
      </c>
      <c r="C14">
        <f t="shared" si="5"/>
        <v>-1.9230769230769232E-2</v>
      </c>
      <c r="D14">
        <f t="shared" si="5"/>
        <v>1.9230769230769232E-2</v>
      </c>
      <c r="E14">
        <f t="shared" si="5"/>
        <v>5.7692307692307696E-2</v>
      </c>
      <c r="F14">
        <f t="shared" si="5"/>
        <v>9.6153846153846159E-2</v>
      </c>
      <c r="G14" s="9">
        <f t="shared" si="5"/>
        <v>0.13461538461538461</v>
      </c>
    </row>
    <row r="15" spans="1:7" x14ac:dyDescent="0.25">
      <c r="A15" s="5">
        <f t="shared" si="6"/>
        <v>16</v>
      </c>
      <c r="B15" s="7">
        <f t="shared" si="5"/>
        <v>-4.6875E-2</v>
      </c>
      <c r="C15" s="4">
        <f t="shared" si="5"/>
        <v>-1.5625E-2</v>
      </c>
      <c r="D15" s="4">
        <f t="shared" si="5"/>
        <v>1.5625E-2</v>
      </c>
      <c r="E15" s="4">
        <f t="shared" si="5"/>
        <v>4.6875E-2</v>
      </c>
      <c r="F15" s="4">
        <f t="shared" si="5"/>
        <v>7.8125E-2</v>
      </c>
      <c r="G15" s="10">
        <f t="shared" si="5"/>
        <v>0.109375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N19" sqref="N19"/>
    </sheetView>
  </sheetViews>
  <sheetFormatPr defaultRowHeight="15" x14ac:dyDescent="0.25"/>
  <cols>
    <col min="2" max="2" width="0" hidden="1" customWidth="1"/>
  </cols>
  <sheetData>
    <row r="1" spans="1:6" ht="30" x14ac:dyDescent="0.25">
      <c r="A1" s="11" t="s">
        <v>4</v>
      </c>
      <c r="B1" s="11" t="s">
        <v>5</v>
      </c>
      <c r="C1" s="12" t="s">
        <v>6</v>
      </c>
      <c r="D1" s="12" t="s">
        <v>7</v>
      </c>
      <c r="E1" s="12" t="s">
        <v>8</v>
      </c>
      <c r="F1" s="12" t="s">
        <v>9</v>
      </c>
    </row>
    <row r="2" spans="1:6" x14ac:dyDescent="0.25">
      <c r="A2">
        <v>0</v>
      </c>
      <c r="B2">
        <f>RADIANS(A2)</f>
        <v>0</v>
      </c>
      <c r="C2">
        <f>SIN(B2)</f>
        <v>0</v>
      </c>
      <c r="D2" s="15">
        <f>COS(B2)</f>
        <v>1</v>
      </c>
      <c r="E2">
        <f>(EXP(B2)^B2-EXP(B2)^-B2)/2</f>
        <v>0</v>
      </c>
      <c r="F2">
        <f>SQRT(C2^2+1)</f>
        <v>1</v>
      </c>
    </row>
    <row r="3" spans="1:6" x14ac:dyDescent="0.25">
      <c r="A3">
        <f>A2+15</f>
        <v>15</v>
      </c>
      <c r="B3">
        <f t="shared" ref="B3:B14" si="0">RADIANS(A3)</f>
        <v>0.26179938779914941</v>
      </c>
      <c r="C3" s="2">
        <f t="shared" ref="C3:C14" si="1">SIN(B3)</f>
        <v>0.25881904510252074</v>
      </c>
      <c r="D3" s="1">
        <f t="shared" ref="D3:D14" si="2">COS(B3)</f>
        <v>0.96592582628906831</v>
      </c>
      <c r="E3">
        <f t="shared" ref="E3:E14" si="3">(EXP(B3)^B3-EXP(B3)^-B3)/2</f>
        <v>6.8592593273276381E-2</v>
      </c>
      <c r="F3" s="1">
        <f t="shared" ref="F3:F14" si="4">SQRT(C3^2+1)</f>
        <v>1.0329507723545108</v>
      </c>
    </row>
    <row r="4" spans="1:6" x14ac:dyDescent="0.25">
      <c r="A4">
        <f t="shared" ref="A4:A14" si="5">A3+15</f>
        <v>30</v>
      </c>
      <c r="B4">
        <f t="shared" si="0"/>
        <v>0.52359877559829882</v>
      </c>
      <c r="C4">
        <f t="shared" si="1"/>
        <v>0.49999999999999994</v>
      </c>
      <c r="D4" s="1">
        <f t="shared" si="2"/>
        <v>0.86602540378443871</v>
      </c>
      <c r="E4">
        <f t="shared" si="3"/>
        <v>0.27760292514573426</v>
      </c>
      <c r="F4" s="1">
        <f t="shared" si="4"/>
        <v>1.1180339887498949</v>
      </c>
    </row>
    <row r="5" spans="1:6" x14ac:dyDescent="0.25">
      <c r="A5">
        <f t="shared" si="5"/>
        <v>45</v>
      </c>
      <c r="B5">
        <f t="shared" si="0"/>
        <v>0.78539816339744828</v>
      </c>
      <c r="C5" s="2">
        <f t="shared" si="1"/>
        <v>0.70710678118654746</v>
      </c>
      <c r="D5" s="1">
        <f t="shared" si="2"/>
        <v>0.70710678118654757</v>
      </c>
      <c r="E5">
        <f t="shared" si="3"/>
        <v>0.65672032767627297</v>
      </c>
      <c r="F5" s="3">
        <f t="shared" si="4"/>
        <v>1.2247448713915889</v>
      </c>
    </row>
    <row r="6" spans="1:6" x14ac:dyDescent="0.25">
      <c r="A6">
        <f t="shared" si="5"/>
        <v>60</v>
      </c>
      <c r="B6">
        <f t="shared" si="0"/>
        <v>1.0471975511965976</v>
      </c>
      <c r="C6" s="2">
        <f t="shared" si="1"/>
        <v>0.8660254037844386</v>
      </c>
      <c r="D6" s="1">
        <f t="shared" si="2"/>
        <v>0.50000000000000011</v>
      </c>
      <c r="E6">
        <f t="shared" si="3"/>
        <v>1.3300200076988598</v>
      </c>
      <c r="F6" s="3">
        <f t="shared" si="4"/>
        <v>1.3228756555322954</v>
      </c>
    </row>
    <row r="7" spans="1:6" x14ac:dyDescent="0.25">
      <c r="A7">
        <f t="shared" si="5"/>
        <v>75</v>
      </c>
      <c r="B7">
        <f t="shared" si="0"/>
        <v>1.3089969389957472</v>
      </c>
      <c r="C7" s="2">
        <f t="shared" si="1"/>
        <v>0.96592582628906831</v>
      </c>
      <c r="D7" s="1">
        <f t="shared" si="2"/>
        <v>0.25881904510252074</v>
      </c>
      <c r="E7">
        <f t="shared" si="3"/>
        <v>2.6839790650877715</v>
      </c>
      <c r="F7" s="3">
        <f t="shared" si="4"/>
        <v>1.3903282712698535</v>
      </c>
    </row>
    <row r="8" spans="1:6" x14ac:dyDescent="0.25">
      <c r="A8">
        <f t="shared" si="5"/>
        <v>90</v>
      </c>
      <c r="B8">
        <f t="shared" si="0"/>
        <v>1.5707963267948966</v>
      </c>
      <c r="C8">
        <f t="shared" si="1"/>
        <v>1</v>
      </c>
      <c r="D8" s="15">
        <f t="shared" si="2"/>
        <v>6.1257422745431001E-17</v>
      </c>
      <c r="E8">
        <f t="shared" si="3"/>
        <v>5.8534782083818451</v>
      </c>
      <c r="F8" s="3">
        <f t="shared" si="4"/>
        <v>1.4142135623730951</v>
      </c>
    </row>
    <row r="9" spans="1:6" x14ac:dyDescent="0.25">
      <c r="A9">
        <f t="shared" si="5"/>
        <v>105</v>
      </c>
      <c r="B9">
        <f t="shared" si="0"/>
        <v>1.8325957145940461</v>
      </c>
      <c r="C9" s="2">
        <f t="shared" si="1"/>
        <v>0.96592582628906831</v>
      </c>
      <c r="D9" s="1">
        <f t="shared" si="2"/>
        <v>-0.25881904510252085</v>
      </c>
      <c r="E9">
        <f t="shared" si="3"/>
        <v>14.354288550210065</v>
      </c>
      <c r="F9" s="3">
        <f t="shared" si="4"/>
        <v>1.3903282712698535</v>
      </c>
    </row>
    <row r="10" spans="1:6" x14ac:dyDescent="0.25">
      <c r="A10">
        <f t="shared" si="5"/>
        <v>120</v>
      </c>
      <c r="B10">
        <f t="shared" si="0"/>
        <v>2.0943951023931953</v>
      </c>
      <c r="C10" s="2">
        <f t="shared" si="1"/>
        <v>0.86602540378443871</v>
      </c>
      <c r="D10" s="14">
        <f t="shared" si="2"/>
        <v>-0.49999999999999978</v>
      </c>
      <c r="E10">
        <f t="shared" si="3"/>
        <v>40.172745426563495</v>
      </c>
      <c r="F10" s="3">
        <f t="shared" si="4"/>
        <v>1.3228756555322954</v>
      </c>
    </row>
    <row r="11" spans="1:6" x14ac:dyDescent="0.25">
      <c r="A11">
        <f t="shared" si="5"/>
        <v>135</v>
      </c>
      <c r="B11">
        <f t="shared" si="0"/>
        <v>2.3561944901923448</v>
      </c>
      <c r="C11" s="2">
        <f t="shared" si="1"/>
        <v>0.70710678118654757</v>
      </c>
      <c r="D11" s="1">
        <f t="shared" si="2"/>
        <v>-0.70710678118654746</v>
      </c>
      <c r="E11">
        <f t="shared" si="3"/>
        <v>128.82955253233999</v>
      </c>
      <c r="F11" s="3">
        <f t="shared" si="4"/>
        <v>1.2247448713915889</v>
      </c>
    </row>
    <row r="12" spans="1:6" x14ac:dyDescent="0.25">
      <c r="A12">
        <f t="shared" si="5"/>
        <v>150</v>
      </c>
      <c r="B12">
        <f t="shared" si="0"/>
        <v>2.6179938779914944</v>
      </c>
      <c r="C12">
        <f t="shared" si="1"/>
        <v>0.49999999999999994</v>
      </c>
      <c r="D12" s="1">
        <f t="shared" si="2"/>
        <v>-0.86602540378443871</v>
      </c>
      <c r="E12">
        <f t="shared" si="3"/>
        <v>473.78027098665785</v>
      </c>
      <c r="F12" s="1">
        <f t="shared" si="4"/>
        <v>1.1180339887498949</v>
      </c>
    </row>
    <row r="13" spans="1:6" x14ac:dyDescent="0.25">
      <c r="A13">
        <f t="shared" si="5"/>
        <v>165</v>
      </c>
      <c r="B13">
        <f t="shared" si="0"/>
        <v>2.8797932657906435</v>
      </c>
      <c r="C13" s="2">
        <f t="shared" si="1"/>
        <v>0.25881904510252102</v>
      </c>
      <c r="D13" s="1">
        <f t="shared" si="2"/>
        <v>-0.9659258262890682</v>
      </c>
      <c r="E13">
        <f t="shared" si="3"/>
        <v>1998.31980812865</v>
      </c>
      <c r="F13" s="1">
        <f t="shared" si="4"/>
        <v>1.032950772354511</v>
      </c>
    </row>
    <row r="14" spans="1:6" x14ac:dyDescent="0.25">
      <c r="A14">
        <f t="shared" si="5"/>
        <v>180</v>
      </c>
      <c r="B14">
        <f t="shared" si="0"/>
        <v>3.1415926535897931</v>
      </c>
      <c r="C14" s="13">
        <f t="shared" si="1"/>
        <v>1.22514845490862E-16</v>
      </c>
      <c r="D14" s="15">
        <f t="shared" si="2"/>
        <v>-1</v>
      </c>
      <c r="E14">
        <f t="shared" si="3"/>
        <v>9666.8445113209746</v>
      </c>
      <c r="F14">
        <f t="shared" si="4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"/>
  <sheetViews>
    <sheetView workbookViewId="0">
      <selection activeCell="M18" sqref="M18"/>
    </sheetView>
  </sheetViews>
  <sheetFormatPr defaultRowHeight="15" x14ac:dyDescent="0.25"/>
  <sheetData>
    <row r="1" spans="1:52" x14ac:dyDescent="0.25">
      <c r="A1" s="20" t="s">
        <v>13</v>
      </c>
      <c r="B1" s="18">
        <v>50</v>
      </c>
    </row>
    <row r="2" spans="1:52" x14ac:dyDescent="0.25">
      <c r="A2" s="19" t="s">
        <v>14</v>
      </c>
      <c r="B2" s="18">
        <v>0.1</v>
      </c>
    </row>
    <row r="3" spans="1:52" x14ac:dyDescent="0.25">
      <c r="A3" s="20" t="s">
        <v>15</v>
      </c>
      <c r="B3" s="18">
        <v>0</v>
      </c>
    </row>
    <row r="4" spans="1:52" x14ac:dyDescent="0.25">
      <c r="A4" s="19" t="s">
        <v>16</v>
      </c>
      <c r="B4" s="18">
        <v>0.7</v>
      </c>
    </row>
    <row r="6" spans="1:52" x14ac:dyDescent="0.25">
      <c r="A6" s="18" t="s">
        <v>17</v>
      </c>
      <c r="B6" s="18">
        <v>0</v>
      </c>
      <c r="C6" s="18">
        <f>1+B6</f>
        <v>1</v>
      </c>
      <c r="D6" s="18">
        <f t="shared" ref="D6:AZ6" si="0">1+C6</f>
        <v>2</v>
      </c>
      <c r="E6" s="18">
        <f t="shared" si="0"/>
        <v>3</v>
      </c>
      <c r="F6" s="18">
        <f t="shared" si="0"/>
        <v>4</v>
      </c>
      <c r="G6" s="18">
        <f t="shared" si="0"/>
        <v>5</v>
      </c>
      <c r="H6" s="18">
        <f t="shared" si="0"/>
        <v>6</v>
      </c>
      <c r="I6" s="18">
        <f t="shared" si="0"/>
        <v>7</v>
      </c>
      <c r="J6" s="18">
        <f t="shared" si="0"/>
        <v>8</v>
      </c>
      <c r="K6" s="18">
        <f t="shared" si="0"/>
        <v>9</v>
      </c>
      <c r="L6" s="18">
        <f t="shared" si="0"/>
        <v>10</v>
      </c>
      <c r="M6" s="18">
        <f t="shared" si="0"/>
        <v>11</v>
      </c>
      <c r="N6" s="18">
        <f t="shared" si="0"/>
        <v>12</v>
      </c>
      <c r="O6" s="18">
        <f t="shared" si="0"/>
        <v>13</v>
      </c>
      <c r="P6" s="18">
        <f t="shared" si="0"/>
        <v>14</v>
      </c>
      <c r="Q6" s="18">
        <f t="shared" si="0"/>
        <v>15</v>
      </c>
      <c r="R6" s="18">
        <f t="shared" si="0"/>
        <v>16</v>
      </c>
      <c r="S6" s="18">
        <f t="shared" si="0"/>
        <v>17</v>
      </c>
      <c r="T6" s="18">
        <f t="shared" si="0"/>
        <v>18</v>
      </c>
      <c r="U6" s="18">
        <f t="shared" si="0"/>
        <v>19</v>
      </c>
      <c r="V6" s="18">
        <f t="shared" si="0"/>
        <v>20</v>
      </c>
      <c r="W6" s="18">
        <f t="shared" si="0"/>
        <v>21</v>
      </c>
      <c r="X6" s="18">
        <f t="shared" si="0"/>
        <v>22</v>
      </c>
      <c r="Y6" s="18">
        <f t="shared" si="0"/>
        <v>23</v>
      </c>
      <c r="Z6" s="18">
        <f t="shared" si="0"/>
        <v>24</v>
      </c>
      <c r="AA6" s="18">
        <f t="shared" si="0"/>
        <v>25</v>
      </c>
      <c r="AB6" s="18">
        <f t="shared" si="0"/>
        <v>26</v>
      </c>
      <c r="AC6" s="18">
        <f t="shared" si="0"/>
        <v>27</v>
      </c>
      <c r="AD6" s="18">
        <f t="shared" si="0"/>
        <v>28</v>
      </c>
      <c r="AE6" s="18">
        <f t="shared" si="0"/>
        <v>29</v>
      </c>
      <c r="AF6" s="18">
        <f t="shared" si="0"/>
        <v>30</v>
      </c>
      <c r="AG6" s="18">
        <f t="shared" si="0"/>
        <v>31</v>
      </c>
      <c r="AH6" s="18">
        <f t="shared" si="0"/>
        <v>32</v>
      </c>
      <c r="AI6" s="18">
        <f t="shared" si="0"/>
        <v>33</v>
      </c>
      <c r="AJ6" s="18">
        <f t="shared" si="0"/>
        <v>34</v>
      </c>
      <c r="AK6" s="18">
        <f t="shared" si="0"/>
        <v>35</v>
      </c>
      <c r="AL6" s="18">
        <f t="shared" si="0"/>
        <v>36</v>
      </c>
      <c r="AM6" s="18">
        <f t="shared" si="0"/>
        <v>37</v>
      </c>
      <c r="AN6" s="18">
        <f t="shared" si="0"/>
        <v>38</v>
      </c>
      <c r="AO6" s="18">
        <f t="shared" si="0"/>
        <v>39</v>
      </c>
      <c r="AP6" s="18">
        <f t="shared" si="0"/>
        <v>40</v>
      </c>
      <c r="AQ6" s="18">
        <f t="shared" si="0"/>
        <v>41</v>
      </c>
      <c r="AR6" s="18">
        <f t="shared" si="0"/>
        <v>42</v>
      </c>
      <c r="AS6" s="18">
        <f t="shared" si="0"/>
        <v>43</v>
      </c>
      <c r="AT6" s="18">
        <f t="shared" si="0"/>
        <v>44</v>
      </c>
      <c r="AU6" s="18">
        <f t="shared" si="0"/>
        <v>45</v>
      </c>
      <c r="AV6" s="18">
        <f t="shared" si="0"/>
        <v>46</v>
      </c>
      <c r="AW6" s="18">
        <f t="shared" si="0"/>
        <v>47</v>
      </c>
      <c r="AX6" s="18">
        <f t="shared" si="0"/>
        <v>48</v>
      </c>
      <c r="AY6" s="18">
        <f t="shared" si="0"/>
        <v>49</v>
      </c>
      <c r="AZ6" s="18">
        <f t="shared" si="0"/>
        <v>50</v>
      </c>
    </row>
    <row r="7" spans="1:52" x14ac:dyDescent="0.25">
      <c r="A7" s="18" t="s">
        <v>10</v>
      </c>
      <c r="B7" s="18">
        <f ca="1">$B$1*EXP(-$B$2*B$7)*SIN((SQRT($B$4^2-$B$2^2))*B$7+$B$3)</f>
        <v>0</v>
      </c>
      <c r="C7" s="18">
        <f t="shared" ref="C7:AZ7" ca="1" si="1">$B$1*EXP(-$B$2*C$7)*SIN((SQRT($B$4^2-$B$2^2))*C$7+$B$3)</f>
        <v>28.89642679745609</v>
      </c>
      <c r="D7" s="18">
        <f t="shared" ca="1" si="1"/>
        <v>40.236834050835128</v>
      </c>
      <c r="E7" s="18">
        <f t="shared" ca="1" si="1"/>
        <v>32.369392645943194</v>
      </c>
      <c r="F7" s="18">
        <f t="shared" ca="1" si="1"/>
        <v>12.129632450303735</v>
      </c>
      <c r="G7" s="18">
        <f t="shared" ca="1" si="1"/>
        <v>-9.6119085995260569</v>
      </c>
      <c r="H7" s="18">
        <f t="shared" ca="1" si="1"/>
        <v>-23.315006755721488</v>
      </c>
      <c r="I7" s="18">
        <f t="shared" ca="1" si="1"/>
        <v>-24.595419667373239</v>
      </c>
      <c r="J7" s="18">
        <f t="shared" ca="1" si="1"/>
        <v>-15.159182955189419</v>
      </c>
      <c r="K7" s="18">
        <f t="shared" ca="1" si="1"/>
        <v>-0.9713802298884705</v>
      </c>
      <c r="L7" s="18">
        <f t="shared" ca="1" si="1"/>
        <v>11.058690722662652</v>
      </c>
      <c r="M7" s="18">
        <f t="shared" ca="1" si="1"/>
        <v>16.193974507773447</v>
      </c>
      <c r="N7" s="18">
        <f t="shared" ca="1" si="1"/>
        <v>13.495212173577212</v>
      </c>
      <c r="O7" s="18">
        <f t="shared" ca="1" si="1"/>
        <v>5.5329053751012118</v>
      </c>
      <c r="P7" s="18">
        <f t="shared" ca="1" si="1"/>
        <v>-3.344650263768862</v>
      </c>
      <c r="Q7" s="18">
        <f t="shared" ca="1" si="1"/>
        <v>-9.1872185716732933</v>
      </c>
      <c r="R7" s="18">
        <f t="shared" ca="1" si="1"/>
        <v>-10.054375919633689</v>
      </c>
      <c r="S7" s="18">
        <f t="shared" ca="1" si="1"/>
        <v>-6.4783589549042357</v>
      </c>
      <c r="T7" s="18">
        <f t="shared" ca="1" si="1"/>
        <v>-0.78896517992694393</v>
      </c>
      <c r="U7" s="18">
        <f t="shared" ca="1" si="1"/>
        <v>4.2054370166559529</v>
      </c>
      <c r="V7" s="18">
        <f t="shared" ca="1" si="1"/>
        <v>6.5018114929176374</v>
      </c>
      <c r="W7" s="18">
        <f t="shared" ca="1" si="1"/>
        <v>5.6103278229240328</v>
      </c>
      <c r="X7" s="18">
        <f t="shared" ca="1" si="1"/>
        <v>2.488868841763364</v>
      </c>
      <c r="Y7" s="18">
        <f t="shared" ca="1" si="1"/>
        <v>-1.1277221122903909</v>
      </c>
      <c r="Z7" s="18">
        <f t="shared" ca="1" si="1"/>
        <v>-3.6080102942200574</v>
      </c>
      <c r="AA7" s="18">
        <f t="shared" ca="1" si="1"/>
        <v>-4.1006737288806274</v>
      </c>
      <c r="AB7" s="18">
        <f t="shared" ca="1" si="1"/>
        <v>-2.7559947951208246</v>
      </c>
      <c r="AC7" s="18">
        <f t="shared" ca="1" si="1"/>
        <v>-0.48023769688907925</v>
      </c>
      <c r="AD7" s="18">
        <f t="shared" ca="1" si="1"/>
        <v>1.5877106373257275</v>
      </c>
      <c r="AE7" s="18">
        <f t="shared" ca="1" si="1"/>
        <v>2.6039932985429197</v>
      </c>
      <c r="AF7" s="18">
        <f t="shared" ca="1" si="1"/>
        <v>2.3260233534157684</v>
      </c>
      <c r="AG7" s="18">
        <f t="shared" ca="1" si="1"/>
        <v>1.1069021909315524</v>
      </c>
      <c r="AH7" s="18">
        <f t="shared" ca="1" si="1"/>
        <v>-0.36308072150749149</v>
      </c>
      <c r="AI7" s="18">
        <f t="shared" ca="1" si="1"/>
        <v>-1.4118266722828638</v>
      </c>
      <c r="AJ7" s="18">
        <f t="shared" ca="1" si="1"/>
        <v>-1.6686329199052428</v>
      </c>
      <c r="AK7" s="18">
        <f t="shared" ca="1" si="1"/>
        <v>-1.1675822578373516</v>
      </c>
      <c r="AL7" s="18">
        <f t="shared" ca="1" si="1"/>
        <v>-0.25963901191854449</v>
      </c>
      <c r="AM7" s="18">
        <f t="shared" ca="1" si="1"/>
        <v>0.59440111815085406</v>
      </c>
      <c r="AN7" s="18">
        <f t="shared" ca="1" si="1"/>
        <v>1.0402483744575817</v>
      </c>
      <c r="AO7" s="18">
        <f t="shared" ca="1" si="1"/>
        <v>0.96183953795761656</v>
      </c>
      <c r="AP7" s="18">
        <f t="shared" ca="1" si="1"/>
        <v>0.48763028129508429</v>
      </c>
      <c r="AQ7" s="18">
        <f t="shared" ca="1" si="1"/>
        <v>-0.10848674716778621</v>
      </c>
      <c r="AR7" s="18">
        <f t="shared" ca="1" si="1"/>
        <v>-0.55030029562956106</v>
      </c>
      <c r="AS7" s="18">
        <f t="shared" ca="1" si="1"/>
        <v>-0.67744429721933286</v>
      </c>
      <c r="AT7" s="18">
        <f t="shared" ca="1" si="1"/>
        <v>-0.49275964303035819</v>
      </c>
      <c r="AU7" s="18">
        <f t="shared" ca="1" si="1"/>
        <v>-0.13149876301080163</v>
      </c>
      <c r="AV7" s="18">
        <f t="shared" ca="1" si="1"/>
        <v>0.22033200033407072</v>
      </c>
      <c r="AW7" s="18">
        <f t="shared" ca="1" si="1"/>
        <v>0.4144634098782905</v>
      </c>
      <c r="AX7" s="18">
        <f t="shared" ca="1" si="1"/>
        <v>0.39672705588163965</v>
      </c>
      <c r="AY7" s="18">
        <f t="shared" ca="1" si="1"/>
        <v>0.21308871182990535</v>
      </c>
      <c r="AZ7" s="18">
        <f t="shared" ca="1" si="1"/>
        <v>-2.809723083858259E-2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0" sqref="B10"/>
    </sheetView>
  </sheetViews>
  <sheetFormatPr defaultRowHeight="15" x14ac:dyDescent="0.25"/>
  <cols>
    <col min="1" max="1" width="13.42578125" customWidth="1"/>
    <col min="2" max="2" width="18.42578125" customWidth="1"/>
  </cols>
  <sheetData>
    <row r="1" spans="1:2" x14ac:dyDescent="0.25">
      <c r="A1" s="16" t="s">
        <v>18</v>
      </c>
      <c r="B1" s="21"/>
    </row>
    <row r="2" spans="1:2" x14ac:dyDescent="0.25">
      <c r="A2" s="19" t="s">
        <v>19</v>
      </c>
      <c r="B2" s="18">
        <v>3</v>
      </c>
    </row>
    <row r="3" spans="1:2" x14ac:dyDescent="0.25">
      <c r="A3" s="19" t="s">
        <v>20</v>
      </c>
      <c r="B3" s="18">
        <v>4</v>
      </c>
    </row>
    <row r="4" spans="1:2" x14ac:dyDescent="0.25">
      <c r="A4" s="19" t="s">
        <v>21</v>
      </c>
      <c r="B4" s="18">
        <v>5</v>
      </c>
    </row>
    <row r="5" spans="1:2" x14ac:dyDescent="0.25">
      <c r="A5" s="19"/>
      <c r="B5" s="18"/>
    </row>
    <row r="6" spans="1:2" x14ac:dyDescent="0.25">
      <c r="A6" s="19" t="s">
        <v>22</v>
      </c>
      <c r="B6" s="18">
        <f>(a+b+т)/2</f>
        <v>6</v>
      </c>
    </row>
    <row r="7" spans="1:2" x14ac:dyDescent="0.25">
      <c r="A7" s="19" t="s">
        <v>23</v>
      </c>
      <c r="B7" s="18">
        <f>SQRT((P*(P-a)*(P-b)*(P-т)))</f>
        <v>6</v>
      </c>
    </row>
    <row r="8" spans="1:2" x14ac:dyDescent="0.25">
      <c r="A8" s="19"/>
      <c r="B8" s="18"/>
    </row>
    <row r="9" spans="1:2" x14ac:dyDescent="0.25">
      <c r="A9" s="19"/>
      <c r="B9" s="18"/>
    </row>
    <row r="10" spans="1:2" x14ac:dyDescent="0.25">
      <c r="A10" s="19" t="s">
        <v>24</v>
      </c>
      <c r="B10" s="18">
        <f>DEGREES(ACOS((b^2+т^2-a^2)/(2*b*т)))</f>
        <v>36.869897645844013</v>
      </c>
    </row>
    <row r="11" spans="1:2" x14ac:dyDescent="0.25">
      <c r="A11" s="19" t="s">
        <v>25</v>
      </c>
      <c r="B11" s="18">
        <f>DEGREES(ACOS((a^2+т^2-b^2)/(2*a*т)))</f>
        <v>53.13010235415598</v>
      </c>
    </row>
    <row r="12" spans="1:2" x14ac:dyDescent="0.25">
      <c r="A12" s="19" t="s">
        <v>26</v>
      </c>
      <c r="B12" s="18">
        <f>DEGREES(ACOS((b^2+a^2-т^2)/(2*b*a)))</f>
        <v>90</v>
      </c>
    </row>
    <row r="13" spans="1:2" x14ac:dyDescent="0.25">
      <c r="A13" s="19" t="s">
        <v>27</v>
      </c>
      <c r="B13" s="18">
        <f>SUM(B10:B12)</f>
        <v>180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7</vt:i4>
      </vt:variant>
    </vt:vector>
  </HeadingPairs>
  <TitlesOfParts>
    <vt:vector size="13" baseType="lpstr">
      <vt:lpstr>Расчет поформуле</vt:lpstr>
      <vt:lpstr>Таблица значений функций</vt:lpstr>
      <vt:lpstr>Таблица функции 2-х переменных</vt:lpstr>
      <vt:lpstr>Таблица в график</vt:lpstr>
      <vt:lpstr>Расчет колебаний</vt:lpstr>
      <vt:lpstr>Площадь и углы треугольника</vt:lpstr>
      <vt:lpstr>a</vt:lpstr>
      <vt:lpstr>b</vt:lpstr>
      <vt:lpstr>c_</vt:lpstr>
      <vt:lpstr>P</vt:lpstr>
      <vt:lpstr>X_</vt:lpstr>
      <vt:lpstr>Y_</vt:lpstr>
      <vt:lpstr>т</vt:lpstr>
    </vt:vector>
  </TitlesOfParts>
  <Company>Псковский государственный университет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Авраамов Эльдар Потапович</dc:creator>
  <cp:lastModifiedBy>User</cp:lastModifiedBy>
  <dcterms:created xsi:type="dcterms:W3CDTF">2024-03-13T11:25:15Z</dcterms:created>
  <dcterms:modified xsi:type="dcterms:W3CDTF">2024-04-01T14:43:18Z</dcterms:modified>
</cp:coreProperties>
</file>