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Табель" sheetId="1" r:id="rId1"/>
    <sheet name="Наряд" sheetId="2" r:id="rId2"/>
    <sheet name="Наряд(New)" sheetId="4" r:id="rId3"/>
  </sheets>
  <calcPr calcId="152511"/>
</workbook>
</file>

<file path=xl/calcChain.xml><?xml version="1.0" encoding="utf-8"?>
<calcChain xmlns="http://schemas.openxmlformats.org/spreadsheetml/2006/main">
  <c r="I18" i="4" l="1"/>
  <c r="H18" i="4"/>
  <c r="E18" i="4"/>
  <c r="D18" i="4"/>
  <c r="K16" i="4"/>
  <c r="J16" i="4"/>
  <c r="F16" i="4"/>
  <c r="G16" i="4" s="1"/>
  <c r="K15" i="4"/>
  <c r="J15" i="4"/>
  <c r="F15" i="4"/>
  <c r="G15" i="4" s="1"/>
  <c r="K14" i="4"/>
  <c r="J14" i="4"/>
  <c r="F14" i="4"/>
  <c r="G14" i="4" s="1"/>
  <c r="K13" i="4"/>
  <c r="J13" i="4"/>
  <c r="F13" i="4"/>
  <c r="G13" i="4" s="1"/>
  <c r="K12" i="4"/>
  <c r="J12" i="4"/>
  <c r="F12" i="4"/>
  <c r="G12" i="4" s="1"/>
  <c r="K11" i="4"/>
  <c r="J11" i="4"/>
  <c r="F11" i="4"/>
  <c r="G11" i="4" s="1"/>
  <c r="K10" i="4"/>
  <c r="J10" i="4"/>
  <c r="F10" i="4"/>
  <c r="G10" i="4" s="1"/>
  <c r="K9" i="4"/>
  <c r="J9" i="4"/>
  <c r="F9" i="4"/>
  <c r="G9" i="4" s="1"/>
  <c r="K8" i="4"/>
  <c r="J8" i="4"/>
  <c r="F8" i="4"/>
  <c r="G8" i="4" s="1"/>
  <c r="K7" i="4"/>
  <c r="J7" i="4"/>
  <c r="F7" i="4"/>
  <c r="G7" i="4" s="1"/>
  <c r="K6" i="4"/>
  <c r="J6" i="4"/>
  <c r="F6" i="4"/>
  <c r="G6" i="4" s="1"/>
  <c r="K5" i="4"/>
  <c r="J5" i="4"/>
  <c r="F5" i="4"/>
  <c r="G5" i="4" s="1"/>
  <c r="K4" i="4"/>
  <c r="K18" i="4" s="1"/>
  <c r="J4" i="4"/>
  <c r="J18" i="4" s="1"/>
  <c r="F4" i="4"/>
  <c r="G4" i="4" s="1"/>
  <c r="G18" i="2"/>
  <c r="F18" i="2"/>
  <c r="E18" i="2"/>
  <c r="D18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H18" i="2" s="1"/>
  <c r="G6" i="2"/>
  <c r="Q11" i="1"/>
  <c r="Q7" i="1"/>
  <c r="C9" i="1"/>
  <c r="C8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Q10" i="1" s="1"/>
  <c r="P9" i="1"/>
  <c r="O9" i="1"/>
  <c r="N9" i="1"/>
  <c r="M9" i="1"/>
  <c r="L9" i="1"/>
  <c r="K9" i="1"/>
  <c r="J9" i="1"/>
  <c r="I9" i="1"/>
  <c r="H9" i="1"/>
  <c r="G9" i="1"/>
  <c r="F9" i="1"/>
  <c r="E9" i="1"/>
  <c r="D9" i="1"/>
  <c r="Q9" i="1"/>
  <c r="P8" i="1"/>
  <c r="O8" i="1"/>
  <c r="N8" i="1"/>
  <c r="M8" i="1"/>
  <c r="L8" i="1"/>
  <c r="K8" i="1"/>
  <c r="J8" i="1"/>
  <c r="I8" i="1"/>
  <c r="H8" i="1"/>
  <c r="G8" i="1"/>
  <c r="F8" i="1"/>
  <c r="E8" i="1"/>
  <c r="D8" i="1"/>
  <c r="Q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G18" i="4" l="1"/>
  <c r="F18" i="4"/>
</calcChain>
</file>

<file path=xl/sharedStrings.xml><?xml version="1.0" encoding="utf-8"?>
<sst xmlns="http://schemas.openxmlformats.org/spreadsheetml/2006/main" count="96" uniqueCount="39">
  <si>
    <t>Табель учёта рабочего времени</t>
  </si>
  <si>
    <t>Период:</t>
  </si>
  <si>
    <t>с</t>
  </si>
  <si>
    <t>по</t>
  </si>
  <si>
    <t>Кафедра:</t>
  </si>
  <si>
    <t>Высшая математика</t>
  </si>
  <si>
    <t>ФИО</t>
  </si>
  <si>
    <t>Ставка</t>
  </si>
  <si>
    <t>Число рабочих дней месяца</t>
  </si>
  <si>
    <t>Итого часов</t>
  </si>
  <si>
    <t>Иванов И.И.</t>
  </si>
  <si>
    <t>Петров П.П.</t>
  </si>
  <si>
    <t>Сидоров С.С.</t>
  </si>
  <si>
    <t>Коцюбинский А.А.</t>
  </si>
  <si>
    <t>Всего</t>
  </si>
  <si>
    <t>Наряд №</t>
  </si>
  <si>
    <t>на сдельную работу</t>
  </si>
  <si>
    <t>Дата</t>
  </si>
  <si>
    <t>Описание работы</t>
  </si>
  <si>
    <t>Ед.изм</t>
  </si>
  <si>
    <t>План</t>
  </si>
  <si>
    <t>Норма на 1 шт.</t>
  </si>
  <si>
    <t>Расценка</t>
  </si>
  <si>
    <t>Норма</t>
  </si>
  <si>
    <t>Сумма заработка</t>
  </si>
  <si>
    <t>Нормо часы</t>
  </si>
  <si>
    <t>Резка</t>
  </si>
  <si>
    <t>шт.</t>
  </si>
  <si>
    <t>Обточка</t>
  </si>
  <si>
    <t>Сверление</t>
  </si>
  <si>
    <t>Шлифовка</t>
  </si>
  <si>
    <t>Итого:</t>
  </si>
  <si>
    <t>Дата выдачи наряда:</t>
  </si>
  <si>
    <t>Процент от нормативной расценки за деталь</t>
  </si>
  <si>
    <t>Принято</t>
  </si>
  <si>
    <t>Брак</t>
  </si>
  <si>
    <t>Кол-во</t>
  </si>
  <si>
    <t>Сумма за брак</t>
  </si>
  <si>
    <t>Смазка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</si>
</sst>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F800]dddd\,\ mmmm\ dd\,\ yyyy"/>
    <numFmt numFmtId="165" formatCode="d/m;@"/>
    <numFmt numFmtId="166" formatCode="0.0"/>
    <numFmt numFmtId="167" formatCode="#,##0.00&quot; час.&quot;"/>
    <numFmt numFmtId="169" formatCode="#,##0.00&quot; руб.&quot;"/>
    <numFmt numFmtId="170" formatCode="0&quot; мин.&quot;"/>
    <numFmt numFmtId="171" formatCode="0&quot; ч.&quot;"/>
    <numFmt numFmtId="172" formatCode="[$-419]dd\ mmm\ 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167" fontId="0" fillId="0" borderId="20" xfId="0" applyNumberForma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/>
    <xf numFmtId="0" fontId="1" fillId="0" borderId="22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" fillId="0" borderId="0" xfId="0" applyFont="1" applyAlignment="1">
      <alignment horizontal="right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23" xfId="0" applyBorder="1"/>
    <xf numFmtId="0" fontId="0" fillId="0" borderId="26" xfId="0" applyBorder="1"/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27" xfId="0" applyNumberFormat="1" applyBorder="1"/>
    <xf numFmtId="0" fontId="0" fillId="0" borderId="27" xfId="0" applyBorder="1"/>
    <xf numFmtId="0" fontId="0" fillId="0" borderId="27" xfId="0" applyBorder="1" applyAlignment="1">
      <alignment horizontal="center"/>
    </xf>
    <xf numFmtId="169" fontId="0" fillId="0" borderId="30" xfId="0" applyNumberFormat="1" applyBorder="1"/>
    <xf numFmtId="170" fontId="0" fillId="0" borderId="27" xfId="0" applyNumberFormat="1" applyBorder="1"/>
    <xf numFmtId="169" fontId="0" fillId="0" borderId="27" xfId="0" applyNumberFormat="1" applyBorder="1"/>
    <xf numFmtId="171" fontId="0" fillId="0" borderId="27" xfId="0" applyNumberFormat="1" applyBorder="1"/>
    <xf numFmtId="14" fontId="0" fillId="0" borderId="30" xfId="0" applyNumberFormat="1" applyBorder="1"/>
    <xf numFmtId="0" fontId="0" fillId="0" borderId="30" xfId="0" applyBorder="1"/>
    <xf numFmtId="0" fontId="0" fillId="0" borderId="30" xfId="0" applyBorder="1" applyAlignment="1">
      <alignment horizontal="center"/>
    </xf>
    <xf numFmtId="170" fontId="0" fillId="0" borderId="30" xfId="0" applyNumberFormat="1" applyBorder="1"/>
    <xf numFmtId="171" fontId="0" fillId="0" borderId="1" xfId="0" applyNumberFormat="1" applyBorder="1"/>
    <xf numFmtId="0" fontId="0" fillId="0" borderId="1" xfId="0" applyBorder="1"/>
    <xf numFmtId="0" fontId="0" fillId="0" borderId="32" xfId="0" applyBorder="1" applyAlignment="1">
      <alignment horizontal="center"/>
    </xf>
    <xf numFmtId="0" fontId="4" fillId="0" borderId="23" xfId="0" applyFont="1" applyBorder="1"/>
    <xf numFmtId="169" fontId="4" fillId="0" borderId="23" xfId="0" applyNumberFormat="1" applyFont="1" applyBorder="1"/>
    <xf numFmtId="170" fontId="4" fillId="0" borderId="23" xfId="0" applyNumberFormat="1" applyFont="1" applyBorder="1"/>
    <xf numFmtId="171" fontId="4" fillId="0" borderId="33" xfId="0" applyNumberFormat="1" applyFont="1" applyBorder="1"/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172" fontId="0" fillId="0" borderId="5" xfId="0" applyNumberFormat="1" applyBorder="1" applyAlignment="1">
      <alignment horizontal="center"/>
    </xf>
    <xf numFmtId="0" fontId="0" fillId="0" borderId="28" xfId="0" applyBorder="1"/>
    <xf numFmtId="0" fontId="1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0" borderId="0" xfId="0" applyNumberFormat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169" fontId="0" fillId="0" borderId="23" xfId="0" applyNumberFormat="1" applyBorder="1"/>
    <xf numFmtId="171" fontId="0" fillId="0" borderId="33" xfId="0" applyNumberFormat="1" applyBorder="1"/>
    <xf numFmtId="17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>
      <selection activeCell="G22" sqref="G22"/>
    </sheetView>
  </sheetViews>
  <sheetFormatPr defaultRowHeight="15" x14ac:dyDescent="0.25"/>
  <cols>
    <col min="1" max="1" width="17.42578125" customWidth="1"/>
    <col min="2" max="2" width="8.5703125" customWidth="1"/>
    <col min="3" max="4" width="6" customWidth="1"/>
    <col min="5" max="16" width="6.140625" customWidth="1"/>
    <col min="17" max="17" width="12.7109375" customWidth="1"/>
  </cols>
  <sheetData>
    <row r="1" spans="1:17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spans="1:17" x14ac:dyDescent="0.25">
      <c r="A2" s="3" t="s">
        <v>1</v>
      </c>
      <c r="B2" s="4" t="s">
        <v>2</v>
      </c>
      <c r="C2" s="5">
        <v>38733</v>
      </c>
      <c r="D2" s="6"/>
      <c r="E2" s="6"/>
      <c r="F2" s="7"/>
      <c r="G2" s="4"/>
      <c r="H2" s="4"/>
      <c r="I2" s="8" t="s">
        <v>3</v>
      </c>
      <c r="J2" s="8"/>
      <c r="K2" s="5">
        <v>38748</v>
      </c>
      <c r="L2" s="6"/>
      <c r="M2" s="6"/>
      <c r="N2" s="7"/>
      <c r="O2" s="4"/>
      <c r="P2" s="4"/>
      <c r="Q2" s="9"/>
    </row>
    <row r="3" spans="1:17" ht="19.5" thickBot="1" x14ac:dyDescent="0.3">
      <c r="A3" s="3" t="s">
        <v>4</v>
      </c>
      <c r="B3" s="28" t="s">
        <v>5</v>
      </c>
      <c r="C3" s="28"/>
      <c r="D3" s="28"/>
      <c r="E3" s="28"/>
      <c r="F3" s="28"/>
      <c r="G3" s="4"/>
      <c r="H3" s="4"/>
      <c r="I3" s="4"/>
      <c r="J3" s="4"/>
      <c r="K3" s="4"/>
      <c r="L3" s="4"/>
      <c r="M3" s="4"/>
      <c r="N3" s="4"/>
      <c r="O3" s="4"/>
      <c r="P3" s="4"/>
      <c r="Q3" s="9"/>
    </row>
    <row r="4" spans="1:17" ht="15.7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9"/>
    </row>
    <row r="5" spans="1:17" x14ac:dyDescent="0.25">
      <c r="A5" s="10" t="s">
        <v>6</v>
      </c>
      <c r="B5" s="11" t="s">
        <v>7</v>
      </c>
      <c r="C5" s="12" t="s">
        <v>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5" t="s">
        <v>9</v>
      </c>
    </row>
    <row r="6" spans="1:17" ht="15.75" thickBot="1" x14ac:dyDescent="0.3">
      <c r="A6" s="16"/>
      <c r="B6" s="17"/>
      <c r="C6" s="18">
        <v>45307</v>
      </c>
      <c r="D6" s="18">
        <v>45308</v>
      </c>
      <c r="E6" s="18">
        <v>45309</v>
      </c>
      <c r="F6" s="18">
        <v>45310</v>
      </c>
      <c r="G6" s="18">
        <v>45311</v>
      </c>
      <c r="H6" s="18">
        <v>45312</v>
      </c>
      <c r="I6" s="18">
        <v>45314</v>
      </c>
      <c r="J6" s="18">
        <v>45315</v>
      </c>
      <c r="K6" s="18">
        <v>45316</v>
      </c>
      <c r="L6" s="19">
        <v>45317</v>
      </c>
      <c r="M6" s="19">
        <v>45318</v>
      </c>
      <c r="N6" s="19">
        <v>45319</v>
      </c>
      <c r="O6" s="19">
        <v>45321</v>
      </c>
      <c r="P6" s="19">
        <v>45322</v>
      </c>
      <c r="Q6" s="20"/>
    </row>
    <row r="7" spans="1:17" ht="15.75" thickTop="1" x14ac:dyDescent="0.25">
      <c r="A7" s="21" t="s">
        <v>10</v>
      </c>
      <c r="B7" s="22">
        <v>1</v>
      </c>
      <c r="C7" s="22">
        <f>6*$B7</f>
        <v>6</v>
      </c>
      <c r="D7" s="22">
        <f t="shared" ref="D7:P7" si="0">6*$B7</f>
        <v>6</v>
      </c>
      <c r="E7" s="22">
        <f t="shared" si="0"/>
        <v>6</v>
      </c>
      <c r="F7" s="22">
        <f t="shared" si="0"/>
        <v>6</v>
      </c>
      <c r="G7" s="22">
        <f t="shared" si="0"/>
        <v>6</v>
      </c>
      <c r="H7" s="22">
        <f>3*$B7</f>
        <v>3</v>
      </c>
      <c r="I7" s="22">
        <f t="shared" si="0"/>
        <v>6</v>
      </c>
      <c r="J7" s="22">
        <f t="shared" si="0"/>
        <v>6</v>
      </c>
      <c r="K7" s="22">
        <f t="shared" si="0"/>
        <v>6</v>
      </c>
      <c r="L7" s="23">
        <f t="shared" si="0"/>
        <v>6</v>
      </c>
      <c r="M7" s="23">
        <f>6*$B7</f>
        <v>6</v>
      </c>
      <c r="N7" s="23">
        <f>3*$B7</f>
        <v>3</v>
      </c>
      <c r="O7" s="23">
        <f t="shared" si="0"/>
        <v>6</v>
      </c>
      <c r="P7" s="23">
        <f t="shared" si="0"/>
        <v>6</v>
      </c>
      <c r="Q7" s="29">
        <f>SUM(C7:P7)</f>
        <v>78</v>
      </c>
    </row>
    <row r="8" spans="1:17" x14ac:dyDescent="0.25">
      <c r="A8" s="21" t="s">
        <v>11</v>
      </c>
      <c r="B8" s="23">
        <v>1</v>
      </c>
      <c r="C8" s="23">
        <f>6*$B8</f>
        <v>6</v>
      </c>
      <c r="D8" s="23">
        <f t="shared" ref="C8:P10" si="1">6*$B8</f>
        <v>6</v>
      </c>
      <c r="E8" s="23">
        <f t="shared" si="1"/>
        <v>6</v>
      </c>
      <c r="F8" s="23">
        <f t="shared" si="1"/>
        <v>6</v>
      </c>
      <c r="G8" s="23">
        <f t="shared" si="1"/>
        <v>6</v>
      </c>
      <c r="H8" s="23">
        <f t="shared" ref="H8:H10" si="2">3*$B8</f>
        <v>3</v>
      </c>
      <c r="I8" s="23">
        <f t="shared" si="1"/>
        <v>6</v>
      </c>
      <c r="J8" s="23">
        <f t="shared" si="1"/>
        <v>6</v>
      </c>
      <c r="K8" s="23">
        <f t="shared" si="1"/>
        <v>6</v>
      </c>
      <c r="L8" s="23">
        <f t="shared" si="1"/>
        <v>6</v>
      </c>
      <c r="M8" s="23">
        <f t="shared" si="1"/>
        <v>6</v>
      </c>
      <c r="N8" s="23">
        <f t="shared" ref="N8:N10" si="3">3*$B8</f>
        <v>3</v>
      </c>
      <c r="O8" s="23">
        <f t="shared" si="1"/>
        <v>6</v>
      </c>
      <c r="P8" s="23">
        <f t="shared" si="1"/>
        <v>6</v>
      </c>
      <c r="Q8" s="29">
        <f t="shared" ref="Q8:Q10" si="4">SUM(C8:P8)</f>
        <v>78</v>
      </c>
    </row>
    <row r="9" spans="1:17" x14ac:dyDescent="0.25">
      <c r="A9" s="21" t="s">
        <v>12</v>
      </c>
      <c r="B9" s="23">
        <v>1</v>
      </c>
      <c r="C9" s="23">
        <f>6*$B9</f>
        <v>6</v>
      </c>
      <c r="D9" s="23">
        <f t="shared" si="1"/>
        <v>6</v>
      </c>
      <c r="E9" s="23">
        <f t="shared" si="1"/>
        <v>6</v>
      </c>
      <c r="F9" s="23">
        <f t="shared" si="1"/>
        <v>6</v>
      </c>
      <c r="G9" s="23">
        <f t="shared" si="1"/>
        <v>6</v>
      </c>
      <c r="H9" s="23">
        <f t="shared" si="2"/>
        <v>3</v>
      </c>
      <c r="I9" s="23">
        <f t="shared" si="1"/>
        <v>6</v>
      </c>
      <c r="J9" s="23">
        <f t="shared" si="1"/>
        <v>6</v>
      </c>
      <c r="K9" s="23">
        <f t="shared" si="1"/>
        <v>6</v>
      </c>
      <c r="L9" s="23">
        <f t="shared" si="1"/>
        <v>6</v>
      </c>
      <c r="M9" s="23">
        <f t="shared" si="1"/>
        <v>6</v>
      </c>
      <c r="N9" s="23">
        <f t="shared" si="3"/>
        <v>3</v>
      </c>
      <c r="O9" s="23">
        <f t="shared" si="1"/>
        <v>6</v>
      </c>
      <c r="P9" s="23">
        <f t="shared" si="1"/>
        <v>6</v>
      </c>
      <c r="Q9" s="29">
        <f t="shared" si="4"/>
        <v>78</v>
      </c>
    </row>
    <row r="10" spans="1:17" x14ac:dyDescent="0.25">
      <c r="A10" s="21" t="s">
        <v>13</v>
      </c>
      <c r="B10" s="23">
        <v>0.5</v>
      </c>
      <c r="C10" s="23">
        <f t="shared" si="1"/>
        <v>3</v>
      </c>
      <c r="D10" s="24">
        <f t="shared" si="1"/>
        <v>3</v>
      </c>
      <c r="E10" s="24">
        <f t="shared" si="1"/>
        <v>3</v>
      </c>
      <c r="F10" s="24">
        <f t="shared" si="1"/>
        <v>3</v>
      </c>
      <c r="G10" s="24">
        <f t="shared" si="1"/>
        <v>3</v>
      </c>
      <c r="H10" s="24">
        <f t="shared" si="2"/>
        <v>1.5</v>
      </c>
      <c r="I10" s="24">
        <f t="shared" si="1"/>
        <v>3</v>
      </c>
      <c r="J10" s="24">
        <f t="shared" si="1"/>
        <v>3</v>
      </c>
      <c r="K10" s="24">
        <f t="shared" si="1"/>
        <v>3</v>
      </c>
      <c r="L10" s="24">
        <f t="shared" si="1"/>
        <v>3</v>
      </c>
      <c r="M10" s="24">
        <f t="shared" si="1"/>
        <v>3</v>
      </c>
      <c r="N10" s="24">
        <f t="shared" si="3"/>
        <v>1.5</v>
      </c>
      <c r="O10" s="24">
        <f t="shared" si="1"/>
        <v>3</v>
      </c>
      <c r="P10" s="24">
        <f t="shared" si="1"/>
        <v>3</v>
      </c>
      <c r="Q10" s="29">
        <f t="shared" si="4"/>
        <v>39</v>
      </c>
    </row>
    <row r="11" spans="1:17" ht="15.75" thickBot="1" x14ac:dyDescent="0.3">
      <c r="A11" s="25" t="s">
        <v>14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>
        <f>SUM(Q7:Q10)</f>
        <v>273</v>
      </c>
    </row>
  </sheetData>
  <mergeCells count="10">
    <mergeCell ref="A11:P11"/>
    <mergeCell ref="A1:Q1"/>
    <mergeCell ref="C2:F2"/>
    <mergeCell ref="I2:J2"/>
    <mergeCell ref="K2:N2"/>
    <mergeCell ref="B3:F3"/>
    <mergeCell ref="A5:A6"/>
    <mergeCell ref="B5:B6"/>
    <mergeCell ref="C5:P5"/>
    <mergeCell ref="Q5:Q6"/>
  </mergeCells>
  <pageMargins left="0.7" right="0.7" top="0.75" bottom="0.75" header="0.3" footer="0.3"/>
  <pageSetup paperSize="9" orientation="portrait" r:id="rId1"/>
  <ignoredErrors>
    <ignoredError sqref="H7:H10 N7:N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workbookViewId="0">
      <selection sqref="A1:H21"/>
    </sheetView>
  </sheetViews>
  <sheetFormatPr defaultRowHeight="15" x14ac:dyDescent="0.25"/>
  <cols>
    <col min="1" max="1" width="10" customWidth="1"/>
    <col min="2" max="2" width="11" customWidth="1"/>
    <col min="3" max="3" width="9.28515625" customWidth="1"/>
    <col min="5" max="5" width="10.7109375" customWidth="1"/>
    <col min="7" max="7" width="13.5703125" customWidth="1"/>
  </cols>
  <sheetData>
    <row r="1" spans="1:8" ht="15.75" thickBot="1" x14ac:dyDescent="0.3">
      <c r="A1" s="30" t="s">
        <v>15</v>
      </c>
      <c r="B1" s="31"/>
      <c r="C1" s="31"/>
      <c r="D1" s="32"/>
      <c r="E1" s="33" t="s">
        <v>16</v>
      </c>
      <c r="F1" s="33"/>
      <c r="G1" s="33"/>
      <c r="H1" s="34"/>
    </row>
    <row r="2" spans="1:8" ht="15.75" thickBot="1" x14ac:dyDescent="0.3">
      <c r="A2" s="35"/>
      <c r="C2" s="36" t="s">
        <v>2</v>
      </c>
      <c r="D2" s="37">
        <v>38786</v>
      </c>
      <c r="E2" s="38"/>
      <c r="F2" s="39" t="s">
        <v>3</v>
      </c>
      <c r="G2" s="37">
        <v>38801</v>
      </c>
      <c r="H2" s="46"/>
    </row>
    <row r="3" spans="1:8" ht="15.75" thickBot="1" x14ac:dyDescent="0.3">
      <c r="A3" s="35"/>
      <c r="B3" s="40"/>
      <c r="E3" s="41"/>
      <c r="F3" s="40"/>
      <c r="G3" s="40"/>
      <c r="H3" s="42"/>
    </row>
    <row r="4" spans="1:8" ht="15.75" thickBot="1" x14ac:dyDescent="0.3">
      <c r="A4" s="43" t="s">
        <v>17</v>
      </c>
      <c r="B4" s="44" t="s">
        <v>18</v>
      </c>
      <c r="C4" s="43" t="s">
        <v>19</v>
      </c>
      <c r="D4" s="43" t="s">
        <v>20</v>
      </c>
      <c r="E4" s="38" t="s">
        <v>21</v>
      </c>
      <c r="F4" s="38"/>
      <c r="G4" s="45" t="s">
        <v>14</v>
      </c>
      <c r="H4" s="46"/>
    </row>
    <row r="5" spans="1:8" ht="45.75" thickBot="1" x14ac:dyDescent="0.3">
      <c r="A5" s="47"/>
      <c r="B5" s="48"/>
      <c r="C5" s="47"/>
      <c r="D5" s="49"/>
      <c r="E5" s="50" t="s">
        <v>22</v>
      </c>
      <c r="F5" s="51" t="s">
        <v>23</v>
      </c>
      <c r="G5" s="52" t="s">
        <v>24</v>
      </c>
      <c r="H5" s="53" t="s">
        <v>25</v>
      </c>
    </row>
    <row r="6" spans="1:8" x14ac:dyDescent="0.25">
      <c r="A6" s="54">
        <v>38786</v>
      </c>
      <c r="B6" s="55" t="s">
        <v>26</v>
      </c>
      <c r="C6" s="56" t="s">
        <v>27</v>
      </c>
      <c r="D6" s="56">
        <v>20</v>
      </c>
      <c r="E6" s="57">
        <v>2.5</v>
      </c>
      <c r="F6" s="58">
        <v>15</v>
      </c>
      <c r="G6" s="59">
        <f>D6*E6</f>
        <v>50</v>
      </c>
      <c r="H6" s="60">
        <f>D6*F6/60</f>
        <v>5</v>
      </c>
    </row>
    <row r="7" spans="1:8" x14ac:dyDescent="0.25">
      <c r="A7" s="61">
        <v>38789</v>
      </c>
      <c r="B7" s="62" t="s">
        <v>28</v>
      </c>
      <c r="C7" s="63" t="s">
        <v>27</v>
      </c>
      <c r="D7" s="63">
        <v>20</v>
      </c>
      <c r="E7" s="57">
        <v>8.1999999999999993</v>
      </c>
      <c r="F7" s="64">
        <v>25</v>
      </c>
      <c r="G7" s="57">
        <f t="shared" ref="G7:G16" si="0">D7*E7</f>
        <v>164</v>
      </c>
      <c r="H7" s="65">
        <f t="shared" ref="H7:H16" si="1">D7*F7/60</f>
        <v>8.3333333333333339</v>
      </c>
    </row>
    <row r="8" spans="1:8" x14ac:dyDescent="0.25">
      <c r="A8" s="61">
        <v>38790</v>
      </c>
      <c r="B8" s="62" t="s">
        <v>29</v>
      </c>
      <c r="C8" s="63" t="s">
        <v>27</v>
      </c>
      <c r="D8" s="63">
        <v>10</v>
      </c>
      <c r="E8" s="57">
        <v>9</v>
      </c>
      <c r="F8" s="64">
        <v>50</v>
      </c>
      <c r="G8" s="57">
        <f t="shared" si="0"/>
        <v>90</v>
      </c>
      <c r="H8" s="65">
        <f t="shared" si="1"/>
        <v>8.3333333333333339</v>
      </c>
    </row>
    <row r="9" spans="1:8" x14ac:dyDescent="0.25">
      <c r="A9" s="61">
        <v>38791</v>
      </c>
      <c r="B9" s="62" t="s">
        <v>29</v>
      </c>
      <c r="C9" s="63" t="s">
        <v>27</v>
      </c>
      <c r="D9" s="63">
        <v>10</v>
      </c>
      <c r="E9" s="57">
        <v>9</v>
      </c>
      <c r="F9" s="64">
        <v>50</v>
      </c>
      <c r="G9" s="57">
        <f t="shared" si="0"/>
        <v>90</v>
      </c>
      <c r="H9" s="65">
        <f t="shared" si="1"/>
        <v>8.3333333333333339</v>
      </c>
    </row>
    <row r="10" spans="1:8" x14ac:dyDescent="0.25">
      <c r="A10" s="61">
        <v>38792</v>
      </c>
      <c r="B10" s="62" t="s">
        <v>30</v>
      </c>
      <c r="C10" s="63" t="s">
        <v>27</v>
      </c>
      <c r="D10" s="63">
        <v>20</v>
      </c>
      <c r="E10" s="57">
        <v>7.8</v>
      </c>
      <c r="F10" s="64">
        <v>30</v>
      </c>
      <c r="G10" s="57">
        <f t="shared" si="0"/>
        <v>156</v>
      </c>
      <c r="H10" s="65">
        <f t="shared" si="1"/>
        <v>10</v>
      </c>
    </row>
    <row r="11" spans="1:8" x14ac:dyDescent="0.25">
      <c r="A11" s="61">
        <v>38793</v>
      </c>
      <c r="B11" s="62" t="s">
        <v>26</v>
      </c>
      <c r="C11" s="63" t="s">
        <v>27</v>
      </c>
      <c r="D11" s="63">
        <v>25</v>
      </c>
      <c r="E11" s="57">
        <v>2.5</v>
      </c>
      <c r="F11" s="64">
        <v>15</v>
      </c>
      <c r="G11" s="57">
        <f t="shared" si="0"/>
        <v>62.5</v>
      </c>
      <c r="H11" s="65">
        <f t="shared" si="1"/>
        <v>6.25</v>
      </c>
    </row>
    <row r="12" spans="1:8" x14ac:dyDescent="0.25">
      <c r="A12" s="61">
        <v>38796</v>
      </c>
      <c r="B12" s="62" t="s">
        <v>28</v>
      </c>
      <c r="C12" s="63" t="s">
        <v>27</v>
      </c>
      <c r="D12" s="63">
        <v>15</v>
      </c>
      <c r="E12" s="57">
        <v>8.1999999999999993</v>
      </c>
      <c r="F12" s="64">
        <v>40</v>
      </c>
      <c r="G12" s="57">
        <f t="shared" si="0"/>
        <v>122.99999999999999</v>
      </c>
      <c r="H12" s="65">
        <f t="shared" si="1"/>
        <v>10</v>
      </c>
    </row>
    <row r="13" spans="1:8" x14ac:dyDescent="0.25">
      <c r="A13" s="61">
        <v>38797</v>
      </c>
      <c r="B13" s="62" t="s">
        <v>29</v>
      </c>
      <c r="C13" s="63" t="s">
        <v>27</v>
      </c>
      <c r="D13" s="63">
        <v>7</v>
      </c>
      <c r="E13" s="57">
        <v>9</v>
      </c>
      <c r="F13" s="64">
        <v>50</v>
      </c>
      <c r="G13" s="57">
        <f t="shared" si="0"/>
        <v>63</v>
      </c>
      <c r="H13" s="65">
        <f t="shared" si="1"/>
        <v>5.833333333333333</v>
      </c>
    </row>
    <row r="14" spans="1:8" x14ac:dyDescent="0.25">
      <c r="A14" s="61">
        <v>38798</v>
      </c>
      <c r="B14" s="62" t="s">
        <v>29</v>
      </c>
      <c r="C14" s="63" t="s">
        <v>27</v>
      </c>
      <c r="D14" s="63">
        <v>8</v>
      </c>
      <c r="E14" s="57">
        <v>9</v>
      </c>
      <c r="F14" s="64">
        <v>50</v>
      </c>
      <c r="G14" s="57">
        <f t="shared" si="0"/>
        <v>72</v>
      </c>
      <c r="H14" s="65">
        <f t="shared" si="1"/>
        <v>6.666666666666667</v>
      </c>
    </row>
    <row r="15" spans="1:8" x14ac:dyDescent="0.25">
      <c r="A15" s="61">
        <v>38799</v>
      </c>
      <c r="B15" s="62" t="s">
        <v>30</v>
      </c>
      <c r="C15" s="63" t="s">
        <v>27</v>
      </c>
      <c r="D15" s="63">
        <v>15</v>
      </c>
      <c r="E15" s="57">
        <v>7.8</v>
      </c>
      <c r="F15" s="64">
        <v>30</v>
      </c>
      <c r="G15" s="57">
        <f t="shared" si="0"/>
        <v>117</v>
      </c>
      <c r="H15" s="65">
        <f t="shared" si="1"/>
        <v>7.5</v>
      </c>
    </row>
    <row r="16" spans="1:8" x14ac:dyDescent="0.25">
      <c r="A16" s="61">
        <v>38800</v>
      </c>
      <c r="B16" s="62" t="s">
        <v>26</v>
      </c>
      <c r="C16" s="63" t="s">
        <v>27</v>
      </c>
      <c r="D16" s="63">
        <v>20</v>
      </c>
      <c r="E16" s="57">
        <v>2.5</v>
      </c>
      <c r="F16" s="64">
        <v>15</v>
      </c>
      <c r="G16" s="57">
        <f t="shared" si="0"/>
        <v>50</v>
      </c>
      <c r="H16" s="65">
        <f t="shared" si="1"/>
        <v>5</v>
      </c>
    </row>
    <row r="17" spans="1:8" ht="15.75" thickBot="1" x14ac:dyDescent="0.3">
      <c r="A17" s="35"/>
      <c r="H17" s="66"/>
    </row>
    <row r="18" spans="1:8" ht="15.75" thickBot="1" x14ac:dyDescent="0.3">
      <c r="A18" s="35"/>
      <c r="C18" s="67" t="s">
        <v>31</v>
      </c>
      <c r="D18" s="68">
        <f>SUM(D6:D16)</f>
        <v>170</v>
      </c>
      <c r="E18" s="69">
        <f>SUM(E6:E16)</f>
        <v>75.5</v>
      </c>
      <c r="F18" s="70">
        <f>SUM(F6:F16)</f>
        <v>370</v>
      </c>
      <c r="G18" s="69">
        <f>SUM(G6:G16)</f>
        <v>1037.5</v>
      </c>
      <c r="H18" s="71">
        <f t="shared" ref="E18:H18" si="2">SUM(H6:H16)</f>
        <v>81.25</v>
      </c>
    </row>
    <row r="19" spans="1:8" x14ac:dyDescent="0.25">
      <c r="A19" s="35"/>
      <c r="H19" s="66"/>
    </row>
    <row r="20" spans="1:8" ht="15.75" thickBot="1" x14ac:dyDescent="0.3">
      <c r="A20" s="72" t="s">
        <v>32</v>
      </c>
      <c r="B20" s="73"/>
      <c r="C20" s="74">
        <v>38786</v>
      </c>
      <c r="D20" s="74"/>
      <c r="H20" s="66"/>
    </row>
    <row r="21" spans="1:8" ht="15.75" thickBot="1" x14ac:dyDescent="0.3">
      <c r="A21" s="75"/>
      <c r="B21" s="40"/>
      <c r="C21" s="40"/>
      <c r="D21" s="40"/>
      <c r="E21" s="40"/>
      <c r="F21" s="40"/>
      <c r="G21" s="40"/>
      <c r="H21" s="42"/>
    </row>
  </sheetData>
  <mergeCells count="12">
    <mergeCell ref="A20:B20"/>
    <mergeCell ref="C20:D20"/>
    <mergeCell ref="A1:C1"/>
    <mergeCell ref="E1:G1"/>
    <mergeCell ref="D2:E2"/>
    <mergeCell ref="G2:H2"/>
    <mergeCell ref="A4:A5"/>
    <mergeCell ref="B4:B5"/>
    <mergeCell ref="C4:C5"/>
    <mergeCell ref="D4:D5"/>
    <mergeCell ref="E4:F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M8" sqref="M8"/>
    </sheetView>
  </sheetViews>
  <sheetFormatPr defaultRowHeight="15" x14ac:dyDescent="0.25"/>
  <cols>
    <col min="1" max="1" width="11.28515625" customWidth="1"/>
    <col min="2" max="2" width="11.140625" customWidth="1"/>
    <col min="3" max="9" width="0" hidden="1" customWidth="1"/>
    <col min="10" max="10" width="12.85546875" customWidth="1"/>
  </cols>
  <sheetData>
    <row r="1" spans="1:11" ht="15.75" thickBot="1" x14ac:dyDescent="0.3">
      <c r="A1" s="77" t="s">
        <v>33</v>
      </c>
      <c r="B1" s="78"/>
      <c r="C1" s="78"/>
      <c r="D1" s="78"/>
      <c r="E1" s="78"/>
      <c r="F1" s="79">
        <v>0.3</v>
      </c>
      <c r="H1" s="40"/>
      <c r="I1" s="40"/>
      <c r="J1" s="40"/>
      <c r="K1" s="40"/>
    </row>
    <row r="2" spans="1:11" ht="15.75" thickBot="1" x14ac:dyDescent="0.3">
      <c r="A2" s="43" t="s">
        <v>17</v>
      </c>
      <c r="B2" s="80" t="s">
        <v>18</v>
      </c>
      <c r="C2" s="81" t="s">
        <v>19</v>
      </c>
      <c r="D2" s="43" t="s">
        <v>20</v>
      </c>
      <c r="E2" s="43" t="s">
        <v>34</v>
      </c>
      <c r="F2" s="82" t="s">
        <v>35</v>
      </c>
      <c r="G2" s="83"/>
      <c r="H2" s="84" t="s">
        <v>21</v>
      </c>
      <c r="I2" s="85"/>
      <c r="J2" s="45" t="s">
        <v>14</v>
      </c>
      <c r="K2" s="46"/>
    </row>
    <row r="3" spans="1:11" ht="45.75" thickBot="1" x14ac:dyDescent="0.3">
      <c r="A3" s="47"/>
      <c r="B3" s="86"/>
      <c r="C3" s="87"/>
      <c r="D3" s="49"/>
      <c r="E3" s="47"/>
      <c r="F3" s="76" t="s">
        <v>36</v>
      </c>
      <c r="G3" s="88" t="s">
        <v>37</v>
      </c>
      <c r="H3" s="50" t="s">
        <v>22</v>
      </c>
      <c r="I3" s="51" t="s">
        <v>23</v>
      </c>
      <c r="J3" s="52" t="s">
        <v>24</v>
      </c>
      <c r="K3" s="53" t="s">
        <v>25</v>
      </c>
    </row>
    <row r="4" spans="1:11" x14ac:dyDescent="0.25">
      <c r="A4" s="54">
        <v>38786</v>
      </c>
      <c r="B4" s="55" t="s">
        <v>26</v>
      </c>
      <c r="C4" s="56" t="s">
        <v>27</v>
      </c>
      <c r="D4" s="56">
        <v>20</v>
      </c>
      <c r="E4" s="63">
        <v>20</v>
      </c>
      <c r="F4" s="63">
        <f>D4-E4</f>
        <v>0</v>
      </c>
      <c r="G4" s="56">
        <f>F4*H4*$F$4</f>
        <v>0</v>
      </c>
      <c r="H4" s="62">
        <v>2.5</v>
      </c>
      <c r="I4" s="55">
        <v>15</v>
      </c>
      <c r="J4" s="59">
        <f>D4*H4</f>
        <v>50</v>
      </c>
      <c r="K4" s="60">
        <f>D4*I4/60</f>
        <v>5</v>
      </c>
    </row>
    <row r="5" spans="1:11" x14ac:dyDescent="0.25">
      <c r="A5" s="61">
        <v>38787</v>
      </c>
      <c r="B5" s="62" t="s">
        <v>38</v>
      </c>
      <c r="C5" s="63" t="s">
        <v>27</v>
      </c>
      <c r="D5" s="63">
        <v>40</v>
      </c>
      <c r="E5" s="63">
        <v>40</v>
      </c>
      <c r="F5" s="63">
        <f t="shared" ref="F5:F16" si="0">D5-E5</f>
        <v>0</v>
      </c>
      <c r="G5" s="63">
        <f>F5*H5*$F$4</f>
        <v>0</v>
      </c>
      <c r="H5" s="62">
        <v>0.5</v>
      </c>
      <c r="I5" s="62">
        <v>5</v>
      </c>
      <c r="J5" s="57">
        <f t="shared" ref="J5:J16" si="1">D5*H5</f>
        <v>20</v>
      </c>
      <c r="K5" s="65">
        <f t="shared" ref="K5:K16" si="2">D5*I5/60</f>
        <v>3.3333333333333335</v>
      </c>
    </row>
    <row r="6" spans="1:11" x14ac:dyDescent="0.25">
      <c r="A6" s="61">
        <v>38789</v>
      </c>
      <c r="B6" s="62" t="s">
        <v>28</v>
      </c>
      <c r="C6" s="63" t="s">
        <v>27</v>
      </c>
      <c r="D6" s="63">
        <v>20</v>
      </c>
      <c r="E6" s="63">
        <v>18</v>
      </c>
      <c r="F6" s="63">
        <f t="shared" si="0"/>
        <v>2</v>
      </c>
      <c r="G6" s="63">
        <f t="shared" ref="G6:G16" si="3">F6*H6*$F$4</f>
        <v>0</v>
      </c>
      <c r="H6" s="62">
        <v>8.1999999999999993</v>
      </c>
      <c r="I6" s="62">
        <v>25</v>
      </c>
      <c r="J6" s="57">
        <f t="shared" si="1"/>
        <v>164</v>
      </c>
      <c r="K6" s="65">
        <f t="shared" si="2"/>
        <v>8.3333333333333339</v>
      </c>
    </row>
    <row r="7" spans="1:11" x14ac:dyDescent="0.25">
      <c r="A7" s="61">
        <v>38790</v>
      </c>
      <c r="B7" s="62" t="s">
        <v>29</v>
      </c>
      <c r="C7" s="63" t="s">
        <v>27</v>
      </c>
      <c r="D7" s="63">
        <v>10</v>
      </c>
      <c r="E7" s="63">
        <v>10</v>
      </c>
      <c r="F7" s="63">
        <f t="shared" si="0"/>
        <v>0</v>
      </c>
      <c r="G7" s="63">
        <f t="shared" si="3"/>
        <v>0</v>
      </c>
      <c r="H7" s="62">
        <v>9</v>
      </c>
      <c r="I7" s="62">
        <v>50</v>
      </c>
      <c r="J7" s="57">
        <f t="shared" si="1"/>
        <v>90</v>
      </c>
      <c r="K7" s="65">
        <f t="shared" si="2"/>
        <v>8.3333333333333339</v>
      </c>
    </row>
    <row r="8" spans="1:11" x14ac:dyDescent="0.25">
      <c r="A8" s="61">
        <v>38791</v>
      </c>
      <c r="B8" s="62" t="s">
        <v>29</v>
      </c>
      <c r="C8" s="63" t="s">
        <v>27</v>
      </c>
      <c r="D8" s="63">
        <v>10</v>
      </c>
      <c r="E8" s="63">
        <v>10</v>
      </c>
      <c r="F8" s="63">
        <f t="shared" si="0"/>
        <v>0</v>
      </c>
      <c r="G8" s="63">
        <f t="shared" si="3"/>
        <v>0</v>
      </c>
      <c r="H8" s="62">
        <v>9</v>
      </c>
      <c r="I8" s="62">
        <v>50</v>
      </c>
      <c r="J8" s="57">
        <f t="shared" si="1"/>
        <v>90</v>
      </c>
      <c r="K8" s="65">
        <f t="shared" si="2"/>
        <v>8.3333333333333339</v>
      </c>
    </row>
    <row r="9" spans="1:11" x14ac:dyDescent="0.25">
      <c r="A9" s="61">
        <v>38792</v>
      </c>
      <c r="B9" s="62" t="s">
        <v>30</v>
      </c>
      <c r="C9" s="63" t="s">
        <v>27</v>
      </c>
      <c r="D9" s="63">
        <v>20</v>
      </c>
      <c r="E9" s="63">
        <v>20</v>
      </c>
      <c r="F9" s="63">
        <f t="shared" si="0"/>
        <v>0</v>
      </c>
      <c r="G9" s="63">
        <f t="shared" si="3"/>
        <v>0</v>
      </c>
      <c r="H9" s="62">
        <v>7.8</v>
      </c>
      <c r="I9" s="62">
        <v>30</v>
      </c>
      <c r="J9" s="57">
        <f t="shared" si="1"/>
        <v>156</v>
      </c>
      <c r="K9" s="65">
        <f t="shared" si="2"/>
        <v>10</v>
      </c>
    </row>
    <row r="10" spans="1:11" x14ac:dyDescent="0.25">
      <c r="A10" s="61">
        <v>38793</v>
      </c>
      <c r="B10" s="62" t="s">
        <v>26</v>
      </c>
      <c r="C10" s="63" t="s">
        <v>27</v>
      </c>
      <c r="D10" s="63">
        <v>25</v>
      </c>
      <c r="E10" s="63">
        <v>24</v>
      </c>
      <c r="F10" s="63">
        <f t="shared" si="0"/>
        <v>1</v>
      </c>
      <c r="G10" s="63">
        <f t="shared" si="3"/>
        <v>0</v>
      </c>
      <c r="H10" s="62">
        <v>2.5</v>
      </c>
      <c r="I10" s="62">
        <v>15</v>
      </c>
      <c r="J10" s="57">
        <f t="shared" si="1"/>
        <v>62.5</v>
      </c>
      <c r="K10" s="65">
        <f t="shared" si="2"/>
        <v>6.25</v>
      </c>
    </row>
    <row r="11" spans="1:11" x14ac:dyDescent="0.25">
      <c r="A11" s="61">
        <v>38794</v>
      </c>
      <c r="B11" s="62" t="s">
        <v>38</v>
      </c>
      <c r="C11" s="63" t="s">
        <v>27</v>
      </c>
      <c r="D11" s="63">
        <v>40</v>
      </c>
      <c r="E11" s="63">
        <v>40</v>
      </c>
      <c r="F11" s="63">
        <f t="shared" si="0"/>
        <v>0</v>
      </c>
      <c r="G11" s="63">
        <f t="shared" si="3"/>
        <v>0</v>
      </c>
      <c r="H11" s="62">
        <v>0.5</v>
      </c>
      <c r="I11" s="62">
        <v>5</v>
      </c>
      <c r="J11" s="57">
        <f t="shared" si="1"/>
        <v>20</v>
      </c>
      <c r="K11" s="65">
        <f t="shared" si="2"/>
        <v>3.3333333333333335</v>
      </c>
    </row>
    <row r="12" spans="1:11" x14ac:dyDescent="0.25">
      <c r="A12" s="61">
        <v>38796</v>
      </c>
      <c r="B12" s="62" t="s">
        <v>28</v>
      </c>
      <c r="C12" s="63" t="s">
        <v>27</v>
      </c>
      <c r="D12" s="63">
        <v>15</v>
      </c>
      <c r="E12" s="63">
        <v>15</v>
      </c>
      <c r="F12" s="63">
        <f t="shared" si="0"/>
        <v>0</v>
      </c>
      <c r="G12" s="63">
        <f t="shared" si="3"/>
        <v>0</v>
      </c>
      <c r="H12" s="62">
        <v>8.1999999999999993</v>
      </c>
      <c r="I12" s="62">
        <v>40</v>
      </c>
      <c r="J12" s="57">
        <f t="shared" si="1"/>
        <v>122.99999999999999</v>
      </c>
      <c r="K12" s="65">
        <f t="shared" si="2"/>
        <v>10</v>
      </c>
    </row>
    <row r="13" spans="1:11" x14ac:dyDescent="0.25">
      <c r="A13" s="61">
        <v>38797</v>
      </c>
      <c r="B13" s="62" t="s">
        <v>29</v>
      </c>
      <c r="C13" s="63" t="s">
        <v>27</v>
      </c>
      <c r="D13" s="63">
        <v>7</v>
      </c>
      <c r="E13" s="63">
        <v>7</v>
      </c>
      <c r="F13" s="63">
        <f t="shared" si="0"/>
        <v>0</v>
      </c>
      <c r="G13" s="63">
        <f t="shared" si="3"/>
        <v>0</v>
      </c>
      <c r="H13" s="62">
        <v>9</v>
      </c>
      <c r="I13" s="62">
        <v>50</v>
      </c>
      <c r="J13" s="57">
        <f t="shared" si="1"/>
        <v>63</v>
      </c>
      <c r="K13" s="65">
        <f t="shared" si="2"/>
        <v>5.833333333333333</v>
      </c>
    </row>
    <row r="14" spans="1:11" x14ac:dyDescent="0.25">
      <c r="A14" s="61">
        <v>38798</v>
      </c>
      <c r="B14" s="62" t="s">
        <v>29</v>
      </c>
      <c r="C14" s="63" t="s">
        <v>27</v>
      </c>
      <c r="D14" s="63">
        <v>8</v>
      </c>
      <c r="E14" s="63">
        <v>7</v>
      </c>
      <c r="F14" s="63">
        <f t="shared" si="0"/>
        <v>1</v>
      </c>
      <c r="G14" s="63">
        <f t="shared" si="3"/>
        <v>0</v>
      </c>
      <c r="H14" s="62">
        <v>9</v>
      </c>
      <c r="I14" s="62">
        <v>50</v>
      </c>
      <c r="J14" s="57">
        <f t="shared" si="1"/>
        <v>72</v>
      </c>
      <c r="K14" s="65">
        <f t="shared" si="2"/>
        <v>6.666666666666667</v>
      </c>
    </row>
    <row r="15" spans="1:11" x14ac:dyDescent="0.25">
      <c r="A15" s="61">
        <v>38799</v>
      </c>
      <c r="B15" s="62" t="s">
        <v>30</v>
      </c>
      <c r="C15" s="63" t="s">
        <v>27</v>
      </c>
      <c r="D15" s="63">
        <v>15</v>
      </c>
      <c r="E15" s="63">
        <v>15</v>
      </c>
      <c r="F15" s="63">
        <f t="shared" si="0"/>
        <v>0</v>
      </c>
      <c r="G15" s="63">
        <f t="shared" si="3"/>
        <v>0</v>
      </c>
      <c r="H15" s="62">
        <v>7.8</v>
      </c>
      <c r="I15" s="62">
        <v>30</v>
      </c>
      <c r="J15" s="57">
        <f t="shared" si="1"/>
        <v>117</v>
      </c>
      <c r="K15" s="65">
        <f t="shared" si="2"/>
        <v>7.5</v>
      </c>
    </row>
    <row r="16" spans="1:11" x14ac:dyDescent="0.25">
      <c r="A16" s="61">
        <v>38800</v>
      </c>
      <c r="B16" s="62" t="s">
        <v>26</v>
      </c>
      <c r="C16" s="63" t="s">
        <v>27</v>
      </c>
      <c r="D16" s="63">
        <v>20</v>
      </c>
      <c r="E16" s="63">
        <v>18</v>
      </c>
      <c r="F16" s="63">
        <f t="shared" si="0"/>
        <v>2</v>
      </c>
      <c r="G16" s="63">
        <f t="shared" si="3"/>
        <v>0</v>
      </c>
      <c r="H16" s="62">
        <v>2.5</v>
      </c>
      <c r="I16" s="62">
        <v>15</v>
      </c>
      <c r="J16" s="57">
        <f t="shared" si="1"/>
        <v>50</v>
      </c>
      <c r="K16" s="65">
        <f t="shared" si="2"/>
        <v>5</v>
      </c>
    </row>
    <row r="17" spans="1:11" ht="15.75" thickBot="1" x14ac:dyDescent="0.3">
      <c r="A17" s="35"/>
      <c r="K17" s="66"/>
    </row>
    <row r="18" spans="1:11" ht="15.75" thickBot="1" x14ac:dyDescent="0.3">
      <c r="A18" s="35"/>
      <c r="C18" s="67" t="s">
        <v>31</v>
      </c>
      <c r="D18" s="41">
        <f>SUM(D4:D16)</f>
        <v>250</v>
      </c>
      <c r="E18" s="41">
        <f t="shared" ref="E18:K18" si="4">SUM(E4:E16)</f>
        <v>244</v>
      </c>
      <c r="F18" s="41">
        <f t="shared" si="4"/>
        <v>6</v>
      </c>
      <c r="G18" s="41">
        <f t="shared" si="4"/>
        <v>0</v>
      </c>
      <c r="H18" s="41">
        <f t="shared" si="4"/>
        <v>76.5</v>
      </c>
      <c r="I18" s="41">
        <f t="shared" si="4"/>
        <v>380</v>
      </c>
      <c r="J18" s="89">
        <f t="shared" si="4"/>
        <v>1077.5</v>
      </c>
      <c r="K18" s="90">
        <f t="shared" si="4"/>
        <v>87.916666666666671</v>
      </c>
    </row>
    <row r="19" spans="1:11" x14ac:dyDescent="0.25">
      <c r="A19" s="35"/>
      <c r="K19" s="66"/>
    </row>
    <row r="20" spans="1:11" ht="15.75" thickBot="1" x14ac:dyDescent="0.3">
      <c r="A20" s="72" t="s">
        <v>32</v>
      </c>
      <c r="B20" s="73"/>
      <c r="C20" s="74">
        <v>38786</v>
      </c>
      <c r="D20" s="74"/>
      <c r="E20" s="91"/>
      <c r="F20" s="91"/>
      <c r="G20" s="91"/>
      <c r="K20" s="66"/>
    </row>
    <row r="21" spans="1:11" ht="15.75" thickBot="1" x14ac:dyDescent="0.3">
      <c r="A21" s="75"/>
      <c r="B21" s="40"/>
      <c r="C21" s="40"/>
      <c r="D21" s="40"/>
      <c r="E21" s="40"/>
      <c r="F21" s="40"/>
      <c r="G21" s="40"/>
      <c r="H21" s="40"/>
      <c r="I21" s="40"/>
      <c r="J21" s="40"/>
      <c r="K21" s="42"/>
    </row>
  </sheetData>
  <mergeCells count="11">
    <mergeCell ref="F2:G2"/>
    <mergeCell ref="H2:I2"/>
    <mergeCell ref="J2:K2"/>
    <mergeCell ref="A20:B20"/>
    <mergeCell ref="C20:D20"/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Табель</vt:lpstr>
      <vt:lpstr>Наряд</vt:lpstr>
      <vt:lpstr>Наряд(New)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2024-04-01T20:23:23Z</dcterms:modified>
</cp:coreProperties>
</file>