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Excel_Sprint\"/>
    </mc:Choice>
  </mc:AlternateContent>
  <xr:revisionPtr revIDLastSave="0" documentId="13_ncr:1_{AA95ACE7-D475-4826-BFE6-9067162DC08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ASK1" sheetId="3" r:id="rId2"/>
    <sheet name="TASK2 &amp; 3" sheetId="4" r:id="rId3"/>
    <sheet name="TASK4" sheetId="5" r:id="rId4"/>
  </sheets>
  <definedNames>
    <definedName name="_xlnm._FilterDatabase" localSheetId="0" hidden="1">Sheet1!$A$1:$L$46</definedName>
    <definedName name="_xlnm._FilterDatabase" localSheetId="2" hidden="1">'TASK2 &amp; 3'!$A$1:$D$46</definedName>
    <definedName name="_xlchart.v1.0" hidden="1">'TASK2 &amp; 3'!$C$1</definedName>
    <definedName name="_xlchart.v1.1" hidden="1">'TASK2 &amp; 3'!$C$2:$C$46</definedName>
  </definedNames>
  <calcPr calcId="181029"/>
</workbook>
</file>

<file path=xl/calcChain.xml><?xml version="1.0" encoding="utf-8"?>
<calcChain xmlns="http://schemas.openxmlformats.org/spreadsheetml/2006/main">
  <c r="E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  <c r="G6" i="4"/>
  <c r="G7" i="4"/>
  <c r="G5" i="4"/>
  <c r="E53" i="4"/>
  <c r="E52" i="4"/>
  <c r="E51" i="4"/>
  <c r="D53" i="4"/>
  <c r="D52" i="4"/>
  <c r="D51" i="4"/>
  <c r="C53" i="4"/>
  <c r="C52" i="4"/>
  <c r="C51" i="4"/>
  <c r="B53" i="4"/>
  <c r="B52" i="4"/>
  <c r="B51" i="4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16" i="3"/>
  <c r="I16" i="3"/>
  <c r="J15" i="3"/>
  <c r="I15" i="3"/>
  <c r="J14" i="3"/>
  <c r="I14" i="3"/>
  <c r="F13" i="3"/>
  <c r="G13" i="3"/>
  <c r="G12" i="3"/>
  <c r="F12" i="3"/>
  <c r="G11" i="3"/>
  <c r="F11" i="3"/>
  <c r="E13" i="3"/>
  <c r="E12" i="3"/>
  <c r="E11" i="3"/>
  <c r="B12" i="3"/>
  <c r="C12" i="3"/>
  <c r="C11" i="3"/>
  <c r="B11" i="3"/>
  <c r="C10" i="3"/>
  <c r="B10" i="3"/>
  <c r="A12" i="3"/>
  <c r="A11" i="3"/>
  <c r="A10" i="3"/>
  <c r="G8" i="4" l="1"/>
  <c r="G10" i="4" s="1"/>
  <c r="G9" i="4" l="1"/>
</calcChain>
</file>

<file path=xl/sharedStrings.xml><?xml version="1.0" encoding="utf-8"?>
<sst xmlns="http://schemas.openxmlformats.org/spreadsheetml/2006/main" count="308" uniqueCount="122">
  <si>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</si>
  <si>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</si>
  <si>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</si>
  <si>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</si>
  <si>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</si>
  <si>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</si>
  <si>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</si>
  <si>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</si>
  <si>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</si>
  <si>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</si>
  <si>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</si>
  <si>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</si>
  <si>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</si>
  <si>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</si>
  <si>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</si>
  <si>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</si>
  <si>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</si>
  <si>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</si>
  <si>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</si>
  <si>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</si>
  <si>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</si>
  <si>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</si>
  <si>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</si>
  <si>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</si>
  <si>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</si>
  <si>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</si>
  <si>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</si>
  <si>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</si>
  <si>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</si>
  <si>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</si>
  <si>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</si>
  <si>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</si>
  <si>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</si>
  <si>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</si>
  <si>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</si>
  <si>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</si>
  <si>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</si>
  <si>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</si>
  <si>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</si>
  <si>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</si>
  <si>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</si>
  <si>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</si>
  <si>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</si>
  <si>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</si>
  <si>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</si>
  <si>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</si>
  <si>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</si>
  <si>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</si>
  <si>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</si>
  <si>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</si>
  <si>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</si>
  <si>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</si>
  <si>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</si>
  <si>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</si>
  <si>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</si>
  <si>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</si>
  <si>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</si>
  <si>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</si>
  <si>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</si>
  <si>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</si>
  <si>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</si>
  <si>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</si>
  <si>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</si>
  <si>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</si>
  <si>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</si>
  <si>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</si>
  <si>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</si>
  <si>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</si>
  <si>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</si>
  <si>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</si>
  <si>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</si>
  <si>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</si>
  <si>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</si>
  <si>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</si>
  <si>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</si>
  <si>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</si>
  <si>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</si>
  <si>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</si>
  <si>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</si>
  <si>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</si>
  <si>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</si>
  <si>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</si>
  <si>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</si>
  <si>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</si>
  <si>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</si>
  <si>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</si>
  <si>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</si>
  <si>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</si>
  <si>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</si>
  <si>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</si>
  <si>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</si>
  <si>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</si>
  <si>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</si>
  <si>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IT Package Offered</t>
  </si>
  <si>
    <t>FINANCE Package Offered</t>
  </si>
  <si>
    <t>MEAN</t>
  </si>
  <si>
    <t>MEDIAN</t>
  </si>
  <si>
    <t>MODE</t>
  </si>
  <si>
    <t>Q1</t>
  </si>
  <si>
    <t>Q3</t>
  </si>
  <si>
    <t>Q2</t>
  </si>
  <si>
    <t>IQR</t>
  </si>
  <si>
    <t>UF</t>
  </si>
  <si>
    <t>LF</t>
  </si>
  <si>
    <t>BOSTON</t>
  </si>
  <si>
    <t>PHARMA Package Offered</t>
  </si>
  <si>
    <t>HARVARD</t>
  </si>
  <si>
    <t>WASHINGTON</t>
  </si>
  <si>
    <t>Age</t>
  </si>
  <si>
    <t>20-25</t>
  </si>
  <si>
    <t>25-30</t>
  </si>
  <si>
    <t>30-35</t>
  </si>
  <si>
    <t>35-40</t>
  </si>
  <si>
    <t>TASK2</t>
  </si>
  <si>
    <t>TASK3</t>
  </si>
  <si>
    <t>MONTH</t>
  </si>
  <si>
    <t>The maximum age at which a graduate was recruited is 39.</t>
  </si>
  <si>
    <r>
      <t>The boxplot clearly indicates the outlier in the age field ie)</t>
    </r>
    <r>
      <rPr>
        <b/>
        <sz val="11"/>
        <color rgb="FFFF0000"/>
        <rFont val="Calibri"/>
        <family val="2"/>
        <scheme val="minor"/>
      </rPr>
      <t xml:space="preserve"> 39.</t>
    </r>
  </si>
  <si>
    <t>Using the measure of central tendancy the compensation packagesof employees in the age groups are compared.</t>
  </si>
  <si>
    <r>
      <t xml:space="preserve">The month which has the highest number of graduates accepted the offer is 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.</t>
    </r>
  </si>
  <si>
    <t xml:space="preserve">The finance department in the HARVARD UNIVERSITY provides the best package compared to other universities. The IT department in the WASHINGTON UNIVERSITY provides the least package compared to other universities.                      </t>
  </si>
  <si>
    <t>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</si>
</sst>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0" fontId="2" fillId="3" borderId="1" xfId="0" applyFont="1" applyFill="1" applyBorder="1" applyAlignment="1">
      <alignment wrapText="1"/>
    </xf>
    <xf numFmtId="164" fontId="0" fillId="0" borderId="1" xfId="1" applyNumberFormat="1" applyFon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6" borderId="2" xfId="0" applyFill="1" applyBorder="1"/>
    <xf numFmtId="0" fontId="2" fillId="7" borderId="0" xfId="0" applyFont="1" applyFill="1" applyAlignment="1">
      <alignment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0" fontId="0" fillId="8" borderId="1" xfId="0" applyFill="1" applyBorder="1"/>
    <xf numFmtId="0" fontId="2" fillId="0" borderId="1" xfId="0" applyFont="1" applyBorder="1"/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E8A6506-CBC2-4A64-899A-BF320F84101B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14</xdr:row>
      <xdr:rowOff>14287</xdr:rowOff>
    </xdr:from>
    <xdr:to>
      <xdr:col>11</xdr:col>
      <xdr:colOff>95250</xdr:colOff>
      <xdr:row>28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F263EF-FE53-9359-F35F-B6AF529FB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2871787"/>
              <a:ext cx="3905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opLeftCell="E1" workbookViewId="0">
      <selection activeCell="K1" sqref="K1:K1048576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2" customWidth="1"/>
    <col min="11" max="11" width="15.140625" customWidth="1"/>
  </cols>
  <sheetData>
    <row r="1" spans="1:12" s="6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108</v>
      </c>
    </row>
    <row r="2" spans="1:12" x14ac:dyDescent="0.25">
      <c r="A2" t="s">
        <v>11</v>
      </c>
      <c r="B2" t="s">
        <v>12</v>
      </c>
      <c r="C2" s="1">
        <v>230000</v>
      </c>
      <c r="D2" t="s">
        <v>13</v>
      </c>
      <c r="E2" t="s">
        <v>14</v>
      </c>
      <c r="F2">
        <v>5</v>
      </c>
      <c r="G2" t="s">
        <v>13</v>
      </c>
      <c r="H2" s="2" t="s">
        <v>15</v>
      </c>
      <c r="I2" s="5">
        <v>32929</v>
      </c>
      <c r="J2" s="5">
        <v>42463</v>
      </c>
      <c r="K2" s="4">
        <v>43459</v>
      </c>
      <c r="L2">
        <f>YEAR(K2)-YEAR(I2)</f>
        <v>28</v>
      </c>
    </row>
    <row r="3" spans="1:12" x14ac:dyDescent="0.25">
      <c r="A3" t="s">
        <v>16</v>
      </c>
      <c r="B3" t="s">
        <v>17</v>
      </c>
      <c r="C3" s="1">
        <v>40000</v>
      </c>
      <c r="D3" t="s">
        <v>18</v>
      </c>
      <c r="E3" t="s">
        <v>14</v>
      </c>
      <c r="F3">
        <v>5</v>
      </c>
      <c r="G3" t="s">
        <v>18</v>
      </c>
      <c r="H3" s="2" t="s">
        <v>19</v>
      </c>
      <c r="I3" s="5">
        <v>32556</v>
      </c>
      <c r="J3" s="5">
        <v>42833</v>
      </c>
      <c r="K3" s="4">
        <v>43749</v>
      </c>
      <c r="L3">
        <f t="shared" ref="L3:L46" si="0">YEAR(K3)-YEAR(I3)</f>
        <v>30</v>
      </c>
    </row>
    <row r="4" spans="1:12" x14ac:dyDescent="0.25">
      <c r="A4" t="s">
        <v>20</v>
      </c>
      <c r="B4" t="s">
        <v>21</v>
      </c>
      <c r="C4" s="1">
        <v>80000</v>
      </c>
      <c r="D4" t="s">
        <v>22</v>
      </c>
      <c r="E4" t="s">
        <v>14</v>
      </c>
      <c r="F4">
        <v>3</v>
      </c>
      <c r="G4" t="s">
        <v>22</v>
      </c>
      <c r="H4" s="2" t="s">
        <v>23</v>
      </c>
      <c r="I4" s="5">
        <v>33440</v>
      </c>
      <c r="J4" s="5">
        <v>42811</v>
      </c>
      <c r="K4" s="4">
        <v>43484</v>
      </c>
      <c r="L4">
        <f t="shared" si="0"/>
        <v>28</v>
      </c>
    </row>
    <row r="5" spans="1:12" x14ac:dyDescent="0.25">
      <c r="A5" t="s">
        <v>24</v>
      </c>
      <c r="B5" t="s">
        <v>17</v>
      </c>
      <c r="C5" s="1">
        <v>45000</v>
      </c>
      <c r="D5" t="s">
        <v>13</v>
      </c>
      <c r="E5" t="s">
        <v>14</v>
      </c>
      <c r="F5">
        <v>5</v>
      </c>
      <c r="G5" t="s">
        <v>13</v>
      </c>
      <c r="H5" s="2" t="s">
        <v>25</v>
      </c>
      <c r="I5" s="5">
        <v>32940</v>
      </c>
      <c r="J5" s="5">
        <v>42443</v>
      </c>
      <c r="K5" s="4">
        <v>44271</v>
      </c>
      <c r="L5">
        <f t="shared" si="0"/>
        <v>31</v>
      </c>
    </row>
    <row r="6" spans="1:12" x14ac:dyDescent="0.25">
      <c r="A6" t="s">
        <v>26</v>
      </c>
      <c r="B6" t="s">
        <v>17</v>
      </c>
      <c r="C6" s="1">
        <v>90000</v>
      </c>
      <c r="D6" t="s">
        <v>13</v>
      </c>
      <c r="E6" t="s">
        <v>14</v>
      </c>
      <c r="F6">
        <v>5</v>
      </c>
      <c r="G6" t="s">
        <v>13</v>
      </c>
      <c r="H6" s="2" t="s">
        <v>27</v>
      </c>
      <c r="I6" s="5">
        <v>32752</v>
      </c>
      <c r="J6" s="5">
        <v>42809</v>
      </c>
      <c r="K6" s="4">
        <v>43644</v>
      </c>
      <c r="L6">
        <f t="shared" si="0"/>
        <v>30</v>
      </c>
    </row>
    <row r="7" spans="1:12" x14ac:dyDescent="0.25">
      <c r="A7" t="s">
        <v>28</v>
      </c>
      <c r="B7" t="s">
        <v>21</v>
      </c>
      <c r="C7" s="1">
        <v>89700</v>
      </c>
      <c r="D7" t="s">
        <v>13</v>
      </c>
      <c r="E7" t="s">
        <v>14</v>
      </c>
      <c r="F7">
        <v>3</v>
      </c>
      <c r="G7" t="s">
        <v>13</v>
      </c>
      <c r="H7" s="2" t="s">
        <v>29</v>
      </c>
      <c r="I7" s="5">
        <v>33610</v>
      </c>
      <c r="J7" s="5">
        <v>42795</v>
      </c>
      <c r="K7" s="4">
        <v>43689</v>
      </c>
      <c r="L7">
        <f t="shared" si="0"/>
        <v>27</v>
      </c>
    </row>
    <row r="8" spans="1:12" x14ac:dyDescent="0.25">
      <c r="A8" t="s">
        <v>30</v>
      </c>
      <c r="B8" t="s">
        <v>21</v>
      </c>
      <c r="C8" s="1">
        <v>89700</v>
      </c>
      <c r="D8" t="s">
        <v>13</v>
      </c>
      <c r="E8" t="s">
        <v>14</v>
      </c>
      <c r="F8">
        <v>4</v>
      </c>
      <c r="G8" t="s">
        <v>13</v>
      </c>
      <c r="H8" s="2" t="s">
        <v>31</v>
      </c>
      <c r="I8" s="5">
        <v>34856</v>
      </c>
      <c r="J8" s="5">
        <v>42434</v>
      </c>
      <c r="K8" s="4">
        <v>43291</v>
      </c>
      <c r="L8">
        <f t="shared" si="0"/>
        <v>23</v>
      </c>
    </row>
    <row r="9" spans="1:12" x14ac:dyDescent="0.25">
      <c r="A9" t="s">
        <v>32</v>
      </c>
      <c r="B9" t="s">
        <v>21</v>
      </c>
      <c r="C9" s="1">
        <v>89700</v>
      </c>
      <c r="D9" t="s">
        <v>13</v>
      </c>
      <c r="E9" t="s">
        <v>14</v>
      </c>
      <c r="F9">
        <v>3</v>
      </c>
      <c r="G9" t="s">
        <v>22</v>
      </c>
      <c r="H9" s="2" t="s">
        <v>33</v>
      </c>
      <c r="I9" s="5">
        <v>33443</v>
      </c>
      <c r="J9" s="5">
        <v>42806</v>
      </c>
      <c r="K9" s="4">
        <v>43829</v>
      </c>
      <c r="L9">
        <f t="shared" si="0"/>
        <v>28</v>
      </c>
    </row>
    <row r="10" spans="1:12" x14ac:dyDescent="0.25">
      <c r="A10" t="s">
        <v>34</v>
      </c>
      <c r="B10" t="s">
        <v>12</v>
      </c>
      <c r="C10" s="1">
        <v>89700</v>
      </c>
      <c r="D10" t="s">
        <v>13</v>
      </c>
      <c r="E10" t="s">
        <v>14</v>
      </c>
      <c r="F10">
        <v>5</v>
      </c>
      <c r="G10" t="s">
        <v>22</v>
      </c>
      <c r="H10" s="2" t="s">
        <v>35</v>
      </c>
      <c r="I10" s="5">
        <v>34126</v>
      </c>
      <c r="J10" s="5">
        <v>42799</v>
      </c>
      <c r="K10" s="4">
        <v>43361</v>
      </c>
      <c r="L10">
        <f t="shared" si="0"/>
        <v>25</v>
      </c>
    </row>
    <row r="11" spans="1:12" x14ac:dyDescent="0.25">
      <c r="A11" t="s">
        <v>36</v>
      </c>
      <c r="B11" t="s">
        <v>12</v>
      </c>
      <c r="C11" s="1">
        <v>80000</v>
      </c>
      <c r="D11" t="s">
        <v>13</v>
      </c>
      <c r="E11" t="s">
        <v>14</v>
      </c>
      <c r="F11">
        <v>5</v>
      </c>
      <c r="G11" t="s">
        <v>22</v>
      </c>
      <c r="H11" s="2" t="s">
        <v>37</v>
      </c>
      <c r="I11" s="5">
        <v>31514</v>
      </c>
      <c r="J11" s="5">
        <v>42483</v>
      </c>
      <c r="K11" s="4">
        <v>43756</v>
      </c>
      <c r="L11">
        <f t="shared" si="0"/>
        <v>33</v>
      </c>
    </row>
    <row r="12" spans="1:12" x14ac:dyDescent="0.25">
      <c r="A12" t="s">
        <v>38</v>
      </c>
      <c r="B12" t="s">
        <v>12</v>
      </c>
      <c r="C12" s="1">
        <v>150000</v>
      </c>
      <c r="D12" t="s">
        <v>13</v>
      </c>
      <c r="E12" t="s">
        <v>14</v>
      </c>
      <c r="F12">
        <v>5</v>
      </c>
      <c r="G12" t="s">
        <v>13</v>
      </c>
      <c r="H12" s="2" t="s">
        <v>39</v>
      </c>
      <c r="I12" s="5">
        <v>33420</v>
      </c>
      <c r="J12" s="5">
        <v>42801</v>
      </c>
      <c r="K12" s="4">
        <v>43699</v>
      </c>
      <c r="L12">
        <f t="shared" si="0"/>
        <v>28</v>
      </c>
    </row>
    <row r="13" spans="1:12" x14ac:dyDescent="0.25">
      <c r="A13" t="s">
        <v>40</v>
      </c>
      <c r="B13" t="s">
        <v>21</v>
      </c>
      <c r="C13" s="1">
        <v>150000</v>
      </c>
      <c r="D13" t="s">
        <v>13</v>
      </c>
      <c r="E13" t="s">
        <v>14</v>
      </c>
      <c r="F13">
        <v>5</v>
      </c>
      <c r="G13" t="s">
        <v>13</v>
      </c>
      <c r="H13" s="2" t="s">
        <v>41</v>
      </c>
      <c r="I13" s="5">
        <v>32675</v>
      </c>
      <c r="J13" s="5">
        <v>42854</v>
      </c>
      <c r="K13" s="4">
        <v>43643</v>
      </c>
      <c r="L13">
        <f t="shared" si="0"/>
        <v>30</v>
      </c>
    </row>
    <row r="14" spans="1:12" x14ac:dyDescent="0.25">
      <c r="A14" t="s">
        <v>42</v>
      </c>
      <c r="B14" t="s">
        <v>12</v>
      </c>
      <c r="C14" s="1">
        <v>89700</v>
      </c>
      <c r="D14" t="s">
        <v>22</v>
      </c>
      <c r="E14" t="s">
        <v>14</v>
      </c>
      <c r="F14">
        <v>5</v>
      </c>
      <c r="G14" t="s">
        <v>22</v>
      </c>
      <c r="H14" s="2" t="s">
        <v>43</v>
      </c>
      <c r="I14" s="5">
        <v>33484</v>
      </c>
      <c r="J14" s="5">
        <v>42487</v>
      </c>
      <c r="K14" s="4">
        <v>43357</v>
      </c>
      <c r="L14">
        <f t="shared" si="0"/>
        <v>27</v>
      </c>
    </row>
    <row r="15" spans="1:12" x14ac:dyDescent="0.25">
      <c r="A15" t="s">
        <v>44</v>
      </c>
      <c r="B15" t="s">
        <v>17</v>
      </c>
      <c r="C15" s="1">
        <v>85000</v>
      </c>
      <c r="D15" t="s">
        <v>18</v>
      </c>
      <c r="E15" t="s">
        <v>14</v>
      </c>
      <c r="F15">
        <v>5</v>
      </c>
      <c r="G15" t="s">
        <v>18</v>
      </c>
      <c r="H15" s="2">
        <v>88885623</v>
      </c>
      <c r="I15" s="5">
        <v>33348</v>
      </c>
      <c r="J15" s="5">
        <v>42806</v>
      </c>
      <c r="K15" s="4">
        <v>43775</v>
      </c>
      <c r="L15">
        <f t="shared" si="0"/>
        <v>28</v>
      </c>
    </row>
    <row r="16" spans="1:12" x14ac:dyDescent="0.25">
      <c r="A16" t="s">
        <v>45</v>
      </c>
      <c r="B16" t="s">
        <v>17</v>
      </c>
      <c r="C16" s="1">
        <v>55000</v>
      </c>
      <c r="D16" t="s">
        <v>18</v>
      </c>
      <c r="E16" t="s">
        <v>46</v>
      </c>
      <c r="F16">
        <v>5</v>
      </c>
      <c r="G16" t="s">
        <v>18</v>
      </c>
      <c r="H16" s="2">
        <v>888856126</v>
      </c>
      <c r="I16" s="5">
        <v>33211</v>
      </c>
      <c r="J16" s="5">
        <v>42470</v>
      </c>
      <c r="K16" s="4">
        <v>43455</v>
      </c>
      <c r="L16">
        <f t="shared" si="0"/>
        <v>28</v>
      </c>
    </row>
    <row r="17" spans="1:12" x14ac:dyDescent="0.25">
      <c r="A17" t="s">
        <v>47</v>
      </c>
      <c r="B17" t="s">
        <v>17</v>
      </c>
      <c r="C17" s="1">
        <v>45000</v>
      </c>
      <c r="D17" t="s">
        <v>18</v>
      </c>
      <c r="E17" t="s">
        <v>46</v>
      </c>
      <c r="F17">
        <v>5</v>
      </c>
      <c r="G17" t="s">
        <v>22</v>
      </c>
      <c r="H17" s="2">
        <v>888856127</v>
      </c>
      <c r="I17" s="5">
        <v>33365</v>
      </c>
      <c r="J17" s="5">
        <v>42442</v>
      </c>
      <c r="K17" s="4">
        <v>43448</v>
      </c>
      <c r="L17">
        <f t="shared" si="0"/>
        <v>27</v>
      </c>
    </row>
    <row r="18" spans="1:12" x14ac:dyDescent="0.25">
      <c r="A18" t="s">
        <v>48</v>
      </c>
      <c r="B18" t="s">
        <v>17</v>
      </c>
      <c r="C18" s="3">
        <v>110000</v>
      </c>
      <c r="D18" t="s">
        <v>18</v>
      </c>
      <c r="E18" t="s">
        <v>46</v>
      </c>
      <c r="F18">
        <v>5</v>
      </c>
      <c r="G18" t="s">
        <v>18</v>
      </c>
      <c r="H18" s="2">
        <v>888856128</v>
      </c>
      <c r="I18" s="5">
        <v>34560</v>
      </c>
      <c r="J18" s="5">
        <v>42839</v>
      </c>
      <c r="K18" s="4">
        <v>43491</v>
      </c>
      <c r="L18">
        <f t="shared" si="0"/>
        <v>25</v>
      </c>
    </row>
    <row r="19" spans="1:12" x14ac:dyDescent="0.25">
      <c r="A19" t="s">
        <v>49</v>
      </c>
      <c r="B19" t="s">
        <v>17</v>
      </c>
      <c r="C19" s="1">
        <v>80000</v>
      </c>
      <c r="D19" t="s">
        <v>13</v>
      </c>
      <c r="E19" t="s">
        <v>46</v>
      </c>
      <c r="F19">
        <v>5</v>
      </c>
      <c r="G19" t="s">
        <v>13</v>
      </c>
      <c r="H19" s="2">
        <v>888856129</v>
      </c>
      <c r="I19" s="5">
        <v>32863</v>
      </c>
      <c r="J19" s="5">
        <v>42446</v>
      </c>
      <c r="K19" s="4">
        <v>43248</v>
      </c>
      <c r="L19">
        <f t="shared" si="0"/>
        <v>29</v>
      </c>
    </row>
    <row r="20" spans="1:12" x14ac:dyDescent="0.25">
      <c r="A20" t="s">
        <v>50</v>
      </c>
      <c r="B20" t="s">
        <v>17</v>
      </c>
      <c r="C20" s="1">
        <v>70000</v>
      </c>
      <c r="D20" t="s">
        <v>13</v>
      </c>
      <c r="E20" t="s">
        <v>46</v>
      </c>
      <c r="F20">
        <v>5</v>
      </c>
      <c r="G20" t="s">
        <v>13</v>
      </c>
      <c r="H20" s="2">
        <v>888856130</v>
      </c>
      <c r="I20" s="5">
        <v>32112</v>
      </c>
      <c r="J20" s="5">
        <v>42472</v>
      </c>
      <c r="K20" s="4">
        <v>43282</v>
      </c>
      <c r="L20">
        <f t="shared" si="0"/>
        <v>31</v>
      </c>
    </row>
    <row r="21" spans="1:12" x14ac:dyDescent="0.25">
      <c r="A21" t="s">
        <v>51</v>
      </c>
      <c r="B21" t="s">
        <v>21</v>
      </c>
      <c r="C21" s="1">
        <v>65000</v>
      </c>
      <c r="D21" t="s">
        <v>22</v>
      </c>
      <c r="E21" t="s">
        <v>46</v>
      </c>
      <c r="F21">
        <v>4</v>
      </c>
      <c r="G21" t="s">
        <v>22</v>
      </c>
      <c r="H21" s="2">
        <v>888856131</v>
      </c>
      <c r="I21" s="5">
        <v>34921</v>
      </c>
      <c r="J21" s="5">
        <v>42814</v>
      </c>
      <c r="K21" s="4">
        <v>43516</v>
      </c>
      <c r="L21">
        <f t="shared" si="0"/>
        <v>24</v>
      </c>
    </row>
    <row r="22" spans="1:12" x14ac:dyDescent="0.25">
      <c r="A22" t="s">
        <v>52</v>
      </c>
      <c r="B22" t="s">
        <v>21</v>
      </c>
      <c r="C22" s="1">
        <v>70000</v>
      </c>
      <c r="D22" t="s">
        <v>22</v>
      </c>
      <c r="E22" t="s">
        <v>46</v>
      </c>
      <c r="F22">
        <v>4</v>
      </c>
      <c r="G22" t="s">
        <v>22</v>
      </c>
      <c r="H22" s="2">
        <v>888856132</v>
      </c>
      <c r="I22" s="5">
        <v>34602</v>
      </c>
      <c r="J22" s="5">
        <v>42802</v>
      </c>
      <c r="K22" s="4">
        <v>43861</v>
      </c>
      <c r="L22">
        <f t="shared" si="0"/>
        <v>26</v>
      </c>
    </row>
    <row r="23" spans="1:12" x14ac:dyDescent="0.25">
      <c r="A23" t="s">
        <v>53</v>
      </c>
      <c r="B23" t="s">
        <v>21</v>
      </c>
      <c r="C23" s="1">
        <v>45000</v>
      </c>
      <c r="D23" t="s">
        <v>22</v>
      </c>
      <c r="E23" t="s">
        <v>46</v>
      </c>
      <c r="F23">
        <v>2</v>
      </c>
      <c r="G23" t="s">
        <v>22</v>
      </c>
      <c r="H23" s="2">
        <v>888856133</v>
      </c>
      <c r="I23" s="5">
        <v>34602</v>
      </c>
      <c r="J23" s="5">
        <v>42470</v>
      </c>
      <c r="K23" s="4">
        <v>43290</v>
      </c>
      <c r="L23">
        <f t="shared" si="0"/>
        <v>24</v>
      </c>
    </row>
    <row r="24" spans="1:12" x14ac:dyDescent="0.25">
      <c r="A24" t="s">
        <v>54</v>
      </c>
      <c r="B24" t="s">
        <v>21</v>
      </c>
      <c r="C24" s="1">
        <v>10000</v>
      </c>
      <c r="D24" t="s">
        <v>22</v>
      </c>
      <c r="E24" t="s">
        <v>46</v>
      </c>
      <c r="F24">
        <v>0</v>
      </c>
      <c r="G24" t="s">
        <v>22</v>
      </c>
      <c r="H24" s="2">
        <v>888856134</v>
      </c>
      <c r="I24" s="5">
        <v>34383</v>
      </c>
      <c r="J24" s="5">
        <v>42842</v>
      </c>
      <c r="K24" s="4">
        <v>43286</v>
      </c>
      <c r="L24">
        <f t="shared" si="0"/>
        <v>24</v>
      </c>
    </row>
    <row r="25" spans="1:12" x14ac:dyDescent="0.25">
      <c r="A25" t="s">
        <v>55</v>
      </c>
      <c r="B25" t="s">
        <v>12</v>
      </c>
      <c r="C25" s="1">
        <v>130000</v>
      </c>
      <c r="D25" t="s">
        <v>22</v>
      </c>
      <c r="E25" t="s">
        <v>46</v>
      </c>
      <c r="F25">
        <v>2</v>
      </c>
      <c r="G25" t="s">
        <v>22</v>
      </c>
      <c r="H25" s="2">
        <v>888856135</v>
      </c>
      <c r="I25" s="5">
        <v>35030</v>
      </c>
      <c r="J25" s="5">
        <v>42433</v>
      </c>
      <c r="K25" s="4">
        <v>43105</v>
      </c>
      <c r="L25">
        <f t="shared" si="0"/>
        <v>23</v>
      </c>
    </row>
    <row r="26" spans="1:12" x14ac:dyDescent="0.25">
      <c r="A26" t="s">
        <v>56</v>
      </c>
      <c r="B26" t="s">
        <v>12</v>
      </c>
      <c r="C26" s="1">
        <v>130000</v>
      </c>
      <c r="D26" t="s">
        <v>22</v>
      </c>
      <c r="E26" t="s">
        <v>46</v>
      </c>
      <c r="F26">
        <v>10</v>
      </c>
      <c r="G26" t="s">
        <v>22</v>
      </c>
      <c r="H26" s="2">
        <v>888856136</v>
      </c>
      <c r="I26" s="5">
        <v>31221</v>
      </c>
      <c r="J26" s="5">
        <v>42856</v>
      </c>
      <c r="K26" s="4">
        <v>43677</v>
      </c>
      <c r="L26">
        <f t="shared" si="0"/>
        <v>34</v>
      </c>
    </row>
    <row r="27" spans="1:12" x14ac:dyDescent="0.25">
      <c r="A27" t="s">
        <v>57</v>
      </c>
      <c r="B27" t="s">
        <v>12</v>
      </c>
      <c r="C27" s="1">
        <v>140000</v>
      </c>
      <c r="D27" t="s">
        <v>22</v>
      </c>
      <c r="E27" t="s">
        <v>46</v>
      </c>
      <c r="F27">
        <v>3</v>
      </c>
      <c r="G27" t="s">
        <v>22</v>
      </c>
      <c r="H27" s="2">
        <v>888856137</v>
      </c>
      <c r="I27" s="5">
        <v>33977</v>
      </c>
      <c r="J27" s="5">
        <v>42802</v>
      </c>
      <c r="K27" s="4">
        <v>43431</v>
      </c>
      <c r="L27">
        <f t="shared" si="0"/>
        <v>25</v>
      </c>
    </row>
    <row r="28" spans="1:12" x14ac:dyDescent="0.25">
      <c r="A28" t="s">
        <v>58</v>
      </c>
      <c r="B28" t="s">
        <v>12</v>
      </c>
      <c r="C28" s="1">
        <v>45000</v>
      </c>
      <c r="D28" t="s">
        <v>18</v>
      </c>
      <c r="E28" t="s">
        <v>46</v>
      </c>
      <c r="F28">
        <v>5</v>
      </c>
      <c r="G28" t="s">
        <v>18</v>
      </c>
      <c r="H28" s="2">
        <v>888856138</v>
      </c>
      <c r="I28" s="5">
        <v>35134</v>
      </c>
      <c r="J28" s="5">
        <v>42464</v>
      </c>
      <c r="K28" s="4">
        <v>43116</v>
      </c>
      <c r="L28">
        <f t="shared" si="0"/>
        <v>22</v>
      </c>
    </row>
    <row r="29" spans="1:12" x14ac:dyDescent="0.25">
      <c r="A29" t="s">
        <v>59</v>
      </c>
      <c r="B29" t="s">
        <v>12</v>
      </c>
      <c r="C29" s="1">
        <v>89700</v>
      </c>
      <c r="D29" t="s">
        <v>18</v>
      </c>
      <c r="E29" t="s">
        <v>46</v>
      </c>
      <c r="F29">
        <v>5</v>
      </c>
      <c r="G29" t="s">
        <v>18</v>
      </c>
      <c r="H29" s="2">
        <v>888856139</v>
      </c>
      <c r="I29" s="5">
        <v>35202</v>
      </c>
      <c r="J29" s="5">
        <v>42453</v>
      </c>
      <c r="K29" s="4">
        <v>43214</v>
      </c>
      <c r="L29">
        <f t="shared" si="0"/>
        <v>22</v>
      </c>
    </row>
    <row r="30" spans="1:12" x14ac:dyDescent="0.25">
      <c r="A30" t="s">
        <v>60</v>
      </c>
      <c r="B30" t="s">
        <v>12</v>
      </c>
      <c r="C30" s="1">
        <v>150000</v>
      </c>
      <c r="D30" t="s">
        <v>18</v>
      </c>
      <c r="E30" t="s">
        <v>61</v>
      </c>
      <c r="F30">
        <v>5</v>
      </c>
      <c r="G30" t="s">
        <v>18</v>
      </c>
      <c r="H30" s="2">
        <v>888856140</v>
      </c>
      <c r="I30" s="5">
        <v>35167</v>
      </c>
      <c r="J30" s="5">
        <v>42460</v>
      </c>
      <c r="K30" s="4">
        <v>43219</v>
      </c>
      <c r="L30">
        <f t="shared" si="0"/>
        <v>22</v>
      </c>
    </row>
    <row r="31" spans="1:12" x14ac:dyDescent="0.25">
      <c r="A31" t="s">
        <v>62</v>
      </c>
      <c r="B31" t="s">
        <v>17</v>
      </c>
      <c r="C31" s="1">
        <v>85000</v>
      </c>
      <c r="D31" t="s">
        <v>18</v>
      </c>
      <c r="E31" t="s">
        <v>61</v>
      </c>
      <c r="F31">
        <v>0</v>
      </c>
      <c r="G31" t="s">
        <v>18</v>
      </c>
      <c r="H31" s="2">
        <v>888856141</v>
      </c>
      <c r="I31" s="5">
        <v>35397</v>
      </c>
      <c r="J31" s="5">
        <v>42436</v>
      </c>
      <c r="K31" s="4">
        <v>43370</v>
      </c>
      <c r="L31">
        <f t="shared" si="0"/>
        <v>22</v>
      </c>
    </row>
    <row r="32" spans="1:12" x14ac:dyDescent="0.25">
      <c r="A32" t="s">
        <v>63</v>
      </c>
      <c r="B32" t="s">
        <v>21</v>
      </c>
      <c r="C32" s="1">
        <v>60000</v>
      </c>
      <c r="D32" t="s">
        <v>13</v>
      </c>
      <c r="E32" t="s">
        <v>46</v>
      </c>
      <c r="F32">
        <v>5</v>
      </c>
      <c r="G32" t="s">
        <v>22</v>
      </c>
      <c r="H32" s="2">
        <v>888856142</v>
      </c>
      <c r="I32" s="5">
        <v>34033</v>
      </c>
      <c r="J32" s="5">
        <v>42435</v>
      </c>
      <c r="K32" s="4">
        <v>43337</v>
      </c>
      <c r="L32">
        <f t="shared" si="0"/>
        <v>25</v>
      </c>
    </row>
    <row r="33" spans="1:12" x14ac:dyDescent="0.25">
      <c r="A33" t="s">
        <v>64</v>
      </c>
      <c r="B33" t="s">
        <v>17</v>
      </c>
      <c r="C33" s="1">
        <v>50000</v>
      </c>
      <c r="D33" t="s">
        <v>13</v>
      </c>
      <c r="E33" t="s">
        <v>46</v>
      </c>
      <c r="F33">
        <v>12</v>
      </c>
      <c r="G33" t="s">
        <v>22</v>
      </c>
      <c r="H33" s="2">
        <v>888856143</v>
      </c>
      <c r="I33" s="5">
        <v>29946</v>
      </c>
      <c r="J33" s="5">
        <v>42824</v>
      </c>
      <c r="K33" s="4">
        <v>43833</v>
      </c>
      <c r="L33">
        <f t="shared" si="0"/>
        <v>39</v>
      </c>
    </row>
    <row r="34" spans="1:12" x14ac:dyDescent="0.25">
      <c r="A34" t="s">
        <v>65</v>
      </c>
      <c r="B34" t="s">
        <v>17</v>
      </c>
      <c r="C34" s="1">
        <v>89000</v>
      </c>
      <c r="D34" t="s">
        <v>13</v>
      </c>
      <c r="E34" t="s">
        <v>66</v>
      </c>
      <c r="F34">
        <v>5</v>
      </c>
      <c r="G34" t="s">
        <v>22</v>
      </c>
      <c r="H34" s="2" t="s">
        <v>67</v>
      </c>
      <c r="I34" s="5">
        <v>34648</v>
      </c>
      <c r="J34" s="5">
        <v>42807</v>
      </c>
      <c r="K34" s="4">
        <v>43932</v>
      </c>
      <c r="L34">
        <f t="shared" si="0"/>
        <v>26</v>
      </c>
    </row>
    <row r="35" spans="1:12" x14ac:dyDescent="0.25">
      <c r="A35" t="s">
        <v>68</v>
      </c>
      <c r="B35" t="s">
        <v>17</v>
      </c>
      <c r="C35" s="1">
        <v>55000</v>
      </c>
      <c r="D35" t="s">
        <v>13</v>
      </c>
      <c r="E35" t="s">
        <v>66</v>
      </c>
      <c r="F35">
        <v>5</v>
      </c>
      <c r="G35" t="s">
        <v>22</v>
      </c>
      <c r="H35" s="2" t="s">
        <v>69</v>
      </c>
      <c r="I35" s="5">
        <v>34375</v>
      </c>
      <c r="J35" s="5">
        <v>42809</v>
      </c>
      <c r="K35" s="4">
        <v>43709</v>
      </c>
      <c r="L35">
        <f t="shared" si="0"/>
        <v>25</v>
      </c>
    </row>
    <row r="36" spans="1:12" x14ac:dyDescent="0.25">
      <c r="A36" t="s">
        <v>70</v>
      </c>
      <c r="B36" t="s">
        <v>21</v>
      </c>
      <c r="C36" s="1">
        <v>45000</v>
      </c>
      <c r="D36" t="s">
        <v>13</v>
      </c>
      <c r="E36" t="s">
        <v>46</v>
      </c>
      <c r="F36">
        <v>2</v>
      </c>
      <c r="G36" t="s">
        <v>22</v>
      </c>
      <c r="H36" s="2" t="s">
        <v>71</v>
      </c>
      <c r="I36" s="5">
        <v>35340</v>
      </c>
      <c r="J36" s="5">
        <v>42842</v>
      </c>
      <c r="K36" s="4">
        <v>43756</v>
      </c>
      <c r="L36">
        <f t="shared" si="0"/>
        <v>23</v>
      </c>
    </row>
    <row r="37" spans="1:12" x14ac:dyDescent="0.25">
      <c r="A37" t="s">
        <v>72</v>
      </c>
      <c r="B37" t="s">
        <v>21</v>
      </c>
      <c r="C37" s="1">
        <v>40000</v>
      </c>
      <c r="D37" t="s">
        <v>13</v>
      </c>
      <c r="E37" t="s">
        <v>46</v>
      </c>
      <c r="F37">
        <v>2</v>
      </c>
      <c r="G37" t="s">
        <v>13</v>
      </c>
      <c r="H37" s="2" t="s">
        <v>73</v>
      </c>
      <c r="I37" s="5">
        <v>35278</v>
      </c>
      <c r="J37" s="5">
        <v>42848</v>
      </c>
      <c r="K37" s="4">
        <v>43589</v>
      </c>
      <c r="L37">
        <f t="shared" si="0"/>
        <v>23</v>
      </c>
    </row>
    <row r="38" spans="1:12" x14ac:dyDescent="0.25">
      <c r="A38" t="s">
        <v>74</v>
      </c>
      <c r="B38" t="s">
        <v>21</v>
      </c>
      <c r="C38" s="1">
        <v>55000</v>
      </c>
      <c r="D38" t="s">
        <v>13</v>
      </c>
      <c r="E38" t="s">
        <v>46</v>
      </c>
      <c r="F38">
        <v>4</v>
      </c>
      <c r="G38" t="s">
        <v>13</v>
      </c>
      <c r="H38" s="2" t="s">
        <v>75</v>
      </c>
      <c r="I38" s="5">
        <v>31531</v>
      </c>
      <c r="J38" s="5">
        <v>42803</v>
      </c>
      <c r="K38" s="4">
        <v>43522</v>
      </c>
      <c r="L38">
        <f t="shared" si="0"/>
        <v>33</v>
      </c>
    </row>
    <row r="39" spans="1:12" x14ac:dyDescent="0.25">
      <c r="A39" t="s">
        <v>76</v>
      </c>
      <c r="B39" t="s">
        <v>21</v>
      </c>
      <c r="C39" s="1">
        <v>50000</v>
      </c>
      <c r="D39" t="s">
        <v>13</v>
      </c>
      <c r="E39" t="s">
        <v>46</v>
      </c>
      <c r="F39">
        <v>3</v>
      </c>
      <c r="G39" t="s">
        <v>13</v>
      </c>
      <c r="H39" s="2" t="s">
        <v>77</v>
      </c>
      <c r="I39" s="5">
        <v>34576</v>
      </c>
      <c r="J39" s="5">
        <v>42832</v>
      </c>
      <c r="K39" s="4">
        <v>43682</v>
      </c>
      <c r="L39">
        <f t="shared" si="0"/>
        <v>25</v>
      </c>
    </row>
    <row r="40" spans="1:12" x14ac:dyDescent="0.25">
      <c r="A40" t="s">
        <v>78</v>
      </c>
      <c r="B40" t="s">
        <v>21</v>
      </c>
      <c r="C40" s="1">
        <v>50000</v>
      </c>
      <c r="D40" t="s">
        <v>13</v>
      </c>
      <c r="E40" t="s">
        <v>46</v>
      </c>
      <c r="F40">
        <v>2</v>
      </c>
      <c r="G40" t="s">
        <v>13</v>
      </c>
      <c r="H40" s="2" t="s">
        <v>79</v>
      </c>
      <c r="I40" s="5">
        <v>35113</v>
      </c>
      <c r="J40" s="5">
        <v>42472</v>
      </c>
      <c r="K40" s="4">
        <v>43426</v>
      </c>
      <c r="L40">
        <f t="shared" si="0"/>
        <v>22</v>
      </c>
    </row>
    <row r="41" spans="1:12" x14ac:dyDescent="0.25">
      <c r="A41" t="s">
        <v>80</v>
      </c>
      <c r="B41" t="s">
        <v>12</v>
      </c>
      <c r="C41" s="1">
        <v>80000</v>
      </c>
      <c r="D41" t="s">
        <v>81</v>
      </c>
      <c r="E41" t="s">
        <v>46</v>
      </c>
      <c r="F41">
        <v>3</v>
      </c>
      <c r="G41" t="s">
        <v>18</v>
      </c>
      <c r="H41" s="2" t="s">
        <v>82</v>
      </c>
      <c r="I41" s="5">
        <v>34989</v>
      </c>
      <c r="J41" s="5">
        <v>42819</v>
      </c>
      <c r="K41" s="4">
        <v>44242</v>
      </c>
      <c r="L41">
        <f t="shared" si="0"/>
        <v>26</v>
      </c>
    </row>
    <row r="42" spans="1:12" x14ac:dyDescent="0.25">
      <c r="A42" t="s">
        <v>83</v>
      </c>
      <c r="B42" t="s">
        <v>12</v>
      </c>
      <c r="C42" s="1">
        <v>89700</v>
      </c>
      <c r="D42" t="s">
        <v>81</v>
      </c>
      <c r="E42" t="s">
        <v>46</v>
      </c>
      <c r="F42">
        <v>4</v>
      </c>
      <c r="G42" t="s">
        <v>18</v>
      </c>
      <c r="H42" s="2" t="s">
        <v>84</v>
      </c>
      <c r="I42" s="5">
        <v>34530</v>
      </c>
      <c r="J42" s="5">
        <v>42433</v>
      </c>
      <c r="K42" s="4">
        <v>43397</v>
      </c>
      <c r="L42">
        <f t="shared" si="0"/>
        <v>24</v>
      </c>
    </row>
    <row r="43" spans="1:12" x14ac:dyDescent="0.25">
      <c r="A43" t="s">
        <v>85</v>
      </c>
      <c r="B43" t="s">
        <v>12</v>
      </c>
      <c r="C43" s="1">
        <v>40000</v>
      </c>
      <c r="D43" t="s">
        <v>81</v>
      </c>
      <c r="E43" t="s">
        <v>46</v>
      </c>
      <c r="F43">
        <v>6</v>
      </c>
      <c r="G43" t="s">
        <v>13</v>
      </c>
      <c r="H43" s="2" t="s">
        <v>86</v>
      </c>
      <c r="I43" s="5">
        <v>34740</v>
      </c>
      <c r="J43" s="5">
        <v>42436</v>
      </c>
      <c r="K43" s="4">
        <v>44270</v>
      </c>
      <c r="L43">
        <f t="shared" si="0"/>
        <v>26</v>
      </c>
    </row>
    <row r="44" spans="1:12" x14ac:dyDescent="0.25">
      <c r="A44" t="s">
        <v>87</v>
      </c>
      <c r="B44" t="s">
        <v>12</v>
      </c>
      <c r="C44" s="3">
        <v>45000</v>
      </c>
      <c r="D44" t="s">
        <v>18</v>
      </c>
      <c r="E44" t="s">
        <v>46</v>
      </c>
      <c r="F44">
        <v>2</v>
      </c>
      <c r="G44" t="s">
        <v>13</v>
      </c>
      <c r="H44" s="2" t="s">
        <v>88</v>
      </c>
      <c r="I44" s="5">
        <v>34293</v>
      </c>
      <c r="J44" s="5">
        <v>42453</v>
      </c>
      <c r="K44" s="4">
        <v>43453</v>
      </c>
      <c r="L44">
        <f t="shared" si="0"/>
        <v>25</v>
      </c>
    </row>
    <row r="45" spans="1:12" x14ac:dyDescent="0.25">
      <c r="A45" t="s">
        <v>89</v>
      </c>
      <c r="B45" t="s">
        <v>21</v>
      </c>
      <c r="C45" s="3">
        <v>50000</v>
      </c>
      <c r="D45" t="s">
        <v>18</v>
      </c>
      <c r="E45" t="s">
        <v>46</v>
      </c>
      <c r="F45">
        <v>3</v>
      </c>
      <c r="G45" t="s">
        <v>22</v>
      </c>
      <c r="H45" s="2" t="s">
        <v>90</v>
      </c>
      <c r="I45" s="5">
        <v>32366</v>
      </c>
      <c r="J45" s="5">
        <v>42482</v>
      </c>
      <c r="K45" s="4">
        <v>44263</v>
      </c>
      <c r="L45">
        <f t="shared" si="0"/>
        <v>33</v>
      </c>
    </row>
    <row r="46" spans="1:12" x14ac:dyDescent="0.25">
      <c r="A46" t="s">
        <v>91</v>
      </c>
      <c r="B46" t="s">
        <v>17</v>
      </c>
      <c r="C46" s="1">
        <v>80000</v>
      </c>
      <c r="D46" t="s">
        <v>81</v>
      </c>
      <c r="E46" t="s">
        <v>46</v>
      </c>
      <c r="F46">
        <v>4</v>
      </c>
      <c r="G46" t="s">
        <v>22</v>
      </c>
      <c r="H46" s="2" t="s">
        <v>92</v>
      </c>
      <c r="I46" s="5">
        <v>32203</v>
      </c>
      <c r="J46" s="5">
        <v>42830</v>
      </c>
      <c r="K46" s="4">
        <v>43820</v>
      </c>
      <c r="L46">
        <f t="shared" si="0"/>
        <v>31</v>
      </c>
    </row>
    <row r="47" spans="1:12" x14ac:dyDescent="0.25">
      <c r="C47" s="3"/>
    </row>
    <row r="49" spans="3:6" x14ac:dyDescent="0.25">
      <c r="D49" s="1"/>
    </row>
    <row r="50" spans="3:6" x14ac:dyDescent="0.25">
      <c r="C50" s="3"/>
      <c r="D50" s="1"/>
      <c r="F50" s="1"/>
    </row>
    <row r="51" spans="3:6" x14ac:dyDescent="0.25">
      <c r="C51" s="3"/>
      <c r="D51" s="1"/>
      <c r="F51" s="1"/>
    </row>
    <row r="52" spans="3:6" x14ac:dyDescent="0.25">
      <c r="D52" s="1"/>
      <c r="F52" s="1"/>
    </row>
    <row r="53" spans="3:6" x14ac:dyDescent="0.25">
      <c r="D53" s="1"/>
      <c r="F53" s="1"/>
    </row>
    <row r="54" spans="3:6" x14ac:dyDescent="0.25">
      <c r="D54" s="1"/>
      <c r="F54" s="1"/>
    </row>
    <row r="55" spans="3:6" x14ac:dyDescent="0.25">
      <c r="D55" s="1"/>
      <c r="F55" s="1"/>
    </row>
    <row r="56" spans="3:6" x14ac:dyDescent="0.25">
      <c r="D56" s="3"/>
      <c r="F56" s="1"/>
    </row>
    <row r="57" spans="3:6" x14ac:dyDescent="0.25">
      <c r="D57" s="1"/>
      <c r="F57" s="1"/>
    </row>
    <row r="58" spans="3:6" x14ac:dyDescent="0.25">
      <c r="D58" s="1"/>
      <c r="F58" s="1"/>
    </row>
    <row r="59" spans="3:6" x14ac:dyDescent="0.25">
      <c r="D59" s="1"/>
      <c r="F59" s="1"/>
    </row>
    <row r="60" spans="3:6" x14ac:dyDescent="0.25">
      <c r="D60" s="1"/>
      <c r="F60" s="1"/>
    </row>
    <row r="61" spans="3:6" x14ac:dyDescent="0.25">
      <c r="D61" s="1"/>
      <c r="F61" s="1"/>
    </row>
    <row r="62" spans="3:6" x14ac:dyDescent="0.25">
      <c r="D62" s="1"/>
      <c r="F62" s="1"/>
    </row>
    <row r="63" spans="3:6" x14ac:dyDescent="0.25">
      <c r="C63" s="3"/>
      <c r="F63" s="1"/>
    </row>
  </sheetData>
  <autoFilter ref="A1:L46" xr:uid="{00000000-0001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2261-32C4-452B-8F4D-9A810A8AE839}">
  <dimension ref="A1:J20"/>
  <sheetViews>
    <sheetView zoomScale="95" zoomScaleNormal="95" workbookViewId="0">
      <selection activeCell="E20" sqref="E20"/>
    </sheetView>
  </sheetViews>
  <sheetFormatPr defaultRowHeight="15" x14ac:dyDescent="0.25"/>
  <cols>
    <col min="1" max="1" width="17.7109375" customWidth="1"/>
    <col min="2" max="2" width="15.5703125" customWidth="1"/>
    <col min="3" max="3" width="14.42578125" customWidth="1"/>
    <col min="5" max="5" width="14.5703125" customWidth="1"/>
    <col min="6" max="6" width="13.85546875" customWidth="1"/>
    <col min="7" max="7" width="12.5703125" customWidth="1"/>
    <col min="9" max="9" width="12.85546875" customWidth="1"/>
    <col min="10" max="10" width="14.42578125" customWidth="1"/>
  </cols>
  <sheetData>
    <row r="1" spans="1:10" x14ac:dyDescent="0.25">
      <c r="A1" s="27" t="s">
        <v>104</v>
      </c>
      <c r="B1" s="27"/>
      <c r="C1" s="27"/>
      <c r="E1" s="27" t="s">
        <v>106</v>
      </c>
      <c r="F1" s="27"/>
      <c r="G1" s="27"/>
      <c r="I1" s="27" t="s">
        <v>107</v>
      </c>
      <c r="J1" s="27"/>
    </row>
    <row r="3" spans="1:10" ht="45" x14ac:dyDescent="0.25">
      <c r="A3" s="11" t="s">
        <v>94</v>
      </c>
      <c r="B3" s="11" t="s">
        <v>93</v>
      </c>
      <c r="C3" s="11" t="s">
        <v>105</v>
      </c>
      <c r="E3" s="11" t="s">
        <v>94</v>
      </c>
      <c r="F3" s="11" t="s">
        <v>93</v>
      </c>
      <c r="G3" s="11" t="s">
        <v>105</v>
      </c>
      <c r="I3" s="11" t="s">
        <v>94</v>
      </c>
      <c r="J3" s="11" t="s">
        <v>93</v>
      </c>
    </row>
    <row r="4" spans="1:10" x14ac:dyDescent="0.25">
      <c r="A4" s="12">
        <v>45000</v>
      </c>
      <c r="B4" s="12">
        <v>45000</v>
      </c>
      <c r="C4" s="12">
        <v>40000</v>
      </c>
      <c r="E4" s="12">
        <v>230000</v>
      </c>
      <c r="F4" s="12">
        <v>89700</v>
      </c>
      <c r="G4" s="12">
        <v>45000</v>
      </c>
      <c r="I4" s="12">
        <v>89700</v>
      </c>
      <c r="J4" s="12">
        <v>80000</v>
      </c>
    </row>
    <row r="5" spans="1:10" x14ac:dyDescent="0.25">
      <c r="A5" s="12">
        <v>90000</v>
      </c>
      <c r="B5" s="12">
        <v>50000</v>
      </c>
      <c r="C5" s="12">
        <v>85000</v>
      </c>
      <c r="E5" s="12">
        <v>150000</v>
      </c>
      <c r="F5" s="12">
        <v>80000</v>
      </c>
      <c r="G5" s="12">
        <v>89700</v>
      </c>
      <c r="I5" s="12">
        <v>89700</v>
      </c>
      <c r="J5" s="12">
        <v>89700</v>
      </c>
    </row>
    <row r="6" spans="1:10" x14ac:dyDescent="0.25">
      <c r="A6" s="12">
        <v>80000</v>
      </c>
      <c r="B6" s="12">
        <v>89000</v>
      </c>
      <c r="C6" s="12">
        <v>55000</v>
      </c>
      <c r="E6" s="12">
        <v>40000</v>
      </c>
      <c r="F6" s="12">
        <v>89700</v>
      </c>
      <c r="G6" s="12">
        <v>150000</v>
      </c>
      <c r="I6" s="12">
        <v>150000</v>
      </c>
      <c r="J6" s="12">
        <v>65000</v>
      </c>
    </row>
    <row r="7" spans="1:10" x14ac:dyDescent="0.25">
      <c r="A7" s="12">
        <v>70000</v>
      </c>
      <c r="B7" s="12">
        <v>55000</v>
      </c>
      <c r="C7" s="10">
        <v>110000</v>
      </c>
      <c r="E7" s="10">
        <v>45000</v>
      </c>
      <c r="F7" s="12">
        <v>130000</v>
      </c>
      <c r="G7" s="12">
        <v>80000</v>
      </c>
      <c r="I7" s="12">
        <v>40000</v>
      </c>
      <c r="J7" s="12">
        <v>70000</v>
      </c>
    </row>
    <row r="8" spans="1:10" x14ac:dyDescent="0.25">
      <c r="A8" s="8"/>
      <c r="B8" s="12">
        <v>80000</v>
      </c>
      <c r="C8" s="12">
        <v>85000</v>
      </c>
      <c r="E8" s="8"/>
      <c r="F8" s="12">
        <v>130000</v>
      </c>
      <c r="G8" s="12">
        <v>89700</v>
      </c>
      <c r="I8" s="12">
        <v>55000</v>
      </c>
      <c r="J8" s="12">
        <v>45000</v>
      </c>
    </row>
    <row r="9" spans="1:10" x14ac:dyDescent="0.25">
      <c r="E9" s="8"/>
      <c r="F9" s="12">
        <v>140000</v>
      </c>
      <c r="G9" s="8"/>
      <c r="I9" s="12">
        <v>50000</v>
      </c>
      <c r="J9" s="12">
        <v>10000</v>
      </c>
    </row>
    <row r="10" spans="1:10" x14ac:dyDescent="0.25">
      <c r="A10" s="8">
        <f>QUARTILE(A4:A7,1)</f>
        <v>63750</v>
      </c>
      <c r="B10" s="8">
        <f>QUARTILE(B4:B8,1)</f>
        <v>50000</v>
      </c>
      <c r="C10" s="8">
        <f>QUARTILE(C4:C8,1)</f>
        <v>55000</v>
      </c>
      <c r="I10" s="12">
        <v>50000</v>
      </c>
      <c r="J10" s="12">
        <v>60000</v>
      </c>
    </row>
    <row r="11" spans="1:10" x14ac:dyDescent="0.25">
      <c r="A11" s="8">
        <f>QUARTILE(A4:A7,3)</f>
        <v>82500</v>
      </c>
      <c r="B11" s="8">
        <f>QUARTILE(B4:B8,3)</f>
        <v>80000</v>
      </c>
      <c r="C11" s="17">
        <f>QUARTILE(C4:C8,3)</f>
        <v>85000</v>
      </c>
      <c r="D11" s="8" t="s">
        <v>98</v>
      </c>
      <c r="E11" s="8">
        <f>QUARTILE(E4:E7,1)</f>
        <v>43750</v>
      </c>
      <c r="F11" s="8">
        <f>QUARTILE(F4:F9,1)</f>
        <v>89700</v>
      </c>
      <c r="G11" s="8">
        <f>QUARTILE(G4:G8,1)</f>
        <v>80000</v>
      </c>
      <c r="I11" s="8"/>
      <c r="J11" s="12">
        <v>45000</v>
      </c>
    </row>
    <row r="12" spans="1:10" x14ac:dyDescent="0.25">
      <c r="A12" s="14">
        <f>A11-A10</f>
        <v>18750</v>
      </c>
      <c r="B12" s="15">
        <f t="shared" ref="B12:C12" si="0">B11-B10</f>
        <v>30000</v>
      </c>
      <c r="C12" s="18">
        <f t="shared" si="0"/>
        <v>30000</v>
      </c>
      <c r="D12" s="8" t="s">
        <v>99</v>
      </c>
      <c r="E12" s="8">
        <f>QUARTILE(E4:E7,3)</f>
        <v>170000</v>
      </c>
      <c r="F12" s="8">
        <f>QUARTILE(F4:F9,3)</f>
        <v>130000</v>
      </c>
      <c r="G12" s="8">
        <f>QUARTILE(G4:G8,3)</f>
        <v>89700</v>
      </c>
      <c r="I12" s="8"/>
      <c r="J12" s="10">
        <v>50000</v>
      </c>
    </row>
    <row r="13" spans="1:10" x14ac:dyDescent="0.25">
      <c r="D13" s="8" t="s">
        <v>101</v>
      </c>
      <c r="E13" s="14">
        <f>E12-E11</f>
        <v>126250</v>
      </c>
      <c r="F13" s="15">
        <f t="shared" ref="F13:G13" si="1">F12-F11</f>
        <v>40300</v>
      </c>
      <c r="G13" s="16">
        <f t="shared" si="1"/>
        <v>9700</v>
      </c>
    </row>
    <row r="14" spans="1:10" x14ac:dyDescent="0.25">
      <c r="H14" s="8" t="s">
        <v>98</v>
      </c>
      <c r="I14" s="8">
        <f>QUARTILE(I4:I10,1)</f>
        <v>50000</v>
      </c>
      <c r="J14" s="8">
        <f>QUARTILE(J4:J12,1)</f>
        <v>45000</v>
      </c>
    </row>
    <row r="15" spans="1:10" x14ac:dyDescent="0.25">
      <c r="A15" s="26" t="s">
        <v>121</v>
      </c>
      <c r="H15" s="8" t="s">
        <v>99</v>
      </c>
      <c r="I15" s="8">
        <f>QUARTILE(I4:I10,3)</f>
        <v>89700</v>
      </c>
      <c r="J15" s="8">
        <f>QUARTILE(J4:J12,3)</f>
        <v>70000</v>
      </c>
    </row>
    <row r="16" spans="1:10" x14ac:dyDescent="0.25">
      <c r="A16" s="28" t="s">
        <v>120</v>
      </c>
      <c r="B16" s="28"/>
      <c r="C16" s="28"/>
      <c r="D16" s="28"/>
      <c r="H16" s="8" t="s">
        <v>101</v>
      </c>
      <c r="I16" s="14">
        <f>I15-I14</f>
        <v>39700</v>
      </c>
      <c r="J16" s="15">
        <f>J15-J14</f>
        <v>25000</v>
      </c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</sheetData>
  <mergeCells count="4">
    <mergeCell ref="I1:J1"/>
    <mergeCell ref="E1:G1"/>
    <mergeCell ref="A1:C1"/>
    <mergeCell ref="A16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767D-6EAB-46D4-8066-123910FCB484}">
  <dimension ref="A1:L63"/>
  <sheetViews>
    <sheetView tabSelected="1" workbookViewId="0">
      <selection activeCell="K49" sqref="K49"/>
    </sheetView>
  </sheetViews>
  <sheetFormatPr defaultRowHeight="15" x14ac:dyDescent="0.25"/>
  <cols>
    <col min="1" max="1" width="13.85546875" style="2" customWidth="1"/>
    <col min="2" max="2" width="15.140625" customWidth="1"/>
    <col min="4" max="5" width="22.42578125" customWidth="1"/>
  </cols>
  <sheetData>
    <row r="1" spans="1:11" ht="30" x14ac:dyDescent="0.25">
      <c r="A1" s="7" t="s">
        <v>8</v>
      </c>
      <c r="B1" s="6" t="s">
        <v>10</v>
      </c>
      <c r="C1" s="6" t="s">
        <v>108</v>
      </c>
      <c r="D1" s="6" t="s">
        <v>2</v>
      </c>
      <c r="E1" s="19"/>
    </row>
    <row r="2" spans="1:11" x14ac:dyDescent="0.25">
      <c r="A2" s="5">
        <v>32929</v>
      </c>
      <c r="B2" s="4">
        <v>43459</v>
      </c>
      <c r="C2">
        <v>28</v>
      </c>
      <c r="D2" s="1">
        <v>230000</v>
      </c>
      <c r="E2" s="1"/>
    </row>
    <row r="3" spans="1:11" x14ac:dyDescent="0.25">
      <c r="A3" s="5">
        <v>32556</v>
      </c>
      <c r="B3" s="4">
        <v>43749</v>
      </c>
      <c r="C3">
        <v>30</v>
      </c>
      <c r="D3" s="1">
        <v>40000</v>
      </c>
      <c r="E3" s="1"/>
      <c r="F3" s="27" t="s">
        <v>114</v>
      </c>
      <c r="G3" s="27"/>
    </row>
    <row r="4" spans="1:11" x14ac:dyDescent="0.25">
      <c r="A4" s="5">
        <v>33440</v>
      </c>
      <c r="B4" s="4">
        <v>43484</v>
      </c>
      <c r="C4">
        <v>28</v>
      </c>
      <c r="D4" s="1">
        <v>80000</v>
      </c>
      <c r="E4" s="1"/>
    </row>
    <row r="5" spans="1:11" x14ac:dyDescent="0.25">
      <c r="A5" s="5">
        <v>32940</v>
      </c>
      <c r="B5" s="4">
        <v>44271</v>
      </c>
      <c r="C5">
        <v>31</v>
      </c>
      <c r="D5" s="1">
        <v>45000</v>
      </c>
      <c r="E5" s="1"/>
      <c r="F5" s="8" t="s">
        <v>98</v>
      </c>
      <c r="G5" s="8">
        <f>QUARTILE(C2:C46,1)</f>
        <v>24</v>
      </c>
    </row>
    <row r="6" spans="1:11" x14ac:dyDescent="0.25">
      <c r="A6" s="5">
        <v>32752</v>
      </c>
      <c r="B6" s="4">
        <v>43644</v>
      </c>
      <c r="C6">
        <v>30</v>
      </c>
      <c r="D6" s="1">
        <v>90000</v>
      </c>
      <c r="E6" s="1"/>
      <c r="F6" s="8" t="s">
        <v>100</v>
      </c>
      <c r="G6" s="8">
        <f>QUARTILE(C2:C46,2)</f>
        <v>26</v>
      </c>
    </row>
    <row r="7" spans="1:11" x14ac:dyDescent="0.25">
      <c r="A7" s="5">
        <v>33610</v>
      </c>
      <c r="B7" s="4">
        <v>43689</v>
      </c>
      <c r="C7">
        <v>27</v>
      </c>
      <c r="D7" s="1">
        <v>89700</v>
      </c>
      <c r="E7" s="1"/>
      <c r="F7" s="8" t="s">
        <v>99</v>
      </c>
      <c r="G7" s="8">
        <f>QUARTILE(C2:C46,3)</f>
        <v>29</v>
      </c>
    </row>
    <row r="8" spans="1:11" x14ac:dyDescent="0.25">
      <c r="A8" s="5">
        <v>34856</v>
      </c>
      <c r="B8" s="4">
        <v>43291</v>
      </c>
      <c r="C8">
        <v>23</v>
      </c>
      <c r="D8" s="1">
        <v>89700</v>
      </c>
      <c r="E8" s="1"/>
      <c r="F8" s="8" t="s">
        <v>101</v>
      </c>
      <c r="G8" s="8">
        <f>G7-G5</f>
        <v>5</v>
      </c>
    </row>
    <row r="9" spans="1:11" x14ac:dyDescent="0.25">
      <c r="A9" s="5">
        <v>33443</v>
      </c>
      <c r="B9" s="4">
        <v>43829</v>
      </c>
      <c r="C9">
        <v>28</v>
      </c>
      <c r="D9" s="1">
        <v>89700</v>
      </c>
      <c r="E9" s="1"/>
      <c r="F9" s="8" t="s">
        <v>102</v>
      </c>
      <c r="G9" s="8">
        <f>G7+1.5*G8</f>
        <v>36.5</v>
      </c>
    </row>
    <row r="10" spans="1:11" x14ac:dyDescent="0.25">
      <c r="A10" s="5">
        <v>34126</v>
      </c>
      <c r="B10" s="4">
        <v>43361</v>
      </c>
      <c r="C10">
        <v>25</v>
      </c>
      <c r="D10" s="1">
        <v>89700</v>
      </c>
      <c r="E10" s="1"/>
      <c r="F10" s="8" t="s">
        <v>103</v>
      </c>
      <c r="G10" s="8">
        <f>G5-1.5*G8</f>
        <v>16.5</v>
      </c>
    </row>
    <row r="11" spans="1:11" x14ac:dyDescent="0.25">
      <c r="A11" s="5">
        <v>31514</v>
      </c>
      <c r="B11" s="4">
        <v>43756</v>
      </c>
      <c r="C11">
        <v>33</v>
      </c>
      <c r="D11" s="1">
        <v>80000</v>
      </c>
      <c r="E11" s="1"/>
    </row>
    <row r="12" spans="1:11" x14ac:dyDescent="0.25">
      <c r="A12" s="5">
        <v>33420</v>
      </c>
      <c r="B12" s="4">
        <v>43699</v>
      </c>
      <c r="C12">
        <v>28</v>
      </c>
      <c r="D12" s="1">
        <v>150000</v>
      </c>
      <c r="E12" s="1"/>
    </row>
    <row r="13" spans="1:11" x14ac:dyDescent="0.25">
      <c r="A13" s="5">
        <v>32675</v>
      </c>
      <c r="B13" s="4">
        <v>43643</v>
      </c>
      <c r="C13">
        <v>30</v>
      </c>
      <c r="D13" s="1">
        <v>150000</v>
      </c>
      <c r="E13" s="1"/>
      <c r="F13" s="25" t="s">
        <v>116</v>
      </c>
      <c r="G13" s="25"/>
      <c r="H13" s="25"/>
      <c r="I13" s="25"/>
      <c r="J13" s="25"/>
      <c r="K13" s="25"/>
    </row>
    <row r="14" spans="1:11" x14ac:dyDescent="0.25">
      <c r="A14" s="5">
        <v>33484</v>
      </c>
      <c r="B14" s="4">
        <v>43357</v>
      </c>
      <c r="C14">
        <v>27</v>
      </c>
      <c r="D14" s="1">
        <v>89700</v>
      </c>
      <c r="E14" s="1"/>
    </row>
    <row r="15" spans="1:11" x14ac:dyDescent="0.25">
      <c r="A15" s="5">
        <v>33348</v>
      </c>
      <c r="B15" s="4">
        <v>43775</v>
      </c>
      <c r="C15">
        <v>28</v>
      </c>
      <c r="D15" s="1">
        <v>85000</v>
      </c>
      <c r="E15" s="1"/>
    </row>
    <row r="16" spans="1:11" x14ac:dyDescent="0.25">
      <c r="A16" s="5">
        <v>33211</v>
      </c>
      <c r="B16" s="4">
        <v>43455</v>
      </c>
      <c r="C16">
        <v>28</v>
      </c>
      <c r="D16" s="1">
        <v>55000</v>
      </c>
      <c r="E16" s="1"/>
    </row>
    <row r="17" spans="1:12" x14ac:dyDescent="0.25">
      <c r="A17" s="5">
        <v>33365</v>
      </c>
      <c r="B17" s="4">
        <v>43448</v>
      </c>
      <c r="C17">
        <v>27</v>
      </c>
      <c r="D17" s="1">
        <v>45000</v>
      </c>
      <c r="E17" s="1"/>
    </row>
    <row r="18" spans="1:12" x14ac:dyDescent="0.25">
      <c r="A18" s="5">
        <v>34560</v>
      </c>
      <c r="B18" s="4">
        <v>43491</v>
      </c>
      <c r="C18">
        <v>25</v>
      </c>
      <c r="D18" s="3">
        <v>110000</v>
      </c>
      <c r="E18" s="3"/>
    </row>
    <row r="19" spans="1:12" x14ac:dyDescent="0.25">
      <c r="A19" s="5">
        <v>32863</v>
      </c>
      <c r="B19" s="4">
        <v>43248</v>
      </c>
      <c r="C19">
        <v>29</v>
      </c>
      <c r="D19" s="1">
        <v>80000</v>
      </c>
      <c r="E19" s="1"/>
    </row>
    <row r="20" spans="1:12" x14ac:dyDescent="0.25">
      <c r="A20" s="5">
        <v>32112</v>
      </c>
      <c r="B20" s="4">
        <v>43282</v>
      </c>
      <c r="C20">
        <v>31</v>
      </c>
      <c r="D20" s="1">
        <v>70000</v>
      </c>
      <c r="E20" s="1"/>
    </row>
    <row r="21" spans="1:12" x14ac:dyDescent="0.25">
      <c r="A21" s="5">
        <v>34921</v>
      </c>
      <c r="B21" s="4">
        <v>43516</v>
      </c>
      <c r="C21">
        <v>24</v>
      </c>
      <c r="D21" s="1">
        <v>65000</v>
      </c>
      <c r="E21" s="1"/>
    </row>
    <row r="22" spans="1:12" x14ac:dyDescent="0.25">
      <c r="A22" s="5">
        <v>34602</v>
      </c>
      <c r="B22" s="4">
        <v>43861</v>
      </c>
      <c r="C22">
        <v>26</v>
      </c>
      <c r="D22" s="1">
        <v>70000</v>
      </c>
      <c r="E22" s="1"/>
    </row>
    <row r="23" spans="1:12" x14ac:dyDescent="0.25">
      <c r="A23" s="5">
        <v>34602</v>
      </c>
      <c r="B23" s="4">
        <v>43290</v>
      </c>
      <c r="C23">
        <v>24</v>
      </c>
      <c r="D23" s="1">
        <v>45000</v>
      </c>
      <c r="E23" s="1"/>
    </row>
    <row r="24" spans="1:12" x14ac:dyDescent="0.25">
      <c r="A24" s="5">
        <v>34383</v>
      </c>
      <c r="B24" s="4">
        <v>43286</v>
      </c>
      <c r="C24">
        <v>24</v>
      </c>
      <c r="D24" s="1">
        <v>10000</v>
      </c>
      <c r="E24" s="1"/>
    </row>
    <row r="25" spans="1:12" x14ac:dyDescent="0.25">
      <c r="A25" s="5">
        <v>35030</v>
      </c>
      <c r="B25" s="4">
        <v>43105</v>
      </c>
      <c r="C25">
        <v>23</v>
      </c>
      <c r="D25" s="1">
        <v>130000</v>
      </c>
      <c r="E25" s="1"/>
    </row>
    <row r="26" spans="1:12" x14ac:dyDescent="0.25">
      <c r="A26" s="5">
        <v>31221</v>
      </c>
      <c r="B26" s="4">
        <v>43677</v>
      </c>
      <c r="C26">
        <v>34</v>
      </c>
      <c r="D26" s="1">
        <v>130000</v>
      </c>
      <c r="E26" s="1"/>
    </row>
    <row r="27" spans="1:12" x14ac:dyDescent="0.25">
      <c r="A27" s="5">
        <v>33977</v>
      </c>
      <c r="B27" s="4">
        <v>43431</v>
      </c>
      <c r="C27">
        <v>25</v>
      </c>
      <c r="D27" s="1">
        <v>140000</v>
      </c>
      <c r="E27" s="1"/>
    </row>
    <row r="28" spans="1:12" x14ac:dyDescent="0.25">
      <c r="A28" s="5">
        <v>35134</v>
      </c>
      <c r="B28" s="4">
        <v>43116</v>
      </c>
      <c r="C28">
        <v>22</v>
      </c>
      <c r="D28" s="1">
        <v>45000</v>
      </c>
      <c r="E28" s="1"/>
    </row>
    <row r="29" spans="1:12" x14ac:dyDescent="0.25">
      <c r="A29" s="5">
        <v>35202</v>
      </c>
      <c r="B29" s="4">
        <v>43214</v>
      </c>
      <c r="C29">
        <v>22</v>
      </c>
      <c r="D29" s="1">
        <v>89700</v>
      </c>
      <c r="E29" s="1"/>
    </row>
    <row r="30" spans="1:12" x14ac:dyDescent="0.25">
      <c r="A30" s="5">
        <v>35167</v>
      </c>
      <c r="B30" s="4">
        <v>43219</v>
      </c>
      <c r="C30">
        <v>22</v>
      </c>
      <c r="D30" s="1">
        <v>150000</v>
      </c>
      <c r="E30" s="1"/>
    </row>
    <row r="31" spans="1:12" x14ac:dyDescent="0.25">
      <c r="A31" s="5">
        <v>35397</v>
      </c>
      <c r="B31" s="4">
        <v>43370</v>
      </c>
      <c r="C31">
        <v>22</v>
      </c>
      <c r="D31" s="1">
        <v>85000</v>
      </c>
      <c r="E31" s="1"/>
      <c r="F31" s="29" t="s">
        <v>117</v>
      </c>
      <c r="G31" s="29"/>
      <c r="H31" s="29"/>
      <c r="I31" s="29"/>
      <c r="J31" s="29"/>
      <c r="K31" s="29"/>
      <c r="L31" s="29"/>
    </row>
    <row r="32" spans="1:12" x14ac:dyDescent="0.25">
      <c r="A32" s="5">
        <v>34033</v>
      </c>
      <c r="B32" s="4">
        <v>43337</v>
      </c>
      <c r="C32">
        <v>25</v>
      </c>
      <c r="D32" s="1">
        <v>60000</v>
      </c>
      <c r="E32" s="1"/>
    </row>
    <row r="33" spans="1:5" x14ac:dyDescent="0.25">
      <c r="A33" s="5">
        <v>29946</v>
      </c>
      <c r="B33" s="4">
        <v>43833</v>
      </c>
      <c r="C33">
        <v>39</v>
      </c>
      <c r="D33" s="1">
        <v>50000</v>
      </c>
      <c r="E33" s="1"/>
    </row>
    <row r="34" spans="1:5" x14ac:dyDescent="0.25">
      <c r="A34" s="5">
        <v>34648</v>
      </c>
      <c r="B34" s="4">
        <v>43932</v>
      </c>
      <c r="C34">
        <v>26</v>
      </c>
      <c r="D34" s="1">
        <v>89000</v>
      </c>
      <c r="E34" s="1"/>
    </row>
    <row r="35" spans="1:5" x14ac:dyDescent="0.25">
      <c r="A35" s="5">
        <v>34375</v>
      </c>
      <c r="B35" s="4">
        <v>43709</v>
      </c>
      <c r="C35">
        <v>25</v>
      </c>
      <c r="D35" s="1">
        <v>55000</v>
      </c>
      <c r="E35" s="1"/>
    </row>
    <row r="36" spans="1:5" x14ac:dyDescent="0.25">
      <c r="A36" s="5">
        <v>35340</v>
      </c>
      <c r="B36" s="4">
        <v>43756</v>
      </c>
      <c r="C36">
        <v>23</v>
      </c>
      <c r="D36" s="1">
        <v>45000</v>
      </c>
      <c r="E36" s="1"/>
    </row>
    <row r="37" spans="1:5" x14ac:dyDescent="0.25">
      <c r="A37" s="5">
        <v>35278</v>
      </c>
      <c r="B37" s="4">
        <v>43589</v>
      </c>
      <c r="C37">
        <v>23</v>
      </c>
      <c r="D37" s="1">
        <v>40000</v>
      </c>
      <c r="E37" s="1"/>
    </row>
    <row r="38" spans="1:5" x14ac:dyDescent="0.25">
      <c r="A38" s="5">
        <v>31531</v>
      </c>
      <c r="B38" s="4">
        <v>43522</v>
      </c>
      <c r="C38">
        <v>33</v>
      </c>
      <c r="D38" s="1">
        <v>55000</v>
      </c>
      <c r="E38" s="1"/>
    </row>
    <row r="39" spans="1:5" x14ac:dyDescent="0.25">
      <c r="A39" s="5">
        <v>34576</v>
      </c>
      <c r="B39" s="4">
        <v>43682</v>
      </c>
      <c r="C39">
        <v>25</v>
      </c>
      <c r="D39" s="1">
        <v>50000</v>
      </c>
      <c r="E39" s="1"/>
    </row>
    <row r="40" spans="1:5" x14ac:dyDescent="0.25">
      <c r="A40" s="5">
        <v>35113</v>
      </c>
      <c r="B40" s="4">
        <v>43426</v>
      </c>
      <c r="C40">
        <v>22</v>
      </c>
      <c r="D40" s="1">
        <v>50000</v>
      </c>
      <c r="E40" s="1"/>
    </row>
    <row r="41" spans="1:5" x14ac:dyDescent="0.25">
      <c r="A41" s="5">
        <v>34989</v>
      </c>
      <c r="B41" s="4">
        <v>44242</v>
      </c>
      <c r="C41">
        <v>26</v>
      </c>
      <c r="D41" s="1">
        <v>80000</v>
      </c>
      <c r="E41" s="1"/>
    </row>
    <row r="42" spans="1:5" x14ac:dyDescent="0.25">
      <c r="A42" s="5">
        <v>34530</v>
      </c>
      <c r="B42" s="4">
        <v>43397</v>
      </c>
      <c r="C42">
        <v>24</v>
      </c>
      <c r="D42" s="1">
        <v>89700</v>
      </c>
      <c r="E42" s="1"/>
    </row>
    <row r="43" spans="1:5" x14ac:dyDescent="0.25">
      <c r="A43" s="5">
        <v>34740</v>
      </c>
      <c r="B43" s="4">
        <v>44270</v>
      </c>
      <c r="C43">
        <v>26</v>
      </c>
      <c r="D43" s="1">
        <v>40000</v>
      </c>
      <c r="E43" s="1"/>
    </row>
    <row r="44" spans="1:5" x14ac:dyDescent="0.25">
      <c r="A44" s="5">
        <v>34293</v>
      </c>
      <c r="B44" s="4">
        <v>43453</v>
      </c>
      <c r="C44">
        <v>25</v>
      </c>
      <c r="D44" s="3">
        <v>45000</v>
      </c>
      <c r="E44" s="3"/>
    </row>
    <row r="45" spans="1:5" x14ac:dyDescent="0.25">
      <c r="A45" s="5">
        <v>32366</v>
      </c>
      <c r="B45" s="4">
        <v>44263</v>
      </c>
      <c r="C45">
        <v>33</v>
      </c>
      <c r="D45" s="3">
        <v>50000</v>
      </c>
      <c r="E45" s="3"/>
    </row>
    <row r="46" spans="1:5" x14ac:dyDescent="0.25">
      <c r="A46" s="5">
        <v>32203</v>
      </c>
      <c r="B46" s="4">
        <v>43820</v>
      </c>
      <c r="C46">
        <v>31</v>
      </c>
      <c r="D46" s="1">
        <v>80000</v>
      </c>
      <c r="E46" s="1"/>
    </row>
    <row r="47" spans="1:5" x14ac:dyDescent="0.25">
      <c r="D47" s="3"/>
      <c r="E47" s="3"/>
    </row>
    <row r="48" spans="1:5" x14ac:dyDescent="0.25">
      <c r="B48" s="13" t="s">
        <v>113</v>
      </c>
    </row>
    <row r="50" spans="1:5" x14ac:dyDescent="0.25">
      <c r="A50" s="20"/>
      <c r="B50" s="8" t="s">
        <v>109</v>
      </c>
      <c r="C50" s="8" t="s">
        <v>110</v>
      </c>
      <c r="D50" s="10" t="s">
        <v>111</v>
      </c>
      <c r="E50" s="10" t="s">
        <v>112</v>
      </c>
    </row>
    <row r="51" spans="1:5" x14ac:dyDescent="0.25">
      <c r="A51" s="21" t="s">
        <v>95</v>
      </c>
      <c r="B51" s="10">
        <f>AVERAGE(D8:D42)</f>
        <v>80205.71428571429</v>
      </c>
      <c r="C51" s="10">
        <f>AVERAGE(D2:D44)</f>
        <v>80625.58139534884</v>
      </c>
      <c r="D51" s="10">
        <f>AVERAGE(D3:D46)</f>
        <v>76520.454545454544</v>
      </c>
      <c r="E51" s="10">
        <f>AVERAGE(D33:D33)</f>
        <v>50000</v>
      </c>
    </row>
    <row r="52" spans="1:5" x14ac:dyDescent="0.25">
      <c r="A52" s="21" t="s">
        <v>96</v>
      </c>
      <c r="B52" s="10">
        <f>MEDIAN(D8:D42)</f>
        <v>80000</v>
      </c>
      <c r="C52" s="10">
        <f>MEDIAN(D2:D44)</f>
        <v>80000</v>
      </c>
      <c r="D52" s="10">
        <f>MEDIAN(D3:D46)</f>
        <v>80000</v>
      </c>
      <c r="E52" s="10">
        <f>MEDIAN(D33:D33)</f>
        <v>50000</v>
      </c>
    </row>
    <row r="53" spans="1:5" x14ac:dyDescent="0.25">
      <c r="A53" s="21" t="s">
        <v>97</v>
      </c>
      <c r="B53" s="8">
        <f>MODE(D8:D42)</f>
        <v>89700</v>
      </c>
      <c r="C53" s="8">
        <f>MODE(D2:D44)</f>
        <v>89700</v>
      </c>
      <c r="D53" s="8">
        <f>MODE(D3:D46)</f>
        <v>89700</v>
      </c>
      <c r="E53" s="8" t="e">
        <f>MODE(D33:D33)</f>
        <v>#N/A</v>
      </c>
    </row>
    <row r="56" spans="1:5" x14ac:dyDescent="0.25">
      <c r="B56" s="30" t="s">
        <v>118</v>
      </c>
      <c r="C56" s="30"/>
      <c r="D56" s="30"/>
      <c r="E56" s="30"/>
    </row>
    <row r="57" spans="1:5" x14ac:dyDescent="0.25">
      <c r="B57" s="30"/>
      <c r="C57" s="30"/>
      <c r="D57" s="30"/>
      <c r="E57" s="30"/>
    </row>
    <row r="58" spans="1:5" x14ac:dyDescent="0.25">
      <c r="B58" s="30"/>
      <c r="C58" s="30"/>
      <c r="D58" s="30"/>
      <c r="E58" s="30"/>
    </row>
    <row r="59" spans="1:5" x14ac:dyDescent="0.25">
      <c r="B59" s="30"/>
      <c r="C59" s="30"/>
      <c r="D59" s="30"/>
      <c r="E59" s="30"/>
    </row>
    <row r="60" spans="1:5" x14ac:dyDescent="0.25">
      <c r="B60" s="22"/>
    </row>
    <row r="61" spans="1:5" x14ac:dyDescent="0.25">
      <c r="B61" s="23"/>
    </row>
    <row r="62" spans="1:5" x14ac:dyDescent="0.25">
      <c r="B62" s="23"/>
    </row>
    <row r="63" spans="1:5" x14ac:dyDescent="0.25">
      <c r="D63" s="3"/>
      <c r="E63" s="3"/>
    </row>
  </sheetData>
  <autoFilter ref="A1:D46" xr:uid="{F5CB767D-6EAB-46D4-8066-123910FCB484}"/>
  <mergeCells count="3">
    <mergeCell ref="F3:G3"/>
    <mergeCell ref="F31:L31"/>
    <mergeCell ref="B56:E59"/>
  </mergeCells>
  <conditionalFormatting sqref="C2:C46">
    <cfRule type="cellIs" dxfId="0" priority="1" operator="greaterThan">
      <formula>36.5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FB5C-E947-4553-8E6D-8258D2EF0FF2}">
  <dimension ref="A1:K46"/>
  <sheetViews>
    <sheetView workbookViewId="0">
      <selection activeCell="D7" sqref="D7"/>
    </sheetView>
  </sheetViews>
  <sheetFormatPr defaultRowHeight="15" x14ac:dyDescent="0.25"/>
  <cols>
    <col min="1" max="1" width="15.140625" customWidth="1"/>
  </cols>
  <sheetData>
    <row r="1" spans="1:11" ht="30" x14ac:dyDescent="0.25">
      <c r="A1" s="11" t="s">
        <v>10</v>
      </c>
      <c r="B1" s="9" t="s">
        <v>115</v>
      </c>
    </row>
    <row r="2" spans="1:11" x14ac:dyDescent="0.25">
      <c r="A2" s="24">
        <v>43459</v>
      </c>
      <c r="B2" s="8">
        <f>MONTH(A2)</f>
        <v>12</v>
      </c>
      <c r="D2" s="8" t="s">
        <v>97</v>
      </c>
      <c r="E2" s="8">
        <f>MODE(B2:B46)</f>
        <v>12</v>
      </c>
    </row>
    <row r="3" spans="1:11" x14ac:dyDescent="0.25">
      <c r="A3" s="24">
        <v>43749</v>
      </c>
      <c r="B3" s="8">
        <f t="shared" ref="B3:B46" si="0">MONTH(A3)</f>
        <v>10</v>
      </c>
    </row>
    <row r="4" spans="1:11" x14ac:dyDescent="0.25">
      <c r="A4" s="24">
        <v>43484</v>
      </c>
      <c r="B4" s="8">
        <f t="shared" si="0"/>
        <v>1</v>
      </c>
      <c r="D4" s="31" t="s">
        <v>119</v>
      </c>
      <c r="E4" s="31"/>
      <c r="F4" s="31"/>
      <c r="G4" s="31"/>
      <c r="H4" s="31"/>
      <c r="I4" s="31"/>
      <c r="J4" s="31"/>
      <c r="K4" s="31"/>
    </row>
    <row r="5" spans="1:11" x14ac:dyDescent="0.25">
      <c r="A5" s="24">
        <v>44271</v>
      </c>
      <c r="B5" s="8">
        <f t="shared" si="0"/>
        <v>3</v>
      </c>
    </row>
    <row r="6" spans="1:11" x14ac:dyDescent="0.25">
      <c r="A6" s="24">
        <v>43644</v>
      </c>
      <c r="B6" s="8">
        <f t="shared" si="0"/>
        <v>6</v>
      </c>
    </row>
    <row r="7" spans="1:11" x14ac:dyDescent="0.25">
      <c r="A7" s="24">
        <v>43689</v>
      </c>
      <c r="B7" s="8">
        <f t="shared" si="0"/>
        <v>8</v>
      </c>
    </row>
    <row r="8" spans="1:11" x14ac:dyDescent="0.25">
      <c r="A8" s="24">
        <v>43291</v>
      </c>
      <c r="B8" s="8">
        <f t="shared" si="0"/>
        <v>7</v>
      </c>
    </row>
    <row r="9" spans="1:11" x14ac:dyDescent="0.25">
      <c r="A9" s="24">
        <v>43829</v>
      </c>
      <c r="B9" s="8">
        <f t="shared" si="0"/>
        <v>12</v>
      </c>
    </row>
    <row r="10" spans="1:11" x14ac:dyDescent="0.25">
      <c r="A10" s="24">
        <v>43361</v>
      </c>
      <c r="B10" s="8">
        <f t="shared" si="0"/>
        <v>9</v>
      </c>
    </row>
    <row r="11" spans="1:11" x14ac:dyDescent="0.25">
      <c r="A11" s="24">
        <v>43756</v>
      </c>
      <c r="B11" s="8">
        <f t="shared" si="0"/>
        <v>10</v>
      </c>
    </row>
    <row r="12" spans="1:11" x14ac:dyDescent="0.25">
      <c r="A12" s="24">
        <v>43699</v>
      </c>
      <c r="B12" s="8">
        <f t="shared" si="0"/>
        <v>8</v>
      </c>
    </row>
    <row r="13" spans="1:11" x14ac:dyDescent="0.25">
      <c r="A13" s="24">
        <v>43643</v>
      </c>
      <c r="B13" s="8">
        <f t="shared" si="0"/>
        <v>6</v>
      </c>
    </row>
    <row r="14" spans="1:11" x14ac:dyDescent="0.25">
      <c r="A14" s="24">
        <v>43357</v>
      </c>
      <c r="B14" s="8">
        <f t="shared" si="0"/>
        <v>9</v>
      </c>
    </row>
    <row r="15" spans="1:11" x14ac:dyDescent="0.25">
      <c r="A15" s="24">
        <v>43775</v>
      </c>
      <c r="B15" s="8">
        <f t="shared" si="0"/>
        <v>11</v>
      </c>
    </row>
    <row r="16" spans="1:11" x14ac:dyDescent="0.25">
      <c r="A16" s="24">
        <v>43455</v>
      </c>
      <c r="B16" s="8">
        <f t="shared" si="0"/>
        <v>12</v>
      </c>
    </row>
    <row r="17" spans="1:2" x14ac:dyDescent="0.25">
      <c r="A17" s="24">
        <v>43448</v>
      </c>
      <c r="B17" s="8">
        <f t="shared" si="0"/>
        <v>12</v>
      </c>
    </row>
    <row r="18" spans="1:2" x14ac:dyDescent="0.25">
      <c r="A18" s="24">
        <v>43491</v>
      </c>
      <c r="B18" s="8">
        <f t="shared" si="0"/>
        <v>1</v>
      </c>
    </row>
    <row r="19" spans="1:2" x14ac:dyDescent="0.25">
      <c r="A19" s="24">
        <v>43248</v>
      </c>
      <c r="B19" s="8">
        <f t="shared" si="0"/>
        <v>5</v>
      </c>
    </row>
    <row r="20" spans="1:2" x14ac:dyDescent="0.25">
      <c r="A20" s="24">
        <v>43282</v>
      </c>
      <c r="B20" s="8">
        <f t="shared" si="0"/>
        <v>7</v>
      </c>
    </row>
    <row r="21" spans="1:2" x14ac:dyDescent="0.25">
      <c r="A21" s="24">
        <v>43516</v>
      </c>
      <c r="B21" s="8">
        <f t="shared" si="0"/>
        <v>2</v>
      </c>
    </row>
    <row r="22" spans="1:2" x14ac:dyDescent="0.25">
      <c r="A22" s="24">
        <v>43861</v>
      </c>
      <c r="B22" s="8">
        <f t="shared" si="0"/>
        <v>1</v>
      </c>
    </row>
    <row r="23" spans="1:2" x14ac:dyDescent="0.25">
      <c r="A23" s="24">
        <v>43290</v>
      </c>
      <c r="B23" s="8">
        <f t="shared" si="0"/>
        <v>7</v>
      </c>
    </row>
    <row r="24" spans="1:2" x14ac:dyDescent="0.25">
      <c r="A24" s="24">
        <v>43286</v>
      </c>
      <c r="B24" s="8">
        <f t="shared" si="0"/>
        <v>7</v>
      </c>
    </row>
    <row r="25" spans="1:2" x14ac:dyDescent="0.25">
      <c r="A25" s="24">
        <v>43105</v>
      </c>
      <c r="B25" s="8">
        <f t="shared" si="0"/>
        <v>1</v>
      </c>
    </row>
    <row r="26" spans="1:2" x14ac:dyDescent="0.25">
      <c r="A26" s="24">
        <v>43677</v>
      </c>
      <c r="B26" s="8">
        <f t="shared" si="0"/>
        <v>7</v>
      </c>
    </row>
    <row r="27" spans="1:2" x14ac:dyDescent="0.25">
      <c r="A27" s="24">
        <v>43431</v>
      </c>
      <c r="B27" s="8">
        <f t="shared" si="0"/>
        <v>11</v>
      </c>
    </row>
    <row r="28" spans="1:2" x14ac:dyDescent="0.25">
      <c r="A28" s="24">
        <v>43116</v>
      </c>
      <c r="B28" s="8">
        <f t="shared" si="0"/>
        <v>1</v>
      </c>
    </row>
    <row r="29" spans="1:2" x14ac:dyDescent="0.25">
      <c r="A29" s="24">
        <v>43214</v>
      </c>
      <c r="B29" s="8">
        <f t="shared" si="0"/>
        <v>4</v>
      </c>
    </row>
    <row r="30" spans="1:2" x14ac:dyDescent="0.25">
      <c r="A30" s="24">
        <v>43219</v>
      </c>
      <c r="B30" s="8">
        <f t="shared" si="0"/>
        <v>4</v>
      </c>
    </row>
    <row r="31" spans="1:2" x14ac:dyDescent="0.25">
      <c r="A31" s="24">
        <v>43370</v>
      </c>
      <c r="B31" s="8">
        <f t="shared" si="0"/>
        <v>9</v>
      </c>
    </row>
    <row r="32" spans="1:2" x14ac:dyDescent="0.25">
      <c r="A32" s="24">
        <v>43337</v>
      </c>
      <c r="B32" s="8">
        <f t="shared" si="0"/>
        <v>8</v>
      </c>
    </row>
    <row r="33" spans="1:2" x14ac:dyDescent="0.25">
      <c r="A33" s="24">
        <v>43833</v>
      </c>
      <c r="B33" s="8">
        <f t="shared" si="0"/>
        <v>1</v>
      </c>
    </row>
    <row r="34" spans="1:2" x14ac:dyDescent="0.25">
      <c r="A34" s="24">
        <v>43932</v>
      </c>
      <c r="B34" s="8">
        <f t="shared" si="0"/>
        <v>4</v>
      </c>
    </row>
    <row r="35" spans="1:2" x14ac:dyDescent="0.25">
      <c r="A35" s="24">
        <v>43709</v>
      </c>
      <c r="B35" s="8">
        <f t="shared" si="0"/>
        <v>9</v>
      </c>
    </row>
    <row r="36" spans="1:2" x14ac:dyDescent="0.25">
      <c r="A36" s="24">
        <v>43756</v>
      </c>
      <c r="B36" s="8">
        <f t="shared" si="0"/>
        <v>10</v>
      </c>
    </row>
    <row r="37" spans="1:2" x14ac:dyDescent="0.25">
      <c r="A37" s="24">
        <v>43589</v>
      </c>
      <c r="B37" s="8">
        <f t="shared" si="0"/>
        <v>5</v>
      </c>
    </row>
    <row r="38" spans="1:2" x14ac:dyDescent="0.25">
      <c r="A38" s="24">
        <v>43522</v>
      </c>
      <c r="B38" s="8">
        <f t="shared" si="0"/>
        <v>2</v>
      </c>
    </row>
    <row r="39" spans="1:2" x14ac:dyDescent="0.25">
      <c r="A39" s="24">
        <v>43682</v>
      </c>
      <c r="B39" s="8">
        <f t="shared" si="0"/>
        <v>8</v>
      </c>
    </row>
    <row r="40" spans="1:2" x14ac:dyDescent="0.25">
      <c r="A40" s="24">
        <v>43426</v>
      </c>
      <c r="B40" s="8">
        <f t="shared" si="0"/>
        <v>11</v>
      </c>
    </row>
    <row r="41" spans="1:2" x14ac:dyDescent="0.25">
      <c r="A41" s="24">
        <v>44242</v>
      </c>
      <c r="B41" s="8">
        <f t="shared" si="0"/>
        <v>2</v>
      </c>
    </row>
    <row r="42" spans="1:2" x14ac:dyDescent="0.25">
      <c r="A42" s="24">
        <v>43397</v>
      </c>
      <c r="B42" s="8">
        <f t="shared" si="0"/>
        <v>10</v>
      </c>
    </row>
    <row r="43" spans="1:2" x14ac:dyDescent="0.25">
      <c r="A43" s="24">
        <v>44270</v>
      </c>
      <c r="B43" s="8">
        <f t="shared" si="0"/>
        <v>3</v>
      </c>
    </row>
    <row r="44" spans="1:2" x14ac:dyDescent="0.25">
      <c r="A44" s="24">
        <v>43453</v>
      </c>
      <c r="B44" s="8">
        <f t="shared" si="0"/>
        <v>12</v>
      </c>
    </row>
    <row r="45" spans="1:2" x14ac:dyDescent="0.25">
      <c r="A45" s="24">
        <v>44263</v>
      </c>
      <c r="B45" s="8">
        <f t="shared" si="0"/>
        <v>3</v>
      </c>
    </row>
    <row r="46" spans="1:2" x14ac:dyDescent="0.25">
      <c r="A46" s="24">
        <v>43820</v>
      </c>
      <c r="B46" s="8">
        <f t="shared" si="0"/>
        <v>12</v>
      </c>
    </row>
  </sheetData>
  <mergeCells count="1">
    <mergeCell ref="D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4AA7A-29E7-4D72-991B-FC6A6B03C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TASK1</vt:lpstr>
      <vt:lpstr>TASK2 &amp; 3</vt:lpstr>
      <vt:lpstr>TASK4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Krishnan Dinesh</cp:lastModifiedBy>
  <cp:revision/>
  <dcterms:created xsi:type="dcterms:W3CDTF">2021-05-24T07:11:16Z</dcterms:created>
  <dcterms:modified xsi:type="dcterms:W3CDTF">2024-09-03T16:07:31Z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