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n1" sheetId="1" r:id="rId4"/>
    <sheet state="visible" name="Trapezio" sheetId="2" r:id="rId5"/>
  </sheets>
  <definedNames/>
  <calcPr/>
  <extLst>
    <ext uri="GoogleSheetsCustomDataVersion1">
      <go:sheetsCustomData xmlns:go="http://customooxmlschemas.google.com/" r:id="rId6" roundtripDataSignature="AMtx7mjFQys7gASc7tNK7fMJUfEDE6kO0Q=="/>
    </ext>
  </extLst>
</workbook>
</file>

<file path=xl/sharedStrings.xml><?xml version="1.0" encoding="utf-8"?>
<sst xmlns="http://schemas.openxmlformats.org/spreadsheetml/2006/main" count="59" uniqueCount="28">
  <si>
    <t>a</t>
  </si>
  <si>
    <t>b</t>
  </si>
  <si>
    <t>m</t>
  </si>
  <si>
    <t>h</t>
  </si>
  <si>
    <t>Trapezio repetido</t>
  </si>
  <si>
    <t>i</t>
  </si>
  <si>
    <t>xi</t>
  </si>
  <si>
    <t>f(xi)</t>
  </si>
  <si>
    <t>I</t>
  </si>
  <si>
    <t>Exato</t>
  </si>
  <si>
    <t>trapezios</t>
  </si>
  <si>
    <t>Simpson</t>
  </si>
  <si>
    <t>simples</t>
  </si>
  <si>
    <t>f(xi) (1)</t>
  </si>
  <si>
    <t>f(xi) (2)</t>
  </si>
  <si>
    <t>f(xi) (3)</t>
  </si>
  <si>
    <t>(fxi)</t>
  </si>
  <si>
    <t>-----------------&gt;</t>
  </si>
  <si>
    <t>NAO ESTA FUNCIONANDO, USAR PLANILHA "TRAPEZIO"</t>
  </si>
  <si>
    <t>I1</t>
  </si>
  <si>
    <t>I2</t>
  </si>
  <si>
    <t>α1=α2</t>
  </si>
  <si>
    <t>f(x)</t>
  </si>
  <si>
    <t>lnx</t>
  </si>
  <si>
    <t>f(a)</t>
  </si>
  <si>
    <t>x</t>
  </si>
  <si>
    <t>f(b)</t>
  </si>
  <si>
    <t>Integral -&gt;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</si>
</sst>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0000"/>
  </numFmts>
  <fonts count="6">
    <font>
      <sz val="11.0"/>
      <color theme="1"/>
      <name val="Arial"/>
      <scheme val="minor"/>
    </font>
    <font>
      <sz val="11.0"/>
      <color theme="1"/>
      <name val="Calibri"/>
    </font>
    <font>
      <sz val="11.0"/>
      <color theme="1"/>
      <name val="Arial"/>
    </font>
    <font>
      <b/>
      <sz val="11.0"/>
      <color theme="1"/>
      <name val="Calibri"/>
    </font>
    <font>
      <color theme="1"/>
      <name val="Arial"/>
      <scheme val="minor"/>
    </font>
    <font>
      <sz val="11.0"/>
      <color rgb="FF000000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</fills>
  <borders count="3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1" numFmtId="164" xfId="0" applyFont="1" applyNumberFormat="1"/>
    <xf borderId="1" fillId="2" fontId="1" numFmtId="0" xfId="0" applyBorder="1" applyFill="1" applyFont="1"/>
    <xf borderId="0" fillId="0" fontId="2" numFmtId="0" xfId="0" applyFont="1"/>
    <xf borderId="0" fillId="0" fontId="1" numFmtId="0" xfId="0" applyAlignment="1" applyFont="1">
      <alignment horizontal="center" vertical="center"/>
    </xf>
    <xf borderId="0" fillId="0" fontId="3" numFmtId="0" xfId="0" applyAlignment="1" applyFont="1">
      <alignment horizontal="center" vertical="center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/>
    </xf>
    <xf borderId="0" fillId="0" fontId="4" numFmtId="0" xfId="0" applyAlignment="1" applyFont="1">
      <alignment readingOrder="0"/>
    </xf>
    <xf borderId="2" fillId="0" fontId="4" numFmtId="0" xfId="0" applyAlignment="1" applyBorder="1" applyFont="1">
      <alignment readingOrder="0"/>
    </xf>
    <xf borderId="2" fillId="2" fontId="4" numFmtId="0" xfId="0" applyAlignment="1" applyBorder="1" applyFont="1">
      <alignment readingOrder="0"/>
    </xf>
    <xf borderId="2" fillId="0" fontId="4" numFmtId="0" xfId="0" applyBorder="1" applyFont="1"/>
    <xf borderId="2" fillId="3" fontId="5" numFmtId="0" xfId="0" applyBorder="1" applyFill="1" applyFont="1"/>
    <xf borderId="2" fillId="4" fontId="4" numFmtId="0" xfId="0" applyBorder="1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5.png"/><Relationship Id="rId3" Type="http://schemas.openxmlformats.org/officeDocument/2006/relationships/image" Target="../media/image4.png"/><Relationship Id="rId4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314325</xdr:colOff>
      <xdr:row>0</xdr:row>
      <xdr:rowOff>0</xdr:rowOff>
    </xdr:from>
    <xdr:ext cx="10544175" cy="2028825"/>
    <xdr:pic>
      <xdr:nvPicPr>
        <xdr:cNvPr id="0" name="image2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25</xdr:row>
      <xdr:rowOff>0</xdr:rowOff>
    </xdr:from>
    <xdr:ext cx="9067800" cy="3000375"/>
    <xdr:pic>
      <xdr:nvPicPr>
        <xdr:cNvPr id="0" name="image5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57</xdr:row>
      <xdr:rowOff>0</xdr:rowOff>
    </xdr:from>
    <xdr:ext cx="10553700" cy="1933575"/>
    <xdr:pic>
      <xdr:nvPicPr>
        <xdr:cNvPr id="0" name="image4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47625</xdr:colOff>
      <xdr:row>76</xdr:row>
      <xdr:rowOff>57150</xdr:rowOff>
    </xdr:from>
    <xdr:ext cx="10458450" cy="1885950"/>
    <xdr:pic>
      <xdr:nvPicPr>
        <xdr:cNvPr id="0" name="image1.png" title="Imagem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219075</xdr:colOff>
      <xdr:row>1</xdr:row>
      <xdr:rowOff>190500</xdr:rowOff>
    </xdr:from>
    <xdr:ext cx="914400" cy="476250"/>
    <xdr:pic>
      <xdr:nvPicPr>
        <xdr:cNvPr id="0" name="image3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952500</xdr:colOff>
      <xdr:row>14</xdr:row>
      <xdr:rowOff>57150</xdr:rowOff>
    </xdr:from>
    <xdr:ext cx="4543425" cy="1209675"/>
    <xdr:pic>
      <xdr:nvPicPr>
        <xdr:cNvPr id="0" name="image6.png" title="Imagem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7.63"/>
    <col customWidth="1" min="3" max="3" width="13.88"/>
    <col customWidth="1" min="4" max="5" width="10.5"/>
    <col customWidth="1" min="6" max="8" width="7.63"/>
    <col customWidth="1" min="9" max="9" width="12.38"/>
    <col customWidth="1" min="10" max="10" width="11.5"/>
    <col customWidth="1" min="11" max="11" width="11.38"/>
    <col customWidth="1" min="12" max="26" width="7.63"/>
  </cols>
  <sheetData>
    <row r="11">
      <c r="A11" s="1" t="s">
        <v>0</v>
      </c>
      <c r="B11" s="2">
        <v>4.0</v>
      </c>
    </row>
    <row r="12">
      <c r="A12" s="1" t="s">
        <v>1</v>
      </c>
      <c r="B12" s="3">
        <v>5.0</v>
      </c>
    </row>
    <row r="13">
      <c r="A13" s="1" t="s">
        <v>2</v>
      </c>
      <c r="B13" s="3">
        <v>4.0</v>
      </c>
    </row>
    <row r="14">
      <c r="A14" s="1" t="s">
        <v>3</v>
      </c>
      <c r="B14" s="3">
        <v>6.0</v>
      </c>
    </row>
    <row r="16">
      <c r="A16" s="1" t="s">
        <v>4</v>
      </c>
    </row>
    <row r="17">
      <c r="A17" s="1" t="s">
        <v>5</v>
      </c>
      <c r="B17" s="1" t="s">
        <v>6</v>
      </c>
      <c r="C17" s="1" t="s">
        <v>7</v>
      </c>
      <c r="E17" s="1" t="s">
        <v>8</v>
      </c>
      <c r="F17" s="1">
        <f>(B14/2)*(C18+(2*SUM(C19:C23))+C24)</f>
        <v>5173.359694</v>
      </c>
    </row>
    <row r="18">
      <c r="A18" s="1">
        <v>0.0</v>
      </c>
      <c r="B18" s="1">
        <f>B11</f>
        <v>4</v>
      </c>
      <c r="C18" s="1">
        <f>2*EXP(2*(COS(B18)^2))</f>
        <v>4.700397816</v>
      </c>
    </row>
    <row r="19">
      <c r="A19" s="1">
        <v>1.0</v>
      </c>
      <c r="B19" s="1">
        <f t="shared" ref="B19:B24" si="1">B18+$B$14</f>
        <v>10</v>
      </c>
      <c r="C19" s="1">
        <f t="shared" ref="C19:C24" si="2">5*EXP(4*(COS(B19)^2))</f>
        <v>83.56310008</v>
      </c>
    </row>
    <row r="20">
      <c r="A20" s="1">
        <v>2.0</v>
      </c>
      <c r="B20" s="1">
        <f t="shared" si="1"/>
        <v>16</v>
      </c>
      <c r="C20" s="1">
        <f t="shared" si="2"/>
        <v>195.9549201</v>
      </c>
    </row>
    <row r="21" ht="15.75" customHeight="1">
      <c r="A21" s="1">
        <v>3.0</v>
      </c>
      <c r="B21" s="1">
        <f t="shared" si="1"/>
        <v>22</v>
      </c>
      <c r="C21" s="1">
        <f t="shared" si="2"/>
        <v>272.905213</v>
      </c>
    </row>
    <row r="22" ht="15.75" customHeight="1">
      <c r="A22" s="1">
        <v>4.0</v>
      </c>
      <c r="B22" s="1">
        <f t="shared" si="1"/>
        <v>28</v>
      </c>
      <c r="C22" s="1">
        <f t="shared" si="2"/>
        <v>203.5431716</v>
      </c>
    </row>
    <row r="23" ht="15.75" customHeight="1">
      <c r="A23" s="1">
        <v>5.0</v>
      </c>
      <c r="B23" s="1">
        <f t="shared" si="1"/>
        <v>34</v>
      </c>
      <c r="C23" s="1">
        <f t="shared" si="2"/>
        <v>89.09684796</v>
      </c>
    </row>
    <row r="24" ht="15.75" customHeight="1">
      <c r="A24" s="1">
        <v>6.0</v>
      </c>
      <c r="B24" s="1">
        <f t="shared" si="1"/>
        <v>40</v>
      </c>
      <c r="C24" s="1">
        <f t="shared" si="2"/>
        <v>29.62632798</v>
      </c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>
      <c r="A42" s="1" t="s">
        <v>9</v>
      </c>
      <c r="B42" s="1">
        <f>LN(3)</f>
        <v>1.098612289</v>
      </c>
      <c r="C42" s="4">
        <v>2.957885715</v>
      </c>
      <c r="D42" s="1">
        <f>EXP(2)-1</f>
        <v>6.389056099</v>
      </c>
    </row>
    <row r="43" ht="15.75" customHeight="1"/>
    <row r="44" ht="15.75" customHeight="1">
      <c r="A44" s="5" t="s">
        <v>10</v>
      </c>
      <c r="G44" s="1" t="s">
        <v>11</v>
      </c>
    </row>
    <row r="45" ht="15.75" customHeight="1">
      <c r="G45" s="1" t="s">
        <v>12</v>
      </c>
    </row>
    <row r="46" ht="15.75" customHeight="1">
      <c r="A46" s="1" t="s">
        <v>0</v>
      </c>
      <c r="B46" s="6">
        <v>1.065</v>
      </c>
      <c r="G46" s="1" t="s">
        <v>0</v>
      </c>
      <c r="H46" s="1">
        <v>0.0</v>
      </c>
    </row>
    <row r="47" ht="15.75" customHeight="1">
      <c r="A47" s="1" t="s">
        <v>1</v>
      </c>
      <c r="B47" s="6">
        <v>0.3006</v>
      </c>
      <c r="G47" s="1" t="s">
        <v>1</v>
      </c>
      <c r="H47" s="1">
        <v>2.0</v>
      </c>
    </row>
    <row r="48" ht="15.75" customHeight="1">
      <c r="A48" s="1" t="s">
        <v>2</v>
      </c>
      <c r="B48" s="1">
        <v>4.0</v>
      </c>
      <c r="G48" s="1" t="s">
        <v>3</v>
      </c>
      <c r="H48" s="1">
        <f>(H47-H46)/2</f>
        <v>1</v>
      </c>
    </row>
    <row r="49" ht="15.75" customHeight="1">
      <c r="A49" s="1" t="s">
        <v>3</v>
      </c>
      <c r="B49" s="1">
        <f>(B47-B46)/B48</f>
        <v>-0.1911</v>
      </c>
    </row>
    <row r="50" ht="15.75" customHeight="1"/>
    <row r="51" ht="15.75" customHeight="1">
      <c r="A51" s="7" t="s">
        <v>5</v>
      </c>
      <c r="B51" s="7" t="s">
        <v>6</v>
      </c>
      <c r="C51" s="7" t="s">
        <v>13</v>
      </c>
      <c r="D51" s="7" t="s">
        <v>14</v>
      </c>
      <c r="E51" s="7" t="s">
        <v>15</v>
      </c>
      <c r="G51" s="7" t="s">
        <v>5</v>
      </c>
      <c r="H51" s="7" t="s">
        <v>6</v>
      </c>
      <c r="I51" s="7" t="s">
        <v>13</v>
      </c>
      <c r="J51" s="7" t="s">
        <v>14</v>
      </c>
      <c r="K51" s="7" t="s">
        <v>15</v>
      </c>
      <c r="M51" s="7"/>
      <c r="N51" s="7"/>
      <c r="O51" s="7"/>
      <c r="P51" s="7"/>
      <c r="Q51" s="7"/>
    </row>
    <row r="52" ht="15.75" customHeight="1">
      <c r="A52" s="7">
        <v>0.0</v>
      </c>
      <c r="B52" s="7">
        <f>B46</f>
        <v>1.065</v>
      </c>
      <c r="C52" s="7">
        <f t="shared" ref="C52:C54" si="3">(1+B52)^-1</f>
        <v>0.4842615012</v>
      </c>
      <c r="D52" s="7">
        <f t="shared" ref="D52:D54" si="4">SQRT(1+B52^2)</f>
        <v>1.460898696</v>
      </c>
      <c r="E52" s="7">
        <f t="shared" ref="E52:E54" si="5">EXP(B52)</f>
        <v>2.900838984</v>
      </c>
      <c r="G52" s="7">
        <v>0.0</v>
      </c>
      <c r="H52" s="7">
        <f>H46</f>
        <v>0</v>
      </c>
      <c r="I52" s="1">
        <f t="shared" ref="I52:I54" si="6">(1+H52)^-1</f>
        <v>1</v>
      </c>
      <c r="J52" s="1">
        <f t="shared" ref="J52:J54" si="7">SQRT(1+H52^2)</f>
        <v>1</v>
      </c>
      <c r="K52" s="1">
        <f t="shared" ref="K52:K54" si="8">EXP(H52)</f>
        <v>1</v>
      </c>
      <c r="M52" s="7"/>
      <c r="N52" s="7"/>
    </row>
    <row r="53" ht="15.75" customHeight="1">
      <c r="A53" s="7">
        <v>1.0</v>
      </c>
      <c r="B53" s="7">
        <f t="shared" ref="B53:B54" si="9">B52+$B$49</f>
        <v>0.8739</v>
      </c>
      <c r="C53" s="7">
        <f t="shared" si="3"/>
        <v>0.5336464059</v>
      </c>
      <c r="D53" s="7">
        <f t="shared" si="4"/>
        <v>1.32804413</v>
      </c>
      <c r="E53" s="7">
        <f t="shared" si="5"/>
        <v>2.396237982</v>
      </c>
      <c r="G53" s="7">
        <v>1.0</v>
      </c>
      <c r="H53" s="7">
        <f t="shared" ref="H53:H54" si="10">H52+$H$48</f>
        <v>1</v>
      </c>
      <c r="I53" s="1">
        <f t="shared" si="6"/>
        <v>0.5</v>
      </c>
      <c r="J53" s="1">
        <f t="shared" si="7"/>
        <v>1.414213562</v>
      </c>
      <c r="K53" s="1">
        <f t="shared" si="8"/>
        <v>2.718281828</v>
      </c>
      <c r="M53" s="7"/>
      <c r="N53" s="7"/>
    </row>
    <row r="54" ht="15.75" customHeight="1">
      <c r="A54" s="7">
        <v>2.0</v>
      </c>
      <c r="B54" s="7">
        <f t="shared" si="9"/>
        <v>0.6828</v>
      </c>
      <c r="C54" s="7">
        <f t="shared" si="3"/>
        <v>0.5942476824</v>
      </c>
      <c r="D54" s="7">
        <f t="shared" si="4"/>
        <v>1.210873998</v>
      </c>
      <c r="E54" s="7">
        <f t="shared" si="5"/>
        <v>1.979412335</v>
      </c>
      <c r="G54" s="7">
        <v>2.0</v>
      </c>
      <c r="H54" s="7">
        <f t="shared" si="10"/>
        <v>2</v>
      </c>
      <c r="I54" s="1">
        <f t="shared" si="6"/>
        <v>0.3333333333</v>
      </c>
      <c r="J54" s="1">
        <f t="shared" si="7"/>
        <v>2.236067977</v>
      </c>
      <c r="K54" s="1">
        <f t="shared" si="8"/>
        <v>7.389056099</v>
      </c>
      <c r="M54" s="7"/>
      <c r="N54" s="7"/>
    </row>
    <row r="55" ht="15.75" customHeight="1">
      <c r="A55" s="7"/>
      <c r="B55" s="7"/>
      <c r="C55" s="7"/>
      <c r="D55" s="7"/>
      <c r="E55" s="7"/>
    </row>
    <row r="56" ht="15.75" customHeight="1">
      <c r="A56" s="7" t="s">
        <v>8</v>
      </c>
      <c r="B56" s="7"/>
      <c r="C56" s="8">
        <f t="shared" ref="C56:E56" si="11">($B$49/2)*(C52+(2*SUM(C53))+C54)</f>
        <v>-0.2050313807</v>
      </c>
      <c r="D56" s="7">
        <f t="shared" si="11"/>
        <v>-0.5090771141</v>
      </c>
      <c r="E56" s="7">
        <f t="shared" si="11"/>
        <v>-0.9242290919</v>
      </c>
      <c r="G56" s="1" t="s">
        <v>8</v>
      </c>
      <c r="I56" s="1">
        <f t="shared" ref="I56:K56" si="12">($H$48/3)*(I52+(4*I53)+I54)</f>
        <v>1.111111111</v>
      </c>
      <c r="J56" s="1">
        <f t="shared" si="12"/>
        <v>2.964307409</v>
      </c>
      <c r="K56" s="1">
        <f t="shared" si="12"/>
        <v>6.420727804</v>
      </c>
    </row>
    <row r="57" ht="15.75" customHeight="1">
      <c r="A57" s="7"/>
      <c r="B57" s="7"/>
      <c r="C57" s="7"/>
      <c r="D57" s="7"/>
      <c r="E57" s="7"/>
    </row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>
      <c r="A68" s="9" t="s">
        <v>0</v>
      </c>
      <c r="B68" s="6">
        <v>2.6223</v>
      </c>
    </row>
    <row r="69" ht="15.75" customHeight="1">
      <c r="A69" s="9" t="s">
        <v>1</v>
      </c>
      <c r="B69" s="10">
        <v>5.6022</v>
      </c>
    </row>
    <row r="70" ht="15.75" customHeight="1">
      <c r="A70" s="9" t="s">
        <v>3</v>
      </c>
      <c r="B70" s="9">
        <f>B69-B68</f>
        <v>2.9799</v>
      </c>
    </row>
    <row r="71" ht="15.75" customHeight="1"/>
    <row r="72" ht="15.75" customHeight="1">
      <c r="A72" s="9" t="s">
        <v>5</v>
      </c>
      <c r="B72" s="9" t="s">
        <v>6</v>
      </c>
      <c r="C72" s="9" t="s">
        <v>16</v>
      </c>
    </row>
    <row r="73" ht="15.75" customHeight="1">
      <c r="A73" s="9">
        <v>0.0</v>
      </c>
      <c r="B73" s="10">
        <v>0.3006</v>
      </c>
      <c r="C73" s="9">
        <f t="shared" ref="C73:C74" si="13">(2.6223*LN(B73))+(5.6022*B73)</f>
        <v>-1.467917202</v>
      </c>
    </row>
    <row r="74" ht="15.75" customHeight="1">
      <c r="A74" s="9">
        <v>1.0</v>
      </c>
      <c r="B74" s="10">
        <v>1.065</v>
      </c>
      <c r="C74" s="9">
        <f t="shared" si="13"/>
        <v>6.131481816</v>
      </c>
    </row>
    <row r="75" ht="15.75" customHeight="1"/>
    <row r="76" ht="15.75" customHeight="1">
      <c r="A76" s="1" t="s">
        <v>8</v>
      </c>
      <c r="B76" s="1">
        <f>(B70*0.5)*(C73+C74)</f>
        <v>6.948478096</v>
      </c>
      <c r="C76" s="11" t="s">
        <v>17</v>
      </c>
      <c r="D76" s="11" t="s">
        <v>18</v>
      </c>
    </row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>
      <c r="A87" s="1" t="s">
        <v>0</v>
      </c>
      <c r="B87" s="3">
        <v>4.0</v>
      </c>
    </row>
    <row r="88" ht="15.75" customHeight="1">
      <c r="A88" s="1" t="s">
        <v>1</v>
      </c>
      <c r="B88" s="3">
        <v>5.0</v>
      </c>
    </row>
    <row r="89" ht="15.75" customHeight="1">
      <c r="A89" s="1" t="s">
        <v>3</v>
      </c>
      <c r="B89" s="3">
        <v>0.5</v>
      </c>
    </row>
    <row r="90" ht="15.75" customHeight="1"/>
    <row r="91" ht="15.75" customHeight="1">
      <c r="A91" s="1" t="s">
        <v>5</v>
      </c>
      <c r="B91" s="1" t="s">
        <v>6</v>
      </c>
      <c r="C91" s="1" t="s">
        <v>16</v>
      </c>
    </row>
    <row r="92" ht="15.75" customHeight="1">
      <c r="A92" s="1">
        <v>0.0</v>
      </c>
      <c r="B92" s="1">
        <f>B87</f>
        <v>4</v>
      </c>
      <c r="C92" s="1">
        <f t="shared" ref="C92:C93" si="14">2*EXP(2*(COS(B92)^2))</f>
        <v>4.700397816</v>
      </c>
    </row>
    <row r="93" ht="15.75" customHeight="1">
      <c r="A93" s="1">
        <v>1.0</v>
      </c>
      <c r="B93" s="1">
        <f>B87+B89</f>
        <v>4.5</v>
      </c>
      <c r="C93" s="1">
        <f t="shared" si="14"/>
        <v>2.185876558</v>
      </c>
    </row>
    <row r="94" ht="15.75" customHeight="1"/>
    <row r="95" ht="15.75" customHeight="1">
      <c r="A95" s="1" t="s">
        <v>8</v>
      </c>
      <c r="B95" s="1">
        <f>(B89*0.5)*(C92+C93)</f>
        <v>1.721568593</v>
      </c>
    </row>
    <row r="96" ht="15.75" customHeight="1"/>
    <row r="97" ht="15.75" customHeight="1">
      <c r="A97" s="7"/>
      <c r="B97" s="7"/>
      <c r="C97" s="7"/>
      <c r="D97" s="7"/>
      <c r="E97" s="7"/>
    </row>
    <row r="98" ht="15.75" customHeight="1">
      <c r="A98" s="7"/>
      <c r="B98" s="7"/>
    </row>
    <row r="99" ht="15.75" customHeight="1">
      <c r="A99" s="7"/>
      <c r="B99" s="7"/>
    </row>
    <row r="100" ht="15.75" customHeight="1">
      <c r="A100" s="7"/>
      <c r="B100" s="7"/>
    </row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3">
      <c r="B3" s="12" t="s">
        <v>0</v>
      </c>
      <c r="C3" s="13">
        <v>0.1812</v>
      </c>
    </row>
    <row r="4">
      <c r="B4" s="12" t="s">
        <v>1</v>
      </c>
      <c r="C4" s="13">
        <v>0.9954</v>
      </c>
    </row>
    <row r="6">
      <c r="B6" s="12" t="s">
        <v>19</v>
      </c>
      <c r="C6" s="14">
        <f>C4-C3</f>
        <v>0.8142</v>
      </c>
    </row>
    <row r="7">
      <c r="B7" s="12" t="s">
        <v>20</v>
      </c>
      <c r="C7" s="14">
        <f>(C4^2-C3^2)/2</f>
        <v>0.47899386</v>
      </c>
    </row>
    <row r="8">
      <c r="A8" s="11"/>
      <c r="B8" s="12" t="s">
        <v>21</v>
      </c>
      <c r="C8" s="14">
        <f>C6/2</f>
        <v>0.4071</v>
      </c>
    </row>
    <row r="10">
      <c r="A10" s="11"/>
      <c r="B10" s="12" t="s">
        <v>22</v>
      </c>
      <c r="C10" s="13">
        <v>8.2207</v>
      </c>
      <c r="D10" s="12" t="s">
        <v>23</v>
      </c>
      <c r="F10" s="12" t="s">
        <v>24</v>
      </c>
      <c r="G10" s="14">
        <f>(C10*ln(C3))+(C11*C3)</f>
        <v>-12.45084977</v>
      </c>
    </row>
    <row r="11">
      <c r="B11" s="14"/>
      <c r="C11" s="13">
        <v>8.7824</v>
      </c>
      <c r="D11" s="12" t="s">
        <v>25</v>
      </c>
      <c r="F11" s="12" t="s">
        <v>26</v>
      </c>
      <c r="G11" s="15">
        <f>(C10*ln(C4))+(C11*C4)</f>
        <v>8.704098497</v>
      </c>
    </row>
    <row r="13">
      <c r="A13" s="11"/>
      <c r="B13" s="12" t="s">
        <v>27</v>
      </c>
      <c r="C13" s="16">
        <f>C8*(G10+G11)</f>
        <v>-1.525302441</v>
      </c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Usuário</dc:creator>
</cp:coreProperties>
</file>