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Cópia de Plan1" sheetId="2" r:id="rId5"/>
    <sheet state="visible" name="Plan2" sheetId="3" r:id="rId6"/>
    <sheet state="visible" name="Cópia de Plan2" sheetId="4" r:id="rId7"/>
    <sheet state="visible" name="Plan3" sheetId="5" r:id="rId8"/>
    <sheet state="visible" name="Plan4" sheetId="6" r:id="rId9"/>
    <sheet state="visible" name="Plan5" sheetId="7" r:id="rId10"/>
  </sheets>
  <definedNames>
    <definedName hidden="1" localSheetId="2" name="Z_A5E90B6C_4BA1_41C4_B95B_C5CD5CC8E4CE_.wvu.FilterData">Plan2!$A$9:$U$13</definedName>
    <definedName hidden="1" localSheetId="3" name="Z_A5E90B6C_4BA1_41C4_B95B_C5CD5CC8E4CE_.wvu.FilterData">'Cópia de Plan2'!$A$9:$U$12</definedName>
  </definedNames>
  <calcPr/>
  <customWorkbookViews>
    <customWorkbookView activeSheetId="0" maximized="1" windowHeight="0" windowWidth="0" guid="{A5E90B6C-4BA1-41C4-B95B-C5CD5CC8E4CE}" name="Filtro 1"/>
  </customWorkbookViews>
  <extLst>
    <ext uri="GoogleSheetsCustomDataVersion1">
      <go:sheetsCustomData xmlns:go="http://customooxmlschemas.google.com/" r:id="rId11" roundtripDataSignature="AMtx7mj+LORO7sqGIBH4foEzOHnHtaPm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Menor Cota Superior
======</t>
      </text>
    </comment>
    <comment authorId="0" ref="F8">
      <text>
        <t xml:space="preserve">Maior Cota Inferior
======</t>
      </text>
    </comment>
  </commentList>
</comments>
</file>

<file path=xl/sharedStrings.xml><?xml version="1.0" encoding="utf-8"?>
<sst xmlns="http://schemas.openxmlformats.org/spreadsheetml/2006/main" count="284" uniqueCount="138">
  <si>
    <t>Substitua apenas as células amarelas</t>
  </si>
  <si>
    <t>x</t>
  </si>
  <si>
    <t>y</t>
  </si>
  <si>
    <t>z</t>
  </si>
  <si>
    <t>||u||∞</t>
  </si>
  <si>
    <t>u</t>
  </si>
  <si>
    <t>||v||∞</t>
  </si>
  <si>
    <t>v</t>
  </si>
  <si>
    <t>||u-v||∞</t>
  </si>
  <si>
    <t>u-v</t>
  </si>
  <si>
    <t>||u-v||∞ / ||v||∞</t>
  </si>
  <si>
    <t>u=(3,401;0,8452;0,9215)u=(3,401;0,8452;0,9215) e v=(5,100;0,6980;7,101)v=(5,100;0,6980;7,101).</t>
  </si>
  <si>
    <t>Jacobi</t>
  </si>
  <si>
    <t>A</t>
  </si>
  <si>
    <t>B</t>
  </si>
  <si>
    <t>X(0)</t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</si>
  <si>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</si>
  <si>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</si>
  <si>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</si>
  <si>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</si>
  <si>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</si>
  <si>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</si>
  <si>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</si>
  <si>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</si>
  <si>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</si>
  <si>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</si>
  <si>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</si>
  <si>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</si>
  <si>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</si>
  <si>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</si>
  <si>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</si>
  <si>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t>Eq1</t>
  </si>
  <si>
    <t>Eq2</t>
  </si>
  <si>
    <t>Eq3</t>
  </si>
  <si>
    <t>Gauss-Seidel</t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</si>
  <si>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</si>
  <si>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</si>
  <si>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</si>
  <si>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</si>
  <si>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</si>
  <si>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</si>
  <si>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</si>
  <si>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</si>
  <si>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</si>
  <si>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</si>
  <si>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</si>
  <si>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</si>
  <si>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</si>
  <si>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</si>
  <si>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</si>
  <si>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t>so muda nas amarelas, vai tirar todas as contas</t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</si>
  <si>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</si>
  <si>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</si>
  <si>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</si>
  <si>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</si>
  <si>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</si>
  <si>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</si>
  <si>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</si>
  <si>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</si>
  <si>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</si>
  <si>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</si>
  <si>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</si>
  <si>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</si>
  <si>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</si>
  <si>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</si>
  <si>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</si>
  <si>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t>||X¹J - X¹G|| =</t>
  </si>
  <si>
    <t>||X²J - X²G|| =</t>
  </si>
  <si>
    <t>||X³J - X³G|| =</t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</si>
  <si>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</si>
  <si>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</si>
  <si>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</si>
  <si>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</si>
  <si>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</si>
  <si>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</si>
  <si>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</si>
  <si>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</si>
  <si>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</si>
  <si>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</si>
  <si>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</si>
  <si>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</si>
  <si>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</si>
  <si>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</si>
  <si>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</si>
  <si>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</si>
  <si>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</si>
  <si>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</si>
  <si>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</si>
  <si>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</si>
  <si>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</si>
  <si>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</si>
  <si>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</si>
  <si>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</si>
  <si>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</si>
  <si>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</si>
  <si>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</si>
  <si>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</si>
  <si>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</si>
  <si>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</si>
  <si>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</si>
  <si>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</si>
  <si>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</si>
  <si>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</si>
  <si>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</si>
  <si>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</si>
  <si>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</si>
  <si>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</si>
  <si>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</si>
  <si>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</si>
  <si>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</si>
  <si>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</si>
  <si>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</si>
  <si>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</si>
  <si>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0.0"/>
      </rPr>
      <t>||X</t>
    </r>
    <r>
      <rPr>
        <rFont val="Arial"/>
        <color theme="1"/>
        <sz val="8.0"/>
      </rPr>
      <t>J</t>
    </r>
    <r>
      <rPr>
        <rFont val="Arial"/>
        <color theme="1"/>
        <sz val="10.0"/>
      </rPr>
      <t xml:space="preserve"> - X</t>
    </r>
    <r>
      <rPr>
        <rFont val="Arial"/>
        <color theme="1"/>
        <sz val="8.0"/>
      </rPr>
      <t>G</t>
    </r>
    <r>
      <rPr>
        <rFont val="Arial"/>
        <color theme="1"/>
        <sz val="10.0"/>
      </rPr>
      <t>||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</si>
  <si>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</si>
  <si>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</si>
  <si>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</si>
  <si>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G</t>
    </r>
  </si>
  <si>
    <t>valores estao relacionados ap rimeira tabela</t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</si>
  <si>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</si>
  <si>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</si>
  <si>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</si>
  <si>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t>X2-X1</t>
  </si>
  <si>
    <t>Norma</t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</si>
  <si>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</si>
  <si>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</si>
  <si>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r>
      <rPr>
        <rFont val="Arial"/>
        <color theme="1"/>
        <sz val="11.0"/>
      </rPr>
      <t>X</t>
    </r>
    <r>
      <rPr>
        <rFont val="Arial"/>
        <color theme="1"/>
        <sz val="8.0"/>
      </rPr>
      <t>J</t>
    </r>
  </si>
  <si>
    <t>Tabela corrigida, ambas estão funcionando agora</t>
  </si>
  <si>
    <t>a =</t>
  </si>
  <si>
    <t>b =</t>
  </si>
  <si>
    <t>c =</t>
  </si>
  <si>
    <t>α</t>
  </si>
  <si>
    <t>a</t>
  </si>
  <si>
    <t>→</t>
  </si>
  <si>
    <t>&lt;</t>
  </si>
  <si>
    <t>bα</t>
  </si>
  <si>
    <t>&gt;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</si>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</sst>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#,##0.0000"/>
    <numFmt numFmtId="166" formatCode="0.00000"/>
    <numFmt numFmtId="167" formatCode="0.000"/>
    <numFmt numFmtId="168" formatCode="[$R$ -416]#,##0.00"/>
    <numFmt numFmtId="169" formatCode="0.0"/>
  </numFmts>
  <fonts count="18">
    <font>
      <sz val="11.0"/>
      <color theme="1"/>
      <name val="Arial"/>
    </font>
    <font>
      <sz val="8.0"/>
      <color rgb="FF2F6473"/>
      <name val="Arial"/>
    </font>
    <font>
      <sz val="14.0"/>
      <color rgb="FF2F6473"/>
      <name val="Mathjax_main"/>
    </font>
    <font>
      <sz val="14.0"/>
      <color rgb="FF001A1E"/>
      <name val="Mathjax_main"/>
    </font>
    <font>
      <sz val="14.0"/>
      <color theme="1"/>
      <name val="Mathjax_main"/>
    </font>
    <font>
      <sz val="12.0"/>
      <color theme="1"/>
      <name val="Mathjax_main"/>
    </font>
    <font>
      <sz val="12.0"/>
      <color theme="1"/>
      <name val="Arial"/>
    </font>
    <font>
      <sz val="14.0"/>
      <color rgb="FF2F6473"/>
      <name val="Arial"/>
    </font>
    <font>
      <sz val="14.0"/>
      <color rgb="FFFF0000"/>
      <name val="Arial"/>
    </font>
    <font>
      <b/>
      <i/>
      <sz val="11.0"/>
      <color rgb="FF980000"/>
      <name val="Arial"/>
    </font>
    <font/>
    <font>
      <color theme="1"/>
      <name val="Calibri"/>
    </font>
    <font>
      <sz val="10.0"/>
      <color theme="1"/>
      <name val="Arial"/>
    </font>
    <font>
      <b/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b/>
      <color rgb="FFFF0000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EF2F8"/>
        <bgColor rgb="FFDEF2F8"/>
      </patternFill>
    </fill>
    <fill>
      <patternFill patternType="solid">
        <fgColor rgb="FFE7F3F5"/>
        <bgColor rgb="FFE7F3F5"/>
      </patternFill>
    </fill>
    <fill>
      <patternFill patternType="solid">
        <fgColor rgb="FF9CC2E5"/>
        <bgColor rgb="FF9CC2E5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19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right"/>
    </xf>
    <xf borderId="0" fillId="0" fontId="0" numFmtId="164" xfId="0" applyFont="1" applyNumberFormat="1"/>
    <xf borderId="0" fillId="0" fontId="1" numFmtId="0" xfId="0" applyFont="1"/>
    <xf borderId="0" fillId="2" fontId="2" numFmtId="165" xfId="0" applyAlignment="1" applyFill="1" applyFont="1" applyNumberFormat="1">
      <alignment horizontal="left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3" fontId="3" numFmtId="165" xfId="0" applyAlignment="1" applyFill="1" applyFont="1" applyNumberFormat="1">
      <alignment horizontal="left"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0" fontId="0" numFmtId="164" xfId="0" applyAlignment="1" applyFont="1" applyNumberFormat="1">
      <alignment horizontal="center" vertical="center"/>
    </xf>
    <xf borderId="1" fillId="4" fontId="0" numFmtId="164" xfId="0" applyBorder="1" applyFill="1" applyFont="1" applyNumberFormat="1"/>
    <xf borderId="0" fillId="5" fontId="0" numFmtId="0" xfId="0" applyFill="1" applyFont="1"/>
    <xf borderId="0" fillId="2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vertical="center"/>
    </xf>
    <xf borderId="0" fillId="2" fontId="2" numFmtId="165" xfId="0" applyAlignment="1" applyFont="1" applyNumberForma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7" numFmtId="165" xfId="0" applyAlignment="1" applyFont="1" applyNumberFormat="1">
      <alignment horizontal="left" shrinkToFit="0" vertical="bottom" wrapText="0"/>
    </xf>
    <xf borderId="0" fillId="2" fontId="7" numFmtId="0" xfId="0" applyAlignment="1" applyFont="1">
      <alignment horizontal="left" shrinkToFit="0" vertical="bottom" wrapText="0"/>
    </xf>
    <xf borderId="0" fillId="2" fontId="7" numFmtId="3" xfId="0" applyAlignment="1" applyFont="1" applyNumberFormat="1">
      <alignment horizontal="left" shrinkToFit="0" vertical="bottom" wrapText="0"/>
    </xf>
    <xf borderId="0" fillId="3" fontId="3" numFmtId="3" xfId="0" applyAlignment="1" applyFont="1" applyNumberFormat="1">
      <alignment horizontal="left" shrinkToFit="0" vertical="bottom" wrapText="0"/>
    </xf>
    <xf borderId="0" fillId="0" fontId="8" numFmtId="0" xfId="0" applyFont="1"/>
    <xf borderId="0" fillId="0" fontId="9" numFmtId="0" xfId="0" applyFont="1"/>
    <xf borderId="2" fillId="0" fontId="0" numFmtId="0" xfId="0" applyAlignment="1" applyBorder="1" applyFont="1">
      <alignment horizontal="center" vertical="center"/>
    </xf>
    <xf borderId="3" fillId="0" fontId="10" numFmtId="0" xfId="0" applyBorder="1" applyFont="1"/>
    <xf borderId="4" fillId="0" fontId="10" numFmtId="0" xfId="0" applyBorder="1" applyFont="1"/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6" fillId="6" fontId="11" numFmtId="0" xfId="0" applyAlignment="1" applyBorder="1" applyFill="1" applyFont="1">
      <alignment horizontal="center"/>
    </xf>
    <xf borderId="1" fillId="6" fontId="0" numFmtId="0" xfId="0" applyAlignment="1" applyBorder="1" applyFont="1">
      <alignment horizontal="center" vertical="center"/>
    </xf>
    <xf borderId="7" fillId="6" fontId="0" numFmtId="165" xfId="0" applyAlignment="1" applyBorder="1" applyFont="1" applyNumberFormat="1">
      <alignment horizontal="center" vertical="center"/>
    </xf>
    <xf borderId="8" fillId="6" fontId="0" numFmtId="165" xfId="0" applyAlignment="1" applyBorder="1" applyFont="1" applyNumberFormat="1">
      <alignment horizontal="center" vertical="center"/>
    </xf>
    <xf borderId="9" fillId="6" fontId="0" numFmtId="165" xfId="0" applyAlignment="1" applyBorder="1" applyFont="1" applyNumberFormat="1">
      <alignment horizontal="center" vertical="center"/>
    </xf>
    <xf borderId="0" fillId="0" fontId="0" numFmtId="166" xfId="0" applyFont="1" applyNumberFormat="1"/>
    <xf borderId="0" fillId="0" fontId="0" numFmtId="167" xfId="0" applyFont="1" applyNumberFormat="1"/>
    <xf borderId="10" fillId="6" fontId="0" numFmtId="165" xfId="0" applyAlignment="1" applyBorder="1" applyFont="1" applyNumberFormat="1">
      <alignment horizontal="center" vertical="center"/>
    </xf>
    <xf borderId="1" fillId="6" fontId="0" numFmtId="165" xfId="0" applyAlignment="1" applyBorder="1" applyFont="1" applyNumberFormat="1">
      <alignment horizontal="center" vertical="center"/>
    </xf>
    <xf borderId="11" fillId="6" fontId="0" numFmtId="165" xfId="0" applyAlignment="1" applyBorder="1" applyFont="1" applyNumberFormat="1">
      <alignment horizontal="center" vertical="center"/>
    </xf>
    <xf borderId="12" fillId="6" fontId="0" numFmtId="165" xfId="0" applyAlignment="1" applyBorder="1" applyFont="1" applyNumberFormat="1">
      <alignment horizontal="center" vertical="center"/>
    </xf>
    <xf borderId="13" fillId="6" fontId="0" numFmtId="165" xfId="0" applyAlignment="1" applyBorder="1" applyFont="1" applyNumberFormat="1">
      <alignment horizontal="center" vertical="center"/>
    </xf>
    <xf borderId="14" fillId="6" fontId="0" numFmtId="165" xfId="0" applyAlignment="1" applyBorder="1" applyFont="1" applyNumberFormat="1">
      <alignment horizontal="center" vertical="center"/>
    </xf>
    <xf borderId="15" fillId="6" fontId="0" numFmtId="165" xfId="0" applyAlignment="1" applyBorder="1" applyFont="1" applyNumberFormat="1">
      <alignment horizontal="center" vertical="center"/>
    </xf>
    <xf borderId="0" fillId="0" fontId="0" numFmtId="166" xfId="0" applyAlignment="1" applyFont="1" applyNumberFormat="1">
      <alignment horizontal="center" vertical="center"/>
    </xf>
    <xf borderId="16" fillId="6" fontId="0" numFmtId="165" xfId="0" applyAlignment="1" applyBorder="1" applyFont="1" applyNumberFormat="1">
      <alignment horizontal="center" vertical="bottom"/>
    </xf>
    <xf borderId="17" fillId="0" fontId="0" numFmtId="0" xfId="0" applyAlignment="1" applyBorder="1" applyFont="1">
      <alignment horizontal="center" vertical="center"/>
    </xf>
    <xf borderId="18" fillId="0" fontId="0" numFmtId="0" xfId="0" applyAlignment="1" applyBorder="1" applyFont="1">
      <alignment horizontal="center" vertical="center"/>
    </xf>
    <xf borderId="0" fillId="0" fontId="12" numFmtId="166" xfId="0" applyFont="1" applyNumberFormat="1"/>
    <xf borderId="1" fillId="7" fontId="0" numFmtId="164" xfId="0" applyBorder="1" applyFill="1" applyFont="1" applyNumberFormat="1"/>
    <xf borderId="6" fillId="6" fontId="11" numFmtId="165" xfId="0" applyAlignment="1" applyBorder="1" applyFont="1" applyNumberFormat="1">
      <alignment horizontal="center"/>
    </xf>
    <xf borderId="6" fillId="0" fontId="0" numFmtId="165" xfId="0" applyAlignment="1" applyBorder="1" applyFont="1" applyNumberFormat="1">
      <alignment horizontal="center" vertical="center"/>
    </xf>
    <xf borderId="17" fillId="0" fontId="0" numFmtId="165" xfId="0" applyAlignment="1" applyBorder="1" applyFont="1" applyNumberFormat="1">
      <alignment horizontal="center" vertical="center"/>
    </xf>
    <xf borderId="0" fillId="0" fontId="13" numFmtId="0" xfId="0" applyFont="1"/>
    <xf borderId="0" fillId="0" fontId="14" numFmtId="0" xfId="0" applyAlignment="1" applyFont="1">
      <alignment horizontal="center"/>
    </xf>
    <xf borderId="10" fillId="6" fontId="0" numFmtId="0" xfId="0" applyAlignment="1" applyBorder="1" applyFont="1">
      <alignment horizontal="center" vertical="center"/>
    </xf>
    <xf borderId="9" fillId="6" fontId="0" numFmtId="0" xfId="0" applyAlignment="1" applyBorder="1" applyFont="1">
      <alignment horizontal="center" vertical="center"/>
    </xf>
    <xf borderId="0" fillId="0" fontId="0" numFmtId="167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11" fillId="6" fontId="0" numFmtId="0" xfId="0" applyAlignment="1" applyBorder="1" applyFont="1">
      <alignment horizontal="center" vertical="center"/>
    </xf>
    <xf borderId="12" fillId="6" fontId="0" numFmtId="0" xfId="0" applyAlignment="1" applyBorder="1" applyFont="1">
      <alignment horizontal="center" vertical="center"/>
    </xf>
    <xf borderId="15" fillId="6" fontId="0" numFmtId="0" xfId="0" applyAlignment="1" applyBorder="1" applyFont="1">
      <alignment horizontal="center" vertical="center"/>
    </xf>
    <xf borderId="1" fillId="7" fontId="0" numFmtId="164" xfId="0" applyAlignment="1" applyBorder="1" applyFont="1" applyNumberFormat="1">
      <alignment horizontal="center"/>
    </xf>
    <xf borderId="0" fillId="0" fontId="11" numFmtId="0" xfId="0" applyFont="1"/>
    <xf borderId="0" fillId="0" fontId="11" numFmtId="164" xfId="0" applyFont="1" applyNumberFormat="1"/>
    <xf borderId="0" fillId="0" fontId="11" numFmtId="0" xfId="0" applyAlignment="1" applyFont="1">
      <alignment horizontal="center"/>
    </xf>
    <xf borderId="0" fillId="8" fontId="0" numFmtId="164" xfId="0" applyAlignment="1" applyFill="1" applyFont="1" applyNumberFormat="1">
      <alignment horizontal="center"/>
    </xf>
    <xf borderId="0" fillId="9" fontId="15" numFmtId="0" xfId="0" applyFill="1" applyFont="1"/>
    <xf borderId="0" fillId="0" fontId="16" numFmtId="0" xfId="0" applyFont="1"/>
    <xf borderId="0" fillId="0" fontId="11" numFmtId="168" xfId="0" applyFont="1" applyNumberFormat="1"/>
    <xf borderId="0" fillId="9" fontId="11" numFmtId="164" xfId="0" applyFont="1" applyNumberFormat="1"/>
    <xf borderId="0" fillId="9" fontId="11" numFmtId="0" xfId="0" applyFont="1"/>
    <xf borderId="0" fillId="9" fontId="11" numFmtId="0" xfId="0" applyAlignment="1" applyFont="1">
      <alignment horizontal="center"/>
    </xf>
    <xf borderId="0" fillId="9" fontId="0" numFmtId="0" xfId="0" applyFont="1"/>
    <xf borderId="0" fillId="9" fontId="0" numFmtId="0" xfId="0" applyAlignment="1" applyFont="1">
      <alignment horizontal="center" vertical="center"/>
    </xf>
    <xf borderId="0" fillId="10" fontId="0" numFmtId="164" xfId="0" applyAlignment="1" applyFill="1" applyFont="1" applyNumberFormat="1">
      <alignment horizontal="center"/>
    </xf>
    <xf borderId="0" fillId="9" fontId="0" numFmtId="164" xfId="0" applyAlignment="1" applyFont="1" applyNumberFormat="1">
      <alignment horizontal="center"/>
    </xf>
    <xf borderId="0" fillId="9" fontId="14" numFmtId="0" xfId="0" applyAlignment="1" applyFont="1">
      <alignment horizontal="center"/>
    </xf>
    <xf borderId="0" fillId="9" fontId="0" numFmtId="167" xfId="0" applyAlignment="1" applyFont="1" applyNumberFormat="1">
      <alignment horizontal="center"/>
    </xf>
    <xf borderId="0" fillId="9" fontId="0" numFmtId="169" xfId="0" applyAlignment="1" applyFont="1" applyNumberFormat="1">
      <alignment horizontal="center"/>
    </xf>
    <xf borderId="0" fillId="0" fontId="11" numFmtId="0" xfId="0" applyAlignment="1" applyFont="1">
      <alignment horizontal="right"/>
    </xf>
    <xf borderId="0" fillId="6" fontId="11" numFmtId="0" xfId="0" applyFont="1"/>
    <xf borderId="0" fillId="0" fontId="17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8</xdr:row>
      <xdr:rowOff>38100</xdr:rowOff>
    </xdr:from>
    <xdr:ext cx="4619625" cy="16954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29</xdr:row>
      <xdr:rowOff>66675</xdr:rowOff>
    </xdr:from>
    <xdr:ext cx="4562475" cy="8763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7</xdr:row>
      <xdr:rowOff>171450</xdr:rowOff>
    </xdr:from>
    <xdr:ext cx="4619625" cy="16954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7</xdr:row>
      <xdr:rowOff>123825</xdr:rowOff>
    </xdr:from>
    <xdr:ext cx="7372350" cy="179070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0325100" cy="3676650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6</xdr:row>
      <xdr:rowOff>47625</xdr:rowOff>
    </xdr:from>
    <xdr:ext cx="7096125" cy="2114550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171450</xdr:rowOff>
    </xdr:from>
    <xdr:ext cx="5305425" cy="809625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88"/>
    <col customWidth="1" min="2" max="5" width="8.0"/>
    <col customWidth="1" min="6" max="6" width="8.38"/>
    <col customWidth="1" min="7" max="7" width="8.0"/>
    <col customWidth="1" min="8" max="24" width="7.63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1</v>
      </c>
      <c r="N1" s="2" t="s">
        <v>2</v>
      </c>
      <c r="O1" s="2" t="s">
        <v>3</v>
      </c>
      <c r="P1" s="1"/>
      <c r="Q1" s="3" t="s">
        <v>4</v>
      </c>
      <c r="R1" s="4">
        <f t="shared" ref="R1:R3" si="1">MAX(ABS(M2),ABS(N2),ABS(O2))</f>
        <v>6.052</v>
      </c>
      <c r="S1" s="1"/>
      <c r="T1" s="1"/>
      <c r="U1" s="1"/>
      <c r="V1" s="1"/>
      <c r="W1" s="1"/>
      <c r="X1" s="1"/>
    </row>
    <row r="2" ht="14.25" customHeight="1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2" t="s">
        <v>5</v>
      </c>
      <c r="M2" s="6">
        <v>1.815</v>
      </c>
      <c r="N2" s="7">
        <v>5.425</v>
      </c>
      <c r="O2" s="7">
        <v>6.052</v>
      </c>
      <c r="P2" s="1"/>
      <c r="Q2" s="3" t="s">
        <v>6</v>
      </c>
      <c r="R2" s="4">
        <f t="shared" si="1"/>
        <v>8.217</v>
      </c>
      <c r="S2" s="1"/>
      <c r="T2" s="1"/>
      <c r="U2" s="1"/>
      <c r="V2" s="1"/>
      <c r="W2" s="1"/>
      <c r="X2" s="1"/>
    </row>
    <row r="3" ht="14.25" customHeight="1">
      <c r="A3" s="1"/>
      <c r="B3" s="2" t="s">
        <v>1</v>
      </c>
      <c r="C3" s="2" t="s">
        <v>2</v>
      </c>
      <c r="D3" s="2" t="s">
        <v>3</v>
      </c>
      <c r="E3" s="1"/>
      <c r="F3" s="3" t="s">
        <v>4</v>
      </c>
      <c r="G3" s="4">
        <f t="shared" ref="G3:G5" si="2">MAX(ABS(B4),ABS(C4),ABS(D4))</f>
        <v>7.799</v>
      </c>
      <c r="H3" s="1"/>
      <c r="I3" s="1"/>
      <c r="J3" s="1"/>
      <c r="K3" s="1"/>
      <c r="L3" s="2" t="s">
        <v>7</v>
      </c>
      <c r="M3" s="7">
        <v>8.217</v>
      </c>
      <c r="N3" s="7">
        <v>8.217</v>
      </c>
      <c r="O3" s="7">
        <v>5.461</v>
      </c>
      <c r="P3" s="1"/>
      <c r="Q3" s="3" t="s">
        <v>8</v>
      </c>
      <c r="R3" s="4">
        <f t="shared" si="1"/>
        <v>6.402</v>
      </c>
      <c r="S3" s="1"/>
      <c r="T3" s="1"/>
      <c r="U3" s="1"/>
      <c r="V3" s="1"/>
      <c r="W3" s="1"/>
      <c r="X3" s="1"/>
    </row>
    <row r="4" ht="14.25" customHeight="1">
      <c r="A4" s="2" t="s">
        <v>5</v>
      </c>
      <c r="B4" s="8">
        <v>7.052</v>
      </c>
      <c r="C4" s="9">
        <v>7.799</v>
      </c>
      <c r="D4" s="9">
        <v>0.5071</v>
      </c>
      <c r="E4" s="1"/>
      <c r="F4" s="3" t="s">
        <v>6</v>
      </c>
      <c r="G4" s="4">
        <f t="shared" si="2"/>
        <v>6.463</v>
      </c>
      <c r="H4" s="1"/>
      <c r="I4" s="1"/>
      <c r="J4" s="1"/>
      <c r="K4" s="1"/>
      <c r="L4" s="2" t="s">
        <v>9</v>
      </c>
      <c r="M4" s="10">
        <f t="shared" ref="M4:O4" si="3">ROUND(M2-M3,4)</f>
        <v>-6.402</v>
      </c>
      <c r="N4" s="10">
        <f t="shared" si="3"/>
        <v>-2.792</v>
      </c>
      <c r="O4" s="10">
        <f t="shared" si="3"/>
        <v>0.591</v>
      </c>
      <c r="P4" s="1"/>
      <c r="Q4" s="3" t="s">
        <v>10</v>
      </c>
      <c r="R4" s="11">
        <f>ROUND(R3/R2,4)</f>
        <v>0.7791</v>
      </c>
      <c r="S4" s="1"/>
      <c r="T4" s="1"/>
      <c r="U4" s="1"/>
      <c r="V4" s="1"/>
      <c r="W4" s="1"/>
      <c r="X4" s="1"/>
    </row>
    <row r="5" ht="14.25" customHeight="1">
      <c r="A5" s="2" t="s">
        <v>7</v>
      </c>
      <c r="B5" s="9">
        <v>3.378</v>
      </c>
      <c r="C5" s="7">
        <v>6.231</v>
      </c>
      <c r="D5" s="9">
        <v>6.463</v>
      </c>
      <c r="E5" s="1"/>
      <c r="F5" s="3" t="s">
        <v>8</v>
      </c>
      <c r="G5" s="4">
        <f t="shared" si="2"/>
        <v>5.9559</v>
      </c>
      <c r="H5" s="1"/>
      <c r="I5" s="1"/>
      <c r="J5" s="1"/>
      <c r="K5" s="1"/>
      <c r="L5" s="2"/>
      <c r="M5" s="12"/>
      <c r="N5" s="12"/>
      <c r="O5" s="12"/>
      <c r="P5" s="1"/>
      <c r="Q5" s="1"/>
      <c r="R5" s="1"/>
      <c r="S5" s="1"/>
      <c r="T5" s="1"/>
      <c r="U5" s="1"/>
      <c r="V5" s="1"/>
      <c r="W5" s="1"/>
      <c r="X5" s="1"/>
    </row>
    <row r="6" ht="14.25" customHeight="1">
      <c r="A6" s="2" t="s">
        <v>9</v>
      </c>
      <c r="B6" s="10">
        <f t="shared" ref="B6:D6" si="4">ROUND(B4-B5,4)</f>
        <v>3.674</v>
      </c>
      <c r="C6" s="10">
        <f t="shared" si="4"/>
        <v>1.568</v>
      </c>
      <c r="D6" s="10">
        <f t="shared" si="4"/>
        <v>-5.9559</v>
      </c>
      <c r="E6" s="1"/>
      <c r="F6" s="3" t="s">
        <v>10</v>
      </c>
      <c r="G6" s="11">
        <f>ROUND(G5/G4,4)</f>
        <v>0.9215</v>
      </c>
      <c r="H6" s="1"/>
      <c r="I6" s="1"/>
      <c r="J6" s="1"/>
      <c r="K6" s="1"/>
      <c r="L6" s="1"/>
      <c r="M6" s="2" t="s">
        <v>1</v>
      </c>
      <c r="N6" s="2" t="s">
        <v>2</v>
      </c>
      <c r="O6" s="2" t="s">
        <v>3</v>
      </c>
      <c r="P6" s="1"/>
      <c r="Q6" s="3" t="s">
        <v>4</v>
      </c>
      <c r="R6" s="4">
        <f t="shared" ref="R6:R7" si="5">MAX(ABS(M7),ABS(N7),ABS(O7))</f>
        <v>7.088</v>
      </c>
      <c r="S6" s="1"/>
      <c r="T6" s="1"/>
      <c r="U6" s="1"/>
      <c r="V6" s="1"/>
      <c r="W6" s="1"/>
      <c r="X6" s="1"/>
    </row>
    <row r="7" ht="14.25" customHeight="1">
      <c r="A7" s="2"/>
      <c r="B7" s="12"/>
      <c r="C7" s="12"/>
      <c r="D7" s="12"/>
      <c r="E7" s="1"/>
      <c r="F7" s="1"/>
      <c r="G7" s="1"/>
      <c r="H7" s="1"/>
      <c r="I7" s="1"/>
      <c r="J7" s="1"/>
      <c r="K7" s="1"/>
      <c r="L7" s="2" t="s">
        <v>5</v>
      </c>
      <c r="M7" s="6">
        <v>7.088</v>
      </c>
      <c r="N7" s="7">
        <v>2.68</v>
      </c>
      <c r="O7" s="7">
        <v>0.6112</v>
      </c>
      <c r="P7" s="1"/>
      <c r="Q7" s="3" t="s">
        <v>6</v>
      </c>
      <c r="R7" s="4">
        <f t="shared" si="5"/>
        <v>7.977</v>
      </c>
      <c r="S7" s="1"/>
      <c r="T7" s="1"/>
      <c r="U7" s="1"/>
      <c r="V7" s="1"/>
      <c r="W7" s="1"/>
      <c r="X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 t="s">
        <v>7</v>
      </c>
      <c r="M8" s="7">
        <v>0.5552</v>
      </c>
      <c r="N8" s="7">
        <v>0.7615</v>
      </c>
      <c r="O8" s="7">
        <v>7.977</v>
      </c>
      <c r="P8" s="1"/>
      <c r="Q8" s="3" t="s">
        <v>8</v>
      </c>
      <c r="R8" s="4">
        <f>MAX(ABS(M10),ABS(N10),ABS(O10))</f>
        <v>7.3658</v>
      </c>
      <c r="S8" s="1"/>
      <c r="T8" s="1"/>
      <c r="U8" s="1"/>
      <c r="V8" s="1"/>
      <c r="W8" s="1"/>
      <c r="X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 t="s">
        <v>9</v>
      </c>
      <c r="M9" s="10">
        <f t="shared" ref="M9:O9" si="6">ROUND(M7-M8,4)</f>
        <v>6.5328</v>
      </c>
      <c r="N9" s="10">
        <f t="shared" si="6"/>
        <v>1.9185</v>
      </c>
      <c r="O9" s="10">
        <f t="shared" si="6"/>
        <v>-7.3658</v>
      </c>
      <c r="P9" s="1"/>
      <c r="Q9" s="3" t="s">
        <v>10</v>
      </c>
      <c r="R9" s="11">
        <f>ROUND(R8/R7,4)</f>
        <v>0.9234</v>
      </c>
      <c r="S9" s="1"/>
      <c r="T9" s="1"/>
      <c r="U9" s="1"/>
      <c r="V9" s="1"/>
      <c r="W9" s="1"/>
      <c r="X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12">
        <v>6.5328</v>
      </c>
      <c r="N10" s="12">
        <v>1.9185</v>
      </c>
      <c r="O10" s="12">
        <v>-7.3658</v>
      </c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>
      <c r="A12" s="1"/>
      <c r="B12" s="1"/>
      <c r="C12" s="1"/>
      <c r="D12" s="1"/>
      <c r="E12" s="1"/>
      <c r="F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>
      <c r="A13" s="1"/>
      <c r="B13" s="1"/>
      <c r="C13" s="1"/>
      <c r="D13" s="1"/>
      <c r="E13" s="1"/>
      <c r="F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3" t="s">
        <v>11</v>
      </c>
      <c r="N15" s="2"/>
      <c r="O15" s="2"/>
      <c r="P15" s="1"/>
      <c r="Q15" s="3"/>
      <c r="R15" s="4"/>
      <c r="S15" s="1"/>
      <c r="T15" s="1"/>
      <c r="U15" s="1"/>
      <c r="V15" s="1"/>
      <c r="W15" s="1"/>
      <c r="X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13"/>
      <c r="N16" s="14"/>
      <c r="O16" s="14"/>
      <c r="P16" s="1"/>
      <c r="Q16" s="3"/>
      <c r="R16" s="4"/>
      <c r="S16" s="1"/>
      <c r="T16" s="1"/>
      <c r="U16" s="1"/>
      <c r="V16" s="1"/>
      <c r="W16" s="1"/>
      <c r="X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15"/>
      <c r="N17" s="15"/>
      <c r="O17" s="15"/>
      <c r="P17" s="1"/>
      <c r="Q17" s="3"/>
      <c r="R17" s="4"/>
      <c r="S17" s="1"/>
      <c r="T17" s="1"/>
      <c r="U17" s="1"/>
      <c r="V17" s="1"/>
      <c r="W17" s="1"/>
      <c r="X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10"/>
      <c r="N18" s="10"/>
      <c r="O18" s="10"/>
      <c r="P18" s="1"/>
      <c r="Q18" s="3"/>
      <c r="R18" s="4"/>
      <c r="S18" s="1"/>
      <c r="T18" s="1"/>
      <c r="U18" s="1"/>
      <c r="V18" s="1"/>
      <c r="W18" s="1"/>
      <c r="X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1"/>
      <c r="N19" s="2" t="s">
        <v>1</v>
      </c>
      <c r="O19" s="2" t="s">
        <v>2</v>
      </c>
      <c r="P19" s="2" t="s">
        <v>3</v>
      </c>
      <c r="Q19" s="1"/>
      <c r="R19" s="3" t="s">
        <v>4</v>
      </c>
      <c r="S19" s="4">
        <f t="shared" ref="S19:S21" si="7">MAX(ABS(N20),ABS(O20),ABS(P20))</f>
        <v>6.052</v>
      </c>
      <c r="T19" s="1"/>
      <c r="U19" s="1"/>
      <c r="V19" s="1"/>
      <c r="W19" s="1"/>
      <c r="X19" s="1"/>
    </row>
    <row r="20" ht="14.25" customHeight="1">
      <c r="A20" s="1"/>
      <c r="B20" s="2" t="s">
        <v>1</v>
      </c>
      <c r="C20" s="2" t="s">
        <v>2</v>
      </c>
      <c r="D20" s="2" t="s">
        <v>3</v>
      </c>
      <c r="E20" s="1"/>
      <c r="F20" s="3" t="s">
        <v>4</v>
      </c>
      <c r="G20" s="4">
        <f t="shared" ref="G20:G22" si="8">MAX(ABS(B21),ABS(C21),ABS(D21))</f>
        <v>4.862</v>
      </c>
      <c r="H20" s="1"/>
      <c r="I20" s="1"/>
      <c r="J20" s="1"/>
      <c r="K20" s="1"/>
      <c r="L20" s="1"/>
      <c r="M20" s="2" t="s">
        <v>5</v>
      </c>
      <c r="N20" s="6">
        <v>1.815</v>
      </c>
      <c r="O20" s="7">
        <v>5.425</v>
      </c>
      <c r="P20" s="7">
        <v>6.052</v>
      </c>
      <c r="Q20" s="1"/>
      <c r="R20" s="3" t="s">
        <v>6</v>
      </c>
      <c r="S20" s="4">
        <f t="shared" si="7"/>
        <v>8.217</v>
      </c>
      <c r="T20" s="1"/>
      <c r="U20" s="1"/>
      <c r="V20" s="1"/>
      <c r="W20" s="1"/>
      <c r="X20" s="1"/>
    </row>
    <row r="21" ht="14.25" customHeight="1">
      <c r="A21" s="2" t="s">
        <v>5</v>
      </c>
      <c r="B21" s="16">
        <v>2.654</v>
      </c>
      <c r="C21" s="17">
        <v>0.7563</v>
      </c>
      <c r="D21" s="17">
        <v>4.862</v>
      </c>
      <c r="E21" s="1"/>
      <c r="F21" s="3" t="s">
        <v>6</v>
      </c>
      <c r="G21" s="4">
        <f t="shared" si="8"/>
        <v>8.319</v>
      </c>
      <c r="H21" s="1"/>
      <c r="I21" s="1"/>
      <c r="J21" s="1"/>
      <c r="K21" s="1"/>
      <c r="L21" s="1"/>
      <c r="M21" s="2" t="s">
        <v>7</v>
      </c>
      <c r="N21" s="7">
        <v>8.217</v>
      </c>
      <c r="O21" s="7">
        <v>8.217</v>
      </c>
      <c r="P21" s="7">
        <v>5.461</v>
      </c>
      <c r="Q21" s="1"/>
      <c r="R21" s="3" t="s">
        <v>8</v>
      </c>
      <c r="S21" s="4">
        <f t="shared" si="7"/>
        <v>6.402</v>
      </c>
      <c r="T21" s="1"/>
      <c r="U21" s="1"/>
      <c r="V21" s="1"/>
      <c r="W21" s="1"/>
      <c r="X21" s="1"/>
    </row>
    <row r="22" ht="14.25" customHeight="1">
      <c r="A22" s="2" t="s">
        <v>7</v>
      </c>
      <c r="B22" s="17">
        <v>3.987</v>
      </c>
      <c r="C22" s="17">
        <v>8.319</v>
      </c>
      <c r="D22" s="17">
        <v>5.692</v>
      </c>
      <c r="E22" s="1"/>
      <c r="F22" s="3" t="s">
        <v>8</v>
      </c>
      <c r="G22" s="4">
        <f t="shared" si="8"/>
        <v>7.5627</v>
      </c>
      <c r="H22" s="1"/>
      <c r="I22" s="1"/>
      <c r="J22" s="1"/>
      <c r="K22" s="1"/>
      <c r="L22" s="1"/>
      <c r="M22" s="2" t="s">
        <v>9</v>
      </c>
      <c r="N22" s="10">
        <f t="shared" ref="N22:P22" si="9">ROUND(N20-N21,4)</f>
        <v>-6.402</v>
      </c>
      <c r="O22" s="10">
        <f t="shared" si="9"/>
        <v>-2.792</v>
      </c>
      <c r="P22" s="10">
        <f t="shared" si="9"/>
        <v>0.591</v>
      </c>
      <c r="Q22" s="1"/>
      <c r="R22" s="3" t="s">
        <v>10</v>
      </c>
      <c r="S22" s="11">
        <f>ROUND(S21/S20,4)</f>
        <v>0.7791</v>
      </c>
      <c r="T22" s="1"/>
      <c r="U22" s="1"/>
      <c r="V22" s="1"/>
      <c r="W22" s="1"/>
      <c r="X22" s="1"/>
    </row>
    <row r="23" ht="14.25" customHeight="1">
      <c r="A23" s="2" t="s">
        <v>9</v>
      </c>
      <c r="B23" s="10">
        <f t="shared" ref="B23:D23" si="10">ROUND(B21-B22,4)</f>
        <v>-1.333</v>
      </c>
      <c r="C23" s="10">
        <f t="shared" si="10"/>
        <v>-7.5627</v>
      </c>
      <c r="D23" s="10">
        <f t="shared" si="10"/>
        <v>-0.83</v>
      </c>
      <c r="E23" s="1"/>
      <c r="F23" s="3" t="s">
        <v>10</v>
      </c>
      <c r="G23" s="11">
        <f>ROUND(G22/G21,4)</f>
        <v>0.9091</v>
      </c>
      <c r="H23" s="1"/>
      <c r="I23" s="1"/>
      <c r="J23" s="1"/>
      <c r="K23" s="1"/>
      <c r="L23" s="1"/>
      <c r="M23" s="2"/>
      <c r="N23" s="12"/>
      <c r="O23" s="12"/>
      <c r="P23" s="12"/>
      <c r="Q23" s="1"/>
      <c r="R23" s="1"/>
      <c r="S23" s="1"/>
      <c r="T23" s="1"/>
      <c r="U23" s="1"/>
      <c r="V23" s="1"/>
      <c r="W23" s="1"/>
      <c r="X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88"/>
    <col customWidth="1" min="2" max="5" width="8.0"/>
    <col customWidth="1" min="6" max="6" width="8.38"/>
    <col customWidth="1" min="7" max="7" width="8.0"/>
    <col customWidth="1" min="8" max="24" width="7.63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1</v>
      </c>
      <c r="N1" s="2" t="s">
        <v>2</v>
      </c>
      <c r="O1" s="2" t="s">
        <v>3</v>
      </c>
      <c r="P1" s="1"/>
      <c r="Q1" s="3" t="s">
        <v>4</v>
      </c>
      <c r="R1" s="4">
        <f t="shared" ref="R1:R3" si="1">MAX(ABS(M2),ABS(N2),ABS(O2))</f>
        <v>6.139</v>
      </c>
      <c r="S1" s="1"/>
      <c r="T1" s="1"/>
      <c r="U1" s="1"/>
      <c r="V1" s="1"/>
      <c r="W1" s="1"/>
      <c r="X1" s="1"/>
    </row>
    <row r="2" ht="14.25" customHeight="1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2" t="s">
        <v>5</v>
      </c>
      <c r="M2" s="18">
        <v>5.429</v>
      </c>
      <c r="N2" s="19">
        <v>6.139</v>
      </c>
      <c r="O2" s="20">
        <v>0.9824</v>
      </c>
      <c r="P2" s="1"/>
      <c r="Q2" s="3" t="s">
        <v>6</v>
      </c>
      <c r="R2" s="4">
        <f t="shared" si="1"/>
        <v>3.3343</v>
      </c>
      <c r="S2" s="1"/>
      <c r="T2" s="1"/>
      <c r="U2" s="1"/>
      <c r="V2" s="1"/>
      <c r="W2" s="1"/>
      <c r="X2" s="1"/>
    </row>
    <row r="3" ht="14.25" customHeight="1">
      <c r="A3" s="1"/>
      <c r="B3" s="2" t="s">
        <v>1</v>
      </c>
      <c r="C3" s="2" t="s">
        <v>2</v>
      </c>
      <c r="D3" s="2" t="s">
        <v>3</v>
      </c>
      <c r="E3" s="1"/>
      <c r="F3" s="3" t="s">
        <v>4</v>
      </c>
      <c r="G3" s="4">
        <f t="shared" ref="G3:G5" si="2">MAX(ABS(B4),ABS(C4),ABS(D4))</f>
        <v>7.574</v>
      </c>
      <c r="H3" s="1"/>
      <c r="I3" s="1"/>
      <c r="J3" s="1"/>
      <c r="K3" s="1"/>
      <c r="L3" s="2" t="s">
        <v>7</v>
      </c>
      <c r="M3" s="20">
        <v>2.85</v>
      </c>
      <c r="N3" s="19">
        <v>3.3343</v>
      </c>
      <c r="O3" s="19">
        <v>0.8187</v>
      </c>
      <c r="P3" s="1"/>
      <c r="Q3" s="3" t="s">
        <v>8</v>
      </c>
      <c r="R3" s="4">
        <f t="shared" si="1"/>
        <v>2.8047</v>
      </c>
      <c r="S3" s="1"/>
      <c r="T3" s="1"/>
      <c r="U3" s="1"/>
      <c r="V3" s="1"/>
      <c r="W3" s="1"/>
      <c r="X3" s="1"/>
    </row>
    <row r="4" ht="14.25" customHeight="1">
      <c r="A4" s="2" t="s">
        <v>5</v>
      </c>
      <c r="B4" s="8">
        <v>7.574</v>
      </c>
      <c r="C4" s="9">
        <v>7.161</v>
      </c>
      <c r="D4" s="21">
        <v>1.89</v>
      </c>
      <c r="E4" s="1"/>
      <c r="F4" s="3" t="s">
        <v>6</v>
      </c>
      <c r="G4" s="4">
        <f t="shared" si="2"/>
        <v>7.609</v>
      </c>
      <c r="H4" s="1"/>
      <c r="I4" s="1"/>
      <c r="J4" s="1"/>
      <c r="K4" s="1"/>
      <c r="L4" s="2" t="s">
        <v>9</v>
      </c>
      <c r="M4" s="10">
        <f t="shared" ref="M4:O4" si="3">ROUND(M2-M3,4)</f>
        <v>2.579</v>
      </c>
      <c r="N4" s="10">
        <f t="shared" si="3"/>
        <v>2.8047</v>
      </c>
      <c r="O4" s="10">
        <f t="shared" si="3"/>
        <v>0.1637</v>
      </c>
      <c r="P4" s="1"/>
      <c r="Q4" s="3" t="s">
        <v>10</v>
      </c>
      <c r="R4" s="11">
        <f>ROUND(R3/R2,4)</f>
        <v>0.8412</v>
      </c>
      <c r="S4" s="1"/>
      <c r="T4" s="1"/>
      <c r="U4" s="1"/>
      <c r="V4" s="1"/>
      <c r="W4" s="1"/>
      <c r="X4" s="1"/>
    </row>
    <row r="5" ht="14.25" customHeight="1">
      <c r="A5" s="2" t="s">
        <v>7</v>
      </c>
      <c r="B5" s="21">
        <v>1.116</v>
      </c>
      <c r="C5" s="9">
        <v>7.609</v>
      </c>
      <c r="D5" s="9">
        <v>4.837</v>
      </c>
      <c r="E5" s="1"/>
      <c r="F5" s="3" t="s">
        <v>8</v>
      </c>
      <c r="G5" s="4">
        <f t="shared" si="2"/>
        <v>6.458</v>
      </c>
      <c r="H5" s="1"/>
      <c r="I5" s="1"/>
      <c r="J5" s="1"/>
      <c r="K5" s="1"/>
      <c r="L5" s="2"/>
      <c r="M5" s="12"/>
      <c r="N5" s="12"/>
      <c r="O5" s="12"/>
      <c r="P5" s="1"/>
      <c r="Q5" s="1"/>
      <c r="R5" s="1"/>
      <c r="S5" s="1"/>
      <c r="T5" s="1"/>
      <c r="U5" s="1"/>
      <c r="V5" s="1"/>
      <c r="W5" s="1"/>
      <c r="X5" s="1"/>
    </row>
    <row r="6" ht="14.25" customHeight="1">
      <c r="A6" s="2" t="s">
        <v>9</v>
      </c>
      <c r="B6" s="10">
        <f t="shared" ref="B6:D6" si="4">ROUND(B4-B5,4)</f>
        <v>6.458</v>
      </c>
      <c r="C6" s="10">
        <f t="shared" si="4"/>
        <v>-0.448</v>
      </c>
      <c r="D6" s="10">
        <f t="shared" si="4"/>
        <v>-2.947</v>
      </c>
      <c r="E6" s="1"/>
      <c r="F6" s="3" t="s">
        <v>10</v>
      </c>
      <c r="G6" s="11">
        <f>ROUND(G5/G4,4)</f>
        <v>0.8487</v>
      </c>
      <c r="H6" s="1"/>
      <c r="I6" s="1"/>
      <c r="J6" s="1"/>
      <c r="K6" s="1"/>
      <c r="L6" s="1"/>
      <c r="M6" s="2" t="s">
        <v>1</v>
      </c>
      <c r="N6" s="2" t="s">
        <v>2</v>
      </c>
      <c r="O6" s="2" t="s">
        <v>3</v>
      </c>
      <c r="P6" s="1"/>
      <c r="Q6" s="3" t="s">
        <v>4</v>
      </c>
      <c r="R6" s="4">
        <f t="shared" ref="R6:R7" si="5">MAX(ABS(M7),ABS(N7),ABS(O7))</f>
        <v>5.388</v>
      </c>
      <c r="S6" s="1"/>
      <c r="T6" s="1"/>
      <c r="U6" s="1"/>
      <c r="V6" s="1"/>
      <c r="W6" s="1"/>
      <c r="X6" s="1"/>
    </row>
    <row r="7" ht="14.25" customHeight="1">
      <c r="A7" s="2"/>
      <c r="B7" s="12"/>
      <c r="C7" s="12"/>
      <c r="D7" s="12"/>
      <c r="E7" s="1"/>
      <c r="F7" s="1"/>
      <c r="G7" s="1"/>
      <c r="H7" s="1"/>
      <c r="I7" s="1"/>
      <c r="J7" s="1"/>
      <c r="K7" s="1"/>
      <c r="L7" s="2" t="s">
        <v>5</v>
      </c>
      <c r="M7" s="18">
        <v>5.388</v>
      </c>
      <c r="N7" s="19">
        <v>0.5412</v>
      </c>
      <c r="O7" s="18">
        <v>2.658</v>
      </c>
      <c r="P7" s="1"/>
      <c r="Q7" s="3" t="s">
        <v>6</v>
      </c>
      <c r="R7" s="4">
        <f t="shared" si="5"/>
        <v>1.769</v>
      </c>
      <c r="S7" s="1"/>
      <c r="T7" s="1"/>
      <c r="U7" s="1"/>
      <c r="V7" s="1"/>
      <c r="W7" s="1"/>
      <c r="X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 t="s">
        <v>7</v>
      </c>
      <c r="M8" s="18">
        <v>0.8482</v>
      </c>
      <c r="N8" s="19">
        <v>0.9706</v>
      </c>
      <c r="O8" s="19">
        <v>1.769</v>
      </c>
      <c r="P8" s="1"/>
      <c r="Q8" s="3" t="s">
        <v>8</v>
      </c>
      <c r="R8" s="4">
        <f>MAX(ABS(M10),ABS(N10),ABS(O10))</f>
        <v>4.5398</v>
      </c>
      <c r="S8" s="1"/>
      <c r="T8" s="1"/>
      <c r="U8" s="1"/>
      <c r="V8" s="1"/>
      <c r="W8" s="1"/>
      <c r="X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 t="s">
        <v>9</v>
      </c>
      <c r="M9" s="10">
        <f t="shared" ref="M9:O9" si="6">ROUND(M7-M8,4)</f>
        <v>4.5398</v>
      </c>
      <c r="N9" s="10">
        <f t="shared" si="6"/>
        <v>-0.4294</v>
      </c>
      <c r="O9" s="10">
        <f t="shared" si="6"/>
        <v>0.889</v>
      </c>
      <c r="P9" s="1"/>
      <c r="Q9" s="3" t="s">
        <v>10</v>
      </c>
      <c r="R9" s="11">
        <f>ROUND(R8/R7,4)</f>
        <v>2.5663</v>
      </c>
      <c r="S9" s="1"/>
      <c r="T9" s="1"/>
      <c r="U9" s="1"/>
      <c r="V9" s="1"/>
      <c r="W9" s="1"/>
      <c r="X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12">
        <v>4.5398</v>
      </c>
      <c r="N10" s="12">
        <v>-0.4294</v>
      </c>
      <c r="O10" s="12">
        <v>0.889</v>
      </c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>
      <c r="A12" s="1"/>
      <c r="B12" s="1"/>
      <c r="C12" s="1"/>
      <c r="D12" s="1"/>
      <c r="E12" s="1"/>
      <c r="F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>
      <c r="A13" s="1"/>
      <c r="B13" s="1"/>
      <c r="C13" s="1"/>
      <c r="D13" s="1"/>
      <c r="E13" s="1"/>
      <c r="F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3" t="s">
        <v>11</v>
      </c>
      <c r="N15" s="2"/>
      <c r="O15" s="2"/>
      <c r="P15" s="1"/>
      <c r="Q15" s="3"/>
      <c r="R15" s="4"/>
      <c r="S15" s="1"/>
      <c r="T15" s="1"/>
      <c r="U15" s="1"/>
      <c r="V15" s="1"/>
      <c r="W15" s="1"/>
      <c r="X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13"/>
      <c r="N16" s="14"/>
      <c r="O16" s="14"/>
      <c r="P16" s="1"/>
      <c r="Q16" s="3"/>
      <c r="R16" s="4"/>
      <c r="S16" s="1"/>
      <c r="T16" s="1"/>
      <c r="U16" s="1"/>
      <c r="V16" s="1"/>
      <c r="W16" s="1"/>
      <c r="X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15"/>
      <c r="N17" s="15"/>
      <c r="O17" s="15"/>
      <c r="P17" s="1"/>
      <c r="Q17" s="3"/>
      <c r="R17" s="4"/>
      <c r="S17" s="1"/>
      <c r="T17" s="1"/>
      <c r="U17" s="1"/>
      <c r="V17" s="1"/>
      <c r="W17" s="1"/>
      <c r="X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10"/>
      <c r="N18" s="10"/>
      <c r="O18" s="10"/>
      <c r="P18" s="1"/>
      <c r="Q18" s="3"/>
      <c r="R18" s="4"/>
      <c r="S18" s="1"/>
      <c r="T18" s="1"/>
      <c r="U18" s="1"/>
      <c r="V18" s="1"/>
      <c r="W18" s="1"/>
      <c r="X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1"/>
      <c r="N19" s="2" t="s">
        <v>1</v>
      </c>
      <c r="O19" s="2" t="s">
        <v>2</v>
      </c>
      <c r="P19" s="2" t="s">
        <v>3</v>
      </c>
      <c r="Q19" s="1"/>
      <c r="R19" s="3" t="s">
        <v>4</v>
      </c>
      <c r="S19" s="4">
        <f t="shared" ref="S19:S21" si="7">MAX(ABS(N20),ABS(O20),ABS(P20))</f>
        <v>1.187</v>
      </c>
      <c r="T19" s="1"/>
      <c r="U19" s="1"/>
      <c r="V19" s="1"/>
      <c r="W19" s="1"/>
      <c r="X19" s="1"/>
    </row>
    <row r="20" ht="14.25" customHeight="1">
      <c r="A20" s="1"/>
      <c r="B20" s="2" t="s">
        <v>1</v>
      </c>
      <c r="C20" s="2" t="s">
        <v>2</v>
      </c>
      <c r="D20" s="2" t="s">
        <v>3</v>
      </c>
      <c r="E20" s="1"/>
      <c r="F20" s="3" t="s">
        <v>4</v>
      </c>
      <c r="G20" s="4">
        <f t="shared" ref="G20:G22" si="8">MAX(ABS(B21),ABS(C21),ABS(D21))</f>
        <v>6.139</v>
      </c>
      <c r="H20" s="1"/>
      <c r="I20" s="1"/>
      <c r="J20" s="1"/>
      <c r="K20" s="1"/>
      <c r="L20" s="1"/>
      <c r="M20" s="2" t="s">
        <v>5</v>
      </c>
      <c r="N20" s="18">
        <v>1.187</v>
      </c>
      <c r="O20" s="19">
        <v>0.5089</v>
      </c>
      <c r="P20" s="20">
        <v>0.9498</v>
      </c>
      <c r="Q20" s="1"/>
      <c r="R20" s="3" t="s">
        <v>6</v>
      </c>
      <c r="S20" s="4">
        <f t="shared" si="7"/>
        <v>7.834</v>
      </c>
      <c r="T20" s="1"/>
      <c r="U20" s="1"/>
      <c r="V20" s="1"/>
      <c r="W20" s="1"/>
      <c r="X20" s="1"/>
    </row>
    <row r="21" ht="14.25" customHeight="1">
      <c r="A21" s="2" t="s">
        <v>5</v>
      </c>
      <c r="B21" s="18">
        <v>5.429</v>
      </c>
      <c r="C21" s="19">
        <v>6.139</v>
      </c>
      <c r="D21" s="20">
        <v>0.9824</v>
      </c>
      <c r="E21" s="1"/>
      <c r="F21" s="3" t="s">
        <v>6</v>
      </c>
      <c r="G21" s="4">
        <f t="shared" si="8"/>
        <v>3.3343</v>
      </c>
      <c r="H21" s="1"/>
      <c r="I21" s="1"/>
      <c r="J21" s="1"/>
      <c r="K21" s="1"/>
      <c r="L21" s="1"/>
      <c r="M21" s="2" t="s">
        <v>7</v>
      </c>
      <c r="N21" s="20">
        <v>3.401</v>
      </c>
      <c r="O21" s="19">
        <v>7.834</v>
      </c>
      <c r="P21" s="19">
        <v>4.422</v>
      </c>
      <c r="Q21" s="1"/>
      <c r="R21" s="3" t="s">
        <v>8</v>
      </c>
      <c r="S21" s="4">
        <f t="shared" si="7"/>
        <v>7.3251</v>
      </c>
      <c r="T21" s="1"/>
      <c r="U21" s="1"/>
      <c r="V21" s="1"/>
      <c r="W21" s="1"/>
      <c r="X21" s="1"/>
    </row>
    <row r="22" ht="14.25" customHeight="1">
      <c r="A22" s="2" t="s">
        <v>7</v>
      </c>
      <c r="B22" s="20">
        <v>2.85</v>
      </c>
      <c r="C22" s="19">
        <v>3.3343</v>
      </c>
      <c r="D22" s="19">
        <v>0.8187</v>
      </c>
      <c r="E22" s="1"/>
      <c r="F22" s="3" t="s">
        <v>8</v>
      </c>
      <c r="G22" s="4">
        <f t="shared" si="8"/>
        <v>2.8047</v>
      </c>
      <c r="H22" s="1"/>
      <c r="I22" s="1"/>
      <c r="J22" s="1"/>
      <c r="K22" s="1"/>
      <c r="L22" s="1"/>
      <c r="M22" s="2" t="s">
        <v>9</v>
      </c>
      <c r="N22" s="10">
        <f t="shared" ref="N22:P22" si="9">ROUND(N20-N21,4)</f>
        <v>-2.214</v>
      </c>
      <c r="O22" s="10">
        <f t="shared" si="9"/>
        <v>-7.3251</v>
      </c>
      <c r="P22" s="10">
        <f t="shared" si="9"/>
        <v>-3.4722</v>
      </c>
      <c r="Q22" s="1"/>
      <c r="R22" s="3" t="s">
        <v>10</v>
      </c>
      <c r="S22" s="11">
        <f>ROUND(S21/S20,4)</f>
        <v>0.935</v>
      </c>
      <c r="T22" s="1"/>
      <c r="U22" s="1"/>
      <c r="V22" s="1"/>
      <c r="W22" s="1"/>
      <c r="X22" s="1"/>
    </row>
    <row r="23" ht="14.25" customHeight="1">
      <c r="A23" s="2" t="s">
        <v>9</v>
      </c>
      <c r="B23" s="10">
        <f t="shared" ref="B23:D23" si="10">ROUND(B21-B22,4)</f>
        <v>2.579</v>
      </c>
      <c r="C23" s="10">
        <f t="shared" si="10"/>
        <v>2.8047</v>
      </c>
      <c r="D23" s="10">
        <f t="shared" si="10"/>
        <v>0.1637</v>
      </c>
      <c r="E23" s="1"/>
      <c r="F23" s="3" t="s">
        <v>10</v>
      </c>
      <c r="G23" s="11">
        <f>ROUND(G22/G21,4)</f>
        <v>0.8412</v>
      </c>
      <c r="H23" s="1"/>
      <c r="I23" s="1"/>
      <c r="J23" s="1"/>
      <c r="K23" s="1"/>
      <c r="L23" s="1"/>
      <c r="M23" s="2"/>
      <c r="N23" s="12"/>
      <c r="O23" s="12"/>
      <c r="P23" s="12"/>
      <c r="Q23" s="1"/>
      <c r="R23" s="1"/>
      <c r="S23" s="1"/>
      <c r="T23" s="1"/>
      <c r="U23" s="1"/>
      <c r="V23" s="1"/>
      <c r="W23" s="1"/>
      <c r="X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6" width="10.88"/>
    <col customWidth="1" min="7" max="9" width="8.0"/>
    <col customWidth="1" min="10" max="21" width="8.38"/>
    <col customWidth="1" min="22" max="26" width="7.63"/>
  </cols>
  <sheetData>
    <row r="1" ht="14.25" customHeight="1">
      <c r="A1" s="2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>
        <v>1.0</v>
      </c>
      <c r="H2" s="1">
        <v>2.0</v>
      </c>
      <c r="I2" s="1">
        <v>3.0</v>
      </c>
      <c r="J2" s="1">
        <v>4.0</v>
      </c>
      <c r="K2" s="1">
        <v>5.0</v>
      </c>
      <c r="L2" s="1">
        <v>6.0</v>
      </c>
      <c r="M2" s="1">
        <v>7.0</v>
      </c>
      <c r="N2" s="1">
        <v>8.0</v>
      </c>
      <c r="O2" s="1">
        <v>9.0</v>
      </c>
      <c r="P2" s="1">
        <v>10.0</v>
      </c>
      <c r="Q2" s="1">
        <v>11.0</v>
      </c>
      <c r="R2" s="1">
        <v>12.0</v>
      </c>
      <c r="S2" s="1">
        <v>13.0</v>
      </c>
      <c r="T2" s="1">
        <v>14.0</v>
      </c>
      <c r="U2" s="1">
        <v>15.0</v>
      </c>
      <c r="V2" s="1"/>
      <c r="W2" s="1"/>
      <c r="X2" s="1"/>
      <c r="Y2" s="1"/>
      <c r="Z2" s="1"/>
    </row>
    <row r="3" ht="14.25" customHeight="1">
      <c r="A3" s="23" t="s">
        <v>12</v>
      </c>
      <c r="B3" s="24" t="s">
        <v>13</v>
      </c>
      <c r="C3" s="25"/>
      <c r="D3" s="26"/>
      <c r="E3" s="27" t="s">
        <v>14</v>
      </c>
      <c r="F3" s="28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  <c r="U3" s="2" t="s">
        <v>30</v>
      </c>
      <c r="V3" s="1"/>
      <c r="W3" s="1"/>
      <c r="X3" s="1"/>
      <c r="Y3" s="1"/>
      <c r="Z3" s="1"/>
    </row>
    <row r="4" ht="14.25" customHeight="1">
      <c r="A4" s="1" t="s">
        <v>31</v>
      </c>
      <c r="B4" s="29">
        <v>7.1</v>
      </c>
      <c r="C4" s="30">
        <v>3.3</v>
      </c>
      <c r="D4" s="31">
        <v>-1.1</v>
      </c>
      <c r="E4" s="32">
        <v>2.2</v>
      </c>
      <c r="F4" s="33">
        <v>1.0</v>
      </c>
      <c r="G4" s="34">
        <f t="shared" ref="G4:U4" si="1">TRUNC(1/$B$4*($E$4-$C$4*F5-$D$4*F6),4)</f>
        <v>-0.1549</v>
      </c>
      <c r="H4" s="34">
        <f t="shared" si="1"/>
        <v>-0.0425</v>
      </c>
      <c r="I4" s="34">
        <f t="shared" si="1"/>
        <v>0.139</v>
      </c>
      <c r="J4" s="34">
        <f t="shared" si="1"/>
        <v>0.1728</v>
      </c>
      <c r="K4" s="35">
        <f t="shared" si="1"/>
        <v>0.2072</v>
      </c>
      <c r="L4" s="34">
        <f t="shared" si="1"/>
        <v>0.2119</v>
      </c>
      <c r="M4" s="34">
        <f t="shared" si="1"/>
        <v>0.2184</v>
      </c>
      <c r="N4" s="34">
        <f t="shared" si="1"/>
        <v>0.2189</v>
      </c>
      <c r="O4" s="34">
        <f t="shared" si="1"/>
        <v>0.2201</v>
      </c>
      <c r="P4" s="34">
        <f t="shared" si="1"/>
        <v>0.2202</v>
      </c>
      <c r="Q4" s="34">
        <f t="shared" si="1"/>
        <v>0.2204</v>
      </c>
      <c r="R4" s="34">
        <f t="shared" si="1"/>
        <v>0.2204</v>
      </c>
      <c r="S4" s="34">
        <f t="shared" si="1"/>
        <v>0.2204</v>
      </c>
      <c r="T4" s="34">
        <f t="shared" si="1"/>
        <v>0.2204</v>
      </c>
      <c r="U4" s="34">
        <f t="shared" si="1"/>
        <v>0.2204</v>
      </c>
      <c r="V4" s="1"/>
      <c r="W4" s="1"/>
      <c r="X4" s="1"/>
      <c r="Y4" s="1"/>
      <c r="Z4" s="1"/>
    </row>
    <row r="5" ht="14.25" customHeight="1">
      <c r="A5" s="1" t="s">
        <v>32</v>
      </c>
      <c r="B5" s="36">
        <v>-2.2</v>
      </c>
      <c r="C5" s="37">
        <v>-5.1</v>
      </c>
      <c r="D5" s="31">
        <v>1.3</v>
      </c>
      <c r="E5" s="32">
        <v>-1.3</v>
      </c>
      <c r="F5" s="33">
        <v>2.0</v>
      </c>
      <c r="G5" s="34">
        <f t="shared" ref="G5:U5" si="2">TRUNC(1/$C$5*($E$5-$B$5*F4-$D$5*F6),4)</f>
        <v>0.5882</v>
      </c>
      <c r="H5" s="34">
        <f t="shared" si="2"/>
        <v>0.1917</v>
      </c>
      <c r="I5" s="34">
        <f t="shared" si="2"/>
        <v>0.1388</v>
      </c>
      <c r="J5" s="34">
        <f t="shared" si="2"/>
        <v>0.0756</v>
      </c>
      <c r="K5" s="35">
        <f t="shared" si="2"/>
        <v>0.0693</v>
      </c>
      <c r="L5" s="34">
        <f t="shared" si="2"/>
        <v>0.0574</v>
      </c>
      <c r="M5" s="34">
        <f t="shared" si="2"/>
        <v>0.0569</v>
      </c>
      <c r="N5" s="34">
        <f t="shared" si="2"/>
        <v>0.0546</v>
      </c>
      <c r="O5" s="34">
        <f t="shared" si="2"/>
        <v>0.0546</v>
      </c>
      <c r="P5" s="34">
        <f t="shared" si="2"/>
        <v>0.0542</v>
      </c>
      <c r="Q5" s="34">
        <f t="shared" si="2"/>
        <v>0.0542</v>
      </c>
      <c r="R5" s="34">
        <f t="shared" si="2"/>
        <v>0.0541</v>
      </c>
      <c r="S5" s="34">
        <f t="shared" si="2"/>
        <v>0.0541</v>
      </c>
      <c r="T5" s="34">
        <f t="shared" si="2"/>
        <v>0.0541</v>
      </c>
      <c r="U5" s="34">
        <f t="shared" si="2"/>
        <v>0.0541</v>
      </c>
      <c r="V5" s="1"/>
      <c r="W5" s="1"/>
      <c r="X5" s="1"/>
      <c r="Y5" s="1"/>
      <c r="Z5" s="1"/>
    </row>
    <row r="6" ht="14.25" customHeight="1">
      <c r="A6" s="1" t="s">
        <v>33</v>
      </c>
      <c r="B6" s="38">
        <v>1.5</v>
      </c>
      <c r="C6" s="39">
        <v>-1.1</v>
      </c>
      <c r="D6" s="40">
        <v>-10.2</v>
      </c>
      <c r="E6" s="41">
        <v>4.5</v>
      </c>
      <c r="F6" s="42">
        <v>3.0</v>
      </c>
      <c r="G6" s="34">
        <f t="shared" ref="G6:U6" si="3">TRUNC(1/$D$6*($E$6-$B$6*F4-$C$6*F5),4)</f>
        <v>-0.5098</v>
      </c>
      <c r="H6" s="34">
        <f t="shared" si="3"/>
        <v>-0.5273</v>
      </c>
      <c r="I6" s="34">
        <f t="shared" si="3"/>
        <v>-0.4681</v>
      </c>
      <c r="J6" s="34">
        <f t="shared" si="3"/>
        <v>-0.4357</v>
      </c>
      <c r="K6" s="35">
        <f t="shared" si="3"/>
        <v>-0.4239</v>
      </c>
      <c r="L6" s="34">
        <f t="shared" si="3"/>
        <v>-0.4181</v>
      </c>
      <c r="M6" s="34">
        <f t="shared" si="3"/>
        <v>-0.4162</v>
      </c>
      <c r="N6" s="34">
        <f t="shared" si="3"/>
        <v>-0.4151</v>
      </c>
      <c r="O6" s="34">
        <f t="shared" si="3"/>
        <v>-0.4148</v>
      </c>
      <c r="P6" s="34">
        <f t="shared" si="3"/>
        <v>-0.4146</v>
      </c>
      <c r="Q6" s="34">
        <f t="shared" si="3"/>
        <v>-0.4146</v>
      </c>
      <c r="R6" s="34">
        <f t="shared" si="3"/>
        <v>-0.4146</v>
      </c>
      <c r="S6" s="34">
        <f t="shared" si="3"/>
        <v>-0.4145</v>
      </c>
      <c r="T6" s="34">
        <f t="shared" si="3"/>
        <v>-0.4145</v>
      </c>
      <c r="U6" s="34">
        <f t="shared" si="3"/>
        <v>-0.4145</v>
      </c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  <c r="W8" s="1"/>
      <c r="X8" s="1"/>
      <c r="Y8" s="1"/>
      <c r="Z8" s="1"/>
    </row>
    <row r="9" ht="14.25" customHeight="1">
      <c r="A9" s="23" t="s">
        <v>34</v>
      </c>
      <c r="B9" s="24" t="s">
        <v>13</v>
      </c>
      <c r="C9" s="25"/>
      <c r="D9" s="26"/>
      <c r="E9" s="28" t="s">
        <v>14</v>
      </c>
      <c r="F9" s="28" t="s">
        <v>15</v>
      </c>
      <c r="G9" s="43" t="s">
        <v>35</v>
      </c>
      <c r="H9" s="43" t="s">
        <v>36</v>
      </c>
      <c r="I9" s="43" t="s">
        <v>37</v>
      </c>
      <c r="J9" s="43" t="s">
        <v>38</v>
      </c>
      <c r="K9" s="43" t="s">
        <v>39</v>
      </c>
      <c r="L9" s="43" t="s">
        <v>40</v>
      </c>
      <c r="M9" s="43" t="s">
        <v>41</v>
      </c>
      <c r="N9" s="43" t="s">
        <v>42</v>
      </c>
      <c r="O9" s="43" t="s">
        <v>43</v>
      </c>
      <c r="P9" s="43" t="s">
        <v>44</v>
      </c>
      <c r="Q9" s="43" t="s">
        <v>45</v>
      </c>
      <c r="R9" s="43" t="s">
        <v>46</v>
      </c>
      <c r="S9" s="43" t="s">
        <v>47</v>
      </c>
      <c r="T9" s="43" t="s">
        <v>48</v>
      </c>
      <c r="U9" s="43" t="s">
        <v>49</v>
      </c>
      <c r="V9" s="1"/>
      <c r="W9" s="1"/>
      <c r="X9" s="1"/>
      <c r="Y9" s="1"/>
      <c r="Z9" s="1"/>
    </row>
    <row r="10" ht="14.25" customHeight="1">
      <c r="A10" s="1" t="s">
        <v>31</v>
      </c>
      <c r="B10" s="29">
        <v>3.252</v>
      </c>
      <c r="C10" s="37">
        <v>-0.04571</v>
      </c>
      <c r="D10" s="31">
        <v>0.3966</v>
      </c>
      <c r="E10" s="44">
        <v>1.0</v>
      </c>
      <c r="F10" s="45">
        <v>0.0</v>
      </c>
      <c r="G10" s="34">
        <f t="shared" ref="G10:U10" si="4">TRUNC(1/$B$10*($E$10-$C$10*F11-$D$10*F12),4)</f>
        <v>0.3075</v>
      </c>
      <c r="H10" s="34">
        <f t="shared" si="4"/>
        <v>0.267</v>
      </c>
      <c r="I10" s="34">
        <f t="shared" si="4"/>
        <v>0.2661</v>
      </c>
      <c r="J10" s="34">
        <f t="shared" si="4"/>
        <v>0.2661</v>
      </c>
      <c r="K10" s="34">
        <f t="shared" si="4"/>
        <v>0.2661</v>
      </c>
      <c r="L10" s="34">
        <f t="shared" si="4"/>
        <v>0.2661</v>
      </c>
      <c r="M10" s="34">
        <f t="shared" si="4"/>
        <v>0.2661</v>
      </c>
      <c r="N10" s="34">
        <f t="shared" si="4"/>
        <v>0.2661</v>
      </c>
      <c r="O10" s="34">
        <f t="shared" si="4"/>
        <v>0.2661</v>
      </c>
      <c r="P10" s="34">
        <f t="shared" si="4"/>
        <v>0.2661</v>
      </c>
      <c r="Q10" s="34">
        <f t="shared" si="4"/>
        <v>0.2661</v>
      </c>
      <c r="R10" s="34">
        <f t="shared" si="4"/>
        <v>0.2661</v>
      </c>
      <c r="S10" s="34">
        <f t="shared" si="4"/>
        <v>0.2661</v>
      </c>
      <c r="T10" s="34">
        <f t="shared" si="4"/>
        <v>0.2661</v>
      </c>
      <c r="U10" s="34">
        <f t="shared" si="4"/>
        <v>0.2661</v>
      </c>
      <c r="V10" s="34"/>
      <c r="W10" s="1"/>
      <c r="X10" s="1"/>
      <c r="Y10" s="1"/>
      <c r="Z10" s="1"/>
    </row>
    <row r="11" ht="14.25" customHeight="1">
      <c r="A11" s="1" t="s">
        <v>32</v>
      </c>
      <c r="B11" s="36">
        <v>-0.02214</v>
      </c>
      <c r="C11" s="37">
        <v>1.662</v>
      </c>
      <c r="D11" s="31">
        <v>0.06004</v>
      </c>
      <c r="E11" s="44">
        <v>1.0</v>
      </c>
      <c r="F11" s="45">
        <v>0.0</v>
      </c>
      <c r="G11" s="34">
        <f t="shared" ref="G11:U11" si="5">TRUNC(1/$C$11*($E$11-$B$11*G10-$D$11*F12),4)</f>
        <v>0.6057</v>
      </c>
      <c r="H11" s="34">
        <f t="shared" si="5"/>
        <v>0.5907</v>
      </c>
      <c r="I11" s="34">
        <f t="shared" si="5"/>
        <v>0.5905</v>
      </c>
      <c r="J11" s="34">
        <f t="shared" si="5"/>
        <v>0.5905</v>
      </c>
      <c r="K11" s="34">
        <f t="shared" si="5"/>
        <v>0.5905</v>
      </c>
      <c r="L11" s="34">
        <f t="shared" si="5"/>
        <v>0.5905</v>
      </c>
      <c r="M11" s="34">
        <f t="shared" si="5"/>
        <v>0.5905</v>
      </c>
      <c r="N11" s="34">
        <f t="shared" si="5"/>
        <v>0.5905</v>
      </c>
      <c r="O11" s="34">
        <f t="shared" si="5"/>
        <v>0.5905</v>
      </c>
      <c r="P11" s="34">
        <f t="shared" si="5"/>
        <v>0.5905</v>
      </c>
      <c r="Q11" s="34">
        <f t="shared" si="5"/>
        <v>0.5905</v>
      </c>
      <c r="R11" s="34">
        <f t="shared" si="5"/>
        <v>0.5905</v>
      </c>
      <c r="S11" s="34">
        <f t="shared" si="5"/>
        <v>0.5905</v>
      </c>
      <c r="T11" s="34">
        <f t="shared" si="5"/>
        <v>0.5905</v>
      </c>
      <c r="U11" s="34">
        <f t="shared" si="5"/>
        <v>0.5905</v>
      </c>
      <c r="V11" s="1"/>
      <c r="W11" s="1"/>
      <c r="X11" s="1"/>
      <c r="Y11" s="1"/>
      <c r="Z11" s="1"/>
    </row>
    <row r="12" ht="14.25" customHeight="1">
      <c r="A12" s="1" t="s">
        <v>33</v>
      </c>
      <c r="B12" s="38">
        <v>0.6193</v>
      </c>
      <c r="C12" s="39">
        <v>-0.5575</v>
      </c>
      <c r="D12" s="40">
        <v>2.857</v>
      </c>
      <c r="E12" s="44">
        <v>1.0</v>
      </c>
      <c r="F12" s="46">
        <v>0.0</v>
      </c>
      <c r="G12" s="34">
        <f t="shared" ref="G12:U12" si="6">TRUNC(1/$D$12*($E$12-$B$12*G10-$C$12*G11),4)</f>
        <v>0.4015</v>
      </c>
      <c r="H12" s="34">
        <f t="shared" si="6"/>
        <v>0.4074</v>
      </c>
      <c r="I12" s="34">
        <f t="shared" si="6"/>
        <v>0.4075</v>
      </c>
      <c r="J12" s="34">
        <f t="shared" si="6"/>
        <v>0.4075</v>
      </c>
      <c r="K12" s="34">
        <f t="shared" si="6"/>
        <v>0.4075</v>
      </c>
      <c r="L12" s="34">
        <f t="shared" si="6"/>
        <v>0.4075</v>
      </c>
      <c r="M12" s="34">
        <f t="shared" si="6"/>
        <v>0.4075</v>
      </c>
      <c r="N12" s="34">
        <f t="shared" si="6"/>
        <v>0.4075</v>
      </c>
      <c r="O12" s="34">
        <f t="shared" si="6"/>
        <v>0.4075</v>
      </c>
      <c r="P12" s="34">
        <f t="shared" si="6"/>
        <v>0.4075</v>
      </c>
      <c r="Q12" s="34">
        <f t="shared" si="6"/>
        <v>0.4075</v>
      </c>
      <c r="R12" s="34">
        <f t="shared" si="6"/>
        <v>0.4075</v>
      </c>
      <c r="S12" s="34">
        <f t="shared" si="6"/>
        <v>0.4075</v>
      </c>
      <c r="T12" s="34">
        <f t="shared" si="6"/>
        <v>0.4075</v>
      </c>
      <c r="U12" s="34">
        <f t="shared" si="6"/>
        <v>0.4075</v>
      </c>
      <c r="V12" s="1"/>
      <c r="W12" s="1"/>
      <c r="X12" s="1"/>
      <c r="Y12" s="1"/>
      <c r="Z12" s="1"/>
    </row>
    <row r="13" ht="14.25" customHeight="1">
      <c r="A13" s="1"/>
      <c r="B13" s="1" t="s">
        <v>50</v>
      </c>
      <c r="C13" s="1"/>
      <c r="D13" s="1"/>
      <c r="E13" s="1"/>
      <c r="F13" s="1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1"/>
      <c r="W13" s="1"/>
      <c r="X13" s="1"/>
      <c r="Y13" s="1"/>
      <c r="Z13" s="1"/>
    </row>
    <row r="14" ht="14.25" customHeight="1">
      <c r="C14" s="1"/>
      <c r="D14" s="1"/>
      <c r="E14" s="1"/>
      <c r="F14" s="1"/>
      <c r="G14" s="47" t="s">
        <v>51</v>
      </c>
      <c r="H14" s="47" t="s">
        <v>52</v>
      </c>
      <c r="I14" s="47" t="s">
        <v>53</v>
      </c>
      <c r="J14" s="47" t="s">
        <v>54</v>
      </c>
      <c r="K14" s="47" t="s">
        <v>55</v>
      </c>
      <c r="L14" s="47" t="s">
        <v>56</v>
      </c>
      <c r="M14" s="47" t="s">
        <v>57</v>
      </c>
      <c r="N14" s="47" t="s">
        <v>58</v>
      </c>
      <c r="O14" s="47" t="s">
        <v>59</v>
      </c>
      <c r="P14" s="47" t="s">
        <v>60</v>
      </c>
      <c r="Q14" s="47" t="s">
        <v>61</v>
      </c>
      <c r="R14" s="47" t="s">
        <v>62</v>
      </c>
      <c r="S14" s="47" t="s">
        <v>63</v>
      </c>
      <c r="T14" s="47" t="s">
        <v>64</v>
      </c>
      <c r="U14" s="47" t="s">
        <v>65</v>
      </c>
      <c r="V14" s="1"/>
      <c r="W14" s="1"/>
      <c r="X14" s="1"/>
      <c r="Y14" s="1"/>
      <c r="Z14" s="1"/>
    </row>
    <row r="15" ht="14.25" customHeight="1">
      <c r="A15" s="1" t="s">
        <v>66</v>
      </c>
      <c r="B15" s="48">
        <f>MAX(TRUNC(ABS(G4-G10),4),TRUNC(ABS(G5-G11),4),TRUNC(ABS(G6-G12),4))</f>
        <v>0.9113</v>
      </c>
      <c r="C15" s="1"/>
      <c r="D15" s="1"/>
      <c r="E15" s="1"/>
      <c r="F15" s="1"/>
      <c r="G15" s="34">
        <f t="shared" ref="G15:U15" si="7">MAX(ROUND(ABS(G4-G10),5),ROUND(ABS(G5-G11),5),ROUND(ABS(G6-G12),5))</f>
        <v>0.9113</v>
      </c>
      <c r="H15" s="34">
        <f t="shared" si="7"/>
        <v>0.9347</v>
      </c>
      <c r="I15" s="34">
        <f t="shared" si="7"/>
        <v>0.8756</v>
      </c>
      <c r="J15" s="34">
        <f t="shared" si="7"/>
        <v>0.8432</v>
      </c>
      <c r="K15" s="34">
        <f t="shared" si="7"/>
        <v>0.8314</v>
      </c>
      <c r="L15" s="34">
        <f t="shared" si="7"/>
        <v>0.8256</v>
      </c>
      <c r="M15" s="34">
        <f t="shared" si="7"/>
        <v>0.8237</v>
      </c>
      <c r="N15" s="34">
        <f t="shared" si="7"/>
        <v>0.8226</v>
      </c>
      <c r="O15" s="34">
        <f t="shared" si="7"/>
        <v>0.8223</v>
      </c>
      <c r="P15" s="34">
        <f t="shared" si="7"/>
        <v>0.8221</v>
      </c>
      <c r="Q15" s="34">
        <f t="shared" si="7"/>
        <v>0.8221</v>
      </c>
      <c r="R15" s="34">
        <f t="shared" si="7"/>
        <v>0.8221</v>
      </c>
      <c r="S15" s="34">
        <f t="shared" si="7"/>
        <v>0.822</v>
      </c>
      <c r="T15" s="34">
        <f t="shared" si="7"/>
        <v>0.822</v>
      </c>
      <c r="U15" s="34">
        <f t="shared" si="7"/>
        <v>0.822</v>
      </c>
      <c r="V15" s="1"/>
      <c r="W15" s="1"/>
      <c r="X15" s="1"/>
      <c r="Y15" s="1"/>
      <c r="Z15" s="1"/>
    </row>
    <row r="16" ht="14.25" customHeight="1">
      <c r="A16" s="1" t="s">
        <v>67</v>
      </c>
      <c r="B16" s="48">
        <f>MAX(TRUNC(ABS(H4-H10),4),TRUNC(ABS(H5-H11),4),TRUNC(ABS(H6-H12),4))</f>
        <v>0.9347</v>
      </c>
      <c r="C16" s="1"/>
      <c r="D16" s="1"/>
      <c r="E16" s="1"/>
      <c r="F16" s="1"/>
      <c r="G16" s="1">
        <v>1.0</v>
      </c>
      <c r="H16" s="1">
        <v>2.0</v>
      </c>
      <c r="I16" s="1">
        <v>3.0</v>
      </c>
      <c r="J16" s="1">
        <v>4.0</v>
      </c>
      <c r="K16" s="1">
        <v>5.0</v>
      </c>
      <c r="L16" s="1">
        <v>6.0</v>
      </c>
      <c r="M16" s="1">
        <v>7.0</v>
      </c>
      <c r="N16" s="1">
        <v>8.0</v>
      </c>
      <c r="O16" s="1">
        <v>9.0</v>
      </c>
      <c r="P16" s="1">
        <v>10.0</v>
      </c>
      <c r="Q16" s="1">
        <v>11.0</v>
      </c>
      <c r="R16" s="1">
        <v>12.0</v>
      </c>
      <c r="S16" s="1">
        <v>13.0</v>
      </c>
      <c r="T16" s="1">
        <v>14.0</v>
      </c>
      <c r="U16" s="1">
        <v>15.0</v>
      </c>
      <c r="V16" s="1"/>
      <c r="W16" s="1"/>
      <c r="X16" s="1"/>
      <c r="Y16" s="1"/>
      <c r="Z16" s="1"/>
    </row>
    <row r="17" ht="14.25" customHeight="1">
      <c r="A17" s="1" t="s">
        <v>68</v>
      </c>
      <c r="B17" s="48">
        <f>MAX(TRUNC(ABS(I4-I10),4),TRUNC(ABS(I5-I11),4),TRUNC(ABS(I6-I12),4))</f>
        <v>0.8756</v>
      </c>
      <c r="C17" s="1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C18" s="1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customSheetViews>
    <customSheetView guid="{A5E90B6C-4BA1-41C4-B95B-C5CD5CC8E4CE}" filter="1" showAutoFilter="1">
      <autoFilter ref="$A$9:$U$13"/>
      <extLst>
        <ext uri="GoogleSheetsCustomDataVersion1">
          <go:sheetsCustomData xmlns:go="http://customooxmlschemas.google.com/" filterViewId="1248641356"/>
        </ext>
      </extLst>
    </customSheetView>
  </customSheetViews>
  <mergeCells count="2">
    <mergeCell ref="B3:D3"/>
    <mergeCell ref="B9:D9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6" width="10.88"/>
    <col customWidth="1" min="7" max="21" width="9.75"/>
    <col customWidth="1" min="22" max="26" width="7.63"/>
  </cols>
  <sheetData>
    <row r="1" ht="14.25" customHeight="1">
      <c r="A1" s="2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>
        <v>1.0</v>
      </c>
      <c r="H2" s="1">
        <v>2.0</v>
      </c>
      <c r="I2" s="1">
        <v>3.0</v>
      </c>
      <c r="J2" s="1">
        <v>4.0</v>
      </c>
      <c r="K2" s="1">
        <v>5.0</v>
      </c>
      <c r="L2" s="1">
        <v>6.0</v>
      </c>
      <c r="M2" s="1">
        <v>7.0</v>
      </c>
      <c r="N2" s="1">
        <v>8.0</v>
      </c>
      <c r="O2" s="1">
        <v>9.0</v>
      </c>
      <c r="P2" s="1">
        <v>10.0</v>
      </c>
      <c r="Q2" s="1">
        <v>11.0</v>
      </c>
      <c r="R2" s="1">
        <v>12.0</v>
      </c>
      <c r="S2" s="1">
        <v>13.0</v>
      </c>
      <c r="T2" s="1">
        <v>14.0</v>
      </c>
      <c r="U2" s="1">
        <v>15.0</v>
      </c>
      <c r="V2" s="1"/>
      <c r="W2" s="1"/>
      <c r="X2" s="1"/>
      <c r="Y2" s="1"/>
      <c r="Z2" s="1"/>
    </row>
    <row r="3" ht="14.25" customHeight="1">
      <c r="A3" s="23" t="s">
        <v>12</v>
      </c>
      <c r="B3" s="24" t="s">
        <v>13</v>
      </c>
      <c r="C3" s="25"/>
      <c r="D3" s="26"/>
      <c r="E3" s="27" t="s">
        <v>14</v>
      </c>
      <c r="F3" s="28" t="s">
        <v>15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  <c r="R3" s="2" t="s">
        <v>80</v>
      </c>
      <c r="S3" s="2" t="s">
        <v>81</v>
      </c>
      <c r="T3" s="2" t="s">
        <v>82</v>
      </c>
      <c r="U3" s="2" t="s">
        <v>83</v>
      </c>
      <c r="V3" s="1"/>
      <c r="W3" s="1"/>
      <c r="X3" s="1"/>
      <c r="Y3" s="1"/>
      <c r="Z3" s="1"/>
    </row>
    <row r="4" ht="14.25" customHeight="1">
      <c r="A4" s="1" t="s">
        <v>31</v>
      </c>
      <c r="B4" s="49">
        <v>3.252</v>
      </c>
      <c r="C4" s="37">
        <v>-0.04571</v>
      </c>
      <c r="D4" s="31">
        <v>0.3966</v>
      </c>
      <c r="E4" s="32">
        <v>1.0</v>
      </c>
      <c r="F4" s="33">
        <v>0.0</v>
      </c>
      <c r="G4" s="34">
        <f t="shared" ref="G4:U4" si="1">TRUNC(1/$B$4*($E$4-$C$4*F5-$D$4*F6),4)</f>
        <v>0.3075</v>
      </c>
      <c r="H4" s="34">
        <f t="shared" si="1"/>
        <v>0.2732</v>
      </c>
      <c r="I4" s="34">
        <f t="shared" si="1"/>
        <v>0.2669</v>
      </c>
      <c r="J4" s="34">
        <f t="shared" si="1"/>
        <v>0.2662</v>
      </c>
      <c r="K4" s="34">
        <f t="shared" si="1"/>
        <v>0.2661</v>
      </c>
      <c r="L4" s="34">
        <f t="shared" si="1"/>
        <v>0.2661</v>
      </c>
      <c r="M4" s="34">
        <f t="shared" si="1"/>
        <v>0.2661</v>
      </c>
      <c r="N4" s="34">
        <f t="shared" si="1"/>
        <v>0.2661</v>
      </c>
      <c r="O4" s="34">
        <f t="shared" si="1"/>
        <v>0.2661</v>
      </c>
      <c r="P4" s="34">
        <f t="shared" si="1"/>
        <v>0.2661</v>
      </c>
      <c r="Q4" s="34">
        <f t="shared" si="1"/>
        <v>0.2661</v>
      </c>
      <c r="R4" s="34">
        <f t="shared" si="1"/>
        <v>0.2661</v>
      </c>
      <c r="S4" s="34">
        <f t="shared" si="1"/>
        <v>0.2661</v>
      </c>
      <c r="T4" s="34">
        <f t="shared" si="1"/>
        <v>0.2661</v>
      </c>
      <c r="U4" s="34">
        <f t="shared" si="1"/>
        <v>0.2661</v>
      </c>
      <c r="V4" s="1"/>
      <c r="W4" s="1"/>
      <c r="X4" s="1"/>
      <c r="Y4" s="1"/>
      <c r="Z4" s="1"/>
    </row>
    <row r="5" ht="14.25" customHeight="1">
      <c r="A5" s="1" t="s">
        <v>32</v>
      </c>
      <c r="B5" s="36">
        <v>-0.02214</v>
      </c>
      <c r="C5" s="37">
        <v>1.662</v>
      </c>
      <c r="D5" s="31">
        <v>0.06004</v>
      </c>
      <c r="E5" s="32">
        <v>1.0</v>
      </c>
      <c r="F5" s="33">
        <v>0.0</v>
      </c>
      <c r="G5" s="34">
        <f t="shared" ref="G5:U5" si="2">TRUNC(1/$C$5*($E$5-$B$5*F4-$D$5*F6),4)</f>
        <v>0.6016</v>
      </c>
      <c r="H5" s="34">
        <f t="shared" si="2"/>
        <v>0.5931</v>
      </c>
      <c r="I5" s="34">
        <f t="shared" si="2"/>
        <v>0.5908</v>
      </c>
      <c r="J5" s="34">
        <f t="shared" si="2"/>
        <v>0.5905</v>
      </c>
      <c r="K5" s="34">
        <f t="shared" si="2"/>
        <v>0.5905</v>
      </c>
      <c r="L5" s="34">
        <f t="shared" si="2"/>
        <v>0.5905</v>
      </c>
      <c r="M5" s="34">
        <f t="shared" si="2"/>
        <v>0.5905</v>
      </c>
      <c r="N5" s="34">
        <f t="shared" si="2"/>
        <v>0.5905</v>
      </c>
      <c r="O5" s="34">
        <f t="shared" si="2"/>
        <v>0.5905</v>
      </c>
      <c r="P5" s="34">
        <f t="shared" si="2"/>
        <v>0.5905</v>
      </c>
      <c r="Q5" s="34">
        <f t="shared" si="2"/>
        <v>0.5905</v>
      </c>
      <c r="R5" s="34">
        <f t="shared" si="2"/>
        <v>0.5905</v>
      </c>
      <c r="S5" s="34">
        <f t="shared" si="2"/>
        <v>0.5905</v>
      </c>
      <c r="T5" s="34">
        <f t="shared" si="2"/>
        <v>0.5905</v>
      </c>
      <c r="U5" s="34">
        <f t="shared" si="2"/>
        <v>0.5905</v>
      </c>
      <c r="V5" s="1"/>
      <c r="W5" s="1"/>
      <c r="X5" s="1"/>
      <c r="Y5" s="1"/>
      <c r="Z5" s="1"/>
    </row>
    <row r="6" ht="14.25" customHeight="1">
      <c r="A6" s="1" t="s">
        <v>33</v>
      </c>
      <c r="B6" s="38">
        <v>0.6193</v>
      </c>
      <c r="C6" s="39">
        <v>-0.5575</v>
      </c>
      <c r="D6" s="40">
        <v>2.857</v>
      </c>
      <c r="E6" s="41">
        <v>1.0</v>
      </c>
      <c r="F6" s="42">
        <v>0.0</v>
      </c>
      <c r="G6" s="34">
        <f t="shared" ref="G6:U6" si="3">TRUNC(1/$D$6*($E$6-$B$6*F4-$C$6*F5),4)</f>
        <v>0.35</v>
      </c>
      <c r="H6" s="34">
        <f t="shared" si="3"/>
        <v>0.4007</v>
      </c>
      <c r="I6" s="34">
        <f t="shared" si="3"/>
        <v>0.4065</v>
      </c>
      <c r="J6" s="34">
        <f t="shared" si="3"/>
        <v>0.4074</v>
      </c>
      <c r="K6" s="34">
        <f t="shared" si="3"/>
        <v>0.4075</v>
      </c>
      <c r="L6" s="34">
        <f t="shared" si="3"/>
        <v>0.4075</v>
      </c>
      <c r="M6" s="34">
        <f t="shared" si="3"/>
        <v>0.4075</v>
      </c>
      <c r="N6" s="34">
        <f t="shared" si="3"/>
        <v>0.4075</v>
      </c>
      <c r="O6" s="34">
        <f t="shared" si="3"/>
        <v>0.4075</v>
      </c>
      <c r="P6" s="34">
        <f t="shared" si="3"/>
        <v>0.4075</v>
      </c>
      <c r="Q6" s="34">
        <f t="shared" si="3"/>
        <v>0.4075</v>
      </c>
      <c r="R6" s="34">
        <f t="shared" si="3"/>
        <v>0.4075</v>
      </c>
      <c r="S6" s="34">
        <f t="shared" si="3"/>
        <v>0.4075</v>
      </c>
      <c r="T6" s="34">
        <f t="shared" si="3"/>
        <v>0.4075</v>
      </c>
      <c r="U6" s="34">
        <f t="shared" si="3"/>
        <v>0.4075</v>
      </c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  <c r="W8" s="1"/>
      <c r="X8" s="1"/>
      <c r="Y8" s="1"/>
      <c r="Z8" s="1"/>
    </row>
    <row r="9" ht="14.25" customHeight="1">
      <c r="A9" s="23" t="s">
        <v>34</v>
      </c>
      <c r="B9" s="24" t="s">
        <v>13</v>
      </c>
      <c r="C9" s="25"/>
      <c r="D9" s="26"/>
      <c r="E9" s="28" t="s">
        <v>14</v>
      </c>
      <c r="F9" s="28" t="s">
        <v>15</v>
      </c>
      <c r="G9" s="43" t="s">
        <v>84</v>
      </c>
      <c r="H9" s="43" t="s">
        <v>85</v>
      </c>
      <c r="I9" s="43" t="s">
        <v>86</v>
      </c>
      <c r="J9" s="43" t="s">
        <v>87</v>
      </c>
      <c r="K9" s="43" t="s">
        <v>88</v>
      </c>
      <c r="L9" s="43" t="s">
        <v>89</v>
      </c>
      <c r="M9" s="43" t="s">
        <v>90</v>
      </c>
      <c r="N9" s="43" t="s">
        <v>91</v>
      </c>
      <c r="O9" s="43" t="s">
        <v>92</v>
      </c>
      <c r="P9" s="43" t="s">
        <v>93</v>
      </c>
      <c r="Q9" s="43" t="s">
        <v>94</v>
      </c>
      <c r="R9" s="43" t="s">
        <v>95</v>
      </c>
      <c r="S9" s="43" t="s">
        <v>96</v>
      </c>
      <c r="T9" s="43" t="s">
        <v>97</v>
      </c>
      <c r="U9" s="43" t="s">
        <v>98</v>
      </c>
      <c r="V9" s="1"/>
      <c r="W9" s="1"/>
      <c r="X9" s="1"/>
      <c r="Y9" s="1"/>
      <c r="Z9" s="1"/>
    </row>
    <row r="10" ht="14.25" customHeight="1">
      <c r="A10" s="1" t="s">
        <v>31</v>
      </c>
      <c r="B10" s="50">
        <f t="shared" ref="B10:F10" si="4">B4</f>
        <v>3.252</v>
      </c>
      <c r="C10" s="50">
        <f t="shared" si="4"/>
        <v>-0.04571</v>
      </c>
      <c r="D10" s="50">
        <f t="shared" si="4"/>
        <v>0.3966</v>
      </c>
      <c r="E10" s="51">
        <f t="shared" si="4"/>
        <v>1</v>
      </c>
      <c r="F10" s="51">
        <f t="shared" si="4"/>
        <v>0</v>
      </c>
      <c r="G10" s="34">
        <f t="shared" ref="G10:U10" si="5">TRUNC(1/$B$10*($E$10-$C$10*F11-$D$10*F12),4)</f>
        <v>0.3075</v>
      </c>
      <c r="H10" s="34">
        <f t="shared" si="5"/>
        <v>0.267</v>
      </c>
      <c r="I10" s="34">
        <f t="shared" si="5"/>
        <v>0.2661</v>
      </c>
      <c r="J10" s="34">
        <f t="shared" si="5"/>
        <v>0.2661</v>
      </c>
      <c r="K10" s="34">
        <f t="shared" si="5"/>
        <v>0.2661</v>
      </c>
      <c r="L10" s="34">
        <f t="shared" si="5"/>
        <v>0.2661</v>
      </c>
      <c r="M10" s="34">
        <f t="shared" si="5"/>
        <v>0.2661</v>
      </c>
      <c r="N10" s="34">
        <f t="shared" si="5"/>
        <v>0.2661</v>
      </c>
      <c r="O10" s="34">
        <f t="shared" si="5"/>
        <v>0.2661</v>
      </c>
      <c r="P10" s="34">
        <f t="shared" si="5"/>
        <v>0.2661</v>
      </c>
      <c r="Q10" s="34">
        <f t="shared" si="5"/>
        <v>0.2661</v>
      </c>
      <c r="R10" s="34">
        <f t="shared" si="5"/>
        <v>0.2661</v>
      </c>
      <c r="S10" s="34">
        <f t="shared" si="5"/>
        <v>0.2661</v>
      </c>
      <c r="T10" s="34">
        <f t="shared" si="5"/>
        <v>0.2661</v>
      </c>
      <c r="U10" s="34">
        <f t="shared" si="5"/>
        <v>0.2661</v>
      </c>
      <c r="V10" s="34"/>
      <c r="W10" s="1"/>
      <c r="X10" s="1"/>
      <c r="Y10" s="1"/>
      <c r="Z10" s="1"/>
    </row>
    <row r="11" ht="14.25" customHeight="1">
      <c r="A11" s="1" t="s">
        <v>32</v>
      </c>
      <c r="B11" s="50">
        <f t="shared" ref="B11:F11" si="6">B5</f>
        <v>-0.02214</v>
      </c>
      <c r="C11" s="50">
        <f t="shared" si="6"/>
        <v>1.662</v>
      </c>
      <c r="D11" s="50">
        <f t="shared" si="6"/>
        <v>0.06004</v>
      </c>
      <c r="E11" s="51">
        <f t="shared" si="6"/>
        <v>1</v>
      </c>
      <c r="F11" s="51">
        <f t="shared" si="6"/>
        <v>0</v>
      </c>
      <c r="G11" s="34">
        <f t="shared" ref="G11:U11" si="7">TRUNC(1/$C$11*($E$11-$B$11*G10-$D$11*F12),4)</f>
        <v>0.6057</v>
      </c>
      <c r="H11" s="34">
        <f t="shared" si="7"/>
        <v>0.5907</v>
      </c>
      <c r="I11" s="34">
        <f t="shared" si="7"/>
        <v>0.5905</v>
      </c>
      <c r="J11" s="34">
        <f t="shared" si="7"/>
        <v>0.5905</v>
      </c>
      <c r="K11" s="34">
        <f t="shared" si="7"/>
        <v>0.5905</v>
      </c>
      <c r="L11" s="34">
        <f t="shared" si="7"/>
        <v>0.5905</v>
      </c>
      <c r="M11" s="34">
        <f t="shared" si="7"/>
        <v>0.5905</v>
      </c>
      <c r="N11" s="34">
        <f t="shared" si="7"/>
        <v>0.5905</v>
      </c>
      <c r="O11" s="34">
        <f t="shared" si="7"/>
        <v>0.5905</v>
      </c>
      <c r="P11" s="34">
        <f t="shared" si="7"/>
        <v>0.5905</v>
      </c>
      <c r="Q11" s="34">
        <f t="shared" si="7"/>
        <v>0.5905</v>
      </c>
      <c r="R11" s="34">
        <f t="shared" si="7"/>
        <v>0.5905</v>
      </c>
      <c r="S11" s="34">
        <f t="shared" si="7"/>
        <v>0.5905</v>
      </c>
      <c r="T11" s="34">
        <f t="shared" si="7"/>
        <v>0.5905</v>
      </c>
      <c r="U11" s="34">
        <f t="shared" si="7"/>
        <v>0.5905</v>
      </c>
      <c r="V11" s="1"/>
      <c r="W11" s="1"/>
      <c r="X11" s="1"/>
      <c r="Y11" s="1"/>
      <c r="Z11" s="1"/>
    </row>
    <row r="12" ht="14.25" customHeight="1">
      <c r="A12" s="1" t="s">
        <v>33</v>
      </c>
      <c r="B12" s="50">
        <f t="shared" ref="B12:F12" si="8">B6</f>
        <v>0.6193</v>
      </c>
      <c r="C12" s="50">
        <f t="shared" si="8"/>
        <v>-0.5575</v>
      </c>
      <c r="D12" s="50">
        <f t="shared" si="8"/>
        <v>2.857</v>
      </c>
      <c r="E12" s="51">
        <f t="shared" si="8"/>
        <v>1</v>
      </c>
      <c r="F12" s="51">
        <f t="shared" si="8"/>
        <v>0</v>
      </c>
      <c r="G12" s="34">
        <f t="shared" ref="G12:U12" si="9">TRUNC(1/$D$12*($E$12-$B$12*G10-$C$12*G11),4)</f>
        <v>0.4015</v>
      </c>
      <c r="H12" s="34">
        <f t="shared" si="9"/>
        <v>0.4074</v>
      </c>
      <c r="I12" s="34">
        <f t="shared" si="9"/>
        <v>0.4075</v>
      </c>
      <c r="J12" s="34">
        <f t="shared" si="9"/>
        <v>0.4075</v>
      </c>
      <c r="K12" s="34">
        <f t="shared" si="9"/>
        <v>0.4075</v>
      </c>
      <c r="L12" s="34">
        <f t="shared" si="9"/>
        <v>0.4075</v>
      </c>
      <c r="M12" s="34">
        <f t="shared" si="9"/>
        <v>0.4075</v>
      </c>
      <c r="N12" s="34">
        <f t="shared" si="9"/>
        <v>0.4075</v>
      </c>
      <c r="O12" s="34">
        <f t="shared" si="9"/>
        <v>0.4075</v>
      </c>
      <c r="P12" s="34">
        <f t="shared" si="9"/>
        <v>0.4075</v>
      </c>
      <c r="Q12" s="34">
        <f t="shared" si="9"/>
        <v>0.4075</v>
      </c>
      <c r="R12" s="34">
        <f t="shared" si="9"/>
        <v>0.4075</v>
      </c>
      <c r="S12" s="34">
        <f t="shared" si="9"/>
        <v>0.4075</v>
      </c>
      <c r="T12" s="34">
        <f t="shared" si="9"/>
        <v>0.4075</v>
      </c>
      <c r="U12" s="34">
        <f t="shared" si="9"/>
        <v>0.4075</v>
      </c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1"/>
      <c r="W13" s="1"/>
      <c r="X13" s="1"/>
      <c r="Y13" s="1"/>
      <c r="Z13" s="1"/>
    </row>
    <row r="14" ht="14.25" customHeight="1">
      <c r="C14" s="1"/>
      <c r="D14" s="1"/>
      <c r="E14" s="1"/>
      <c r="F14" s="1"/>
      <c r="G14" s="47" t="s">
        <v>99</v>
      </c>
      <c r="H14" s="47" t="s">
        <v>100</v>
      </c>
      <c r="I14" s="47" t="s">
        <v>101</v>
      </c>
      <c r="J14" s="47" t="s">
        <v>102</v>
      </c>
      <c r="K14" s="47" t="s">
        <v>103</v>
      </c>
      <c r="L14" s="47" t="s">
        <v>104</v>
      </c>
      <c r="M14" s="47" t="s">
        <v>105</v>
      </c>
      <c r="N14" s="47" t="s">
        <v>106</v>
      </c>
      <c r="O14" s="47" t="s">
        <v>107</v>
      </c>
      <c r="P14" s="47" t="s">
        <v>108</v>
      </c>
      <c r="Q14" s="47" t="s">
        <v>109</v>
      </c>
      <c r="R14" s="47" t="s">
        <v>110</v>
      </c>
      <c r="S14" s="47" t="s">
        <v>111</v>
      </c>
      <c r="T14" s="47" t="s">
        <v>112</v>
      </c>
      <c r="U14" s="47" t="s">
        <v>113</v>
      </c>
      <c r="V14" s="1"/>
      <c r="W14" s="1"/>
      <c r="X14" s="1"/>
      <c r="Y14" s="1"/>
      <c r="Z14" s="1"/>
    </row>
    <row r="15">
      <c r="A15" s="1" t="s">
        <v>66</v>
      </c>
      <c r="B15" s="48">
        <f>MAX(TRUNC(ABS(G4-G10),4),TRUNC(ABS(G5-G11),4),TRUNC(ABS(G6-G12),4))</f>
        <v>0.0515</v>
      </c>
      <c r="C15" s="1"/>
      <c r="D15" s="1"/>
      <c r="E15" s="1"/>
      <c r="F15" s="1"/>
      <c r="G15" s="34">
        <f t="shared" ref="G15:U15" si="10">MAX(ROUND(ABS(G4-G10),5),ROUND(ABS(G5-G11),5),ROUND(ABS(G6-G12),5))</f>
        <v>0.0515</v>
      </c>
      <c r="H15" s="34">
        <f t="shared" si="10"/>
        <v>0.0067</v>
      </c>
      <c r="I15" s="34">
        <f t="shared" si="10"/>
        <v>0.001</v>
      </c>
      <c r="J15" s="34">
        <f t="shared" si="10"/>
        <v>0.0001</v>
      </c>
      <c r="K15" s="34">
        <f t="shared" si="10"/>
        <v>0</v>
      </c>
      <c r="L15" s="34">
        <f t="shared" si="10"/>
        <v>0</v>
      </c>
      <c r="M15" s="34">
        <f t="shared" si="10"/>
        <v>0</v>
      </c>
      <c r="N15" s="34">
        <f t="shared" si="10"/>
        <v>0</v>
      </c>
      <c r="O15" s="34">
        <f t="shared" si="10"/>
        <v>0</v>
      </c>
      <c r="P15" s="34">
        <f t="shared" si="10"/>
        <v>0</v>
      </c>
      <c r="Q15" s="34">
        <f t="shared" si="10"/>
        <v>0</v>
      </c>
      <c r="R15" s="34">
        <f t="shared" si="10"/>
        <v>0</v>
      </c>
      <c r="S15" s="34">
        <f t="shared" si="10"/>
        <v>0</v>
      </c>
      <c r="T15" s="34">
        <f t="shared" si="10"/>
        <v>0</v>
      </c>
      <c r="U15" s="34">
        <f t="shared" si="10"/>
        <v>0</v>
      </c>
      <c r="V15" s="1"/>
      <c r="W15" s="1"/>
      <c r="X15" s="1"/>
      <c r="Y15" s="1"/>
      <c r="Z15" s="1"/>
    </row>
    <row r="16" ht="14.25" customHeight="1">
      <c r="A16" s="1" t="s">
        <v>67</v>
      </c>
      <c r="B16" s="48">
        <f>MAX(TRUNC(ABS(H4-H10),4),TRUNC(ABS(H5-H11),4),TRUNC(ABS(H6-H12),4))</f>
        <v>0.0066</v>
      </c>
      <c r="C16" s="1"/>
      <c r="D16" s="1"/>
      <c r="E16" s="1"/>
      <c r="F16" s="1"/>
      <c r="G16" s="1">
        <v>1.0</v>
      </c>
      <c r="H16" s="1">
        <v>2.0</v>
      </c>
      <c r="I16" s="1">
        <v>3.0</v>
      </c>
      <c r="J16" s="1">
        <v>4.0</v>
      </c>
      <c r="K16" s="1">
        <v>5.0</v>
      </c>
      <c r="L16" s="1">
        <v>6.0</v>
      </c>
      <c r="M16" s="1">
        <v>7.0</v>
      </c>
      <c r="N16" s="1">
        <v>8.0</v>
      </c>
      <c r="O16" s="1">
        <v>9.0</v>
      </c>
      <c r="P16" s="1">
        <v>10.0</v>
      </c>
      <c r="Q16" s="1">
        <v>11.0</v>
      </c>
      <c r="R16" s="1">
        <v>12.0</v>
      </c>
      <c r="S16" s="1">
        <v>13.0</v>
      </c>
      <c r="T16" s="1">
        <v>14.0</v>
      </c>
      <c r="U16" s="1">
        <v>15.0</v>
      </c>
      <c r="V16" s="1"/>
      <c r="W16" s="1"/>
      <c r="X16" s="1"/>
      <c r="Y16" s="1"/>
      <c r="Z16" s="1"/>
    </row>
    <row r="17" ht="14.25" customHeight="1">
      <c r="A17" s="1" t="s">
        <v>68</v>
      </c>
      <c r="B17" s="48">
        <f>MAX(TRUNC(ABS(I4-I10),4),TRUNC(ABS(I5-I11),4),TRUNC(ABS(I6-I12),4))</f>
        <v>0.001</v>
      </c>
      <c r="C17" s="1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C18" s="1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customSheetViews>
    <customSheetView guid="{A5E90B6C-4BA1-41C4-B95B-C5CD5CC8E4CE}" filter="1" showAutoFilter="1">
      <autoFilter ref="$A$9:$U$12"/>
      <extLst>
        <ext uri="GoogleSheetsCustomDataVersion1">
          <go:sheetsCustomData xmlns:go="http://customooxmlschemas.google.com/" filterViewId="2024212586"/>
        </ext>
      </extLst>
    </customSheetView>
  </customSheetViews>
  <mergeCells count="2">
    <mergeCell ref="B3:D3"/>
    <mergeCell ref="B9:D9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7.63"/>
    <col customWidth="1" min="3" max="3" width="7.88"/>
    <col customWidth="1" min="4" max="5" width="7.63"/>
    <col customWidth="1" min="6" max="6" width="9.25"/>
    <col customWidth="1" min="7" max="7" width="7.63"/>
    <col customWidth="1" min="8" max="8" width="15.88"/>
    <col customWidth="1" min="9" max="12" width="7.63"/>
    <col customWidth="1" min="13" max="13" width="16.5"/>
    <col customWidth="1" min="14" max="26" width="7.63"/>
  </cols>
  <sheetData>
    <row r="1">
      <c r="A1" s="52"/>
      <c r="F1" s="53">
        <v>1.0</v>
      </c>
      <c r="G1" s="53">
        <v>2.0</v>
      </c>
      <c r="H1" s="53"/>
      <c r="I1" s="53"/>
      <c r="R1" s="53">
        <v>1.0</v>
      </c>
      <c r="S1" s="53">
        <v>2.0</v>
      </c>
    </row>
    <row r="2">
      <c r="A2" s="1" t="s">
        <v>34</v>
      </c>
      <c r="B2" s="24" t="s">
        <v>13</v>
      </c>
      <c r="C2" s="25"/>
      <c r="D2" s="28" t="s">
        <v>14</v>
      </c>
      <c r="E2" s="28" t="s">
        <v>15</v>
      </c>
      <c r="F2" s="2" t="s">
        <v>114</v>
      </c>
      <c r="G2" s="2" t="s">
        <v>115</v>
      </c>
      <c r="H2" s="2"/>
      <c r="I2" s="2"/>
      <c r="M2" s="1" t="s">
        <v>34</v>
      </c>
      <c r="N2" s="24" t="s">
        <v>13</v>
      </c>
      <c r="O2" s="25"/>
      <c r="P2" s="28" t="s">
        <v>14</v>
      </c>
      <c r="Q2" s="28" t="s">
        <v>15</v>
      </c>
      <c r="R2" s="2" t="s">
        <v>116</v>
      </c>
      <c r="S2" s="2" t="s">
        <v>117</v>
      </c>
    </row>
    <row r="3">
      <c r="A3" s="1" t="s">
        <v>31</v>
      </c>
      <c r="B3" s="54">
        <v>6.0</v>
      </c>
      <c r="C3" s="30">
        <v>2.0</v>
      </c>
      <c r="D3" s="55">
        <v>1.0</v>
      </c>
      <c r="E3" s="55">
        <v>0.0</v>
      </c>
      <c r="F3" s="56">
        <f>ROUND(1/$B$3*($D$3-$C$3*E4),4)</f>
        <v>0.1667</v>
      </c>
      <c r="G3" s="57">
        <f>ROUND(1/$B$3*($D$3-$C$3*F4),5)</f>
        <v>0.1111</v>
      </c>
      <c r="H3" s="57"/>
      <c r="I3" s="57"/>
      <c r="J3" s="56"/>
      <c r="M3" s="1" t="s">
        <v>31</v>
      </c>
      <c r="N3" s="54">
        <v>9.0</v>
      </c>
      <c r="O3" s="30">
        <v>1.0</v>
      </c>
      <c r="P3" s="55">
        <v>1.0</v>
      </c>
      <c r="Q3" s="55">
        <v>0.0</v>
      </c>
      <c r="R3" s="56">
        <f>ROUND(1/$B$3*($D$3-$C$3*Q4),4)</f>
        <v>0.1667</v>
      </c>
      <c r="S3" s="57">
        <f>ROUND(1/$B$3*($D$3-$C$3*R4),5)</f>
        <v>0.1111</v>
      </c>
    </row>
    <row r="4">
      <c r="A4" s="1" t="s">
        <v>32</v>
      </c>
      <c r="B4" s="58">
        <v>0.0</v>
      </c>
      <c r="C4" s="59">
        <v>6.0</v>
      </c>
      <c r="D4" s="60">
        <v>1.0</v>
      </c>
      <c r="E4" s="60">
        <v>0.0</v>
      </c>
      <c r="F4" s="56">
        <f t="shared" ref="F4:G4" si="1">ROUND(1/$C$4*($D$4-$B$4*F3),4)</f>
        <v>0.1667</v>
      </c>
      <c r="G4" s="61">
        <f t="shared" si="1"/>
        <v>0.1667</v>
      </c>
      <c r="H4" s="57"/>
      <c r="I4" s="57"/>
      <c r="M4" s="1" t="s">
        <v>32</v>
      </c>
      <c r="N4" s="58">
        <v>1.0</v>
      </c>
      <c r="O4" s="59">
        <v>10.0</v>
      </c>
      <c r="P4" s="60">
        <v>1.0</v>
      </c>
      <c r="Q4" s="60">
        <v>0.0</v>
      </c>
      <c r="R4" s="56">
        <f t="shared" ref="R4:S4" si="2">ROUND(1/$C$4*($D$4-$B$4*R3),4)</f>
        <v>0.1667</v>
      </c>
      <c r="S4" s="61">
        <f t="shared" si="2"/>
        <v>0.1667</v>
      </c>
    </row>
    <row r="5">
      <c r="M5" s="62" t="s">
        <v>118</v>
      </c>
    </row>
    <row r="6">
      <c r="G6" s="63">
        <f>G4-G3</f>
        <v>0.0556</v>
      </c>
    </row>
    <row r="12">
      <c r="P12" s="62"/>
    </row>
    <row r="13">
      <c r="P13" s="6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N2:O2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7.88"/>
    <col customWidth="1" min="4" max="6" width="7.63"/>
    <col customWidth="1" min="7" max="7" width="9.25"/>
    <col customWidth="1" min="8" max="8" width="7.63"/>
    <col customWidth="1" min="9" max="9" width="10.0"/>
    <col customWidth="1" min="10" max="26" width="7.63"/>
  </cols>
  <sheetData>
    <row r="1">
      <c r="E1" s="64">
        <v>0.0</v>
      </c>
      <c r="F1" s="53">
        <v>1.0</v>
      </c>
      <c r="G1" s="53">
        <v>2.0</v>
      </c>
      <c r="H1" s="53"/>
      <c r="I1" s="53"/>
    </row>
    <row r="2">
      <c r="A2" s="1" t="s">
        <v>12</v>
      </c>
      <c r="B2" s="24" t="s">
        <v>13</v>
      </c>
      <c r="C2" s="25"/>
      <c r="D2" s="28" t="s">
        <v>14</v>
      </c>
      <c r="E2" s="28" t="s">
        <v>119</v>
      </c>
      <c r="F2" s="2" t="s">
        <v>120</v>
      </c>
      <c r="G2" s="2" t="s">
        <v>121</v>
      </c>
      <c r="H2" s="2" t="s">
        <v>122</v>
      </c>
      <c r="I2" s="2" t="s">
        <v>123</v>
      </c>
    </row>
    <row r="3">
      <c r="A3" s="1" t="s">
        <v>31</v>
      </c>
      <c r="B3" s="54">
        <v>1.0</v>
      </c>
      <c r="C3" s="30">
        <v>0.7261</v>
      </c>
      <c r="D3" s="55">
        <v>2.0</v>
      </c>
      <c r="E3" s="55">
        <v>1.0</v>
      </c>
      <c r="F3" s="57">
        <f t="shared" ref="F3:G3" si="1">TRUNC(1/$B$3*($D$3-$C$3*E4),3)</f>
        <v>1.273</v>
      </c>
      <c r="G3" s="65">
        <f t="shared" si="1"/>
        <v>3.543</v>
      </c>
      <c r="H3" s="57">
        <f t="shared" ref="H3:H4" si="3">G3-F3</f>
        <v>2.27</v>
      </c>
      <c r="I3" s="57">
        <f>H3^2+H4^2</f>
        <v>5.153125</v>
      </c>
    </row>
    <row r="4">
      <c r="A4" s="1" t="s">
        <v>32</v>
      </c>
      <c r="B4" s="58">
        <v>0.1087</v>
      </c>
      <c r="C4" s="59">
        <v>2.0</v>
      </c>
      <c r="D4" s="60">
        <v>-4.1447</v>
      </c>
      <c r="E4" s="60">
        <v>1.0</v>
      </c>
      <c r="F4" s="57">
        <f t="shared" ref="F4:G4" si="2">TRUNC(1/$C$4*($D$4-$B$4*E3),3)</f>
        <v>-2.126</v>
      </c>
      <c r="G4" s="57">
        <f t="shared" si="2"/>
        <v>-2.141</v>
      </c>
      <c r="H4" s="57">
        <f t="shared" si="3"/>
        <v>-0.015</v>
      </c>
      <c r="I4" s="57"/>
      <c r="L4" s="66"/>
    </row>
    <row r="5">
      <c r="B5" s="67"/>
      <c r="F5" s="57"/>
      <c r="G5" s="63"/>
      <c r="H5" s="63"/>
      <c r="I5" s="63"/>
    </row>
    <row r="6">
      <c r="F6" s="63"/>
      <c r="G6" s="63"/>
      <c r="H6" s="63"/>
      <c r="I6" s="63"/>
    </row>
    <row r="7">
      <c r="B7" s="68"/>
      <c r="F7" s="69"/>
      <c r="G7" s="63"/>
      <c r="H7" s="63"/>
      <c r="I7" s="63"/>
    </row>
    <row r="8">
      <c r="F8" s="63"/>
      <c r="G8" s="63"/>
      <c r="H8" s="63"/>
      <c r="I8" s="63"/>
      <c r="J8" s="70"/>
      <c r="K8" s="70"/>
      <c r="L8" s="70"/>
      <c r="M8" s="70"/>
      <c r="N8" s="71"/>
      <c r="O8" s="1"/>
      <c r="P8" s="2"/>
      <c r="Q8" s="2"/>
      <c r="R8" s="2"/>
      <c r="S8" s="2"/>
      <c r="T8" s="2"/>
      <c r="U8" s="2"/>
      <c r="V8" s="2"/>
      <c r="W8" s="2"/>
    </row>
    <row r="9">
      <c r="A9" s="1" t="s">
        <v>12</v>
      </c>
      <c r="B9" s="24" t="s">
        <v>13</v>
      </c>
      <c r="C9" s="25"/>
      <c r="D9" s="28" t="s">
        <v>14</v>
      </c>
      <c r="E9" s="28" t="s">
        <v>124</v>
      </c>
      <c r="F9" s="10" t="s">
        <v>125</v>
      </c>
      <c r="G9" s="10" t="s">
        <v>126</v>
      </c>
      <c r="H9" s="10" t="s">
        <v>122</v>
      </c>
      <c r="I9" s="63"/>
      <c r="J9" s="72"/>
      <c r="K9" s="73"/>
      <c r="M9" s="73"/>
      <c r="N9" s="73"/>
      <c r="O9" s="1"/>
      <c r="P9" s="2"/>
      <c r="Q9" s="2"/>
      <c r="R9" s="2"/>
      <c r="S9" s="2"/>
      <c r="T9" s="56"/>
      <c r="U9" s="56"/>
      <c r="V9" s="57"/>
      <c r="W9" s="57"/>
    </row>
    <row r="10">
      <c r="A10" s="1" t="s">
        <v>31</v>
      </c>
      <c r="B10" s="54">
        <v>3.0</v>
      </c>
      <c r="C10" s="30">
        <v>2.46</v>
      </c>
      <c r="D10" s="55">
        <v>1.0</v>
      </c>
      <c r="E10" s="55">
        <v>0.0</v>
      </c>
      <c r="F10" s="57">
        <f>TRUNC(1/B10*(D10-C10*E11),3)</f>
        <v>0.333</v>
      </c>
      <c r="G10" s="74">
        <f>TRUNC(1/B10*(D10-C10*F11),3)</f>
        <v>0.06</v>
      </c>
      <c r="H10" s="57">
        <f t="shared" ref="H10:H11" si="4">G10-F10</f>
        <v>-0.273</v>
      </c>
      <c r="I10" s="10" t="s">
        <v>123</v>
      </c>
      <c r="J10" s="72"/>
      <c r="K10" s="73"/>
      <c r="L10" s="73"/>
      <c r="M10" s="73"/>
      <c r="N10" s="73"/>
      <c r="O10" s="1"/>
      <c r="P10" s="2"/>
      <c r="Q10" s="2"/>
      <c r="R10" s="2"/>
      <c r="S10" s="2"/>
      <c r="T10" s="56"/>
      <c r="U10" s="56"/>
      <c r="V10" s="57"/>
      <c r="W10" s="57"/>
    </row>
    <row r="11">
      <c r="A11" s="1" t="s">
        <v>32</v>
      </c>
      <c r="B11" s="58">
        <v>2.01</v>
      </c>
      <c r="C11" s="59">
        <v>3.0</v>
      </c>
      <c r="D11" s="60">
        <v>1.0</v>
      </c>
      <c r="E11" s="60">
        <v>0.0</v>
      </c>
      <c r="F11" s="57">
        <f>TRUNC(1/C11*(D11-B11*E10),3)</f>
        <v>0.333</v>
      </c>
      <c r="G11" s="57">
        <f>TRUNC(1/C11*(D11-B11*F10),3)</f>
        <v>0.11</v>
      </c>
      <c r="H11" s="57">
        <f t="shared" si="4"/>
        <v>-0.223</v>
      </c>
      <c r="I11" s="57">
        <f>H10^2+H11^2</f>
        <v>0.124258</v>
      </c>
      <c r="J11" s="72"/>
      <c r="K11" s="73"/>
      <c r="L11" s="73"/>
      <c r="M11" s="73"/>
      <c r="N11" s="73"/>
      <c r="O11" s="75">
        <f>B10*C11-C10*B11</f>
        <v>4.0554</v>
      </c>
      <c r="P11" s="56"/>
    </row>
    <row r="12">
      <c r="B12" s="62" t="s">
        <v>127</v>
      </c>
      <c r="J12" s="70"/>
      <c r="K12" s="70"/>
      <c r="L12" s="70"/>
      <c r="M12" s="70"/>
      <c r="N12" s="70"/>
      <c r="O12" s="70"/>
    </row>
    <row r="13">
      <c r="I13" s="57"/>
      <c r="J13" s="70"/>
    </row>
    <row r="14">
      <c r="D14" s="70"/>
      <c r="E14" s="70"/>
      <c r="F14" s="70"/>
      <c r="G14" s="70"/>
      <c r="H14" s="71"/>
      <c r="I14" s="76"/>
      <c r="J14" s="76"/>
      <c r="K14" s="53"/>
      <c r="L14" s="53"/>
    </row>
    <row r="15">
      <c r="D15" s="72"/>
      <c r="E15" s="73"/>
      <c r="G15" s="73"/>
      <c r="H15" s="73"/>
      <c r="I15" s="73"/>
      <c r="J15" s="73"/>
      <c r="K15" s="2"/>
      <c r="L15" s="2"/>
    </row>
    <row r="16">
      <c r="D16" s="72"/>
      <c r="E16" s="73"/>
      <c r="F16" s="73"/>
      <c r="G16" s="73"/>
      <c r="H16" s="73"/>
      <c r="I16" s="77"/>
      <c r="J16" s="77"/>
      <c r="K16" s="57"/>
      <c r="L16" s="57"/>
    </row>
    <row r="17">
      <c r="D17" s="72"/>
      <c r="E17" s="73"/>
      <c r="F17" s="73"/>
      <c r="G17" s="73"/>
      <c r="H17" s="73"/>
      <c r="I17" s="77"/>
      <c r="J17" s="77"/>
      <c r="K17" s="57"/>
      <c r="L17" s="57"/>
    </row>
    <row r="18">
      <c r="D18" s="70"/>
      <c r="E18" s="70"/>
      <c r="F18" s="70"/>
      <c r="G18" s="70"/>
      <c r="H18" s="70"/>
      <c r="I18" s="78"/>
      <c r="J18" s="70"/>
    </row>
    <row r="19">
      <c r="D19" s="70"/>
      <c r="E19" s="70"/>
      <c r="F19" s="70"/>
      <c r="G19" s="70"/>
      <c r="H19" s="70"/>
      <c r="I19" s="70"/>
      <c r="J19" s="70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B2:C2"/>
    <mergeCell ref="B9:C9"/>
    <mergeCell ref="K9:L9"/>
    <mergeCell ref="E15:F15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.63"/>
    <col customWidth="1" min="7" max="7" width="2.75"/>
  </cols>
  <sheetData>
    <row r="2">
      <c r="B2" s="79" t="s">
        <v>128</v>
      </c>
      <c r="C2" s="80">
        <v>0.57</v>
      </c>
    </row>
    <row r="3">
      <c r="B3" s="79" t="s">
        <v>129</v>
      </c>
      <c r="C3" s="80">
        <v>23.0</v>
      </c>
    </row>
    <row r="4">
      <c r="B4" s="79" t="s">
        <v>130</v>
      </c>
      <c r="C4" s="80">
        <v>3.0</v>
      </c>
    </row>
    <row r="6">
      <c r="K6" s="64"/>
    </row>
    <row r="7">
      <c r="B7" s="64">
        <v>1.0</v>
      </c>
      <c r="C7" s="64" t="s">
        <v>131</v>
      </c>
      <c r="D7" s="64" t="s">
        <v>132</v>
      </c>
      <c r="E7" s="81" t="s">
        <v>133</v>
      </c>
      <c r="F7" s="79" t="s">
        <v>131</v>
      </c>
      <c r="G7" s="62" t="s">
        <v>134</v>
      </c>
      <c r="H7" s="82">
        <f>B7-C2</f>
        <v>0.43</v>
      </c>
      <c r="K7" s="62"/>
    </row>
    <row r="8">
      <c r="B8" s="64">
        <v>1.0</v>
      </c>
      <c r="C8" s="64" t="s">
        <v>135</v>
      </c>
      <c r="D8" s="64">
        <v>1.0</v>
      </c>
      <c r="E8" s="81" t="s">
        <v>133</v>
      </c>
      <c r="F8" s="79" t="s">
        <v>131</v>
      </c>
      <c r="G8" s="62" t="s">
        <v>136</v>
      </c>
      <c r="H8" s="82">
        <f>(B8+D8)/C3</f>
        <v>0.08695652174</v>
      </c>
    </row>
    <row r="9">
      <c r="B9" s="64">
        <v>1.0</v>
      </c>
      <c r="C9" s="64" t="s">
        <v>131</v>
      </c>
      <c r="D9" s="64" t="s">
        <v>137</v>
      </c>
      <c r="E9" s="81" t="s">
        <v>133</v>
      </c>
      <c r="F9" s="79" t="s">
        <v>131</v>
      </c>
      <c r="G9" s="62" t="s">
        <v>134</v>
      </c>
      <c r="H9" s="82">
        <f>C4-B9</f>
        <v>2</v>
      </c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2021-03-17T11:34:28Z</dcterms:created>
  <dc:creator>Diógenes Eloi</dc:creator>
</cp:coreProperties>
</file>