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e/Documents/"/>
    </mc:Choice>
  </mc:AlternateContent>
  <xr:revisionPtr revIDLastSave="0" documentId="13_ncr:1_{D85DC567-1578-AB48-9A59-E38C561DC406}" xr6:coauthVersionLast="45" xr6:coauthVersionMax="45" xr10:uidLastSave="{00000000-0000-0000-0000-000000000000}"/>
  <bookViews>
    <workbookView xWindow="0" yWindow="0" windowWidth="28800" windowHeight="18000" xr2:uid="{4DFC7836-7124-914D-B519-5455CFDFA659}"/>
  </bookViews>
  <sheets>
    <sheet name="HUDS Data" sheetId="3" r:id="rId1"/>
    <sheet name="HUDS Grap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3" l="1"/>
  <c r="F14" i="3" s="1"/>
  <c r="D14" i="3"/>
  <c r="F13" i="3"/>
  <c r="D13" i="3"/>
  <c r="F12" i="3"/>
  <c r="D12" i="3"/>
  <c r="G12" i="3" s="1"/>
  <c r="F11" i="3"/>
  <c r="C11" i="3"/>
  <c r="B11" i="3"/>
  <c r="F10" i="3"/>
  <c r="C10" i="3"/>
  <c r="B10" i="3"/>
  <c r="F9" i="3"/>
  <c r="D9" i="3"/>
  <c r="F8" i="3"/>
  <c r="D8" i="3"/>
  <c r="G8" i="3" s="1"/>
  <c r="F7" i="3"/>
  <c r="D7" i="3"/>
  <c r="F6" i="3"/>
  <c r="D6" i="3"/>
  <c r="F5" i="3"/>
  <c r="C5" i="3"/>
  <c r="B5" i="3"/>
  <c r="F4" i="3"/>
  <c r="C4" i="3"/>
  <c r="B4" i="3"/>
  <c r="F3" i="3"/>
  <c r="C3" i="3"/>
  <c r="B3" i="3"/>
  <c r="F2" i="3"/>
  <c r="C2" i="3"/>
  <c r="B2" i="3"/>
  <c r="B15" i="3" s="1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O62" i="2" s="1"/>
  <c r="O63" i="2" s="1"/>
  <c r="B61" i="2"/>
  <c r="C61" i="2"/>
  <c r="D61" i="2"/>
  <c r="D62" i="2" s="1"/>
  <c r="D63" i="2" s="1"/>
  <c r="E61" i="2"/>
  <c r="E62" i="2" s="1"/>
  <c r="E63" i="2" s="1"/>
  <c r="F61" i="2"/>
  <c r="G61" i="2"/>
  <c r="H61" i="2"/>
  <c r="H62" i="2" s="1"/>
  <c r="H63" i="2" s="1"/>
  <c r="I61" i="2"/>
  <c r="I62" i="2" s="1"/>
  <c r="I63" i="2" s="1"/>
  <c r="J61" i="2"/>
  <c r="K61" i="2"/>
  <c r="L61" i="2"/>
  <c r="L62" i="2" s="1"/>
  <c r="L63" i="2" s="1"/>
  <c r="M61" i="2"/>
  <c r="M62" i="2" s="1"/>
  <c r="M63" i="2" s="1"/>
  <c r="N61" i="2"/>
  <c r="O61" i="2"/>
  <c r="B62" i="2"/>
  <c r="B63" i="2" s="1"/>
  <c r="C62" i="2"/>
  <c r="C63" i="2" s="1"/>
  <c r="F62" i="2"/>
  <c r="F63" i="2" s="1"/>
  <c r="G62" i="2"/>
  <c r="G63" i="2" s="1"/>
  <c r="J62" i="2"/>
  <c r="J63" i="2" s="1"/>
  <c r="K62" i="2"/>
  <c r="K63" i="2" s="1"/>
  <c r="N62" i="2"/>
  <c r="N63" i="2" s="1"/>
  <c r="C15" i="3" l="1"/>
  <c r="D15" i="3" s="1"/>
  <c r="D3" i="3"/>
  <c r="G3" i="3" s="1"/>
  <c r="D5" i="3"/>
  <c r="G5" i="3" s="1"/>
  <c r="G9" i="3"/>
  <c r="D11" i="3"/>
  <c r="G11" i="3" s="1"/>
  <c r="D4" i="3"/>
  <c r="G4" i="3" s="1"/>
  <c r="G6" i="3"/>
  <c r="G14" i="3"/>
  <c r="G7" i="3"/>
  <c r="D10" i="3"/>
  <c r="G10" i="3" s="1"/>
  <c r="G13" i="3"/>
  <c r="D2" i="3"/>
  <c r="G2" i="3" s="1"/>
  <c r="G15" i="3" l="1"/>
</calcChain>
</file>

<file path=xl/sharedStrings.xml><?xml version="1.0" encoding="utf-8"?>
<sst xmlns="http://schemas.openxmlformats.org/spreadsheetml/2006/main" count="54" uniqueCount="27">
  <si>
    <t>95% C I</t>
  </si>
  <si>
    <t>STD Er</t>
  </si>
  <si>
    <t>SQRT n</t>
  </si>
  <si>
    <t>STDEV</t>
  </si>
  <si>
    <t>Mean</t>
  </si>
  <si>
    <t>Total</t>
  </si>
  <si>
    <t>Winthrop</t>
  </si>
  <si>
    <t>Quincy</t>
  </si>
  <si>
    <t>Pforzheimer</t>
  </si>
  <si>
    <t>Mather</t>
  </si>
  <si>
    <t>Lowell</t>
  </si>
  <si>
    <t>Leverett</t>
  </si>
  <si>
    <t>Kirkland</t>
  </si>
  <si>
    <t>Eliot</t>
  </si>
  <si>
    <t xml:space="preserve">Dunster </t>
  </si>
  <si>
    <t>Currier</t>
  </si>
  <si>
    <t>Cabot</t>
  </si>
  <si>
    <t>Annenberg</t>
  </si>
  <si>
    <t>Adams</t>
  </si>
  <si>
    <t>Dunster</t>
  </si>
  <si>
    <t>People</t>
  </si>
  <si>
    <t># of thank yous</t>
  </si>
  <si>
    <t>Percent of grill orders with thank you</t>
  </si>
  <si>
    <t>Weighted Thank You Freq.</t>
  </si>
  <si>
    <t># of grill orders picked up w/ HUDS staff present</t>
  </si>
  <si>
    <t>Number of Students in each house</t>
  </si>
  <si>
    <t>Percentage of total students in each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</si>
</sst>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4" fillId="0" borderId="0" xfId="0" applyFont="1" applyAlignment="1">
      <alignment horizontal="center" vertical="top" wrapText="1"/>
    </xf>
    <xf numFmtId="0" fontId="5" fillId="3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center" vertical="top" wrapText="1"/>
    </xf>
    <xf numFmtId="0" fontId="0" fillId="0" borderId="0" xfId="0" applyAlignment="1">
      <alignment wrapText="1"/>
    </xf>
    <xf numFmtId="0" fontId="4" fillId="0" borderId="0" xfId="0" applyFont="1"/>
    <xf numFmtId="1" fontId="4" fillId="2" borderId="0" xfId="0" applyNumberFormat="1" applyFont="1" applyFill="1" applyAlignment="1">
      <alignment horizontal="center"/>
    </xf>
    <xf numFmtId="10" fontId="4" fillId="5" borderId="0" xfId="1" applyNumberFormat="1" applyFont="1" applyFill="1" applyAlignment="1"/>
    <xf numFmtId="0" fontId="4" fillId="5" borderId="0" xfId="0" applyFont="1" applyFill="1" applyAlignment="1">
      <alignment horizontal="center"/>
    </xf>
    <xf numFmtId="0" fontId="3" fillId="0" borderId="0" xfId="0" applyFont="1"/>
    <xf numFmtId="1" fontId="3" fillId="2" borderId="0" xfId="0" applyNumberFormat="1" applyFont="1" applyFill="1" applyAlignment="1">
      <alignment horizontal="center"/>
    </xf>
    <xf numFmtId="10" fontId="3" fillId="5" borderId="0" xfId="1" applyNumberFormat="1" applyFont="1" applyFill="1" applyAlignment="1"/>
    <xf numFmtId="0" fontId="3" fillId="5" borderId="0" xfId="0" applyFont="1" applyFill="1" applyAlignment="1">
      <alignment horizontal="center"/>
    </xf>
    <xf numFmtId="9" fontId="3" fillId="5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baseline="0">
                <a:effectLst/>
              </a:rPr>
              <a:t>Thank You Frequency with 95 Percent Confidence Intervals</a:t>
            </a:r>
            <a:endParaRPr lang="en-US" sz="2800">
              <a:effectLst/>
            </a:endParaRPr>
          </a:p>
        </c:rich>
      </c:tx>
      <c:layout>
        <c:manualLayout>
          <c:xMode val="edge"/>
          <c:yMode val="edge"/>
          <c:x val="0.16532937576036094"/>
          <c:y val="2.9398237689564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38694905011821E-2"/>
          <c:y val="0.11786378491649888"/>
          <c:w val="0.93270128892813853"/>
          <c:h val="0.78726981990076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'HUDS Graph'!$B$58</c:f>
              <c:strCache>
                <c:ptCount val="1"/>
                <c:pt idx="0">
                  <c:v>Adams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'HUDS Graph'!$B$63</c:f>
                <c:numCache>
                  <c:formatCode>General</c:formatCode>
                  <c:ptCount val="1"/>
                  <c:pt idx="0">
                    <c:v>0.16929877524199322</c:v>
                  </c:pt>
                </c:numCache>
              </c:numRef>
            </c:plus>
            <c:minus>
              <c:numRef>
                <c:f>'HUDS Graph'!$B$63</c:f>
                <c:numCache>
                  <c:formatCode>General</c:formatCode>
                  <c:ptCount val="1"/>
                  <c:pt idx="0">
                    <c:v>0.16929877524199322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'HUDS Graph'!$B$59</c:f>
              <c:numCache>
                <c:formatCode>General</c:formatCode>
                <c:ptCount val="1"/>
                <c:pt idx="0">
                  <c:v>0.39393939393939392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A-5942-AA19-D24E74BA498C}"/>
            </c:ext>
          </c:extLst>
        </c:ser>
        <c:ser>
          <c:idx val="1"/>
          <c:order val="1"/>
          <c:tx>
            <c:strRef>
              <c:f>'HUDS Graph'!$C$58</c:f>
              <c:strCache>
                <c:ptCount val="1"/>
                <c:pt idx="0">
                  <c:v>Annenberg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'HUDS Graph'!$C$63</c:f>
                <c:numCache>
                  <c:formatCode>General</c:formatCode>
                  <c:ptCount val="1"/>
                  <c:pt idx="0">
                    <c:v>6.3689801710293634E-2</c:v>
                  </c:pt>
                </c:numCache>
              </c:numRef>
            </c:plus>
            <c:minus>
              <c:numRef>
                <c:f>'HUDS Graph'!$C$63</c:f>
                <c:numCache>
                  <c:formatCode>General</c:formatCode>
                  <c:ptCount val="1"/>
                  <c:pt idx="0">
                    <c:v>6.3689801710293634E-2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'HUDS Graph'!$C$59</c:f>
              <c:numCache>
                <c:formatCode>General</c:formatCode>
                <c:ptCount val="1"/>
                <c:pt idx="0">
                  <c:v>4.6511627906976744E-2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A-5942-AA19-D24E74BA498C}"/>
            </c:ext>
          </c:extLst>
        </c:ser>
        <c:ser>
          <c:idx val="2"/>
          <c:order val="2"/>
          <c:tx>
            <c:strRef>
              <c:f>'HUDS Graph'!$D$58</c:f>
              <c:strCache>
                <c:ptCount val="1"/>
                <c:pt idx="0">
                  <c:v>Cabot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'HUDS Graph'!$D$63</c:f>
                <c:numCache>
                  <c:formatCode>General</c:formatCode>
                  <c:ptCount val="1"/>
                  <c:pt idx="0">
                    <c:v>0.11308269157191864</c:v>
                  </c:pt>
                </c:numCache>
              </c:numRef>
            </c:plus>
            <c:minus>
              <c:numRef>
                <c:f>'HUDS Graph'!$D$63</c:f>
                <c:numCache>
                  <c:formatCode>General</c:formatCode>
                  <c:ptCount val="1"/>
                  <c:pt idx="0">
                    <c:v>0.11308269157191864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'HUDS Graph'!$D$59</c:f>
              <c:numCache>
                <c:formatCode>General</c:formatCode>
                <c:ptCount val="1"/>
                <c:pt idx="0">
                  <c:v>0.87878787878787878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A-5942-AA19-D24E74BA498C}"/>
            </c:ext>
          </c:extLst>
        </c:ser>
        <c:ser>
          <c:idx val="3"/>
          <c:order val="3"/>
          <c:tx>
            <c:strRef>
              <c:f>'HUDS Graph'!$E$58</c:f>
              <c:strCache>
                <c:ptCount val="1"/>
                <c:pt idx="0">
                  <c:v>Currier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'HUDS Graph'!$E$63</c:f>
                <c:numCache>
                  <c:formatCode>General</c:formatCode>
                  <c:ptCount val="1"/>
                  <c:pt idx="0">
                    <c:v>0.15672931098896883</c:v>
                  </c:pt>
                </c:numCache>
              </c:numRef>
            </c:plus>
            <c:minus>
              <c:numRef>
                <c:f>'HUDS Graph'!$E$63</c:f>
                <c:numCache>
                  <c:formatCode>General</c:formatCode>
                  <c:ptCount val="1"/>
                  <c:pt idx="0">
                    <c:v>0.15672931098896883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'HUDS Graph'!$E$59</c:f>
              <c:numCache>
                <c:formatCode>General</c:formatCode>
                <c:ptCount val="1"/>
                <c:pt idx="0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A-5942-AA19-D24E74BA498C}"/>
            </c:ext>
          </c:extLst>
        </c:ser>
        <c:ser>
          <c:idx val="4"/>
          <c:order val="4"/>
          <c:tx>
            <c:strRef>
              <c:f>'HUDS Graph'!$F$58</c:f>
              <c:strCache>
                <c:ptCount val="1"/>
                <c:pt idx="0">
                  <c:v>Dunster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'HUDS Graph'!$F$63</c:f>
                <c:numCache>
                  <c:formatCode>General</c:formatCode>
                  <c:ptCount val="1"/>
                  <c:pt idx="0">
                    <c:v>0.14100413248465926</c:v>
                  </c:pt>
                </c:numCache>
              </c:numRef>
            </c:plus>
            <c:minus>
              <c:numRef>
                <c:f>'HUDS Graph'!$F$63</c:f>
                <c:numCache>
                  <c:formatCode>General</c:formatCode>
                  <c:ptCount val="1"/>
                  <c:pt idx="0">
                    <c:v>0.14100413248465926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'HUDS Graph'!$F$59</c:f>
              <c:numCache>
                <c:formatCode>General</c:formatCode>
                <c:ptCount val="1"/>
                <c:pt idx="0">
                  <c:v>0.29268292682926828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A-5942-AA19-D24E74BA498C}"/>
            </c:ext>
          </c:extLst>
        </c:ser>
        <c:ser>
          <c:idx val="5"/>
          <c:order val="5"/>
          <c:tx>
            <c:strRef>
              <c:f>'HUDS Graph'!$G$58</c:f>
              <c:strCache>
                <c:ptCount val="1"/>
                <c:pt idx="0">
                  <c:v>Eliot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'HUDS Graph'!$G$63</c:f>
                <c:numCache>
                  <c:formatCode>General</c:formatCode>
                  <c:ptCount val="1"/>
                  <c:pt idx="0">
                    <c:v>0.15468596692976166</c:v>
                  </c:pt>
                </c:numCache>
              </c:numRef>
            </c:plus>
            <c:minus>
              <c:numRef>
                <c:f>'HUDS Graph'!$G$63</c:f>
                <c:numCache>
                  <c:formatCode>General</c:formatCode>
                  <c:ptCount val="1"/>
                  <c:pt idx="0">
                    <c:v>0.15468596692976166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'HUDS Graph'!$G$59</c:f>
              <c:numCache>
                <c:formatCode>General</c:formatCode>
                <c:ptCount val="1"/>
                <c:pt idx="0">
                  <c:v>0.61538461538461542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A-5942-AA19-D24E74BA498C}"/>
            </c:ext>
          </c:extLst>
        </c:ser>
        <c:ser>
          <c:idx val="6"/>
          <c:order val="6"/>
          <c:tx>
            <c:strRef>
              <c:f>'HUDS Graph'!$H$58</c:f>
              <c:strCache>
                <c:ptCount val="1"/>
                <c:pt idx="0">
                  <c:v>Kirkland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'HUDS Graph'!$H$63</c:f>
                <c:numCache>
                  <c:formatCode>General</c:formatCode>
                  <c:ptCount val="1"/>
                  <c:pt idx="0">
                    <c:v>0.10932489002023192</c:v>
                  </c:pt>
                </c:numCache>
              </c:numRef>
            </c:plus>
            <c:minus>
              <c:numRef>
                <c:f>'HUDS Graph'!$H$63</c:f>
                <c:numCache>
                  <c:formatCode>General</c:formatCode>
                  <c:ptCount val="1"/>
                  <c:pt idx="0">
                    <c:v>0.10932489002023192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'HUDS Graph'!$H$59</c:f>
              <c:numCache>
                <c:formatCode>General</c:formatCode>
                <c:ptCount val="1"/>
                <c:pt idx="0">
                  <c:v>0.84090909090909094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A-5942-AA19-D24E74BA498C}"/>
            </c:ext>
          </c:extLst>
        </c:ser>
        <c:ser>
          <c:idx val="7"/>
          <c:order val="7"/>
          <c:tx>
            <c:strRef>
              <c:f>'HUDS Graph'!$I$58</c:f>
              <c:strCache>
                <c:ptCount val="1"/>
                <c:pt idx="0">
                  <c:v>Leverett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'HUDS Graph'!$I$63</c:f>
                <c:numCache>
                  <c:formatCode>General</c:formatCode>
                  <c:ptCount val="1"/>
                  <c:pt idx="0">
                    <c:v>0.12173724126724174</c:v>
                  </c:pt>
                </c:numCache>
              </c:numRef>
            </c:plus>
            <c:minus>
              <c:numRef>
                <c:f>'HUDS Graph'!$I$63</c:f>
                <c:numCache>
                  <c:formatCode>General</c:formatCode>
                  <c:ptCount val="1"/>
                  <c:pt idx="0">
                    <c:v>0.12173724126724174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'HUDS Graph'!$I$59</c:f>
              <c:numCache>
                <c:formatCode>General</c:formatCode>
                <c:ptCount val="1"/>
                <c:pt idx="0">
                  <c:v>0.26923076923076922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A-5942-AA19-D24E74BA498C}"/>
            </c:ext>
          </c:extLst>
        </c:ser>
        <c:ser>
          <c:idx val="8"/>
          <c:order val="8"/>
          <c:tx>
            <c:strRef>
              <c:f>'HUDS Graph'!$J$58</c:f>
              <c:strCache>
                <c:ptCount val="1"/>
                <c:pt idx="0">
                  <c:v>Lowell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'HUDS Graph'!$J$63</c:f>
                <c:numCache>
                  <c:formatCode>General</c:formatCode>
                  <c:ptCount val="1"/>
                  <c:pt idx="0">
                    <c:v>0.16634478722008125</c:v>
                  </c:pt>
                </c:numCache>
              </c:numRef>
            </c:plus>
            <c:minus>
              <c:numRef>
                <c:f>'HUDS Graph'!$J$63</c:f>
                <c:numCache>
                  <c:formatCode>General</c:formatCode>
                  <c:ptCount val="1"/>
                  <c:pt idx="0">
                    <c:v>0.16634478722008125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'HUDS Graph'!$J$59</c:f>
              <c:numCache>
                <c:formatCode>General</c:formatCode>
                <c:ptCount val="1"/>
                <c:pt idx="0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9A-5942-AA19-D24E74BA498C}"/>
            </c:ext>
          </c:extLst>
        </c:ser>
        <c:ser>
          <c:idx val="9"/>
          <c:order val="9"/>
          <c:tx>
            <c:strRef>
              <c:f>'HUDS Graph'!$K$58</c:f>
              <c:strCache>
                <c:ptCount val="1"/>
                <c:pt idx="0">
                  <c:v>Mather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'HUDS Graph'!$K$63</c:f>
                <c:numCache>
                  <c:formatCode>General</c:formatCode>
                  <c:ptCount val="1"/>
                  <c:pt idx="0">
                    <c:v>0.11798271618734238</c:v>
                  </c:pt>
                </c:numCache>
              </c:numRef>
            </c:plus>
            <c:minus>
              <c:numRef>
                <c:f>'HUDS Graph'!$K$63</c:f>
                <c:numCache>
                  <c:formatCode>General</c:formatCode>
                  <c:ptCount val="1"/>
                  <c:pt idx="0">
                    <c:v>0.11798271618734238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'HUDS Graph'!$K$59</c:f>
              <c:numCache>
                <c:formatCode>General</c:formatCode>
                <c:ptCount val="1"/>
                <c:pt idx="0">
                  <c:v>0.25925925925925924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9A-5942-AA19-D24E74BA498C}"/>
            </c:ext>
          </c:extLst>
        </c:ser>
        <c:ser>
          <c:idx val="10"/>
          <c:order val="10"/>
          <c:tx>
            <c:strRef>
              <c:f>'HUDS Graph'!$L$58</c:f>
              <c:strCache>
                <c:ptCount val="1"/>
                <c:pt idx="0">
                  <c:v>Pforzheimer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'HUDS Graph'!$L$63</c:f>
                <c:numCache>
                  <c:formatCode>General</c:formatCode>
                  <c:ptCount val="1"/>
                  <c:pt idx="0">
                    <c:v>0.18509245046726303</c:v>
                  </c:pt>
                </c:numCache>
              </c:numRef>
            </c:plus>
            <c:minus>
              <c:numRef>
                <c:f>'HUDS Graph'!$L$63</c:f>
                <c:numCache>
                  <c:formatCode>General</c:formatCode>
                  <c:ptCount val="1"/>
                  <c:pt idx="0">
                    <c:v>0.18509245046726303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'HUDS Graph'!$L$59</c:f>
              <c:numCache>
                <c:formatCode>General</c:formatCode>
                <c:ptCount val="1"/>
                <c:pt idx="0">
                  <c:v>0.48275862068965519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9A-5942-AA19-D24E74BA498C}"/>
            </c:ext>
          </c:extLst>
        </c:ser>
        <c:ser>
          <c:idx val="11"/>
          <c:order val="11"/>
          <c:tx>
            <c:strRef>
              <c:f>'HUDS Graph'!$M$58</c:f>
              <c:strCache>
                <c:ptCount val="1"/>
                <c:pt idx="0">
                  <c:v>Quincy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'HUDS Graph'!$M$63</c:f>
                <c:numCache>
                  <c:formatCode>General</c:formatCode>
                  <c:ptCount val="1"/>
                  <c:pt idx="0">
                    <c:v>0.16462452602179675</c:v>
                  </c:pt>
                </c:numCache>
              </c:numRef>
            </c:plus>
            <c:minus>
              <c:numRef>
                <c:f>'HUDS Graph'!$M$63</c:f>
                <c:numCache>
                  <c:formatCode>General</c:formatCode>
                  <c:ptCount val="1"/>
                  <c:pt idx="0">
                    <c:v>0.16462452602179675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'HUDS Graph'!$M$59</c:f>
              <c:numCache>
                <c:formatCode>General</c:formatCode>
                <c:ptCount val="1"/>
                <c:pt idx="0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9A-5942-AA19-D24E74BA498C}"/>
            </c:ext>
          </c:extLst>
        </c:ser>
        <c:ser>
          <c:idx val="12"/>
          <c:order val="12"/>
          <c:tx>
            <c:strRef>
              <c:f>'HUDS Graph'!$N$58</c:f>
              <c:strCache>
                <c:ptCount val="1"/>
                <c:pt idx="0">
                  <c:v>Winthrop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'HUDS Graph'!$N$63</c:f>
                <c:numCache>
                  <c:formatCode>General</c:formatCode>
                  <c:ptCount val="1"/>
                  <c:pt idx="0">
                    <c:v>0.13155901974923159</c:v>
                  </c:pt>
                </c:numCache>
              </c:numRef>
            </c:plus>
            <c:minus>
              <c:numRef>
                <c:f>'HUDS Graph'!$N$63</c:f>
                <c:numCache>
                  <c:formatCode>General</c:formatCode>
                  <c:ptCount val="1"/>
                  <c:pt idx="0">
                    <c:v>0.13155901974923159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'HUDS Graph'!$N$59</c:f>
              <c:numCache>
                <c:formatCode>General</c:formatCode>
                <c:ptCount val="1"/>
                <c:pt idx="0">
                  <c:v>0.71739130434782605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9A-5942-AA19-D24E74BA498C}"/>
            </c:ext>
          </c:extLst>
        </c:ser>
        <c:ser>
          <c:idx val="13"/>
          <c:order val="13"/>
          <c:tx>
            <c:strRef>
              <c:f>'HUDS Graph'!$O$58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'HUDS Graph'!$O$63</c:f>
                <c:numCache>
                  <c:formatCode>General</c:formatCode>
                  <c:ptCount val="1"/>
                  <c:pt idx="0">
                    <c:v>4.2680748312389202E-2</c:v>
                  </c:pt>
                </c:numCache>
              </c:numRef>
            </c:plus>
            <c:minus>
              <c:numRef>
                <c:f>'HUDS Graph'!$O$63</c:f>
                <c:numCache>
                  <c:formatCode>General</c:formatCode>
                  <c:ptCount val="1"/>
                  <c:pt idx="0">
                    <c:v>4.2680748312389202E-2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'HUDS Graph'!$O$59</c:f>
              <c:numCache>
                <c:formatCode>General</c:formatCode>
                <c:ptCount val="1"/>
                <c:pt idx="0">
                  <c:v>0.46095238095238095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9A-5942-AA19-D24E74BA4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290640"/>
        <c:axId val="404706880"/>
      </c:barChart>
      <c:catAx>
        <c:axId val="424290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4706880"/>
        <c:crosses val="autoZero"/>
        <c:auto val="1"/>
        <c:lblAlgn val="ctr"/>
        <c:lblOffset val="100"/>
        <c:noMultiLvlLbl val="0"/>
      </c:catAx>
      <c:valAx>
        <c:axId val="4047068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Thank You</a:t>
                </a:r>
                <a:r>
                  <a:rPr lang="en-US" sz="2000" b="1" baseline="0"/>
                  <a:t> Percentages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9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65167660823E-2"/>
          <c:y val="0.93327854921585407"/>
          <c:w val="0.89999999225948013"/>
          <c:h val="3.8887630073212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432904</xdr:colOff>
      <xdr:row>4</xdr:row>
      <xdr:rowOff>194733</xdr:rowOff>
    </xdr:from>
    <xdr:to>
      <xdr:col>32</xdr:col>
      <xdr:colOff>143933</xdr:colOff>
      <xdr:row>43</xdr:row>
      <xdr:rowOff>147708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310B0-E7CB-8F49-9E0F-D0BE267FA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8747-847E-4C4A-86DB-313DA4383B2B}">
  <dimension ref="A1:G46"/>
  <sheetViews>
    <sheetView showGridLines="0" tabSelected="1" zoomScale="149" workbookViewId="0">
      <selection activeCell="A5" sqref="A5"/>
    </sheetView>
  </sheetViews>
  <sheetFormatPr baseColWidth="10" defaultRowHeight="16" x14ac:dyDescent="0.2"/>
  <cols>
    <col min="1" max="1" width="12.33203125" customWidth="1"/>
    <col min="2" max="2" width="12" style="19" customWidth="1"/>
    <col min="3" max="3" width="10.33203125" style="19" customWidth="1"/>
    <col min="4" max="4" width="10.6640625" style="19" customWidth="1"/>
    <col min="5" max="5" width="11" style="19" customWidth="1"/>
    <col min="6" max="6" width="11.6640625" style="19" customWidth="1"/>
    <col min="7" max="7" width="10.33203125" style="19" customWidth="1"/>
  </cols>
  <sheetData>
    <row r="1" spans="1:7" s="7" customFormat="1" ht="85" x14ac:dyDescent="0.2">
      <c r="A1" s="4"/>
      <c r="B1" s="5" t="s">
        <v>24</v>
      </c>
      <c r="C1" s="5" t="s">
        <v>21</v>
      </c>
      <c r="D1" s="6" t="s">
        <v>22</v>
      </c>
      <c r="E1" s="6" t="s">
        <v>25</v>
      </c>
      <c r="F1" s="6" t="s">
        <v>26</v>
      </c>
      <c r="G1" s="6" t="s">
        <v>23</v>
      </c>
    </row>
    <row r="2" spans="1:7" x14ac:dyDescent="0.2">
      <c r="A2" s="8" t="s">
        <v>18</v>
      </c>
      <c r="B2" s="9">
        <f>20+13</f>
        <v>33</v>
      </c>
      <c r="C2" s="9">
        <f>8+5</f>
        <v>13</v>
      </c>
      <c r="D2" s="10">
        <f>C2/B2</f>
        <v>0.39393939393939392</v>
      </c>
      <c r="E2" s="11">
        <v>270</v>
      </c>
      <c r="F2" s="11">
        <f>E2/E15</f>
        <v>4.3103448275862072E-2</v>
      </c>
      <c r="G2" s="11">
        <f>D2*F2</f>
        <v>1.6980146290491119E-2</v>
      </c>
    </row>
    <row r="3" spans="1:7" x14ac:dyDescent="0.2">
      <c r="A3" s="8" t="s">
        <v>17</v>
      </c>
      <c r="B3" s="9">
        <f>17+26</f>
        <v>43</v>
      </c>
      <c r="C3" s="9">
        <f>1+1</f>
        <v>2</v>
      </c>
      <c r="D3" s="10">
        <f>C3/B3</f>
        <v>4.6511627906976744E-2</v>
      </c>
      <c r="E3" s="11">
        <v>1650</v>
      </c>
      <c r="F3" s="11">
        <f>E3/E15</f>
        <v>0.26340996168582376</v>
      </c>
      <c r="G3" s="11">
        <f t="shared" ref="G3:G14" si="0">D3*F3</f>
        <v>1.2251626124922034E-2</v>
      </c>
    </row>
    <row r="4" spans="1:7" x14ac:dyDescent="0.2">
      <c r="A4" s="8" t="s">
        <v>16</v>
      </c>
      <c r="B4" s="9">
        <f>8+25</f>
        <v>33</v>
      </c>
      <c r="C4" s="9">
        <f>8+21</f>
        <v>29</v>
      </c>
      <c r="D4" s="10">
        <f>C4/B4</f>
        <v>0.87878787878787878</v>
      </c>
      <c r="E4" s="11">
        <v>364</v>
      </c>
      <c r="F4" s="11">
        <f>E4/E15</f>
        <v>5.810983397190294E-2</v>
      </c>
      <c r="G4" s="11">
        <f t="shared" si="0"/>
        <v>5.1066217732884403E-2</v>
      </c>
    </row>
    <row r="5" spans="1:7" x14ac:dyDescent="0.2">
      <c r="A5" s="8" t="s">
        <v>15</v>
      </c>
      <c r="B5" s="9">
        <f>11+29</f>
        <v>40</v>
      </c>
      <c r="C5" s="9">
        <f>7+12</f>
        <v>19</v>
      </c>
      <c r="D5" s="10">
        <f t="shared" ref="D5:D13" si="1">C5/B5</f>
        <v>0.47499999999999998</v>
      </c>
      <c r="E5" s="11">
        <v>367</v>
      </c>
      <c r="F5" s="11">
        <f>E5/E15</f>
        <v>5.8588761174968071E-2</v>
      </c>
      <c r="G5" s="11">
        <f t="shared" si="0"/>
        <v>2.7829661558109831E-2</v>
      </c>
    </row>
    <row r="6" spans="1:7" x14ac:dyDescent="0.2">
      <c r="A6" s="8" t="s">
        <v>19</v>
      </c>
      <c r="B6" s="9">
        <v>41</v>
      </c>
      <c r="C6" s="9">
        <v>12</v>
      </c>
      <c r="D6" s="10">
        <f t="shared" si="1"/>
        <v>0.29268292682926828</v>
      </c>
      <c r="E6" s="11">
        <v>391</v>
      </c>
      <c r="F6" s="11">
        <f>E6/E15</f>
        <v>6.2420178799489141E-2</v>
      </c>
      <c r="G6" s="11">
        <f t="shared" si="0"/>
        <v>1.8269320624240724E-2</v>
      </c>
    </row>
    <row r="7" spans="1:7" x14ac:dyDescent="0.2">
      <c r="A7" s="8" t="s">
        <v>13</v>
      </c>
      <c r="B7" s="9">
        <v>39</v>
      </c>
      <c r="C7" s="9">
        <v>24</v>
      </c>
      <c r="D7" s="10">
        <f t="shared" si="1"/>
        <v>0.61538461538461542</v>
      </c>
      <c r="E7" s="11">
        <v>428</v>
      </c>
      <c r="F7" s="11">
        <f>E7/E15</f>
        <v>6.8326947637292468E-2</v>
      </c>
      <c r="G7" s="11">
        <f t="shared" si="0"/>
        <v>4.2047352392179979E-2</v>
      </c>
    </row>
    <row r="8" spans="1:7" x14ac:dyDescent="0.2">
      <c r="A8" s="8" t="s">
        <v>12</v>
      </c>
      <c r="B8" s="9">
        <v>44</v>
      </c>
      <c r="C8" s="9">
        <v>37</v>
      </c>
      <c r="D8" s="10">
        <f t="shared" si="1"/>
        <v>0.84090909090909094</v>
      </c>
      <c r="E8" s="11">
        <v>389</v>
      </c>
      <c r="F8" s="11">
        <f>E8/E15</f>
        <v>6.2100893997445721E-2</v>
      </c>
      <c r="G8" s="11">
        <f t="shared" si="0"/>
        <v>5.2221206316033907E-2</v>
      </c>
    </row>
    <row r="9" spans="1:7" x14ac:dyDescent="0.2">
      <c r="A9" s="8" t="s">
        <v>11</v>
      </c>
      <c r="B9" s="9">
        <v>52</v>
      </c>
      <c r="C9" s="9">
        <v>14</v>
      </c>
      <c r="D9" s="10">
        <f t="shared" si="1"/>
        <v>0.26923076923076922</v>
      </c>
      <c r="E9" s="11">
        <v>329</v>
      </c>
      <c r="F9" s="11">
        <f>E9/E15</f>
        <v>5.2522349936143041E-2</v>
      </c>
      <c r="G9" s="11">
        <f t="shared" si="0"/>
        <v>1.4140632675115434E-2</v>
      </c>
    </row>
    <row r="10" spans="1:7" x14ac:dyDescent="0.2">
      <c r="A10" s="8" t="s">
        <v>10</v>
      </c>
      <c r="B10" s="9">
        <f>23+12</f>
        <v>35</v>
      </c>
      <c r="C10" s="9">
        <f>8+7</f>
        <v>15</v>
      </c>
      <c r="D10" s="10">
        <f t="shared" si="1"/>
        <v>0.42857142857142855</v>
      </c>
      <c r="E10" s="11">
        <v>409</v>
      </c>
      <c r="F10" s="11">
        <f>E10/E15</f>
        <v>6.5293742017879949E-2</v>
      </c>
      <c r="G10" s="11">
        <f t="shared" si="0"/>
        <v>2.7983032293377119E-2</v>
      </c>
    </row>
    <row r="11" spans="1:7" x14ac:dyDescent="0.2">
      <c r="A11" s="8" t="s">
        <v>9</v>
      </c>
      <c r="B11" s="9">
        <f>17+37</f>
        <v>54</v>
      </c>
      <c r="C11" s="9">
        <f>3+11</f>
        <v>14</v>
      </c>
      <c r="D11" s="10">
        <f t="shared" si="1"/>
        <v>0.25925925925925924</v>
      </c>
      <c r="E11" s="11">
        <v>402</v>
      </c>
      <c r="F11" s="11">
        <f>E11/E15</f>
        <v>6.417624521072797E-2</v>
      </c>
      <c r="G11" s="11">
        <f t="shared" si="0"/>
        <v>1.6638285795373919E-2</v>
      </c>
    </row>
    <row r="12" spans="1:7" x14ac:dyDescent="0.2">
      <c r="A12" s="8" t="s">
        <v>8</v>
      </c>
      <c r="B12" s="9">
        <v>29</v>
      </c>
      <c r="C12" s="9">
        <v>14</v>
      </c>
      <c r="D12" s="10">
        <f t="shared" si="1"/>
        <v>0.48275862068965519</v>
      </c>
      <c r="E12" s="11">
        <v>387</v>
      </c>
      <c r="F12" s="11">
        <f>E12/E15</f>
        <v>6.17816091954023E-2</v>
      </c>
      <c r="G12" s="11">
        <f t="shared" si="0"/>
        <v>2.9825604439159732E-2</v>
      </c>
    </row>
    <row r="13" spans="1:7" x14ac:dyDescent="0.2">
      <c r="A13" s="8" t="s">
        <v>7</v>
      </c>
      <c r="B13" s="9">
        <v>36</v>
      </c>
      <c r="C13" s="9">
        <v>16</v>
      </c>
      <c r="D13" s="10">
        <f t="shared" si="1"/>
        <v>0.44444444444444442</v>
      </c>
      <c r="E13" s="11">
        <v>473</v>
      </c>
      <c r="F13" s="11">
        <f>E13/E15</f>
        <v>7.5510855683269471E-2</v>
      </c>
      <c r="G13" s="11">
        <f t="shared" si="0"/>
        <v>3.3560380303675322E-2</v>
      </c>
    </row>
    <row r="14" spans="1:7" x14ac:dyDescent="0.2">
      <c r="A14" s="8" t="s">
        <v>6</v>
      </c>
      <c r="B14" s="9">
        <v>46</v>
      </c>
      <c r="C14" s="9">
        <v>33</v>
      </c>
      <c r="D14" s="10">
        <f>C14/B14</f>
        <v>0.71739130434782605</v>
      </c>
      <c r="E14" s="11">
        <v>405</v>
      </c>
      <c r="F14" s="11">
        <f>E14/E15</f>
        <v>6.4655172413793108E-2</v>
      </c>
      <c r="G14" s="11">
        <f t="shared" si="0"/>
        <v>4.638305847076462E-2</v>
      </c>
    </row>
    <row r="15" spans="1:7" x14ac:dyDescent="0.2">
      <c r="A15" s="12" t="s">
        <v>5</v>
      </c>
      <c r="B15" s="13">
        <f>SUM(B2:B14)</f>
        <v>525</v>
      </c>
      <c r="C15" s="13">
        <f>SUM(C2:C14)</f>
        <v>242</v>
      </c>
      <c r="D15" s="14">
        <f>C15/B15</f>
        <v>0.46095238095238095</v>
      </c>
      <c r="E15" s="15">
        <f>SUM(E2:E14)</f>
        <v>6264</v>
      </c>
      <c r="F15" s="16">
        <v>1</v>
      </c>
      <c r="G15" s="15">
        <f>SUM(G2:G14)</f>
        <v>0.38919652501632812</v>
      </c>
    </row>
    <row r="16" spans="1:7" x14ac:dyDescent="0.2">
      <c r="A16" s="8"/>
      <c r="B16" s="17"/>
      <c r="C16" s="17"/>
      <c r="D16" s="17"/>
      <c r="E16" s="17"/>
      <c r="F16" s="17"/>
      <c r="G16" s="17"/>
    </row>
    <row r="17" spans="1:7" x14ac:dyDescent="0.2">
      <c r="A17" s="8"/>
      <c r="B17" s="18"/>
      <c r="C17" s="18"/>
      <c r="D17" s="18"/>
      <c r="E17" s="18"/>
      <c r="G17" s="17"/>
    </row>
    <row r="18" spans="1:7" x14ac:dyDescent="0.2">
      <c r="A18" s="20"/>
      <c r="B18" s="21"/>
      <c r="C18" s="21"/>
      <c r="D18" s="21"/>
      <c r="E18" s="21"/>
      <c r="F18" s="21"/>
      <c r="G18" s="21"/>
    </row>
    <row r="19" spans="1:7" x14ac:dyDescent="0.2">
      <c r="A19" s="20"/>
      <c r="B19" s="20"/>
      <c r="C19" s="20"/>
      <c r="D19" s="20"/>
      <c r="E19" s="20"/>
      <c r="F19" s="20"/>
      <c r="G19" s="21"/>
    </row>
    <row r="20" spans="1:7" x14ac:dyDescent="0.2">
      <c r="A20" s="20"/>
      <c r="B20" s="20"/>
      <c r="C20" s="20"/>
      <c r="D20" s="20"/>
      <c r="E20" s="20"/>
      <c r="F20" s="20"/>
      <c r="G20" s="20"/>
    </row>
    <row r="21" spans="1:7" x14ac:dyDescent="0.2">
      <c r="A21" s="20"/>
      <c r="B21" s="20"/>
      <c r="C21" s="20"/>
      <c r="D21" s="20"/>
      <c r="E21" s="20"/>
      <c r="F21" s="20"/>
      <c r="G21" s="20"/>
    </row>
    <row r="22" spans="1:7" x14ac:dyDescent="0.2">
      <c r="A22" s="20"/>
      <c r="B22" s="21"/>
      <c r="C22" s="20"/>
      <c r="D22" s="20"/>
      <c r="E22" s="20"/>
      <c r="F22" s="20"/>
      <c r="G22" s="20"/>
    </row>
    <row r="23" spans="1:7" x14ac:dyDescent="0.2">
      <c r="A23" s="20"/>
      <c r="B23" s="21"/>
      <c r="G23" s="20"/>
    </row>
    <row r="24" spans="1:7" x14ac:dyDescent="0.2">
      <c r="A24" s="20"/>
      <c r="B24" s="20"/>
      <c r="C24" s="20"/>
      <c r="D24" s="20"/>
      <c r="E24" s="20"/>
      <c r="F24" s="20"/>
      <c r="G24" s="20"/>
    </row>
    <row r="25" spans="1:7" x14ac:dyDescent="0.2">
      <c r="A25" s="8"/>
      <c r="B25" s="17"/>
      <c r="C25" s="17"/>
      <c r="D25" s="17"/>
      <c r="E25" s="17"/>
      <c r="F25" s="17"/>
      <c r="G25" s="17"/>
    </row>
    <row r="26" spans="1:7" x14ac:dyDescent="0.2">
      <c r="A26" s="8"/>
      <c r="B26" s="17"/>
      <c r="C26" s="17"/>
      <c r="D26" s="17"/>
      <c r="E26" s="17"/>
      <c r="F26" s="17"/>
      <c r="G26" s="17"/>
    </row>
    <row r="27" spans="1:7" x14ac:dyDescent="0.2">
      <c r="A27" s="8"/>
      <c r="B27" s="17"/>
      <c r="C27" s="17"/>
      <c r="D27" s="17"/>
      <c r="E27" s="17"/>
      <c r="F27" s="17"/>
      <c r="G27" s="17"/>
    </row>
    <row r="28" spans="1:7" x14ac:dyDescent="0.2">
      <c r="A28" s="8"/>
      <c r="B28" s="17"/>
      <c r="C28" s="17"/>
      <c r="D28" s="17"/>
      <c r="E28" s="17"/>
      <c r="F28" s="17"/>
      <c r="G28" s="17"/>
    </row>
    <row r="32" spans="1:7" x14ac:dyDescent="0.2">
      <c r="B32" s="22"/>
      <c r="C32" s="22"/>
      <c r="D32" s="22"/>
      <c r="E32" s="22"/>
    </row>
    <row r="33" spans="2:5" x14ac:dyDescent="0.2">
      <c r="B33" s="23"/>
      <c r="C33" s="23"/>
      <c r="D33" s="23"/>
      <c r="E33" s="23"/>
    </row>
    <row r="36" spans="2:5" x14ac:dyDescent="0.2">
      <c r="B36" s="22"/>
      <c r="C36" s="22"/>
      <c r="D36" s="22"/>
      <c r="E36" s="22"/>
    </row>
    <row r="37" spans="2:5" x14ac:dyDescent="0.2">
      <c r="B37" s="23"/>
      <c r="C37" s="23"/>
      <c r="D37" s="23"/>
      <c r="E37" s="23"/>
    </row>
    <row r="40" spans="2:5" x14ac:dyDescent="0.2">
      <c r="B40" s="22"/>
      <c r="C40" s="22"/>
      <c r="D40" s="22"/>
      <c r="E40" s="22"/>
    </row>
    <row r="41" spans="2:5" x14ac:dyDescent="0.2">
      <c r="B41" s="23"/>
      <c r="C41" s="23"/>
      <c r="D41" s="23"/>
      <c r="E41" s="23"/>
    </row>
    <row r="46" spans="2:5" x14ac:dyDescent="0.2">
      <c r="B46" s="22"/>
      <c r="C46" s="22"/>
      <c r="D46" s="22"/>
      <c r="E46" s="22"/>
    </row>
  </sheetData>
  <pageMargins left="0.7" right="0.7" top="0.75" bottom="0.75" header="0.3" footer="0.3"/>
  <ignoredErrors>
    <ignoredError sqref="D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4414-D533-8045-9CEC-A7256F416CB0}">
  <dimension ref="A1:P526"/>
  <sheetViews>
    <sheetView showGridLines="0" zoomScale="85" zoomScaleNormal="90" workbookViewId="0">
      <pane xSplit="1" topLeftCell="B1" activePane="topRight" state="frozen"/>
      <selection pane="topRight" activeCell="O60" sqref="O60"/>
    </sheetView>
  </sheetViews>
  <sheetFormatPr baseColWidth="10" defaultRowHeight="16" x14ac:dyDescent="0.2"/>
  <cols>
    <col min="1" max="1" width="10.83203125" style="24"/>
  </cols>
  <sheetData>
    <row r="1" spans="1:16" x14ac:dyDescent="0.2">
      <c r="A1" s="1" t="s">
        <v>20</v>
      </c>
      <c r="B1" s="1" t="s">
        <v>18</v>
      </c>
      <c r="C1" s="1" t="s">
        <v>17</v>
      </c>
      <c r="D1" s="1" t="s">
        <v>16</v>
      </c>
      <c r="E1" s="1" t="s">
        <v>15</v>
      </c>
      <c r="F1" s="1" t="s">
        <v>19</v>
      </c>
      <c r="G1" s="1" t="s">
        <v>13</v>
      </c>
      <c r="H1" s="1" t="s">
        <v>12</v>
      </c>
      <c r="I1" s="1" t="s">
        <v>11</v>
      </c>
      <c r="J1" s="1" t="s">
        <v>10</v>
      </c>
      <c r="K1" s="1" t="s">
        <v>9</v>
      </c>
      <c r="L1" s="1" t="s">
        <v>8</v>
      </c>
      <c r="M1" s="1" t="s">
        <v>7</v>
      </c>
      <c r="N1" s="1" t="s">
        <v>6</v>
      </c>
      <c r="O1" s="3"/>
      <c r="P1" s="1" t="s">
        <v>5</v>
      </c>
    </row>
    <row r="2" spans="1:16" x14ac:dyDescent="0.2">
      <c r="A2" s="24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P2">
        <v>1</v>
      </c>
    </row>
    <row r="3" spans="1:16" x14ac:dyDescent="0.2">
      <c r="A3" s="24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P3">
        <v>1</v>
      </c>
    </row>
    <row r="4" spans="1:16" x14ac:dyDescent="0.2">
      <c r="A4" s="24">
        <v>3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P4">
        <v>1</v>
      </c>
    </row>
    <row r="5" spans="1:16" x14ac:dyDescent="0.2">
      <c r="A5" s="24">
        <v>4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P5">
        <v>1</v>
      </c>
    </row>
    <row r="6" spans="1:16" x14ac:dyDescent="0.2">
      <c r="A6" s="24">
        <v>5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P6">
        <v>1</v>
      </c>
    </row>
    <row r="7" spans="1:16" x14ac:dyDescent="0.2">
      <c r="A7" s="24">
        <v>6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P7">
        <v>1</v>
      </c>
    </row>
    <row r="8" spans="1:16" x14ac:dyDescent="0.2">
      <c r="A8" s="24">
        <v>7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P8">
        <v>1</v>
      </c>
    </row>
    <row r="9" spans="1:16" x14ac:dyDescent="0.2">
      <c r="A9" s="24">
        <v>8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P9">
        <v>1</v>
      </c>
    </row>
    <row r="10" spans="1:16" x14ac:dyDescent="0.2">
      <c r="A10" s="24">
        <v>9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P10">
        <v>1</v>
      </c>
    </row>
    <row r="11" spans="1:16" x14ac:dyDescent="0.2">
      <c r="A11" s="24">
        <v>10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P11">
        <v>1</v>
      </c>
    </row>
    <row r="12" spans="1:16" x14ac:dyDescent="0.2">
      <c r="A12" s="24">
        <v>11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P12">
        <v>1</v>
      </c>
    </row>
    <row r="13" spans="1:16" x14ac:dyDescent="0.2">
      <c r="A13" s="24">
        <v>12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P13">
        <v>1</v>
      </c>
    </row>
    <row r="14" spans="1:16" x14ac:dyDescent="0.2">
      <c r="A14" s="24">
        <v>13</v>
      </c>
      <c r="B14">
        <v>1</v>
      </c>
      <c r="C14">
        <v>0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P14">
        <v>1</v>
      </c>
    </row>
    <row r="15" spans="1:16" x14ac:dyDescent="0.2">
      <c r="A15" s="24">
        <v>14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P15">
        <v>1</v>
      </c>
    </row>
    <row r="16" spans="1:16" x14ac:dyDescent="0.2">
      <c r="A16" s="24">
        <v>15</v>
      </c>
      <c r="B16">
        <v>0</v>
      </c>
      <c r="C16">
        <v>0</v>
      </c>
      <c r="D16">
        <v>1</v>
      </c>
      <c r="E16">
        <v>1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0</v>
      </c>
      <c r="M16">
        <v>1</v>
      </c>
      <c r="N16">
        <v>1</v>
      </c>
      <c r="P16">
        <v>1</v>
      </c>
    </row>
    <row r="17" spans="1:16" x14ac:dyDescent="0.2">
      <c r="A17" s="24">
        <v>16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P17">
        <v>1</v>
      </c>
    </row>
    <row r="18" spans="1:16" x14ac:dyDescent="0.2">
      <c r="A18" s="24">
        <v>17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P18">
        <v>1</v>
      </c>
    </row>
    <row r="19" spans="1:16" x14ac:dyDescent="0.2">
      <c r="A19" s="24">
        <v>18</v>
      </c>
      <c r="B19">
        <v>0</v>
      </c>
      <c r="C19">
        <v>0</v>
      </c>
      <c r="D19">
        <v>1</v>
      </c>
      <c r="E19">
        <v>1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P19">
        <v>1</v>
      </c>
    </row>
    <row r="20" spans="1:16" x14ac:dyDescent="0.2">
      <c r="A20" s="24">
        <v>19</v>
      </c>
      <c r="B20">
        <v>0</v>
      </c>
      <c r="C20">
        <v>0</v>
      </c>
      <c r="D20">
        <v>1</v>
      </c>
      <c r="E20">
        <v>1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P20">
        <v>1</v>
      </c>
    </row>
    <row r="21" spans="1:16" x14ac:dyDescent="0.2">
      <c r="A21" s="24">
        <v>20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P21">
        <v>1</v>
      </c>
    </row>
    <row r="22" spans="1:16" x14ac:dyDescent="0.2">
      <c r="A22" s="24">
        <v>21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P22">
        <v>1</v>
      </c>
    </row>
    <row r="23" spans="1:16" x14ac:dyDescent="0.2">
      <c r="A23" s="24">
        <v>22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P23">
        <v>1</v>
      </c>
    </row>
    <row r="24" spans="1:16" x14ac:dyDescent="0.2">
      <c r="A24" s="24">
        <v>23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P24">
        <v>1</v>
      </c>
    </row>
    <row r="25" spans="1:16" x14ac:dyDescent="0.2">
      <c r="A25" s="24">
        <v>24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P25">
        <v>1</v>
      </c>
    </row>
    <row r="26" spans="1:16" x14ac:dyDescent="0.2">
      <c r="A26" s="24">
        <v>25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P26">
        <v>1</v>
      </c>
    </row>
    <row r="27" spans="1:16" x14ac:dyDescent="0.2">
      <c r="A27" s="24">
        <v>26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P27">
        <v>1</v>
      </c>
    </row>
    <row r="28" spans="1:16" x14ac:dyDescent="0.2">
      <c r="A28" s="24">
        <v>27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P28">
        <v>1</v>
      </c>
    </row>
    <row r="29" spans="1:16" x14ac:dyDescent="0.2">
      <c r="A29" s="24">
        <v>28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P29">
        <v>1</v>
      </c>
    </row>
    <row r="30" spans="1:16" x14ac:dyDescent="0.2">
      <c r="A30" s="24">
        <v>29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P30">
        <v>1</v>
      </c>
    </row>
    <row r="31" spans="1:16" x14ac:dyDescent="0.2">
      <c r="A31" s="24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M31">
        <v>0</v>
      </c>
      <c r="N31">
        <v>1</v>
      </c>
      <c r="P31">
        <v>1</v>
      </c>
    </row>
    <row r="32" spans="1:16" x14ac:dyDescent="0.2">
      <c r="A32" s="24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M32">
        <v>0</v>
      </c>
      <c r="N32">
        <v>1</v>
      </c>
      <c r="P32">
        <v>1</v>
      </c>
    </row>
    <row r="33" spans="1:16" x14ac:dyDescent="0.2">
      <c r="A33" s="24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M33">
        <v>0</v>
      </c>
      <c r="N33">
        <v>1</v>
      </c>
      <c r="P33">
        <v>1</v>
      </c>
    </row>
    <row r="34" spans="1:16" x14ac:dyDescent="0.2">
      <c r="A34" s="2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M34">
        <v>0</v>
      </c>
      <c r="N34">
        <v>1</v>
      </c>
      <c r="P34">
        <v>1</v>
      </c>
    </row>
    <row r="35" spans="1:16" x14ac:dyDescent="0.2">
      <c r="A35" s="24">
        <v>34</v>
      </c>
      <c r="C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M35">
        <v>0</v>
      </c>
      <c r="N35">
        <v>0</v>
      </c>
      <c r="P35">
        <v>1</v>
      </c>
    </row>
    <row r="36" spans="1:16" x14ac:dyDescent="0.2">
      <c r="A36" s="24">
        <v>35</v>
      </c>
      <c r="C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M36">
        <v>0</v>
      </c>
      <c r="N36">
        <v>0</v>
      </c>
      <c r="P36">
        <v>1</v>
      </c>
    </row>
    <row r="37" spans="1:16" x14ac:dyDescent="0.2">
      <c r="A37" s="24">
        <v>36</v>
      </c>
      <c r="C37">
        <v>0</v>
      </c>
      <c r="E37">
        <v>0</v>
      </c>
      <c r="F37">
        <v>0</v>
      </c>
      <c r="G37">
        <v>0</v>
      </c>
      <c r="H37">
        <v>1</v>
      </c>
      <c r="I37">
        <v>0</v>
      </c>
      <c r="K37">
        <v>0</v>
      </c>
      <c r="M37">
        <v>0</v>
      </c>
      <c r="N37">
        <v>0</v>
      </c>
      <c r="P37">
        <v>1</v>
      </c>
    </row>
    <row r="38" spans="1:16" x14ac:dyDescent="0.2">
      <c r="A38" s="24">
        <v>37</v>
      </c>
      <c r="C38">
        <v>0</v>
      </c>
      <c r="E38">
        <v>0</v>
      </c>
      <c r="F38">
        <v>0</v>
      </c>
      <c r="G38">
        <v>0</v>
      </c>
      <c r="H38">
        <v>1</v>
      </c>
      <c r="I38">
        <v>0</v>
      </c>
      <c r="K38">
        <v>0</v>
      </c>
      <c r="N38">
        <v>0</v>
      </c>
      <c r="P38">
        <v>1</v>
      </c>
    </row>
    <row r="39" spans="1:16" x14ac:dyDescent="0.2">
      <c r="A39" s="24">
        <v>38</v>
      </c>
      <c r="C39">
        <v>0</v>
      </c>
      <c r="E39">
        <v>0</v>
      </c>
      <c r="F39">
        <v>0</v>
      </c>
      <c r="G39">
        <v>0</v>
      </c>
      <c r="H39">
        <v>0</v>
      </c>
      <c r="I39">
        <v>0</v>
      </c>
      <c r="K39">
        <v>0</v>
      </c>
      <c r="N39">
        <v>0</v>
      </c>
      <c r="P39">
        <v>1</v>
      </c>
    </row>
    <row r="40" spans="1:16" x14ac:dyDescent="0.2">
      <c r="A40" s="24">
        <v>39</v>
      </c>
      <c r="C40">
        <v>0</v>
      </c>
      <c r="E40">
        <v>0</v>
      </c>
      <c r="F40">
        <v>0</v>
      </c>
      <c r="G40">
        <v>0</v>
      </c>
      <c r="H40">
        <v>0</v>
      </c>
      <c r="I40">
        <v>0</v>
      </c>
      <c r="K40">
        <v>0</v>
      </c>
      <c r="N40">
        <v>0</v>
      </c>
      <c r="P40">
        <v>1</v>
      </c>
    </row>
    <row r="41" spans="1:16" x14ac:dyDescent="0.2">
      <c r="A41" s="24">
        <v>40</v>
      </c>
      <c r="C41">
        <v>0</v>
      </c>
      <c r="E41">
        <v>0</v>
      </c>
      <c r="F41">
        <v>0</v>
      </c>
      <c r="H41">
        <v>0</v>
      </c>
      <c r="I41">
        <v>0</v>
      </c>
      <c r="K41">
        <v>0</v>
      </c>
      <c r="N41">
        <v>0</v>
      </c>
      <c r="P41">
        <v>1</v>
      </c>
    </row>
    <row r="42" spans="1:16" x14ac:dyDescent="0.2">
      <c r="A42" s="24">
        <v>41</v>
      </c>
      <c r="C42">
        <v>0</v>
      </c>
      <c r="F42">
        <v>0</v>
      </c>
      <c r="H42">
        <v>0</v>
      </c>
      <c r="I42">
        <v>0</v>
      </c>
      <c r="K42">
        <v>0</v>
      </c>
      <c r="N42">
        <v>0</v>
      </c>
      <c r="P42">
        <v>1</v>
      </c>
    </row>
    <row r="43" spans="1:16" x14ac:dyDescent="0.2">
      <c r="A43" s="24">
        <v>42</v>
      </c>
      <c r="C43">
        <v>0</v>
      </c>
      <c r="H43">
        <v>0</v>
      </c>
      <c r="I43">
        <v>0</v>
      </c>
      <c r="K43">
        <v>0</v>
      </c>
      <c r="N43">
        <v>0</v>
      </c>
      <c r="P43">
        <v>1</v>
      </c>
    </row>
    <row r="44" spans="1:16" x14ac:dyDescent="0.2">
      <c r="A44" s="24">
        <v>43</v>
      </c>
      <c r="C44">
        <v>0</v>
      </c>
      <c r="H44">
        <v>0</v>
      </c>
      <c r="I44">
        <v>0</v>
      </c>
      <c r="K44">
        <v>0</v>
      </c>
      <c r="N44">
        <v>0</v>
      </c>
      <c r="P44">
        <v>1</v>
      </c>
    </row>
    <row r="45" spans="1:16" x14ac:dyDescent="0.2">
      <c r="A45" s="24">
        <v>44</v>
      </c>
      <c r="H45">
        <v>0</v>
      </c>
      <c r="I45">
        <v>0</v>
      </c>
      <c r="K45">
        <v>0</v>
      </c>
      <c r="N45">
        <v>0</v>
      </c>
      <c r="P45">
        <v>1</v>
      </c>
    </row>
    <row r="46" spans="1:16" x14ac:dyDescent="0.2">
      <c r="A46" s="24">
        <v>45</v>
      </c>
      <c r="I46">
        <v>0</v>
      </c>
      <c r="K46">
        <v>0</v>
      </c>
      <c r="N46">
        <v>0</v>
      </c>
      <c r="P46">
        <v>1</v>
      </c>
    </row>
    <row r="47" spans="1:16" x14ac:dyDescent="0.2">
      <c r="A47" s="24">
        <v>46</v>
      </c>
      <c r="I47">
        <v>0</v>
      </c>
      <c r="K47">
        <v>0</v>
      </c>
      <c r="N47">
        <v>0</v>
      </c>
      <c r="P47">
        <v>1</v>
      </c>
    </row>
    <row r="48" spans="1:16" x14ac:dyDescent="0.2">
      <c r="A48" s="24">
        <v>47</v>
      </c>
      <c r="I48">
        <v>0</v>
      </c>
      <c r="K48">
        <v>0</v>
      </c>
      <c r="P48">
        <v>1</v>
      </c>
    </row>
    <row r="49" spans="1:16" x14ac:dyDescent="0.2">
      <c r="A49" s="24">
        <v>48</v>
      </c>
      <c r="I49">
        <v>0</v>
      </c>
      <c r="K49">
        <v>0</v>
      </c>
      <c r="P49">
        <v>1</v>
      </c>
    </row>
    <row r="50" spans="1:16" x14ac:dyDescent="0.2">
      <c r="A50" s="24">
        <v>49</v>
      </c>
      <c r="I50">
        <v>0</v>
      </c>
      <c r="K50">
        <v>0</v>
      </c>
      <c r="P50">
        <v>1</v>
      </c>
    </row>
    <row r="51" spans="1:16" x14ac:dyDescent="0.2">
      <c r="A51" s="24">
        <v>50</v>
      </c>
      <c r="I51">
        <v>0</v>
      </c>
      <c r="K51">
        <v>0</v>
      </c>
      <c r="P51">
        <v>1</v>
      </c>
    </row>
    <row r="52" spans="1:16" x14ac:dyDescent="0.2">
      <c r="A52" s="24">
        <v>51</v>
      </c>
      <c r="I52">
        <v>0</v>
      </c>
      <c r="K52">
        <v>0</v>
      </c>
      <c r="P52">
        <v>1</v>
      </c>
    </row>
    <row r="53" spans="1:16" x14ac:dyDescent="0.2">
      <c r="A53" s="24">
        <v>52</v>
      </c>
      <c r="I53">
        <v>0</v>
      </c>
      <c r="K53">
        <v>0</v>
      </c>
      <c r="P53">
        <v>1</v>
      </c>
    </row>
    <row r="54" spans="1:16" x14ac:dyDescent="0.2">
      <c r="A54" s="24">
        <v>53</v>
      </c>
      <c r="K54">
        <v>0</v>
      </c>
      <c r="P54">
        <v>1</v>
      </c>
    </row>
    <row r="55" spans="1:16" x14ac:dyDescent="0.2">
      <c r="A55" s="24">
        <v>54</v>
      </c>
      <c r="K55">
        <v>0</v>
      </c>
      <c r="P55">
        <v>1</v>
      </c>
    </row>
    <row r="56" spans="1:16" x14ac:dyDescent="0.2">
      <c r="P56">
        <v>1</v>
      </c>
    </row>
    <row r="57" spans="1:16" x14ac:dyDescent="0.2">
      <c r="P57">
        <v>1</v>
      </c>
    </row>
    <row r="58" spans="1:16" x14ac:dyDescent="0.2">
      <c r="A58" s="1"/>
      <c r="B58" s="1" t="s">
        <v>18</v>
      </c>
      <c r="C58" s="1" t="s">
        <v>17</v>
      </c>
      <c r="D58" s="1" t="s">
        <v>16</v>
      </c>
      <c r="E58" s="1" t="s">
        <v>15</v>
      </c>
      <c r="F58" s="1" t="s">
        <v>14</v>
      </c>
      <c r="G58" s="1" t="s">
        <v>13</v>
      </c>
      <c r="H58" s="1" t="s">
        <v>12</v>
      </c>
      <c r="I58" s="1" t="s">
        <v>11</v>
      </c>
      <c r="J58" s="1" t="s">
        <v>10</v>
      </c>
      <c r="K58" s="1" t="s">
        <v>9</v>
      </c>
      <c r="L58" s="2" t="s">
        <v>8</v>
      </c>
      <c r="M58" s="2" t="s">
        <v>7</v>
      </c>
      <c r="N58" s="1" t="s">
        <v>6</v>
      </c>
      <c r="O58" s="1" t="s">
        <v>5</v>
      </c>
      <c r="P58">
        <v>1</v>
      </c>
    </row>
    <row r="59" spans="1:16" x14ac:dyDescent="0.2">
      <c r="A59" s="24" t="s">
        <v>4</v>
      </c>
      <c r="B59">
        <f>SUM(B2:B34)/33</f>
        <v>0.39393939393939392</v>
      </c>
      <c r="C59">
        <f>SUM(C2:C44)/43</f>
        <v>4.6511627906976744E-2</v>
      </c>
      <c r="D59">
        <f>SUM(D2:D34)/33</f>
        <v>0.87878787878787878</v>
      </c>
      <c r="E59">
        <f>SUM(E2:E41)/40</f>
        <v>0.47499999999999998</v>
      </c>
      <c r="F59">
        <f>SUM(F2:F42)/41</f>
        <v>0.29268292682926828</v>
      </c>
      <c r="G59">
        <f>SUM(G2:G40)/39</f>
        <v>0.61538461538461542</v>
      </c>
      <c r="H59">
        <f>SUM(H2:H45)/44</f>
        <v>0.84090909090909094</v>
      </c>
      <c r="I59">
        <f>SUM(I2:I53)/52</f>
        <v>0.26923076923076922</v>
      </c>
      <c r="J59">
        <f>SUM(J2:J36)/35</f>
        <v>0.42857142857142855</v>
      </c>
      <c r="K59">
        <f>SUM(K2:K55)/54</f>
        <v>0.25925925925925924</v>
      </c>
      <c r="L59">
        <f>SUM(L2:L30)/29</f>
        <v>0.48275862068965519</v>
      </c>
      <c r="M59">
        <f>SUM(M2:M37)/36</f>
        <v>0.44444444444444442</v>
      </c>
      <c r="N59">
        <f>SUM(N2:N47)/46</f>
        <v>0.71739130434782605</v>
      </c>
      <c r="O59">
        <f>SUM(P2:P526)/525</f>
        <v>0.46095238095238095</v>
      </c>
      <c r="P59">
        <v>1</v>
      </c>
    </row>
    <row r="60" spans="1:16" x14ac:dyDescent="0.2">
      <c r="A60" s="24" t="s">
        <v>3</v>
      </c>
      <c r="B60">
        <f>STDEV(B2:B34)</f>
        <v>0.49619766344887317</v>
      </c>
      <c r="C60">
        <f>STDEV(C2:C44)</f>
        <v>0.21308263231644636</v>
      </c>
      <c r="D60">
        <f>STDEV(D2:D34)</f>
        <v>0.33143398263980844</v>
      </c>
      <c r="E60">
        <f>STDEV(E2:E41)</f>
        <v>0.50573632534081503</v>
      </c>
      <c r="F60">
        <f>STDEV(F2:F42)</f>
        <v>0.46064641749526236</v>
      </c>
      <c r="G60">
        <f>STDEV(G2:G40)</f>
        <v>0.49286405809014416</v>
      </c>
      <c r="H60">
        <f>STDEV(H2:H45)</f>
        <v>0.36998942902446824</v>
      </c>
      <c r="I60">
        <f>STDEV(I2:I53)</f>
        <v>0.44788761788017434</v>
      </c>
      <c r="J60">
        <f>STDEV(J2:J36)</f>
        <v>0.50209644525343378</v>
      </c>
      <c r="K60">
        <f>STDEV(K2:K55)</f>
        <v>0.44234304049988876</v>
      </c>
      <c r="L60">
        <f>STDEV(L2:L30)</f>
        <v>0.5085476277156078</v>
      </c>
      <c r="M60">
        <f>STDEV(M2:M37)</f>
        <v>0.50395263067896967</v>
      </c>
      <c r="N60">
        <f>STDEV(N2:N47)</f>
        <v>0.45524320622233805</v>
      </c>
      <c r="O60">
        <f>STDEV(P2:P526)</f>
        <v>0.49894836698694445</v>
      </c>
      <c r="P60">
        <v>1</v>
      </c>
    </row>
    <row r="61" spans="1:16" x14ac:dyDescent="0.2">
      <c r="A61" s="24" t="s">
        <v>2</v>
      </c>
      <c r="B61">
        <f>SQRT(33)</f>
        <v>5.7445626465380286</v>
      </c>
      <c r="C61">
        <f>SQRT(43)</f>
        <v>6.5574385243020004</v>
      </c>
      <c r="D61">
        <f>SQRT(33)</f>
        <v>5.7445626465380286</v>
      </c>
      <c r="E61">
        <f>SQRT(40)</f>
        <v>6.324555320336759</v>
      </c>
      <c r="F61">
        <f>SQRT(41)</f>
        <v>6.4031242374328485</v>
      </c>
      <c r="G61">
        <f>SQRT(39)</f>
        <v>6.2449979983983983</v>
      </c>
      <c r="H61">
        <f>SQRT(44)</f>
        <v>6.6332495807107996</v>
      </c>
      <c r="I61">
        <f>SQRT(52)</f>
        <v>7.2111025509279782</v>
      </c>
      <c r="J61">
        <f>SQRT(35)</f>
        <v>5.9160797830996161</v>
      </c>
      <c r="K61">
        <f>SQRT(54)</f>
        <v>7.3484692283495345</v>
      </c>
      <c r="L61">
        <f>SQRT(29)</f>
        <v>5.3851648071345037</v>
      </c>
      <c r="M61">
        <f>SQRT(36)</f>
        <v>6</v>
      </c>
      <c r="N61">
        <f>SQRT(46)</f>
        <v>6.7823299831252681</v>
      </c>
      <c r="O61">
        <f>SQRT(525)</f>
        <v>22.912878474779198</v>
      </c>
      <c r="P61">
        <v>1</v>
      </c>
    </row>
    <row r="62" spans="1:16" x14ac:dyDescent="0.2">
      <c r="A62" s="24" t="s">
        <v>1</v>
      </c>
      <c r="B62">
        <f>B60/B61</f>
        <v>8.6376926143874086E-2</v>
      </c>
      <c r="C62">
        <f>C60/C61</f>
        <v>3.2494796790966139E-2</v>
      </c>
      <c r="D62">
        <f>D60/D61</f>
        <v>5.7695250801999304E-2</v>
      </c>
      <c r="E62">
        <f>E60/E61</f>
        <v>7.9963934178045329E-2</v>
      </c>
      <c r="F62">
        <f>F60/F61</f>
        <v>7.1940883920744519E-2</v>
      </c>
      <c r="G62">
        <f>G60/G61</f>
        <v>7.8921411698857996E-2</v>
      </c>
      <c r="H62">
        <f>H60/H61</f>
        <v>5.5778005112363228E-2</v>
      </c>
      <c r="I62">
        <f>I60/I61</f>
        <v>6.2110837381245787E-2</v>
      </c>
      <c r="J62">
        <f>J60/J61</f>
        <v>8.4869789398000647E-2</v>
      </c>
      <c r="K62">
        <f>K60/K61</f>
        <v>6.019526336088897E-2</v>
      </c>
      <c r="L62">
        <f>L60/L61</f>
        <v>9.4434923707787263E-2</v>
      </c>
      <c r="M62">
        <f>M60/M61</f>
        <v>8.3992105113161616E-2</v>
      </c>
      <c r="N62">
        <f>N60/N61</f>
        <v>6.7121948851648766E-2</v>
      </c>
      <c r="O62">
        <f>O60/O61</f>
        <v>2.1775891996116941E-2</v>
      </c>
      <c r="P62">
        <v>1</v>
      </c>
    </row>
    <row r="63" spans="1:16" x14ac:dyDescent="0.2">
      <c r="A63" s="24" t="s">
        <v>0</v>
      </c>
      <c r="B63">
        <f>1.96*B62</f>
        <v>0.16929877524199322</v>
      </c>
      <c r="C63">
        <f>1.96*C62</f>
        <v>6.3689801710293634E-2</v>
      </c>
      <c r="D63">
        <f>1.96*D62</f>
        <v>0.11308269157191864</v>
      </c>
      <c r="E63">
        <f>1.96*E62</f>
        <v>0.15672931098896883</v>
      </c>
      <c r="F63">
        <f>1.96*F62</f>
        <v>0.14100413248465926</v>
      </c>
      <c r="G63">
        <f>1.96*G62</f>
        <v>0.15468596692976166</v>
      </c>
      <c r="H63">
        <f>1.96*H62</f>
        <v>0.10932489002023192</v>
      </c>
      <c r="I63">
        <f>1.96*I62</f>
        <v>0.12173724126724174</v>
      </c>
      <c r="J63">
        <f>1.96*J62</f>
        <v>0.16634478722008125</v>
      </c>
      <c r="K63">
        <f>1.96*K62</f>
        <v>0.11798271618734238</v>
      </c>
      <c r="L63">
        <f>1.96*L62</f>
        <v>0.18509245046726303</v>
      </c>
      <c r="M63">
        <f>1.96*M62</f>
        <v>0.16462452602179675</v>
      </c>
      <c r="N63">
        <f>1.96*N62</f>
        <v>0.13155901974923159</v>
      </c>
      <c r="O63">
        <f>1.96*O62</f>
        <v>4.2680748312389202E-2</v>
      </c>
      <c r="P63">
        <v>1</v>
      </c>
    </row>
    <row r="64" spans="1:16" x14ac:dyDescent="0.2">
      <c r="P64">
        <v>1</v>
      </c>
    </row>
    <row r="65" spans="16:16" x14ac:dyDescent="0.2">
      <c r="P65">
        <v>1</v>
      </c>
    </row>
    <row r="66" spans="16:16" x14ac:dyDescent="0.2">
      <c r="P66">
        <v>1</v>
      </c>
    </row>
    <row r="67" spans="16:16" x14ac:dyDescent="0.2">
      <c r="P67">
        <v>1</v>
      </c>
    </row>
    <row r="68" spans="16:16" x14ac:dyDescent="0.2">
      <c r="P68">
        <v>1</v>
      </c>
    </row>
    <row r="69" spans="16:16" x14ac:dyDescent="0.2">
      <c r="P69">
        <v>1</v>
      </c>
    </row>
    <row r="70" spans="16:16" x14ac:dyDescent="0.2">
      <c r="P70">
        <v>1</v>
      </c>
    </row>
    <row r="71" spans="16:16" x14ac:dyDescent="0.2">
      <c r="P71">
        <v>1</v>
      </c>
    </row>
    <row r="72" spans="16:16" x14ac:dyDescent="0.2">
      <c r="P72">
        <v>1</v>
      </c>
    </row>
    <row r="73" spans="16:16" x14ac:dyDescent="0.2">
      <c r="P73">
        <v>1</v>
      </c>
    </row>
    <row r="74" spans="16:16" x14ac:dyDescent="0.2">
      <c r="P74">
        <v>1</v>
      </c>
    </row>
    <row r="75" spans="16:16" x14ac:dyDescent="0.2">
      <c r="P75">
        <v>1</v>
      </c>
    </row>
    <row r="76" spans="16:16" x14ac:dyDescent="0.2">
      <c r="P76">
        <v>1</v>
      </c>
    </row>
    <row r="77" spans="16:16" x14ac:dyDescent="0.2">
      <c r="P77">
        <v>1</v>
      </c>
    </row>
    <row r="78" spans="16:16" x14ac:dyDescent="0.2">
      <c r="P78">
        <v>1</v>
      </c>
    </row>
    <row r="79" spans="16:16" x14ac:dyDescent="0.2">
      <c r="P79">
        <v>1</v>
      </c>
    </row>
    <row r="80" spans="16:16" x14ac:dyDescent="0.2">
      <c r="P80">
        <v>1</v>
      </c>
    </row>
    <row r="81" spans="16:16" x14ac:dyDescent="0.2">
      <c r="P81">
        <v>1</v>
      </c>
    </row>
    <row r="82" spans="16:16" x14ac:dyDescent="0.2">
      <c r="P82">
        <v>1</v>
      </c>
    </row>
    <row r="83" spans="16:16" x14ac:dyDescent="0.2">
      <c r="P83">
        <v>1</v>
      </c>
    </row>
    <row r="84" spans="16:16" x14ac:dyDescent="0.2">
      <c r="P84">
        <v>1</v>
      </c>
    </row>
    <row r="85" spans="16:16" x14ac:dyDescent="0.2">
      <c r="P85">
        <v>1</v>
      </c>
    </row>
    <row r="86" spans="16:16" x14ac:dyDescent="0.2">
      <c r="P86">
        <v>1</v>
      </c>
    </row>
    <row r="87" spans="16:16" x14ac:dyDescent="0.2">
      <c r="P87">
        <v>1</v>
      </c>
    </row>
    <row r="88" spans="16:16" x14ac:dyDescent="0.2">
      <c r="P88">
        <v>1</v>
      </c>
    </row>
    <row r="89" spans="16:16" x14ac:dyDescent="0.2">
      <c r="P89">
        <v>1</v>
      </c>
    </row>
    <row r="90" spans="16:16" x14ac:dyDescent="0.2">
      <c r="P90">
        <v>1</v>
      </c>
    </row>
    <row r="91" spans="16:16" x14ac:dyDescent="0.2">
      <c r="P91">
        <v>1</v>
      </c>
    </row>
    <row r="92" spans="16:16" x14ac:dyDescent="0.2">
      <c r="P92">
        <v>1</v>
      </c>
    </row>
    <row r="93" spans="16:16" x14ac:dyDescent="0.2">
      <c r="P93">
        <v>1</v>
      </c>
    </row>
    <row r="94" spans="16:16" x14ac:dyDescent="0.2">
      <c r="P94">
        <v>1</v>
      </c>
    </row>
    <row r="95" spans="16:16" x14ac:dyDescent="0.2">
      <c r="P95">
        <v>1</v>
      </c>
    </row>
    <row r="96" spans="16:16" x14ac:dyDescent="0.2">
      <c r="P96">
        <v>1</v>
      </c>
    </row>
    <row r="97" spans="16:16" x14ac:dyDescent="0.2">
      <c r="P97">
        <v>1</v>
      </c>
    </row>
    <row r="98" spans="16:16" x14ac:dyDescent="0.2">
      <c r="P98">
        <v>1</v>
      </c>
    </row>
    <row r="99" spans="16:16" x14ac:dyDescent="0.2">
      <c r="P99">
        <v>1</v>
      </c>
    </row>
    <row r="100" spans="16:16" x14ac:dyDescent="0.2">
      <c r="P100">
        <v>1</v>
      </c>
    </row>
    <row r="101" spans="16:16" x14ac:dyDescent="0.2">
      <c r="P101">
        <v>1</v>
      </c>
    </row>
    <row r="102" spans="16:16" x14ac:dyDescent="0.2">
      <c r="P102">
        <v>1</v>
      </c>
    </row>
    <row r="103" spans="16:16" x14ac:dyDescent="0.2">
      <c r="P103">
        <v>1</v>
      </c>
    </row>
    <row r="104" spans="16:16" x14ac:dyDescent="0.2">
      <c r="P104">
        <v>1</v>
      </c>
    </row>
    <row r="105" spans="16:16" x14ac:dyDescent="0.2">
      <c r="P105">
        <v>1</v>
      </c>
    </row>
    <row r="106" spans="16:16" x14ac:dyDescent="0.2">
      <c r="P106">
        <v>1</v>
      </c>
    </row>
    <row r="107" spans="16:16" x14ac:dyDescent="0.2">
      <c r="P107">
        <v>1</v>
      </c>
    </row>
    <row r="108" spans="16:16" x14ac:dyDescent="0.2">
      <c r="P108">
        <v>1</v>
      </c>
    </row>
    <row r="109" spans="16:16" x14ac:dyDescent="0.2">
      <c r="P109">
        <v>1</v>
      </c>
    </row>
    <row r="110" spans="16:16" x14ac:dyDescent="0.2">
      <c r="P110">
        <v>1</v>
      </c>
    </row>
    <row r="111" spans="16:16" x14ac:dyDescent="0.2">
      <c r="P111">
        <v>1</v>
      </c>
    </row>
    <row r="112" spans="16:16" x14ac:dyDescent="0.2">
      <c r="P112">
        <v>1</v>
      </c>
    </row>
    <row r="113" spans="16:16" x14ac:dyDescent="0.2">
      <c r="P113">
        <v>1</v>
      </c>
    </row>
    <row r="114" spans="16:16" x14ac:dyDescent="0.2">
      <c r="P114">
        <v>1</v>
      </c>
    </row>
    <row r="115" spans="16:16" x14ac:dyDescent="0.2">
      <c r="P115">
        <v>1</v>
      </c>
    </row>
    <row r="116" spans="16:16" x14ac:dyDescent="0.2">
      <c r="P116">
        <v>1</v>
      </c>
    </row>
    <row r="117" spans="16:16" x14ac:dyDescent="0.2">
      <c r="P117">
        <v>1</v>
      </c>
    </row>
    <row r="118" spans="16:16" x14ac:dyDescent="0.2">
      <c r="P118">
        <v>1</v>
      </c>
    </row>
    <row r="119" spans="16:16" x14ac:dyDescent="0.2">
      <c r="P119">
        <v>1</v>
      </c>
    </row>
    <row r="120" spans="16:16" x14ac:dyDescent="0.2">
      <c r="P120">
        <v>1</v>
      </c>
    </row>
    <row r="121" spans="16:16" x14ac:dyDescent="0.2">
      <c r="P121">
        <v>1</v>
      </c>
    </row>
    <row r="122" spans="16:16" x14ac:dyDescent="0.2">
      <c r="P122">
        <v>1</v>
      </c>
    </row>
    <row r="123" spans="16:16" x14ac:dyDescent="0.2">
      <c r="P123">
        <v>1</v>
      </c>
    </row>
    <row r="124" spans="16:16" x14ac:dyDescent="0.2">
      <c r="P124">
        <v>1</v>
      </c>
    </row>
    <row r="125" spans="16:16" x14ac:dyDescent="0.2">
      <c r="P125">
        <v>1</v>
      </c>
    </row>
    <row r="126" spans="16:16" x14ac:dyDescent="0.2">
      <c r="P126">
        <v>1</v>
      </c>
    </row>
    <row r="127" spans="16:16" x14ac:dyDescent="0.2">
      <c r="P127">
        <v>1</v>
      </c>
    </row>
    <row r="128" spans="16:16" x14ac:dyDescent="0.2">
      <c r="P128">
        <v>1</v>
      </c>
    </row>
    <row r="129" spans="16:16" x14ac:dyDescent="0.2">
      <c r="P129">
        <v>1</v>
      </c>
    </row>
    <row r="130" spans="16:16" x14ac:dyDescent="0.2">
      <c r="P130">
        <v>1</v>
      </c>
    </row>
    <row r="131" spans="16:16" x14ac:dyDescent="0.2">
      <c r="P131">
        <v>1</v>
      </c>
    </row>
    <row r="132" spans="16:16" x14ac:dyDescent="0.2">
      <c r="P132">
        <v>1</v>
      </c>
    </row>
    <row r="133" spans="16:16" x14ac:dyDescent="0.2">
      <c r="P133">
        <v>1</v>
      </c>
    </row>
    <row r="134" spans="16:16" x14ac:dyDescent="0.2">
      <c r="P134">
        <v>1</v>
      </c>
    </row>
    <row r="135" spans="16:16" x14ac:dyDescent="0.2">
      <c r="P135">
        <v>1</v>
      </c>
    </row>
    <row r="136" spans="16:16" x14ac:dyDescent="0.2">
      <c r="P136">
        <v>1</v>
      </c>
    </row>
    <row r="137" spans="16:16" x14ac:dyDescent="0.2">
      <c r="P137">
        <v>1</v>
      </c>
    </row>
    <row r="138" spans="16:16" x14ac:dyDescent="0.2">
      <c r="P138">
        <v>1</v>
      </c>
    </row>
    <row r="139" spans="16:16" x14ac:dyDescent="0.2">
      <c r="P139">
        <v>1</v>
      </c>
    </row>
    <row r="140" spans="16:16" x14ac:dyDescent="0.2">
      <c r="P140">
        <v>1</v>
      </c>
    </row>
    <row r="141" spans="16:16" x14ac:dyDescent="0.2">
      <c r="P141">
        <v>1</v>
      </c>
    </row>
    <row r="142" spans="16:16" x14ac:dyDescent="0.2">
      <c r="P142">
        <v>1</v>
      </c>
    </row>
    <row r="143" spans="16:16" x14ac:dyDescent="0.2">
      <c r="P143">
        <v>1</v>
      </c>
    </row>
    <row r="144" spans="16:16" x14ac:dyDescent="0.2">
      <c r="P144">
        <v>1</v>
      </c>
    </row>
    <row r="145" spans="16:16" x14ac:dyDescent="0.2">
      <c r="P145">
        <v>1</v>
      </c>
    </row>
    <row r="146" spans="16:16" x14ac:dyDescent="0.2">
      <c r="P146">
        <v>1</v>
      </c>
    </row>
    <row r="147" spans="16:16" x14ac:dyDescent="0.2">
      <c r="P147">
        <v>1</v>
      </c>
    </row>
    <row r="148" spans="16:16" x14ac:dyDescent="0.2">
      <c r="P148">
        <v>1</v>
      </c>
    </row>
    <row r="149" spans="16:16" x14ac:dyDescent="0.2">
      <c r="P149">
        <v>1</v>
      </c>
    </row>
    <row r="150" spans="16:16" x14ac:dyDescent="0.2">
      <c r="P150">
        <v>1</v>
      </c>
    </row>
    <row r="151" spans="16:16" x14ac:dyDescent="0.2">
      <c r="P151">
        <v>1</v>
      </c>
    </row>
    <row r="152" spans="16:16" x14ac:dyDescent="0.2">
      <c r="P152">
        <v>1</v>
      </c>
    </row>
    <row r="153" spans="16:16" x14ac:dyDescent="0.2">
      <c r="P153">
        <v>1</v>
      </c>
    </row>
    <row r="154" spans="16:16" x14ac:dyDescent="0.2">
      <c r="P154">
        <v>1</v>
      </c>
    </row>
    <row r="155" spans="16:16" x14ac:dyDescent="0.2">
      <c r="P155">
        <v>1</v>
      </c>
    </row>
    <row r="156" spans="16:16" x14ac:dyDescent="0.2">
      <c r="P156">
        <v>1</v>
      </c>
    </row>
    <row r="157" spans="16:16" x14ac:dyDescent="0.2">
      <c r="P157">
        <v>1</v>
      </c>
    </row>
    <row r="158" spans="16:16" x14ac:dyDescent="0.2">
      <c r="P158">
        <v>1</v>
      </c>
    </row>
    <row r="159" spans="16:16" x14ac:dyDescent="0.2">
      <c r="P159">
        <v>1</v>
      </c>
    </row>
    <row r="160" spans="16:16" x14ac:dyDescent="0.2">
      <c r="P160">
        <v>1</v>
      </c>
    </row>
    <row r="161" spans="16:16" x14ac:dyDescent="0.2">
      <c r="P161">
        <v>1</v>
      </c>
    </row>
    <row r="162" spans="16:16" x14ac:dyDescent="0.2">
      <c r="P162">
        <v>1</v>
      </c>
    </row>
    <row r="163" spans="16:16" x14ac:dyDescent="0.2">
      <c r="P163">
        <v>1</v>
      </c>
    </row>
    <row r="164" spans="16:16" x14ac:dyDescent="0.2">
      <c r="P164">
        <v>1</v>
      </c>
    </row>
    <row r="165" spans="16:16" x14ac:dyDescent="0.2">
      <c r="P165">
        <v>1</v>
      </c>
    </row>
    <row r="166" spans="16:16" x14ac:dyDescent="0.2">
      <c r="P166">
        <v>1</v>
      </c>
    </row>
    <row r="167" spans="16:16" x14ac:dyDescent="0.2">
      <c r="P167">
        <v>1</v>
      </c>
    </row>
    <row r="168" spans="16:16" x14ac:dyDescent="0.2">
      <c r="P168">
        <v>1</v>
      </c>
    </row>
    <row r="169" spans="16:16" x14ac:dyDescent="0.2">
      <c r="P169">
        <v>1</v>
      </c>
    </row>
    <row r="170" spans="16:16" x14ac:dyDescent="0.2">
      <c r="P170">
        <v>1</v>
      </c>
    </row>
    <row r="171" spans="16:16" x14ac:dyDescent="0.2">
      <c r="P171">
        <v>1</v>
      </c>
    </row>
    <row r="172" spans="16:16" x14ac:dyDescent="0.2">
      <c r="P172">
        <v>1</v>
      </c>
    </row>
    <row r="173" spans="16:16" x14ac:dyDescent="0.2">
      <c r="P173">
        <v>1</v>
      </c>
    </row>
    <row r="174" spans="16:16" x14ac:dyDescent="0.2">
      <c r="P174">
        <v>1</v>
      </c>
    </row>
    <row r="175" spans="16:16" x14ac:dyDescent="0.2">
      <c r="P175">
        <v>1</v>
      </c>
    </row>
    <row r="176" spans="16:16" x14ac:dyDescent="0.2">
      <c r="P176">
        <v>1</v>
      </c>
    </row>
    <row r="177" spans="16:16" x14ac:dyDescent="0.2">
      <c r="P177">
        <v>1</v>
      </c>
    </row>
    <row r="178" spans="16:16" x14ac:dyDescent="0.2">
      <c r="P178">
        <v>1</v>
      </c>
    </row>
    <row r="179" spans="16:16" x14ac:dyDescent="0.2">
      <c r="P179">
        <v>1</v>
      </c>
    </row>
    <row r="180" spans="16:16" x14ac:dyDescent="0.2">
      <c r="P180">
        <v>1</v>
      </c>
    </row>
    <row r="181" spans="16:16" x14ac:dyDescent="0.2">
      <c r="P181">
        <v>1</v>
      </c>
    </row>
    <row r="182" spans="16:16" x14ac:dyDescent="0.2">
      <c r="P182">
        <v>1</v>
      </c>
    </row>
    <row r="183" spans="16:16" x14ac:dyDescent="0.2">
      <c r="P183">
        <v>1</v>
      </c>
    </row>
    <row r="184" spans="16:16" x14ac:dyDescent="0.2">
      <c r="P184">
        <v>1</v>
      </c>
    </row>
    <row r="185" spans="16:16" x14ac:dyDescent="0.2">
      <c r="P185">
        <v>1</v>
      </c>
    </row>
    <row r="186" spans="16:16" x14ac:dyDescent="0.2">
      <c r="P186">
        <v>1</v>
      </c>
    </row>
    <row r="187" spans="16:16" x14ac:dyDescent="0.2">
      <c r="P187">
        <v>1</v>
      </c>
    </row>
    <row r="188" spans="16:16" x14ac:dyDescent="0.2">
      <c r="P188">
        <v>1</v>
      </c>
    </row>
    <row r="189" spans="16:16" x14ac:dyDescent="0.2">
      <c r="P189">
        <v>1</v>
      </c>
    </row>
    <row r="190" spans="16:16" x14ac:dyDescent="0.2">
      <c r="P190">
        <v>1</v>
      </c>
    </row>
    <row r="191" spans="16:16" x14ac:dyDescent="0.2">
      <c r="P191">
        <v>1</v>
      </c>
    </row>
    <row r="192" spans="16:16" x14ac:dyDescent="0.2">
      <c r="P192">
        <v>1</v>
      </c>
    </row>
    <row r="193" spans="16:16" x14ac:dyDescent="0.2">
      <c r="P193">
        <v>1</v>
      </c>
    </row>
    <row r="194" spans="16:16" x14ac:dyDescent="0.2">
      <c r="P194">
        <v>1</v>
      </c>
    </row>
    <row r="195" spans="16:16" x14ac:dyDescent="0.2">
      <c r="P195">
        <v>1</v>
      </c>
    </row>
    <row r="196" spans="16:16" x14ac:dyDescent="0.2">
      <c r="P196">
        <v>1</v>
      </c>
    </row>
    <row r="197" spans="16:16" x14ac:dyDescent="0.2">
      <c r="P197">
        <v>1</v>
      </c>
    </row>
    <row r="198" spans="16:16" x14ac:dyDescent="0.2">
      <c r="P198">
        <v>1</v>
      </c>
    </row>
    <row r="199" spans="16:16" x14ac:dyDescent="0.2">
      <c r="P199">
        <v>1</v>
      </c>
    </row>
    <row r="200" spans="16:16" x14ac:dyDescent="0.2">
      <c r="P200">
        <v>1</v>
      </c>
    </row>
    <row r="201" spans="16:16" x14ac:dyDescent="0.2">
      <c r="P201">
        <v>1</v>
      </c>
    </row>
    <row r="202" spans="16:16" x14ac:dyDescent="0.2">
      <c r="P202">
        <v>1</v>
      </c>
    </row>
    <row r="203" spans="16:16" x14ac:dyDescent="0.2">
      <c r="P203">
        <v>1</v>
      </c>
    </row>
    <row r="204" spans="16:16" x14ac:dyDescent="0.2">
      <c r="P204">
        <v>1</v>
      </c>
    </row>
    <row r="205" spans="16:16" x14ac:dyDescent="0.2">
      <c r="P205">
        <v>1</v>
      </c>
    </row>
    <row r="206" spans="16:16" x14ac:dyDescent="0.2">
      <c r="P206">
        <v>1</v>
      </c>
    </row>
    <row r="207" spans="16:16" x14ac:dyDescent="0.2">
      <c r="P207">
        <v>1</v>
      </c>
    </row>
    <row r="208" spans="16:16" x14ac:dyDescent="0.2">
      <c r="P208">
        <v>1</v>
      </c>
    </row>
    <row r="209" spans="16:16" x14ac:dyDescent="0.2">
      <c r="P209">
        <v>1</v>
      </c>
    </row>
    <row r="210" spans="16:16" x14ac:dyDescent="0.2">
      <c r="P210">
        <v>1</v>
      </c>
    </row>
    <row r="211" spans="16:16" x14ac:dyDescent="0.2">
      <c r="P211">
        <v>1</v>
      </c>
    </row>
    <row r="212" spans="16:16" x14ac:dyDescent="0.2">
      <c r="P212">
        <v>1</v>
      </c>
    </row>
    <row r="213" spans="16:16" x14ac:dyDescent="0.2">
      <c r="P213">
        <v>1</v>
      </c>
    </row>
    <row r="214" spans="16:16" x14ac:dyDescent="0.2">
      <c r="P214">
        <v>1</v>
      </c>
    </row>
    <row r="215" spans="16:16" x14ac:dyDescent="0.2">
      <c r="P215">
        <v>1</v>
      </c>
    </row>
    <row r="216" spans="16:16" x14ac:dyDescent="0.2">
      <c r="P216">
        <v>1</v>
      </c>
    </row>
    <row r="217" spans="16:16" x14ac:dyDescent="0.2">
      <c r="P217">
        <v>1</v>
      </c>
    </row>
    <row r="218" spans="16:16" x14ac:dyDescent="0.2">
      <c r="P218">
        <v>1</v>
      </c>
    </row>
    <row r="219" spans="16:16" x14ac:dyDescent="0.2">
      <c r="P219">
        <v>1</v>
      </c>
    </row>
    <row r="220" spans="16:16" x14ac:dyDescent="0.2">
      <c r="P220">
        <v>1</v>
      </c>
    </row>
    <row r="221" spans="16:16" x14ac:dyDescent="0.2">
      <c r="P221">
        <v>1</v>
      </c>
    </row>
    <row r="222" spans="16:16" x14ac:dyDescent="0.2">
      <c r="P222">
        <v>1</v>
      </c>
    </row>
    <row r="223" spans="16:16" x14ac:dyDescent="0.2">
      <c r="P223">
        <v>1</v>
      </c>
    </row>
    <row r="224" spans="16:16" x14ac:dyDescent="0.2">
      <c r="P224">
        <v>1</v>
      </c>
    </row>
    <row r="225" spans="16:16" x14ac:dyDescent="0.2">
      <c r="P225">
        <v>1</v>
      </c>
    </row>
    <row r="226" spans="16:16" x14ac:dyDescent="0.2">
      <c r="P226">
        <v>1</v>
      </c>
    </row>
    <row r="227" spans="16:16" x14ac:dyDescent="0.2">
      <c r="P227">
        <v>1</v>
      </c>
    </row>
    <row r="228" spans="16:16" x14ac:dyDescent="0.2">
      <c r="P228">
        <v>1</v>
      </c>
    </row>
    <row r="229" spans="16:16" x14ac:dyDescent="0.2">
      <c r="P229">
        <v>1</v>
      </c>
    </row>
    <row r="230" spans="16:16" x14ac:dyDescent="0.2">
      <c r="P230">
        <v>1</v>
      </c>
    </row>
    <row r="231" spans="16:16" x14ac:dyDescent="0.2">
      <c r="P231">
        <v>1</v>
      </c>
    </row>
    <row r="232" spans="16:16" x14ac:dyDescent="0.2">
      <c r="P232">
        <v>1</v>
      </c>
    </row>
    <row r="233" spans="16:16" x14ac:dyDescent="0.2">
      <c r="P233">
        <v>1</v>
      </c>
    </row>
    <row r="234" spans="16:16" x14ac:dyDescent="0.2">
      <c r="P234">
        <v>1</v>
      </c>
    </row>
    <row r="235" spans="16:16" x14ac:dyDescent="0.2">
      <c r="P235">
        <v>1</v>
      </c>
    </row>
    <row r="236" spans="16:16" x14ac:dyDescent="0.2">
      <c r="P236">
        <v>1</v>
      </c>
    </row>
    <row r="237" spans="16:16" x14ac:dyDescent="0.2">
      <c r="P237">
        <v>1</v>
      </c>
    </row>
    <row r="238" spans="16:16" x14ac:dyDescent="0.2">
      <c r="P238">
        <v>1</v>
      </c>
    </row>
    <row r="239" spans="16:16" x14ac:dyDescent="0.2">
      <c r="P239">
        <v>1</v>
      </c>
    </row>
    <row r="240" spans="16:16" x14ac:dyDescent="0.2">
      <c r="P240">
        <v>1</v>
      </c>
    </row>
    <row r="241" spans="16:16" x14ac:dyDescent="0.2">
      <c r="P241">
        <v>1</v>
      </c>
    </row>
    <row r="242" spans="16:16" x14ac:dyDescent="0.2">
      <c r="P242">
        <v>1</v>
      </c>
    </row>
    <row r="243" spans="16:16" x14ac:dyDescent="0.2">
      <c r="P243">
        <v>1</v>
      </c>
    </row>
    <row r="244" spans="16:16" x14ac:dyDescent="0.2">
      <c r="P244">
        <v>0</v>
      </c>
    </row>
    <row r="245" spans="16:16" x14ac:dyDescent="0.2">
      <c r="P245">
        <v>0</v>
      </c>
    </row>
    <row r="246" spans="16:16" x14ac:dyDescent="0.2">
      <c r="P246">
        <v>0</v>
      </c>
    </row>
    <row r="247" spans="16:16" x14ac:dyDescent="0.2">
      <c r="P247">
        <v>0</v>
      </c>
    </row>
    <row r="248" spans="16:16" x14ac:dyDescent="0.2">
      <c r="P248">
        <v>0</v>
      </c>
    </row>
    <row r="249" spans="16:16" x14ac:dyDescent="0.2">
      <c r="P249">
        <v>0</v>
      </c>
    </row>
    <row r="250" spans="16:16" x14ac:dyDescent="0.2">
      <c r="P250">
        <v>0</v>
      </c>
    </row>
    <row r="251" spans="16:16" x14ac:dyDescent="0.2">
      <c r="P251">
        <v>0</v>
      </c>
    </row>
    <row r="252" spans="16:16" x14ac:dyDescent="0.2">
      <c r="P252">
        <v>0</v>
      </c>
    </row>
    <row r="253" spans="16:16" x14ac:dyDescent="0.2">
      <c r="P253">
        <v>0</v>
      </c>
    </row>
    <row r="254" spans="16:16" x14ac:dyDescent="0.2">
      <c r="P254">
        <v>0</v>
      </c>
    </row>
    <row r="255" spans="16:16" x14ac:dyDescent="0.2">
      <c r="P255">
        <v>0</v>
      </c>
    </row>
    <row r="256" spans="16:16" x14ac:dyDescent="0.2">
      <c r="P256">
        <v>0</v>
      </c>
    </row>
    <row r="257" spans="16:16" x14ac:dyDescent="0.2">
      <c r="P257">
        <v>0</v>
      </c>
    </row>
    <row r="258" spans="16:16" x14ac:dyDescent="0.2">
      <c r="P258">
        <v>0</v>
      </c>
    </row>
    <row r="259" spans="16:16" x14ac:dyDescent="0.2">
      <c r="P259">
        <v>0</v>
      </c>
    </row>
    <row r="260" spans="16:16" x14ac:dyDescent="0.2">
      <c r="P260">
        <v>0</v>
      </c>
    </row>
    <row r="261" spans="16:16" x14ac:dyDescent="0.2">
      <c r="P261">
        <v>0</v>
      </c>
    </row>
    <row r="262" spans="16:16" x14ac:dyDescent="0.2">
      <c r="P262">
        <v>0</v>
      </c>
    </row>
    <row r="263" spans="16:16" x14ac:dyDescent="0.2">
      <c r="P263">
        <v>0</v>
      </c>
    </row>
    <row r="264" spans="16:16" x14ac:dyDescent="0.2">
      <c r="P264">
        <v>0</v>
      </c>
    </row>
    <row r="265" spans="16:16" x14ac:dyDescent="0.2">
      <c r="P265">
        <v>0</v>
      </c>
    </row>
    <row r="266" spans="16:16" x14ac:dyDescent="0.2">
      <c r="P266">
        <v>0</v>
      </c>
    </row>
    <row r="267" spans="16:16" x14ac:dyDescent="0.2">
      <c r="P267">
        <v>0</v>
      </c>
    </row>
    <row r="268" spans="16:16" x14ac:dyDescent="0.2">
      <c r="P268">
        <v>0</v>
      </c>
    </row>
    <row r="269" spans="16:16" x14ac:dyDescent="0.2">
      <c r="P269">
        <v>0</v>
      </c>
    </row>
    <row r="270" spans="16:16" x14ac:dyDescent="0.2">
      <c r="P270">
        <v>0</v>
      </c>
    </row>
    <row r="271" spans="16:16" x14ac:dyDescent="0.2">
      <c r="P271">
        <v>0</v>
      </c>
    </row>
    <row r="272" spans="16:16" x14ac:dyDescent="0.2">
      <c r="P272">
        <v>0</v>
      </c>
    </row>
    <row r="273" spans="16:16" x14ac:dyDescent="0.2">
      <c r="P273">
        <v>0</v>
      </c>
    </row>
    <row r="274" spans="16:16" x14ac:dyDescent="0.2">
      <c r="P274">
        <v>0</v>
      </c>
    </row>
    <row r="275" spans="16:16" x14ac:dyDescent="0.2">
      <c r="P275">
        <v>0</v>
      </c>
    </row>
    <row r="276" spans="16:16" x14ac:dyDescent="0.2">
      <c r="P276">
        <v>0</v>
      </c>
    </row>
    <row r="277" spans="16:16" x14ac:dyDescent="0.2">
      <c r="P277">
        <v>0</v>
      </c>
    </row>
    <row r="278" spans="16:16" x14ac:dyDescent="0.2">
      <c r="P278">
        <v>0</v>
      </c>
    </row>
    <row r="279" spans="16:16" x14ac:dyDescent="0.2">
      <c r="P279">
        <v>0</v>
      </c>
    </row>
    <row r="280" spans="16:16" x14ac:dyDescent="0.2">
      <c r="P280">
        <v>0</v>
      </c>
    </row>
    <row r="281" spans="16:16" x14ac:dyDescent="0.2">
      <c r="P281">
        <v>0</v>
      </c>
    </row>
    <row r="282" spans="16:16" x14ac:dyDescent="0.2">
      <c r="P282">
        <v>0</v>
      </c>
    </row>
    <row r="283" spans="16:16" x14ac:dyDescent="0.2">
      <c r="P283">
        <v>0</v>
      </c>
    </row>
    <row r="284" spans="16:16" x14ac:dyDescent="0.2">
      <c r="P284">
        <v>0</v>
      </c>
    </row>
    <row r="285" spans="16:16" x14ac:dyDescent="0.2">
      <c r="P285">
        <v>0</v>
      </c>
    </row>
    <row r="286" spans="16:16" x14ac:dyDescent="0.2">
      <c r="P286">
        <v>0</v>
      </c>
    </row>
    <row r="287" spans="16:16" x14ac:dyDescent="0.2">
      <c r="P287">
        <v>0</v>
      </c>
    </row>
    <row r="288" spans="16:16" x14ac:dyDescent="0.2">
      <c r="P288">
        <v>0</v>
      </c>
    </row>
    <row r="289" spans="16:16" x14ac:dyDescent="0.2">
      <c r="P289">
        <v>0</v>
      </c>
    </row>
    <row r="290" spans="16:16" x14ac:dyDescent="0.2">
      <c r="P290">
        <v>0</v>
      </c>
    </row>
    <row r="291" spans="16:16" x14ac:dyDescent="0.2">
      <c r="P291">
        <v>0</v>
      </c>
    </row>
    <row r="292" spans="16:16" x14ac:dyDescent="0.2">
      <c r="P292">
        <v>0</v>
      </c>
    </row>
    <row r="293" spans="16:16" x14ac:dyDescent="0.2">
      <c r="P293">
        <v>0</v>
      </c>
    </row>
    <row r="294" spans="16:16" x14ac:dyDescent="0.2">
      <c r="P294">
        <v>0</v>
      </c>
    </row>
    <row r="295" spans="16:16" x14ac:dyDescent="0.2">
      <c r="P295">
        <v>0</v>
      </c>
    </row>
    <row r="296" spans="16:16" x14ac:dyDescent="0.2">
      <c r="P296">
        <v>0</v>
      </c>
    </row>
    <row r="297" spans="16:16" x14ac:dyDescent="0.2">
      <c r="P297">
        <v>0</v>
      </c>
    </row>
    <row r="298" spans="16:16" x14ac:dyDescent="0.2">
      <c r="P298">
        <v>0</v>
      </c>
    </row>
    <row r="299" spans="16:16" x14ac:dyDescent="0.2">
      <c r="P299">
        <v>0</v>
      </c>
    </row>
    <row r="300" spans="16:16" x14ac:dyDescent="0.2">
      <c r="P300">
        <v>0</v>
      </c>
    </row>
    <row r="301" spans="16:16" x14ac:dyDescent="0.2">
      <c r="P301">
        <v>0</v>
      </c>
    </row>
    <row r="302" spans="16:16" x14ac:dyDescent="0.2">
      <c r="P302">
        <v>0</v>
      </c>
    </row>
    <row r="303" spans="16:16" x14ac:dyDescent="0.2">
      <c r="P303">
        <v>0</v>
      </c>
    </row>
    <row r="304" spans="16:16" x14ac:dyDescent="0.2">
      <c r="P304">
        <v>0</v>
      </c>
    </row>
    <row r="305" spans="16:16" x14ac:dyDescent="0.2">
      <c r="P305">
        <v>0</v>
      </c>
    </row>
    <row r="306" spans="16:16" x14ac:dyDescent="0.2">
      <c r="P306">
        <v>0</v>
      </c>
    </row>
    <row r="307" spans="16:16" x14ac:dyDescent="0.2">
      <c r="P307">
        <v>0</v>
      </c>
    </row>
    <row r="308" spans="16:16" x14ac:dyDescent="0.2">
      <c r="P308">
        <v>0</v>
      </c>
    </row>
    <row r="309" spans="16:16" x14ac:dyDescent="0.2">
      <c r="P309">
        <v>0</v>
      </c>
    </row>
    <row r="310" spans="16:16" x14ac:dyDescent="0.2">
      <c r="P310">
        <v>0</v>
      </c>
    </row>
    <row r="311" spans="16:16" x14ac:dyDescent="0.2">
      <c r="P311">
        <v>0</v>
      </c>
    </row>
    <row r="312" spans="16:16" x14ac:dyDescent="0.2">
      <c r="P312">
        <v>0</v>
      </c>
    </row>
    <row r="313" spans="16:16" x14ac:dyDescent="0.2">
      <c r="P313">
        <v>0</v>
      </c>
    </row>
    <row r="314" spans="16:16" x14ac:dyDescent="0.2">
      <c r="P314">
        <v>0</v>
      </c>
    </row>
    <row r="315" spans="16:16" x14ac:dyDescent="0.2">
      <c r="P315">
        <v>0</v>
      </c>
    </row>
    <row r="316" spans="16:16" x14ac:dyDescent="0.2">
      <c r="P316">
        <v>0</v>
      </c>
    </row>
    <row r="317" spans="16:16" x14ac:dyDescent="0.2">
      <c r="P317">
        <v>0</v>
      </c>
    </row>
    <row r="318" spans="16:16" x14ac:dyDescent="0.2">
      <c r="P318">
        <v>0</v>
      </c>
    </row>
    <row r="319" spans="16:16" x14ac:dyDescent="0.2">
      <c r="P319">
        <v>0</v>
      </c>
    </row>
    <row r="320" spans="16:16" x14ac:dyDescent="0.2">
      <c r="P320">
        <v>0</v>
      </c>
    </row>
    <row r="321" spans="16:16" x14ac:dyDescent="0.2">
      <c r="P321">
        <v>0</v>
      </c>
    </row>
    <row r="322" spans="16:16" x14ac:dyDescent="0.2">
      <c r="P322">
        <v>0</v>
      </c>
    </row>
    <row r="323" spans="16:16" x14ac:dyDescent="0.2">
      <c r="P323">
        <v>0</v>
      </c>
    </row>
    <row r="324" spans="16:16" x14ac:dyDescent="0.2">
      <c r="P324">
        <v>0</v>
      </c>
    </row>
    <row r="325" spans="16:16" x14ac:dyDescent="0.2">
      <c r="P325">
        <v>0</v>
      </c>
    </row>
    <row r="326" spans="16:16" x14ac:dyDescent="0.2">
      <c r="P326">
        <v>0</v>
      </c>
    </row>
    <row r="327" spans="16:16" x14ac:dyDescent="0.2">
      <c r="P327">
        <v>0</v>
      </c>
    </row>
    <row r="328" spans="16:16" x14ac:dyDescent="0.2">
      <c r="P328">
        <v>0</v>
      </c>
    </row>
    <row r="329" spans="16:16" x14ac:dyDescent="0.2">
      <c r="P329">
        <v>0</v>
      </c>
    </row>
    <row r="330" spans="16:16" x14ac:dyDescent="0.2">
      <c r="P330">
        <v>0</v>
      </c>
    </row>
    <row r="331" spans="16:16" x14ac:dyDescent="0.2">
      <c r="P331">
        <v>0</v>
      </c>
    </row>
    <row r="332" spans="16:16" x14ac:dyDescent="0.2">
      <c r="P332">
        <v>0</v>
      </c>
    </row>
    <row r="333" spans="16:16" x14ac:dyDescent="0.2">
      <c r="P333">
        <v>0</v>
      </c>
    </row>
    <row r="334" spans="16:16" x14ac:dyDescent="0.2">
      <c r="P334">
        <v>0</v>
      </c>
    </row>
    <row r="335" spans="16:16" x14ac:dyDescent="0.2">
      <c r="P335">
        <v>0</v>
      </c>
    </row>
    <row r="336" spans="16:16" x14ac:dyDescent="0.2">
      <c r="P336">
        <v>0</v>
      </c>
    </row>
    <row r="337" spans="16:16" x14ac:dyDescent="0.2">
      <c r="P337">
        <v>0</v>
      </c>
    </row>
    <row r="338" spans="16:16" x14ac:dyDescent="0.2">
      <c r="P338">
        <v>0</v>
      </c>
    </row>
    <row r="339" spans="16:16" x14ac:dyDescent="0.2">
      <c r="P339">
        <v>0</v>
      </c>
    </row>
    <row r="340" spans="16:16" x14ac:dyDescent="0.2">
      <c r="P340">
        <v>0</v>
      </c>
    </row>
    <row r="341" spans="16:16" x14ac:dyDescent="0.2">
      <c r="P341">
        <v>0</v>
      </c>
    </row>
    <row r="342" spans="16:16" x14ac:dyDescent="0.2">
      <c r="P342">
        <v>0</v>
      </c>
    </row>
    <row r="343" spans="16:16" x14ac:dyDescent="0.2">
      <c r="P343">
        <v>0</v>
      </c>
    </row>
    <row r="344" spans="16:16" x14ac:dyDescent="0.2">
      <c r="P344">
        <v>0</v>
      </c>
    </row>
    <row r="345" spans="16:16" x14ac:dyDescent="0.2">
      <c r="P345">
        <v>0</v>
      </c>
    </row>
    <row r="346" spans="16:16" x14ac:dyDescent="0.2">
      <c r="P346">
        <v>0</v>
      </c>
    </row>
    <row r="347" spans="16:16" x14ac:dyDescent="0.2">
      <c r="P347">
        <v>0</v>
      </c>
    </row>
    <row r="348" spans="16:16" x14ac:dyDescent="0.2">
      <c r="P348">
        <v>0</v>
      </c>
    </row>
    <row r="349" spans="16:16" x14ac:dyDescent="0.2">
      <c r="P349">
        <v>0</v>
      </c>
    </row>
    <row r="350" spans="16:16" x14ac:dyDescent="0.2">
      <c r="P350">
        <v>0</v>
      </c>
    </row>
    <row r="351" spans="16:16" x14ac:dyDescent="0.2">
      <c r="P351">
        <v>0</v>
      </c>
    </row>
    <row r="352" spans="16:16" x14ac:dyDescent="0.2">
      <c r="P352">
        <v>0</v>
      </c>
    </row>
    <row r="353" spans="16:16" x14ac:dyDescent="0.2">
      <c r="P353">
        <v>0</v>
      </c>
    </row>
    <row r="354" spans="16:16" x14ac:dyDescent="0.2">
      <c r="P354">
        <v>0</v>
      </c>
    </row>
    <row r="355" spans="16:16" x14ac:dyDescent="0.2">
      <c r="P355">
        <v>0</v>
      </c>
    </row>
    <row r="356" spans="16:16" x14ac:dyDescent="0.2">
      <c r="P356">
        <v>0</v>
      </c>
    </row>
    <row r="357" spans="16:16" x14ac:dyDescent="0.2">
      <c r="P357">
        <v>0</v>
      </c>
    </row>
    <row r="358" spans="16:16" x14ac:dyDescent="0.2">
      <c r="P358">
        <v>0</v>
      </c>
    </row>
    <row r="359" spans="16:16" x14ac:dyDescent="0.2">
      <c r="P359">
        <v>0</v>
      </c>
    </row>
    <row r="360" spans="16:16" x14ac:dyDescent="0.2">
      <c r="P360">
        <v>0</v>
      </c>
    </row>
    <row r="361" spans="16:16" x14ac:dyDescent="0.2">
      <c r="P361">
        <v>0</v>
      </c>
    </row>
    <row r="362" spans="16:16" x14ac:dyDescent="0.2">
      <c r="P362">
        <v>0</v>
      </c>
    </row>
    <row r="363" spans="16:16" x14ac:dyDescent="0.2">
      <c r="P363">
        <v>0</v>
      </c>
    </row>
    <row r="364" spans="16:16" x14ac:dyDescent="0.2">
      <c r="P364">
        <v>0</v>
      </c>
    </row>
    <row r="365" spans="16:16" x14ac:dyDescent="0.2">
      <c r="P365">
        <v>0</v>
      </c>
    </row>
    <row r="366" spans="16:16" x14ac:dyDescent="0.2">
      <c r="P366">
        <v>0</v>
      </c>
    </row>
    <row r="367" spans="16:16" x14ac:dyDescent="0.2">
      <c r="P367">
        <v>0</v>
      </c>
    </row>
    <row r="368" spans="16:16" x14ac:dyDescent="0.2">
      <c r="P368">
        <v>0</v>
      </c>
    </row>
    <row r="369" spans="16:16" x14ac:dyDescent="0.2">
      <c r="P369">
        <v>0</v>
      </c>
    </row>
    <row r="370" spans="16:16" x14ac:dyDescent="0.2">
      <c r="P370">
        <v>0</v>
      </c>
    </row>
    <row r="371" spans="16:16" x14ac:dyDescent="0.2">
      <c r="P371">
        <v>0</v>
      </c>
    </row>
    <row r="372" spans="16:16" x14ac:dyDescent="0.2">
      <c r="P372">
        <v>0</v>
      </c>
    </row>
    <row r="373" spans="16:16" x14ac:dyDescent="0.2">
      <c r="P373">
        <v>0</v>
      </c>
    </row>
    <row r="374" spans="16:16" x14ac:dyDescent="0.2">
      <c r="P374">
        <v>0</v>
      </c>
    </row>
    <row r="375" spans="16:16" x14ac:dyDescent="0.2">
      <c r="P375">
        <v>0</v>
      </c>
    </row>
    <row r="376" spans="16:16" x14ac:dyDescent="0.2">
      <c r="P376">
        <v>0</v>
      </c>
    </row>
    <row r="377" spans="16:16" x14ac:dyDescent="0.2">
      <c r="P377">
        <v>0</v>
      </c>
    </row>
    <row r="378" spans="16:16" x14ac:dyDescent="0.2">
      <c r="P378">
        <v>0</v>
      </c>
    </row>
    <row r="379" spans="16:16" x14ac:dyDescent="0.2">
      <c r="P379">
        <v>0</v>
      </c>
    </row>
    <row r="380" spans="16:16" x14ac:dyDescent="0.2">
      <c r="P380">
        <v>0</v>
      </c>
    </row>
    <row r="381" spans="16:16" x14ac:dyDescent="0.2">
      <c r="P381">
        <v>0</v>
      </c>
    </row>
    <row r="382" spans="16:16" x14ac:dyDescent="0.2">
      <c r="P382">
        <v>0</v>
      </c>
    </row>
    <row r="383" spans="16:16" x14ac:dyDescent="0.2">
      <c r="P383">
        <v>0</v>
      </c>
    </row>
    <row r="384" spans="16:16" x14ac:dyDescent="0.2">
      <c r="P384">
        <v>0</v>
      </c>
    </row>
    <row r="385" spans="16:16" x14ac:dyDescent="0.2">
      <c r="P385">
        <v>0</v>
      </c>
    </row>
    <row r="386" spans="16:16" x14ac:dyDescent="0.2">
      <c r="P386">
        <v>0</v>
      </c>
    </row>
    <row r="387" spans="16:16" x14ac:dyDescent="0.2">
      <c r="P387">
        <v>0</v>
      </c>
    </row>
    <row r="388" spans="16:16" x14ac:dyDescent="0.2">
      <c r="P388">
        <v>0</v>
      </c>
    </row>
    <row r="389" spans="16:16" x14ac:dyDescent="0.2">
      <c r="P389">
        <v>0</v>
      </c>
    </row>
    <row r="390" spans="16:16" x14ac:dyDescent="0.2">
      <c r="P390">
        <v>0</v>
      </c>
    </row>
    <row r="391" spans="16:16" x14ac:dyDescent="0.2">
      <c r="P391">
        <v>0</v>
      </c>
    </row>
    <row r="392" spans="16:16" x14ac:dyDescent="0.2">
      <c r="P392">
        <v>0</v>
      </c>
    </row>
    <row r="393" spans="16:16" x14ac:dyDescent="0.2">
      <c r="P393">
        <v>0</v>
      </c>
    </row>
    <row r="394" spans="16:16" x14ac:dyDescent="0.2">
      <c r="P394">
        <v>0</v>
      </c>
    </row>
    <row r="395" spans="16:16" x14ac:dyDescent="0.2">
      <c r="P395">
        <v>0</v>
      </c>
    </row>
    <row r="396" spans="16:16" x14ac:dyDescent="0.2">
      <c r="P396">
        <v>0</v>
      </c>
    </row>
    <row r="397" spans="16:16" x14ac:dyDescent="0.2">
      <c r="P397">
        <v>0</v>
      </c>
    </row>
    <row r="398" spans="16:16" x14ac:dyDescent="0.2">
      <c r="P398">
        <v>0</v>
      </c>
    </row>
    <row r="399" spans="16:16" x14ac:dyDescent="0.2">
      <c r="P399">
        <v>0</v>
      </c>
    </row>
    <row r="400" spans="16:16" x14ac:dyDescent="0.2">
      <c r="P400">
        <v>0</v>
      </c>
    </row>
    <row r="401" spans="16:16" x14ac:dyDescent="0.2">
      <c r="P401">
        <v>0</v>
      </c>
    </row>
    <row r="402" spans="16:16" x14ac:dyDescent="0.2">
      <c r="P402">
        <v>0</v>
      </c>
    </row>
    <row r="403" spans="16:16" x14ac:dyDescent="0.2">
      <c r="P403">
        <v>0</v>
      </c>
    </row>
    <row r="404" spans="16:16" x14ac:dyDescent="0.2">
      <c r="P404">
        <v>0</v>
      </c>
    </row>
    <row r="405" spans="16:16" x14ac:dyDescent="0.2">
      <c r="P405">
        <v>0</v>
      </c>
    </row>
    <row r="406" spans="16:16" x14ac:dyDescent="0.2">
      <c r="P406">
        <v>0</v>
      </c>
    </row>
    <row r="407" spans="16:16" x14ac:dyDescent="0.2">
      <c r="P407">
        <v>0</v>
      </c>
    </row>
    <row r="408" spans="16:16" x14ac:dyDescent="0.2">
      <c r="P408">
        <v>0</v>
      </c>
    </row>
    <row r="409" spans="16:16" x14ac:dyDescent="0.2">
      <c r="P409">
        <v>0</v>
      </c>
    </row>
    <row r="410" spans="16:16" x14ac:dyDescent="0.2">
      <c r="P410">
        <v>0</v>
      </c>
    </row>
    <row r="411" spans="16:16" x14ac:dyDescent="0.2">
      <c r="P411">
        <v>0</v>
      </c>
    </row>
    <row r="412" spans="16:16" x14ac:dyDescent="0.2">
      <c r="P412">
        <v>0</v>
      </c>
    </row>
    <row r="413" spans="16:16" x14ac:dyDescent="0.2">
      <c r="P413">
        <v>0</v>
      </c>
    </row>
    <row r="414" spans="16:16" x14ac:dyDescent="0.2">
      <c r="P414">
        <v>0</v>
      </c>
    </row>
    <row r="415" spans="16:16" x14ac:dyDescent="0.2">
      <c r="P415">
        <v>0</v>
      </c>
    </row>
    <row r="416" spans="16:16" x14ac:dyDescent="0.2">
      <c r="P416">
        <v>0</v>
      </c>
    </row>
    <row r="417" spans="16:16" x14ac:dyDescent="0.2">
      <c r="P417">
        <v>0</v>
      </c>
    </row>
    <row r="418" spans="16:16" x14ac:dyDescent="0.2">
      <c r="P418">
        <v>0</v>
      </c>
    </row>
    <row r="419" spans="16:16" x14ac:dyDescent="0.2">
      <c r="P419">
        <v>0</v>
      </c>
    </row>
    <row r="420" spans="16:16" x14ac:dyDescent="0.2">
      <c r="P420">
        <v>0</v>
      </c>
    </row>
    <row r="421" spans="16:16" x14ac:dyDescent="0.2">
      <c r="P421">
        <v>0</v>
      </c>
    </row>
    <row r="422" spans="16:16" x14ac:dyDescent="0.2">
      <c r="P422">
        <v>0</v>
      </c>
    </row>
    <row r="423" spans="16:16" x14ac:dyDescent="0.2">
      <c r="P423">
        <v>0</v>
      </c>
    </row>
    <row r="424" spans="16:16" x14ac:dyDescent="0.2">
      <c r="P424">
        <v>0</v>
      </c>
    </row>
    <row r="425" spans="16:16" x14ac:dyDescent="0.2">
      <c r="P425">
        <v>0</v>
      </c>
    </row>
    <row r="426" spans="16:16" x14ac:dyDescent="0.2">
      <c r="P426">
        <v>0</v>
      </c>
    </row>
    <row r="427" spans="16:16" x14ac:dyDescent="0.2">
      <c r="P427">
        <v>0</v>
      </c>
    </row>
    <row r="428" spans="16:16" x14ac:dyDescent="0.2">
      <c r="P428">
        <v>0</v>
      </c>
    </row>
    <row r="429" spans="16:16" x14ac:dyDescent="0.2">
      <c r="P429">
        <v>0</v>
      </c>
    </row>
    <row r="430" spans="16:16" x14ac:dyDescent="0.2">
      <c r="P430">
        <v>0</v>
      </c>
    </row>
    <row r="431" spans="16:16" x14ac:dyDescent="0.2">
      <c r="P431">
        <v>0</v>
      </c>
    </row>
    <row r="432" spans="16:16" x14ac:dyDescent="0.2">
      <c r="P432">
        <v>0</v>
      </c>
    </row>
    <row r="433" spans="16:16" x14ac:dyDescent="0.2">
      <c r="P433">
        <v>0</v>
      </c>
    </row>
    <row r="434" spans="16:16" x14ac:dyDescent="0.2">
      <c r="P434">
        <v>0</v>
      </c>
    </row>
    <row r="435" spans="16:16" x14ac:dyDescent="0.2">
      <c r="P435">
        <v>0</v>
      </c>
    </row>
    <row r="436" spans="16:16" x14ac:dyDescent="0.2">
      <c r="P436">
        <v>0</v>
      </c>
    </row>
    <row r="437" spans="16:16" x14ac:dyDescent="0.2">
      <c r="P437">
        <v>0</v>
      </c>
    </row>
    <row r="438" spans="16:16" x14ac:dyDescent="0.2">
      <c r="P438">
        <v>0</v>
      </c>
    </row>
    <row r="439" spans="16:16" x14ac:dyDescent="0.2">
      <c r="P439">
        <v>0</v>
      </c>
    </row>
    <row r="440" spans="16:16" x14ac:dyDescent="0.2">
      <c r="P440">
        <v>0</v>
      </c>
    </row>
    <row r="441" spans="16:16" x14ac:dyDescent="0.2">
      <c r="P441">
        <v>0</v>
      </c>
    </row>
    <row r="442" spans="16:16" x14ac:dyDescent="0.2">
      <c r="P442">
        <v>0</v>
      </c>
    </row>
    <row r="443" spans="16:16" x14ac:dyDescent="0.2">
      <c r="P443">
        <v>0</v>
      </c>
    </row>
    <row r="444" spans="16:16" x14ac:dyDescent="0.2">
      <c r="P444">
        <v>0</v>
      </c>
    </row>
    <row r="445" spans="16:16" x14ac:dyDescent="0.2">
      <c r="P445">
        <v>0</v>
      </c>
    </row>
    <row r="446" spans="16:16" x14ac:dyDescent="0.2">
      <c r="P446">
        <v>0</v>
      </c>
    </row>
    <row r="447" spans="16:16" x14ac:dyDescent="0.2">
      <c r="P447">
        <v>0</v>
      </c>
    </row>
    <row r="448" spans="16:16" x14ac:dyDescent="0.2">
      <c r="P448">
        <v>0</v>
      </c>
    </row>
    <row r="449" spans="16:16" x14ac:dyDescent="0.2">
      <c r="P449">
        <v>0</v>
      </c>
    </row>
    <row r="450" spans="16:16" x14ac:dyDescent="0.2">
      <c r="P450">
        <v>0</v>
      </c>
    </row>
    <row r="451" spans="16:16" x14ac:dyDescent="0.2">
      <c r="P451">
        <v>0</v>
      </c>
    </row>
    <row r="452" spans="16:16" x14ac:dyDescent="0.2">
      <c r="P452">
        <v>0</v>
      </c>
    </row>
    <row r="453" spans="16:16" x14ac:dyDescent="0.2">
      <c r="P453">
        <v>0</v>
      </c>
    </row>
    <row r="454" spans="16:16" x14ac:dyDescent="0.2">
      <c r="P454">
        <v>0</v>
      </c>
    </row>
    <row r="455" spans="16:16" x14ac:dyDescent="0.2">
      <c r="P455">
        <v>0</v>
      </c>
    </row>
    <row r="456" spans="16:16" x14ac:dyDescent="0.2">
      <c r="P456">
        <v>0</v>
      </c>
    </row>
    <row r="457" spans="16:16" x14ac:dyDescent="0.2">
      <c r="P457">
        <v>0</v>
      </c>
    </row>
    <row r="458" spans="16:16" x14ac:dyDescent="0.2">
      <c r="P458">
        <v>0</v>
      </c>
    </row>
    <row r="459" spans="16:16" x14ac:dyDescent="0.2">
      <c r="P459">
        <v>0</v>
      </c>
    </row>
    <row r="460" spans="16:16" x14ac:dyDescent="0.2">
      <c r="P460">
        <v>0</v>
      </c>
    </row>
    <row r="461" spans="16:16" x14ac:dyDescent="0.2">
      <c r="P461">
        <v>0</v>
      </c>
    </row>
    <row r="462" spans="16:16" x14ac:dyDescent="0.2">
      <c r="P462">
        <v>0</v>
      </c>
    </row>
    <row r="463" spans="16:16" x14ac:dyDescent="0.2">
      <c r="P463">
        <v>0</v>
      </c>
    </row>
    <row r="464" spans="16:16" x14ac:dyDescent="0.2">
      <c r="P464">
        <v>0</v>
      </c>
    </row>
    <row r="465" spans="16:16" x14ac:dyDescent="0.2">
      <c r="P465">
        <v>0</v>
      </c>
    </row>
    <row r="466" spans="16:16" x14ac:dyDescent="0.2">
      <c r="P466">
        <v>0</v>
      </c>
    </row>
    <row r="467" spans="16:16" x14ac:dyDescent="0.2">
      <c r="P467">
        <v>0</v>
      </c>
    </row>
    <row r="468" spans="16:16" x14ac:dyDescent="0.2">
      <c r="P468">
        <v>0</v>
      </c>
    </row>
    <row r="469" spans="16:16" x14ac:dyDescent="0.2">
      <c r="P469">
        <v>0</v>
      </c>
    </row>
    <row r="470" spans="16:16" x14ac:dyDescent="0.2">
      <c r="P470">
        <v>0</v>
      </c>
    </row>
    <row r="471" spans="16:16" x14ac:dyDescent="0.2">
      <c r="P471">
        <v>0</v>
      </c>
    </row>
    <row r="472" spans="16:16" x14ac:dyDescent="0.2">
      <c r="P472">
        <v>0</v>
      </c>
    </row>
    <row r="473" spans="16:16" x14ac:dyDescent="0.2">
      <c r="P473">
        <v>0</v>
      </c>
    </row>
    <row r="474" spans="16:16" x14ac:dyDescent="0.2">
      <c r="P474">
        <v>0</v>
      </c>
    </row>
    <row r="475" spans="16:16" x14ac:dyDescent="0.2">
      <c r="P475">
        <v>0</v>
      </c>
    </row>
    <row r="476" spans="16:16" x14ac:dyDescent="0.2">
      <c r="P476">
        <v>0</v>
      </c>
    </row>
    <row r="477" spans="16:16" x14ac:dyDescent="0.2">
      <c r="P477">
        <v>0</v>
      </c>
    </row>
    <row r="478" spans="16:16" x14ac:dyDescent="0.2">
      <c r="P478">
        <v>0</v>
      </c>
    </row>
    <row r="479" spans="16:16" x14ac:dyDescent="0.2">
      <c r="P479">
        <v>0</v>
      </c>
    </row>
    <row r="480" spans="16:16" x14ac:dyDescent="0.2">
      <c r="P480">
        <v>0</v>
      </c>
    </row>
    <row r="481" spans="16:16" x14ac:dyDescent="0.2">
      <c r="P481">
        <v>0</v>
      </c>
    </row>
    <row r="482" spans="16:16" x14ac:dyDescent="0.2">
      <c r="P482">
        <v>0</v>
      </c>
    </row>
    <row r="483" spans="16:16" x14ac:dyDescent="0.2">
      <c r="P483">
        <v>0</v>
      </c>
    </row>
    <row r="484" spans="16:16" x14ac:dyDescent="0.2">
      <c r="P484">
        <v>0</v>
      </c>
    </row>
    <row r="485" spans="16:16" x14ac:dyDescent="0.2">
      <c r="P485">
        <v>0</v>
      </c>
    </row>
    <row r="486" spans="16:16" x14ac:dyDescent="0.2">
      <c r="P486">
        <v>0</v>
      </c>
    </row>
    <row r="487" spans="16:16" x14ac:dyDescent="0.2">
      <c r="P487">
        <v>0</v>
      </c>
    </row>
    <row r="488" spans="16:16" x14ac:dyDescent="0.2">
      <c r="P488">
        <v>0</v>
      </c>
    </row>
    <row r="489" spans="16:16" x14ac:dyDescent="0.2">
      <c r="P489">
        <v>0</v>
      </c>
    </row>
    <row r="490" spans="16:16" x14ac:dyDescent="0.2">
      <c r="P490">
        <v>0</v>
      </c>
    </row>
    <row r="491" spans="16:16" x14ac:dyDescent="0.2">
      <c r="P491">
        <v>0</v>
      </c>
    </row>
    <row r="492" spans="16:16" x14ac:dyDescent="0.2">
      <c r="P492">
        <v>0</v>
      </c>
    </row>
    <row r="493" spans="16:16" x14ac:dyDescent="0.2">
      <c r="P493">
        <v>0</v>
      </c>
    </row>
    <row r="494" spans="16:16" x14ac:dyDescent="0.2">
      <c r="P494">
        <v>0</v>
      </c>
    </row>
    <row r="495" spans="16:16" x14ac:dyDescent="0.2">
      <c r="P495">
        <v>0</v>
      </c>
    </row>
    <row r="496" spans="16:16" x14ac:dyDescent="0.2">
      <c r="P496">
        <v>0</v>
      </c>
    </row>
    <row r="497" spans="16:16" x14ac:dyDescent="0.2">
      <c r="P497">
        <v>0</v>
      </c>
    </row>
    <row r="498" spans="16:16" x14ac:dyDescent="0.2">
      <c r="P498">
        <v>0</v>
      </c>
    </row>
    <row r="499" spans="16:16" x14ac:dyDescent="0.2">
      <c r="P499">
        <v>0</v>
      </c>
    </row>
    <row r="500" spans="16:16" x14ac:dyDescent="0.2">
      <c r="P500">
        <v>0</v>
      </c>
    </row>
    <row r="501" spans="16:16" x14ac:dyDescent="0.2">
      <c r="P501">
        <v>0</v>
      </c>
    </row>
    <row r="502" spans="16:16" x14ac:dyDescent="0.2">
      <c r="P502">
        <v>0</v>
      </c>
    </row>
    <row r="503" spans="16:16" x14ac:dyDescent="0.2">
      <c r="P503">
        <v>0</v>
      </c>
    </row>
    <row r="504" spans="16:16" x14ac:dyDescent="0.2">
      <c r="P504">
        <v>0</v>
      </c>
    </row>
    <row r="505" spans="16:16" x14ac:dyDescent="0.2">
      <c r="P505">
        <v>0</v>
      </c>
    </row>
    <row r="506" spans="16:16" x14ac:dyDescent="0.2">
      <c r="P506">
        <v>0</v>
      </c>
    </row>
    <row r="507" spans="16:16" x14ac:dyDescent="0.2">
      <c r="P507">
        <v>0</v>
      </c>
    </row>
    <row r="508" spans="16:16" x14ac:dyDescent="0.2">
      <c r="P508">
        <v>0</v>
      </c>
    </row>
    <row r="509" spans="16:16" x14ac:dyDescent="0.2">
      <c r="P509">
        <v>0</v>
      </c>
    </row>
    <row r="510" spans="16:16" x14ac:dyDescent="0.2">
      <c r="P510">
        <v>0</v>
      </c>
    </row>
    <row r="511" spans="16:16" x14ac:dyDescent="0.2">
      <c r="P511">
        <v>0</v>
      </c>
    </row>
    <row r="512" spans="16:16" x14ac:dyDescent="0.2">
      <c r="P512">
        <v>0</v>
      </c>
    </row>
    <row r="513" spans="16:16" x14ac:dyDescent="0.2">
      <c r="P513">
        <v>0</v>
      </c>
    </row>
    <row r="514" spans="16:16" x14ac:dyDescent="0.2">
      <c r="P514">
        <v>0</v>
      </c>
    </row>
    <row r="515" spans="16:16" x14ac:dyDescent="0.2">
      <c r="P515">
        <v>0</v>
      </c>
    </row>
    <row r="516" spans="16:16" x14ac:dyDescent="0.2">
      <c r="P516">
        <v>0</v>
      </c>
    </row>
    <row r="517" spans="16:16" x14ac:dyDescent="0.2">
      <c r="P517">
        <v>0</v>
      </c>
    </row>
    <row r="518" spans="16:16" x14ac:dyDescent="0.2">
      <c r="P518">
        <v>0</v>
      </c>
    </row>
    <row r="519" spans="16:16" x14ac:dyDescent="0.2">
      <c r="P519">
        <v>0</v>
      </c>
    </row>
    <row r="520" spans="16:16" x14ac:dyDescent="0.2">
      <c r="P520">
        <v>0</v>
      </c>
    </row>
    <row r="521" spans="16:16" x14ac:dyDescent="0.2">
      <c r="P521">
        <v>0</v>
      </c>
    </row>
    <row r="522" spans="16:16" x14ac:dyDescent="0.2">
      <c r="P522">
        <v>0</v>
      </c>
    </row>
    <row r="523" spans="16:16" x14ac:dyDescent="0.2">
      <c r="P523">
        <v>0</v>
      </c>
    </row>
    <row r="524" spans="16:16" x14ac:dyDescent="0.2">
      <c r="P524">
        <v>0</v>
      </c>
    </row>
    <row r="525" spans="16:16" x14ac:dyDescent="0.2">
      <c r="P525">
        <v>0</v>
      </c>
    </row>
    <row r="526" spans="16:16" x14ac:dyDescent="0.2">
      <c r="P526">
        <v>0</v>
      </c>
    </row>
  </sheetData>
  <pageMargins left="0.7" right="0.7" top="0.75" bottom="0.75" header="0.3" footer="0.3"/>
  <ignoredErrors>
    <ignoredError sqref="C59:C6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HUDS Data</vt:lpstr>
      <vt:lpstr>HUDS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Cederberg</dc:creator>
  <cp:lastModifiedBy>Gabriel Cederberg</cp:lastModifiedBy>
  <dcterms:created xsi:type="dcterms:W3CDTF">2019-11-22T01:06:25Z</dcterms:created>
  <dcterms:modified xsi:type="dcterms:W3CDTF">2019-11-22T01:12:57Z</dcterms:modified>
</cp:coreProperties>
</file>