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12\Downloads\"/>
    </mc:Choice>
  </mc:AlternateContent>
  <xr:revisionPtr revIDLastSave="0" documentId="13_ncr:1_{2175A85B-EF3A-4E70-9351-98E938DA1431}" xr6:coauthVersionLast="47" xr6:coauthVersionMax="47" xr10:uidLastSave="{00000000-0000-0000-0000-000000000000}"/>
  <bookViews>
    <workbookView xWindow="-108" yWindow="-108" windowWidth="23256" windowHeight="12576" tabRatio="457" xr2:uid="{533FB0C9-BBBF-4A47-A6A1-A899393D4B3F}"/>
  </bookViews>
  <sheets>
    <sheet name="Pesquisa Inicial" sheetId="2" r:id="rId1"/>
    <sheet name="Distribuição das Vendas" sheetId="3" r:id="rId2"/>
    <sheet name="Pesquisa venda Celular" sheetId="6" r:id="rId3"/>
    <sheet name="IBGE" sheetId="4" r:id="rId4"/>
    <sheet name="Planilha2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3" l="1"/>
  <c r="I13" i="3"/>
  <c r="I12" i="3"/>
  <c r="I11" i="3"/>
  <c r="I10" i="3"/>
  <c r="I9" i="3"/>
  <c r="I8" i="3"/>
  <c r="I7" i="3"/>
  <c r="I6" i="3"/>
  <c r="I5" i="3"/>
  <c r="I4" i="3"/>
  <c r="I3" i="3"/>
  <c r="I2" i="3"/>
  <c r="V16" i="3"/>
  <c r="H13" i="3"/>
  <c r="H12" i="3"/>
  <c r="H11" i="3"/>
  <c r="H10" i="3"/>
  <c r="H9" i="3"/>
  <c r="H8" i="3"/>
  <c r="H7" i="3"/>
  <c r="H6" i="3"/>
  <c r="H5" i="3"/>
  <c r="H4" i="3"/>
  <c r="H3" i="3"/>
  <c r="H2" i="3"/>
  <c r="H14" i="3" s="1"/>
  <c r="G13" i="3"/>
  <c r="G12" i="3"/>
  <c r="G11" i="3"/>
  <c r="G10" i="3"/>
  <c r="G9" i="3"/>
  <c r="G8" i="3"/>
  <c r="G7" i="3"/>
  <c r="G6" i="3"/>
  <c r="G5" i="3"/>
  <c r="G4" i="3"/>
  <c r="G3" i="3"/>
  <c r="G2" i="3"/>
  <c r="G14" i="3" s="1"/>
  <c r="I1" i="3"/>
  <c r="H1" i="3"/>
  <c r="G1" i="3"/>
  <c r="F1" i="3"/>
  <c r="E14" i="3"/>
  <c r="D14" i="3"/>
  <c r="T16" i="3"/>
  <c r="S16" i="3"/>
  <c r="R16" i="3"/>
  <c r="U16" i="3"/>
  <c r="Q3" i="3"/>
  <c r="Q4" i="3"/>
  <c r="Q5" i="3"/>
  <c r="Q6" i="3"/>
  <c r="Q7" i="3"/>
  <c r="Q8" i="3"/>
  <c r="Q9" i="3"/>
  <c r="Q10" i="3"/>
  <c r="Q11" i="3"/>
  <c r="Q12" i="3"/>
  <c r="Q13" i="3"/>
  <c r="Q2" i="3"/>
  <c r="A39" i="2"/>
  <c r="A40" i="2"/>
  <c r="A41" i="2"/>
  <c r="A42" i="2"/>
  <c r="A43" i="2"/>
  <c r="A44" i="2"/>
  <c r="A45" i="2"/>
  <c r="A46" i="2"/>
  <c r="A47" i="2"/>
  <c r="A48" i="2"/>
  <c r="A49" i="2"/>
  <c r="A38" i="2"/>
  <c r="C39" i="2" a="1"/>
  <c r="C39" i="2" s="1"/>
  <c r="D39" i="2" s="1"/>
  <c r="C40" i="2" a="1"/>
  <c r="C40" i="2" s="1"/>
  <c r="D40" i="2" s="1"/>
  <c r="C41" i="2" a="1"/>
  <c r="C41" i="2" s="1"/>
  <c r="D41" i="2" s="1"/>
  <c r="C42" i="2" a="1"/>
  <c r="C42" i="2" s="1"/>
  <c r="D42" i="2" s="1"/>
  <c r="C43" i="2" a="1"/>
  <c r="C43" i="2" s="1"/>
  <c r="D43" i="2" s="1"/>
  <c r="C44" i="2" a="1"/>
  <c r="C44" i="2" s="1"/>
  <c r="D44" i="2" s="1"/>
  <c r="C45" i="2" a="1"/>
  <c r="C45" i="2" s="1"/>
  <c r="D45" i="2" s="1"/>
  <c r="C46" i="2" a="1"/>
  <c r="C46" i="2" s="1"/>
  <c r="D46" i="2" s="1"/>
  <c r="C47" i="2" a="1"/>
  <c r="C47" i="2" s="1"/>
  <c r="D47" i="2" s="1"/>
  <c r="C48" i="2" a="1"/>
  <c r="C48" i="2" s="1"/>
  <c r="D48" i="2" s="1"/>
  <c r="C49" i="2" a="1"/>
  <c r="C49" i="2" s="1"/>
  <c r="D49" i="2" s="1"/>
  <c r="C38" i="2" a="1"/>
  <c r="C38" i="2" s="1"/>
  <c r="F13" i="3" l="1"/>
  <c r="F12" i="3"/>
  <c r="F11" i="3"/>
  <c r="F10" i="3"/>
  <c r="F9" i="3"/>
  <c r="F8" i="3"/>
  <c r="F7" i="3"/>
  <c r="F6" i="3"/>
  <c r="F5" i="3"/>
  <c r="F4" i="3"/>
  <c r="F3" i="3"/>
  <c r="F2" i="3"/>
  <c r="F14" i="3" s="1"/>
  <c r="D38" i="2"/>
  <c r="D51" i="2" s="1"/>
  <c r="C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<sst xmlns="http://schemas.openxmlformats.org/spreadsheetml/2006/main" count="177" uniqueCount="110">
  <si>
    <t>PROJ INTEG I - GPI -  2024 2</t>
  </si>
  <si>
    <t>Demanda Nacional 2024</t>
  </si>
  <si>
    <t>Previsão do número total de celulares em unidade a serem comercializados no país neste ano corrente.</t>
  </si>
  <si>
    <t>Fonte(s):</t>
  </si>
  <si>
    <t>Pesquisa de Preços</t>
  </si>
  <si>
    <t>Aparelho</t>
  </si>
  <si>
    <t>Modelo</t>
  </si>
  <si>
    <t>Preço</t>
  </si>
  <si>
    <t>No Jogo será:</t>
  </si>
  <si>
    <t>Galaxy Z Fold 5 de TB</t>
  </si>
  <si>
    <t>O Importado mais caro</t>
  </si>
  <si>
    <t>Fonte:</t>
  </si>
  <si>
    <t>https://www.apple.com/br/shop/buy-iphone/iphone-16-pro</t>
  </si>
  <si>
    <t>Iphone 15 pro Max</t>
  </si>
  <si>
    <t> R$ 7.299</t>
  </si>
  <si>
    <t>O Nacional mais caro</t>
  </si>
  <si>
    <t>https://www.terra.com.br/amp/story/byte/estes-sao-os-celulares-mais-caros-do-brasil,044976cce80062694f395302ac89b8a1d27rid4c.html</t>
  </si>
  <si>
    <t>Xiaomi POCO C65</t>
  </si>
  <si>
    <t>O Importado mais barato</t>
  </si>
  <si>
    <t>https://www.amazon.com.br/dp/B0CMRWYF9P?th=1&amp;psc=1&amp;linkCode=sl1&amp;tag=promodica01-20&amp;linkId</t>
  </si>
  <si>
    <t>Motorola Moto G24 Power</t>
  </si>
  <si>
    <t>O Nacional mais barato</t>
  </si>
  <si>
    <t>https://www.tudocelular.com/Motorola/fichas-tecnicas/n9130/Motorola-Moto-G24-Power.html</t>
  </si>
  <si>
    <t>Obs: ordenar os preços de 1 a 4 por ordem de valor, sendo o 1 mais caro e o 4 mais barato</t>
  </si>
  <si>
    <t>Demografia e dados Sócio-Econômicos</t>
  </si>
  <si>
    <t>População</t>
  </si>
  <si>
    <t>Classes sociais em %</t>
  </si>
  <si>
    <t>A</t>
  </si>
  <si>
    <t>B</t>
  </si>
  <si>
    <t>C</t>
  </si>
  <si>
    <t>D</t>
  </si>
  <si>
    <t>E</t>
  </si>
  <si>
    <t>1) Região Sul</t>
  </si>
  <si>
    <t>29 MILHÕES</t>
  </si>
  <si>
    <t>2) Região Sudeste</t>
  </si>
  <si>
    <t>85 MILHÕES</t>
  </si>
  <si>
    <t>3) Região Nordeste</t>
  </si>
  <si>
    <t>56,1 MILHÕES</t>
  </si>
  <si>
    <t xml:space="preserve">4) Região Cento-Oeste </t>
  </si>
  <si>
    <t>15,2 MILHÕES</t>
  </si>
  <si>
    <t>5) Região Norte</t>
  </si>
  <si>
    <t>17,3 MILHÕES</t>
  </si>
  <si>
    <t>https://agenciabrasil.ebc.com.br/geral/noticia/2014-12/brasil-tem-202-milhoes-de-habitantes-diz-ibge#:~:text=A%20Regi%C3%A3o%20Sudeste%20%C3%A9%20a,com%2029%20milh%C3%B5es%20de%20habitantes.</t>
  </si>
  <si>
    <t>Classe Social: https://gente.globo.com/infografico-pesquisa-panorama-das-classes-abcde/</t>
  </si>
  <si>
    <t>Obs: Para o desenvolvimento do Planejamento Estratégico da Empresa, pesquisem mais informações que considerarem relevantes!</t>
  </si>
  <si>
    <t>Sazonalidade</t>
  </si>
  <si>
    <t xml:space="preserve">Comportamento de vendas ao longo do ano no varejo. </t>
  </si>
  <si>
    <t>Considerando datas comemorativas e períodos especifícos (janeiro menos circulação de dinheiro e dezembro mais, por exemplo).</t>
  </si>
  <si>
    <t>Obs</t>
  </si>
  <si>
    <t>Mês</t>
  </si>
  <si>
    <t>%</t>
  </si>
  <si>
    <t>Qtde</t>
  </si>
  <si>
    <t>Selecione a Região:</t>
  </si>
  <si>
    <t>Brasil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</si>
  <si>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</si>
  <si>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</si>
  <si>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</si>
  <si>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</si>
  <si>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</si>
  <si>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</si>
  <si>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</si>
  <si>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</si>
  <si>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</si>
  <si>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</si>
  <si>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</si>
  <si>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</si>
  <si>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</si>
  <si>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Chat GPT em 20set24</t>
  </si>
  <si>
    <t>Obs: Ao inserir as porcentagens mensais, a soma deve corresponder a 100% da Demanda!</t>
  </si>
  <si>
    <t>Na coluna Qtde será realizada o cálculo automático sobre o item 1 da pesquisa</t>
  </si>
  <si>
    <t>MARKET SHARE</t>
  </si>
  <si>
    <t>Com estes números pesquisados proponha um valor inicial de Market Share Nacional para a sua Empresa.</t>
  </si>
  <si>
    <t>Empresa:</t>
  </si>
  <si>
    <t>Se já definiu o nome</t>
  </si>
  <si>
    <t>Market Share</t>
  </si>
  <si>
    <t>Obs: No desenvolvimento do Planej. Estratégico vcs definirão em algumas semanas o valor definitivo a ser colocado como objetivo!</t>
  </si>
  <si>
    <t>Ano 2023</t>
  </si>
  <si>
    <t>Sul</t>
  </si>
  <si>
    <t>Modelos:</t>
  </si>
  <si>
    <t>Regiões</t>
  </si>
  <si>
    <t>Total de vendas (em milhões)</t>
  </si>
  <si>
    <t>Sudeste</t>
  </si>
  <si>
    <t>Norte</t>
  </si>
  <si>
    <t>Nordeste</t>
  </si>
  <si>
    <t>Centro-Oeste</t>
  </si>
  <si>
    <t>Geral</t>
  </si>
  <si>
    <t>Modelo1</t>
  </si>
  <si>
    <t>Modelo2</t>
  </si>
  <si>
    <t>Modelo3</t>
  </si>
  <si>
    <t>Modelo4</t>
  </si>
  <si>
    <t>Black Friday</t>
  </si>
  <si>
    <t>Natal</t>
  </si>
  <si>
    <t>Total:</t>
  </si>
  <si>
    <t>https://www.ecommercebrasil.com.br/artigos/analise-detalhada-do-mercado-de-smartphones-e-maiores-vendas-de-2023</t>
  </si>
  <si>
    <t>30,1 MILHÕES</t>
  </si>
  <si>
    <t>84,8 MILHÕES</t>
  </si>
  <si>
    <t>57 MILHÕES</t>
  </si>
  <si>
    <t>16 MILHÕES</t>
  </si>
  <si>
    <t>17 MILHÕES</t>
  </si>
  <si>
    <t>IBGE</t>
  </si>
  <si>
    <t>INFO-MONEY</t>
  </si>
  <si>
    <t>38 milhões</t>
  </si>
  <si>
    <t>Mercado de smartphones na América Latina cresce 14,5% em 2024 (mobiletime.com.br)</t>
  </si>
  <si>
    <t>Mercado de Smartphones - Mobile, Celular Análise da Indústria &amp; Tamanho (mordorintelligence.com)</t>
  </si>
  <si>
    <t>Salestech</t>
  </si>
  <si>
    <t>IBGE -</t>
  </si>
  <si>
    <t xml:space="preserve">IBGE - </t>
  </si>
  <si>
    <t>forbes.com.br/forbes-money/2023/03/venda-de-smartphones-no-brasil-deve-ter-outro-ano-desafiador/</t>
  </si>
  <si>
    <t>https://www.ibge.gov.br/estatisticas/economicas/comercio/9227-pesquisa-mensal-de-comercio.html</t>
  </si>
  <si>
    <r>
      <t>42 milhões</t>
    </r>
    <r>
      <rPr>
        <sz val="11"/>
        <color theme="1"/>
        <rFont val="Calibri"/>
        <family val="2"/>
        <scheme val="minor"/>
      </rPr>
      <t xml:space="preserve">, seria aproximadamente </t>
    </r>
    <r>
      <rPr>
        <b/>
        <sz val="11"/>
        <color theme="1"/>
        <rFont val="Calibri"/>
        <family val="2"/>
        <scheme val="minor"/>
      </rPr>
      <t>0,198%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</si>
</sst>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_-"/>
    <numFmt numFmtId="165" formatCode="0.0%"/>
    <numFmt numFmtId="166" formatCode="&quot;R$&quot;\ #,##0;[Red]\-&quot;R$&quot;\ #,##0"/>
    <numFmt numFmtId="167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Font="1" applyFill="1"/>
    <xf numFmtId="10" fontId="2" fillId="0" borderId="0" xfId="2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165" fontId="0" fillId="0" borderId="0" xfId="0" applyNumberFormat="1"/>
    <xf numFmtId="0" fontId="7" fillId="0" borderId="0" xfId="3" applyFill="1" applyAlignment="1"/>
    <xf numFmtId="165" fontId="0" fillId="2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  <xf numFmtId="17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5" fontId="2" fillId="0" borderId="0" xfId="2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0" fontId="5" fillId="4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2" borderId="0" xfId="1" applyNumberFormat="1" applyFont="1" applyFill="1" applyAlignment="1">
      <alignment horizontal="center"/>
    </xf>
    <xf numFmtId="164" fontId="0" fillId="2" borderId="0" xfId="1" applyFont="1" applyFill="1" applyAlignment="1">
      <alignment horizontal="center"/>
    </xf>
    <xf numFmtId="167" fontId="0" fillId="2" borderId="0" xfId="1" applyNumberFormat="1" applyFont="1" applyFill="1" applyAlignment="1">
      <alignment horizontal="center"/>
    </xf>
    <xf numFmtId="0" fontId="7" fillId="0" borderId="0" xfId="3"/>
    <xf numFmtId="0" fontId="7" fillId="0" borderId="0" xfId="3" applyFill="1"/>
    <xf numFmtId="0" fontId="7" fillId="0" borderId="0" xfId="3"/>
    <xf numFmtId="17" fontId="0" fillId="0" borderId="1" xfId="2" applyNumberFormat="1" applyFont="1" applyBorder="1" applyAlignment="1">
      <alignment horizontal="center"/>
    </xf>
    <xf numFmtId="2" fontId="0" fillId="0" borderId="1" xfId="2" applyNumberFormat="1" applyFont="1" applyBorder="1" applyAlignment="1">
      <alignment horizontal="center"/>
    </xf>
    <xf numFmtId="17" fontId="2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0" xfId="3" applyFill="1"/>
    <xf numFmtId="0" fontId="2" fillId="2" borderId="0" xfId="0" applyFont="1" applyFill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1</xdr:row>
      <xdr:rowOff>38100</xdr:rowOff>
    </xdr:from>
    <xdr:to>
      <xdr:col>25</xdr:col>
      <xdr:colOff>295275</xdr:colOff>
      <xdr:row>37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B64D6EC-8790-04DF-4428-0E7D72223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675" y="228600"/>
          <a:ext cx="13182600" cy="6991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905F8CE-4F81-4DE6-82FF-27E52D885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bes.com.br/forbes-money/2023/03/venda-de-smartphones-no-brasil-deve-ter-outro-ano-desafiador/" TargetMode="External"/><Relationship Id="rId3" Type="http://schemas.openxmlformats.org/officeDocument/2006/relationships/hyperlink" Target="https://www.terra.com.br/amp/story/byte/estes-sao-os-celulares-mais-caros-do-brasil,044976cce80062694f395302ac89b8a1d27rid4c.html" TargetMode="External"/><Relationship Id="rId7" Type="http://schemas.openxmlformats.org/officeDocument/2006/relationships/hyperlink" Target="https://www.mordorintelligence.com/pt/industry-reports/smartphones-market" TargetMode="External"/><Relationship Id="rId2" Type="http://schemas.openxmlformats.org/officeDocument/2006/relationships/hyperlink" Target="https://www.apple.com/br/shop/buy-iphone/iphone-16-pro" TargetMode="External"/><Relationship Id="rId1" Type="http://schemas.openxmlformats.org/officeDocument/2006/relationships/hyperlink" Target="https://gente.globo.com/infografico-pesquisa-panorama-das-classes-abcde/" TargetMode="External"/><Relationship Id="rId6" Type="http://schemas.openxmlformats.org/officeDocument/2006/relationships/hyperlink" Target="https://www.mobiletime.com.br/noticias/23/08/2024/mercado-de-smartphones-na-america-latina-cresce-145-em-2024/" TargetMode="External"/><Relationship Id="rId5" Type="http://schemas.openxmlformats.org/officeDocument/2006/relationships/hyperlink" Target="https://www.tudocelular.com/Motorola/fichas-tecnicas/n9130/Motorola-Moto-G24-Power.html" TargetMode="External"/><Relationship Id="rId4" Type="http://schemas.openxmlformats.org/officeDocument/2006/relationships/hyperlink" Target="https://www.amazon.com.br/dp/B0CMRWYF9P?th=1&amp;psc=1&amp;linkCode=sl1&amp;tag=promodica01-20&amp;linkI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commercebrasil.com.br/artigos/analise-detalhada-do-mercado-de-smartphones-e-maiores-vendas-de-20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0339-71E9-4636-9753-98D03EAA833C}">
  <dimension ref="A1:K69"/>
  <sheetViews>
    <sheetView showGridLines="0" tabSelected="1" topLeftCell="A56" zoomScale="130" zoomScaleNormal="130" workbookViewId="0">
      <selection activeCell="B67" sqref="B67"/>
    </sheetView>
  </sheetViews>
  <sheetFormatPr defaultRowHeight="14.4" x14ac:dyDescent="0.3"/>
  <cols>
    <col min="1" max="1" width="13.88671875" customWidth="1"/>
    <col min="2" max="2" width="27.6640625" customWidth="1"/>
    <col min="3" max="3" width="24.88671875" customWidth="1"/>
    <col min="4" max="4" width="18.6640625" customWidth="1"/>
    <col min="5" max="5" width="13.109375" customWidth="1"/>
    <col min="8" max="8" width="14.6640625" customWidth="1"/>
  </cols>
  <sheetData>
    <row r="1" spans="1:11" x14ac:dyDescent="0.3">
      <c r="B1" s="4" t="s">
        <v>0</v>
      </c>
    </row>
    <row r="2" spans="1:11" x14ac:dyDescent="0.3">
      <c r="B2" s="4"/>
    </row>
    <row r="3" spans="1:11" x14ac:dyDescent="0.3">
      <c r="A3" s="3">
        <v>1</v>
      </c>
      <c r="B3" s="4" t="s">
        <v>1</v>
      </c>
    </row>
    <row r="4" spans="1:11" x14ac:dyDescent="0.3">
      <c r="A4" s="3"/>
      <c r="B4" s="5" t="s">
        <v>101</v>
      </c>
      <c r="C4" t="s">
        <v>2</v>
      </c>
    </row>
    <row r="5" spans="1:11" x14ac:dyDescent="0.3">
      <c r="A5" s="3"/>
      <c r="B5" s="8" t="s">
        <v>3</v>
      </c>
      <c r="C5" s="39" t="s">
        <v>102</v>
      </c>
      <c r="D5" s="5"/>
      <c r="E5" s="5"/>
      <c r="F5" s="5"/>
      <c r="G5" s="5"/>
      <c r="H5" s="5"/>
    </row>
    <row r="6" spans="1:11" x14ac:dyDescent="0.3">
      <c r="C6" s="39" t="s">
        <v>103</v>
      </c>
      <c r="D6" s="5"/>
      <c r="E6" s="5"/>
      <c r="F6" s="5"/>
      <c r="G6" s="5"/>
      <c r="H6" s="5"/>
    </row>
    <row r="7" spans="1:11" x14ac:dyDescent="0.3">
      <c r="A7" s="3">
        <v>2</v>
      </c>
      <c r="B7" s="4" t="s">
        <v>4</v>
      </c>
    </row>
    <row r="8" spans="1:11" x14ac:dyDescent="0.3">
      <c r="B8" s="3"/>
      <c r="C8" s="3"/>
      <c r="D8" s="3"/>
      <c r="E8" s="3"/>
    </row>
    <row r="9" spans="1:11" ht="15" customHeight="1" x14ac:dyDescent="0.3">
      <c r="A9" s="3"/>
      <c r="B9" s="2" t="s">
        <v>5</v>
      </c>
      <c r="C9" s="3" t="s">
        <v>6</v>
      </c>
      <c r="D9" s="3" t="s">
        <v>7</v>
      </c>
      <c r="E9" s="4" t="s">
        <v>8</v>
      </c>
      <c r="F9" s="6"/>
      <c r="G9" s="6"/>
    </row>
    <row r="10" spans="1:11" x14ac:dyDescent="0.3">
      <c r="B10" s="3">
        <v>1</v>
      </c>
      <c r="C10" s="10" t="s">
        <v>9</v>
      </c>
      <c r="D10" s="29">
        <v>15799</v>
      </c>
      <c r="E10" s="1" t="s">
        <v>10</v>
      </c>
      <c r="F10" s="1"/>
      <c r="G10" s="1"/>
      <c r="H10" s="4" t="s">
        <v>11</v>
      </c>
      <c r="I10" s="32" t="s">
        <v>12</v>
      </c>
      <c r="K10" s="13"/>
    </row>
    <row r="11" spans="1:11" ht="15" customHeight="1" x14ac:dyDescent="0.3">
      <c r="B11" s="2">
        <v>2</v>
      </c>
      <c r="C11" s="10" t="s">
        <v>13</v>
      </c>
      <c r="D11" s="30" t="s">
        <v>14</v>
      </c>
      <c r="E11" s="1" t="s">
        <v>15</v>
      </c>
      <c r="F11" s="1"/>
      <c r="G11" s="1"/>
      <c r="H11" s="4" t="s">
        <v>11</v>
      </c>
      <c r="I11" s="32" t="s">
        <v>16</v>
      </c>
    </row>
    <row r="12" spans="1:11" ht="16.8" x14ac:dyDescent="0.3">
      <c r="B12" s="2">
        <v>3</v>
      </c>
      <c r="C12" s="10" t="s">
        <v>17</v>
      </c>
      <c r="D12" s="31">
        <v>968</v>
      </c>
      <c r="E12" s="1" t="s">
        <v>18</v>
      </c>
      <c r="F12" s="1"/>
      <c r="G12" s="1"/>
      <c r="H12" s="4" t="s">
        <v>11</v>
      </c>
      <c r="I12" s="13" t="s">
        <v>19</v>
      </c>
    </row>
    <row r="13" spans="1:11" ht="16.8" x14ac:dyDescent="0.3">
      <c r="B13" s="2">
        <v>4</v>
      </c>
      <c r="C13" s="10" t="s">
        <v>20</v>
      </c>
      <c r="D13" s="31">
        <v>719</v>
      </c>
      <c r="E13" s="1" t="s">
        <v>21</v>
      </c>
      <c r="F13" s="1"/>
      <c r="G13" s="1"/>
      <c r="H13" s="4" t="s">
        <v>11</v>
      </c>
      <c r="I13" s="13" t="s">
        <v>22</v>
      </c>
    </row>
    <row r="14" spans="1:11" ht="16.8" x14ac:dyDescent="0.3">
      <c r="B14" s="2"/>
      <c r="D14" s="7"/>
      <c r="E14" s="4"/>
    </row>
    <row r="15" spans="1:11" x14ac:dyDescent="0.3">
      <c r="B15" t="s">
        <v>23</v>
      </c>
    </row>
    <row r="17" spans="1:10" x14ac:dyDescent="0.3">
      <c r="A17" s="3">
        <v>3</v>
      </c>
      <c r="B17" s="4" t="s">
        <v>24</v>
      </c>
    </row>
    <row r="18" spans="1:10" x14ac:dyDescent="0.3">
      <c r="C18" t="s">
        <v>25</v>
      </c>
      <c r="D18" t="s">
        <v>26</v>
      </c>
      <c r="E18" s="6" t="s">
        <v>27</v>
      </c>
      <c r="F18" s="6" t="s">
        <v>28</v>
      </c>
      <c r="G18" s="6" t="s">
        <v>29</v>
      </c>
      <c r="H18" s="6" t="s">
        <v>30</v>
      </c>
      <c r="I18" s="6" t="s">
        <v>31</v>
      </c>
    </row>
    <row r="19" spans="1:10" x14ac:dyDescent="0.3">
      <c r="B19" t="s">
        <v>32</v>
      </c>
      <c r="C19" s="5" t="s">
        <v>33</v>
      </c>
      <c r="E19" s="14">
        <v>0.05</v>
      </c>
      <c r="F19" s="14">
        <v>0.22</v>
      </c>
      <c r="G19" s="14">
        <v>0.48</v>
      </c>
      <c r="H19" s="14">
        <v>0.21</v>
      </c>
      <c r="I19" s="14">
        <v>0.04</v>
      </c>
      <c r="J19" s="12"/>
    </row>
    <row r="20" spans="1:10" x14ac:dyDescent="0.3">
      <c r="E20" s="15"/>
      <c r="F20" s="15"/>
      <c r="G20" s="15"/>
      <c r="H20" s="15"/>
      <c r="I20" s="15"/>
    </row>
    <row r="21" spans="1:10" x14ac:dyDescent="0.3">
      <c r="B21" t="s">
        <v>34</v>
      </c>
      <c r="C21" s="5" t="s">
        <v>35</v>
      </c>
      <c r="E21" s="14">
        <v>0.28000000000000003</v>
      </c>
      <c r="F21" s="14">
        <v>0.13200000000000001</v>
      </c>
      <c r="G21" s="14">
        <v>0.33300000000000002</v>
      </c>
      <c r="H21" s="14">
        <v>0.50700000000000001</v>
      </c>
      <c r="I21" s="14"/>
    </row>
    <row r="22" spans="1:10" x14ac:dyDescent="0.3">
      <c r="E22" s="15"/>
      <c r="F22" s="15"/>
      <c r="G22" s="15"/>
      <c r="H22" s="15"/>
      <c r="I22" s="15"/>
    </row>
    <row r="23" spans="1:10" x14ac:dyDescent="0.3">
      <c r="B23" t="s">
        <v>36</v>
      </c>
      <c r="C23" s="5" t="s">
        <v>37</v>
      </c>
      <c r="E23" s="14">
        <v>0.02</v>
      </c>
      <c r="F23" s="14">
        <v>0.08</v>
      </c>
      <c r="G23" s="14">
        <v>0.4</v>
      </c>
      <c r="H23" s="14">
        <v>0.35</v>
      </c>
      <c r="I23" s="14">
        <v>0.15</v>
      </c>
      <c r="J23" s="12"/>
    </row>
    <row r="24" spans="1:10" x14ac:dyDescent="0.3">
      <c r="E24" s="15"/>
      <c r="F24" s="15"/>
      <c r="G24" s="15"/>
      <c r="H24" s="15"/>
      <c r="I24" s="15"/>
    </row>
    <row r="25" spans="1:10" x14ac:dyDescent="0.3">
      <c r="B25" t="s">
        <v>38</v>
      </c>
      <c r="C25" s="5" t="s">
        <v>39</v>
      </c>
      <c r="E25" s="14">
        <v>0.04</v>
      </c>
      <c r="F25" s="14">
        <v>0.12</v>
      </c>
      <c r="G25" s="14">
        <v>0.5</v>
      </c>
      <c r="H25" s="14">
        <v>0.25</v>
      </c>
      <c r="I25" s="14">
        <v>0.09</v>
      </c>
      <c r="J25" s="12"/>
    </row>
    <row r="26" spans="1:10" x14ac:dyDescent="0.3">
      <c r="E26" s="15"/>
      <c r="F26" s="15"/>
      <c r="G26" s="15"/>
      <c r="H26" s="15"/>
      <c r="I26" s="15"/>
    </row>
    <row r="27" spans="1:10" x14ac:dyDescent="0.3">
      <c r="B27" t="s">
        <v>40</v>
      </c>
      <c r="C27" s="5" t="s">
        <v>41</v>
      </c>
      <c r="E27" s="14">
        <v>2.8000000000000001E-2</v>
      </c>
      <c r="F27" s="14">
        <v>0.18099999999999999</v>
      </c>
      <c r="G27" s="14">
        <v>0.29499999999999998</v>
      </c>
      <c r="H27" s="14">
        <v>0.26100000000000001</v>
      </c>
      <c r="I27" s="14">
        <v>0.23499999999999999</v>
      </c>
    </row>
    <row r="28" spans="1:10" x14ac:dyDescent="0.3">
      <c r="E28" s="11"/>
      <c r="F28" s="11"/>
      <c r="G28" s="11"/>
      <c r="H28" s="11"/>
      <c r="I28" s="11"/>
      <c r="J28" s="11"/>
    </row>
    <row r="29" spans="1:10" x14ac:dyDescent="0.3">
      <c r="B29" s="4" t="s">
        <v>3</v>
      </c>
      <c r="C29" t="s">
        <v>42</v>
      </c>
    </row>
    <row r="30" spans="1:10" x14ac:dyDescent="0.3">
      <c r="B30" s="4"/>
      <c r="C30" s="33" t="s">
        <v>43</v>
      </c>
      <c r="D30" s="13"/>
      <c r="E30" s="13"/>
      <c r="F30" s="13"/>
      <c r="G30" s="13"/>
      <c r="H30" s="13"/>
      <c r="I30" s="13"/>
      <c r="J30" s="13"/>
    </row>
    <row r="32" spans="1:10" x14ac:dyDescent="0.3">
      <c r="B32" t="s">
        <v>44</v>
      </c>
    </row>
    <row r="34" spans="1:8" x14ac:dyDescent="0.3">
      <c r="A34" s="3">
        <v>4</v>
      </c>
      <c r="B34" s="4" t="s">
        <v>45</v>
      </c>
      <c r="C34" t="s">
        <v>46</v>
      </c>
    </row>
    <row r="35" spans="1:8" x14ac:dyDescent="0.3">
      <c r="A35" s="3"/>
      <c r="C35" t="s">
        <v>47</v>
      </c>
    </row>
    <row r="37" spans="1:8" ht="15.6" x14ac:dyDescent="0.3">
      <c r="A37" s="26" t="s">
        <v>48</v>
      </c>
      <c r="B37" s="27" t="s">
        <v>49</v>
      </c>
      <c r="C37" s="27" t="s">
        <v>50</v>
      </c>
      <c r="D37" s="26" t="s">
        <v>51</v>
      </c>
      <c r="F37" s="38" t="s">
        <v>52</v>
      </c>
      <c r="G37" s="38"/>
      <c r="H37" s="28" t="s">
        <v>83</v>
      </c>
    </row>
    <row r="38" spans="1:8" ht="15.6" x14ac:dyDescent="0.3">
      <c r="A38" s="17" t="str">
        <f>IF(_xlfn.XLOOKUP($B38,'Distribuição das Vendas'!$C$1:$C$13,'Distribuição das Vendas'!$A$1:$A$13)=0,"",_xlfn.XLOOKUP($B38,'Distribuição das Vendas'!$C$1:$C$13,'Distribuição das Vendas'!$A$1:$A$13))</f>
        <v/>
      </c>
      <c r="B38" s="21" t="s">
        <v>54</v>
      </c>
      <c r="C38" s="24" cm="1">
        <f t="array" ref="C38">_xlfn.XLOOKUP($H$37,'Distribuição das Vendas'!$D$1:$I$1,_xlfn.XLOOKUP($B38,'Distribuição das Vendas'!$C$2:$C$13,'Distribuição das Vendas'!$D$2:$I$13))</f>
        <v>7.4468085106382975E-2</v>
      </c>
      <c r="D38" s="25" t="e">
        <f>B4*C38</f>
        <v>#VALUE!</v>
      </c>
      <c r="E38" s="20"/>
    </row>
    <row r="39" spans="1:8" ht="15.6" x14ac:dyDescent="0.3">
      <c r="A39" s="17" t="str">
        <f>IF(_xlfn.XLOOKUP($B39,'Distribuição das Vendas'!$C$1:$C$13,'Distribuição das Vendas'!$A$1:$A$13)=0,"",_xlfn.XLOOKUP($B39,'Distribuição das Vendas'!$C$1:$C$13,'Distribuição das Vendas'!$A$1:$A$13))</f>
        <v/>
      </c>
      <c r="B39" s="21" t="s">
        <v>55</v>
      </c>
      <c r="C39" s="24" cm="1">
        <f t="array" ref="C39">_xlfn.XLOOKUP($H$37,'Distribuição das Vendas'!$D$1:$I$1,_xlfn.XLOOKUP($B39,'Distribuição das Vendas'!$C$2:$C$13,'Distribuição das Vendas'!$D$2:$I$13))</f>
        <v>6.3829787234042548E-2</v>
      </c>
      <c r="D39" s="25" t="e">
        <f>B4*C39</f>
        <v>#VALUE!</v>
      </c>
    </row>
    <row r="40" spans="1:8" ht="15.6" x14ac:dyDescent="0.3">
      <c r="A40" s="17" t="str">
        <f>IF(_xlfn.XLOOKUP($B40,'Distribuição das Vendas'!$C$1:$C$13,'Distribuição das Vendas'!$A$1:$A$13)=0,"",_xlfn.XLOOKUP($B40,'Distribuição das Vendas'!$C$1:$C$13,'Distribuição das Vendas'!$A$1:$A$13))</f>
        <v/>
      </c>
      <c r="B40" s="21" t="s">
        <v>56</v>
      </c>
      <c r="C40" s="24" cm="1">
        <f t="array" ref="C40">_xlfn.XLOOKUP($H$37,'Distribuição das Vendas'!$D$1:$I$1,_xlfn.XLOOKUP($B40,'Distribuição das Vendas'!$C$2:$C$13,'Distribuição das Vendas'!$D$2:$I$13))</f>
        <v>7.4468085106382975E-2</v>
      </c>
      <c r="D40" s="25" t="e">
        <f>B4*C40</f>
        <v>#VALUE!</v>
      </c>
    </row>
    <row r="41" spans="1:8" ht="15.6" x14ac:dyDescent="0.3">
      <c r="A41" s="17" t="str">
        <f>IF(_xlfn.XLOOKUP($B41,'Distribuição das Vendas'!$C$1:$C$13,'Distribuição das Vendas'!$A$1:$A$13)=0,"",_xlfn.XLOOKUP($B41,'Distribuição das Vendas'!$C$1:$C$13,'Distribuição das Vendas'!$A$1:$A$13))</f>
        <v/>
      </c>
      <c r="B41" s="21" t="s">
        <v>57</v>
      </c>
      <c r="C41" s="24" cm="1">
        <f t="array" ref="C41">_xlfn.XLOOKUP($H$37,'Distribuição das Vendas'!$D$1:$I$1,_xlfn.XLOOKUP($B41,'Distribuição das Vendas'!$C$2:$C$13,'Distribuição das Vendas'!$D$2:$I$13))</f>
        <v>6.3829787234042548E-2</v>
      </c>
      <c r="D41" s="25" t="e">
        <f>B4*C41</f>
        <v>#VALUE!</v>
      </c>
    </row>
    <row r="42" spans="1:8" ht="15.6" x14ac:dyDescent="0.3">
      <c r="A42" s="17" t="str">
        <f>IF(_xlfn.XLOOKUP($B42,'Distribuição das Vendas'!$C$1:$C$13,'Distribuição das Vendas'!$A$1:$A$13)=0,"",_xlfn.XLOOKUP($B42,'Distribuição das Vendas'!$C$1:$C$13,'Distribuição das Vendas'!$A$1:$A$13))</f>
        <v/>
      </c>
      <c r="B42" s="21" t="s">
        <v>58</v>
      </c>
      <c r="C42" s="24" cm="1">
        <f t="array" ref="C42">_xlfn.XLOOKUP($H$37,'Distribuição das Vendas'!$D$1:$I$1,_xlfn.XLOOKUP($B42,'Distribuição das Vendas'!$C$2:$C$13,'Distribuição das Vendas'!$D$2:$I$13))</f>
        <v>8.5106382978723402E-2</v>
      </c>
      <c r="D42" s="25" t="e">
        <f>B4*C42</f>
        <v>#VALUE!</v>
      </c>
    </row>
    <row r="43" spans="1:8" ht="15.6" x14ac:dyDescent="0.3">
      <c r="A43" s="17" t="str">
        <f>IF(_xlfn.XLOOKUP($B43,'Distribuição das Vendas'!$C$1:$C$13,'Distribuição das Vendas'!$A$1:$A$13)=0,"",_xlfn.XLOOKUP($B43,'Distribuição das Vendas'!$C$1:$C$13,'Distribuição das Vendas'!$A$1:$A$13))</f>
        <v/>
      </c>
      <c r="B43" s="21" t="s">
        <v>59</v>
      </c>
      <c r="C43" s="24" cm="1">
        <f t="array" ref="C43">_xlfn.XLOOKUP($H$37,'Distribuição das Vendas'!$D$1:$I$1,_xlfn.XLOOKUP($B43,'Distribuição das Vendas'!$C$2:$C$13,'Distribuição das Vendas'!$D$2:$I$13))</f>
        <v>8.5106382978723402E-2</v>
      </c>
      <c r="D43" s="25" t="e">
        <f>B4*C43</f>
        <v>#VALUE!</v>
      </c>
    </row>
    <row r="44" spans="1:8" ht="15.6" x14ac:dyDescent="0.3">
      <c r="A44" s="17" t="str">
        <f>IF(_xlfn.XLOOKUP($B44,'Distribuição das Vendas'!$C$1:$C$13,'Distribuição das Vendas'!$A$1:$A$13)=0,"",_xlfn.XLOOKUP($B44,'Distribuição das Vendas'!$C$1:$C$13,'Distribuição das Vendas'!$A$1:$A$13))</f>
        <v/>
      </c>
      <c r="B44" s="21" t="s">
        <v>60</v>
      </c>
      <c r="C44" s="24" cm="1">
        <f t="array" ref="C44">_xlfn.XLOOKUP($H$37,'Distribuição das Vendas'!$D$1:$I$1,_xlfn.XLOOKUP($B44,'Distribuição das Vendas'!$C$2:$C$13,'Distribuição das Vendas'!$D$2:$I$13))</f>
        <v>9.5744680851063829E-2</v>
      </c>
      <c r="D44" s="25" t="e">
        <f>B4*C44</f>
        <v>#VALUE!</v>
      </c>
    </row>
    <row r="45" spans="1:8" ht="15.6" x14ac:dyDescent="0.3">
      <c r="A45" s="17" t="str">
        <f>IF(_xlfn.XLOOKUP($B45,'Distribuição das Vendas'!$C$1:$C$13,'Distribuição das Vendas'!$A$1:$A$13)=0,"",_xlfn.XLOOKUP($B45,'Distribuição das Vendas'!$C$1:$C$13,'Distribuição das Vendas'!$A$1:$A$13))</f>
        <v/>
      </c>
      <c r="B45" s="21" t="s">
        <v>61</v>
      </c>
      <c r="C45" s="24" cm="1">
        <f t="array" ref="C45">_xlfn.XLOOKUP($H$37,'Distribuição das Vendas'!$D$1:$I$1,_xlfn.XLOOKUP($B45,'Distribuição das Vendas'!$C$2:$C$13,'Distribuição das Vendas'!$D$2:$I$13))</f>
        <v>9.5744680851063829E-2</v>
      </c>
      <c r="D45" s="25" t="e">
        <f>B4*C45</f>
        <v>#VALUE!</v>
      </c>
    </row>
    <row r="46" spans="1:8" ht="15.6" x14ac:dyDescent="0.3">
      <c r="A46" s="17" t="str">
        <f>IF(_xlfn.XLOOKUP($B46,'Distribuição das Vendas'!$C$1:$C$13,'Distribuição das Vendas'!$A$1:$A$13)=0,"",_xlfn.XLOOKUP($B46,'Distribuição das Vendas'!$C$1:$C$13,'Distribuição das Vendas'!$A$1:$A$13))</f>
        <v/>
      </c>
      <c r="B46" s="21" t="s">
        <v>62</v>
      </c>
      <c r="C46" s="24" cm="1">
        <f t="array" ref="C46">_xlfn.XLOOKUP($H$37,'Distribuição das Vendas'!$D$1:$I$1,_xlfn.XLOOKUP($B46,'Distribuição das Vendas'!$C$2:$C$13,'Distribuição das Vendas'!$D$2:$I$13))</f>
        <v>7.4468085106382975E-2</v>
      </c>
      <c r="D46" s="25" t="e">
        <f>B4*C46</f>
        <v>#VALUE!</v>
      </c>
    </row>
    <row r="47" spans="1:8" ht="15.6" x14ac:dyDescent="0.3">
      <c r="A47" s="17" t="str">
        <f>IF(_xlfn.XLOOKUP($B47,'Distribuição das Vendas'!$C$1:$C$13,'Distribuição das Vendas'!$A$1:$A$13)=0,"",_xlfn.XLOOKUP($B47,'Distribuição das Vendas'!$C$1:$C$13,'Distribuição das Vendas'!$A$1:$A$13))</f>
        <v/>
      </c>
      <c r="B47" s="21" t="s">
        <v>63</v>
      </c>
      <c r="C47" s="24" cm="1">
        <f t="array" ref="C47">_xlfn.XLOOKUP($H$37,'Distribuição das Vendas'!$D$1:$I$1,_xlfn.XLOOKUP($B47,'Distribuição das Vendas'!$C$2:$C$13,'Distribuição das Vendas'!$D$2:$I$13))</f>
        <v>8.5106382978723402E-2</v>
      </c>
      <c r="D47" s="25" t="e">
        <f>B4*C47</f>
        <v>#VALUE!</v>
      </c>
    </row>
    <row r="48" spans="1:8" ht="15.6" x14ac:dyDescent="0.3">
      <c r="A48" s="17" t="str">
        <f>IF(_xlfn.XLOOKUP($B48,'Distribuição das Vendas'!$C$1:$C$13,'Distribuição das Vendas'!$A$1:$A$13)=0,"",_xlfn.XLOOKUP($B48,'Distribuição das Vendas'!$C$1:$C$13,'Distribuição das Vendas'!$A$1:$A$13))</f>
        <v>Black Friday</v>
      </c>
      <c r="B48" s="21" t="s">
        <v>64</v>
      </c>
      <c r="C48" s="24" cm="1">
        <f t="array" ref="C48">_xlfn.XLOOKUP($H$37,'Distribuição das Vendas'!$D$1:$I$1,_xlfn.XLOOKUP($B48,'Distribuição das Vendas'!$C$2:$C$13,'Distribuição das Vendas'!$D$2:$I$13))</f>
        <v>9.5744680851063829E-2</v>
      </c>
      <c r="D48" s="25" t="e">
        <f>B4*C48</f>
        <v>#VALUE!</v>
      </c>
    </row>
    <row r="49" spans="1:4" ht="15.6" x14ac:dyDescent="0.3">
      <c r="A49" s="17" t="str">
        <f>IF(_xlfn.XLOOKUP($B49,'Distribuição das Vendas'!$C$1:$C$13,'Distribuição das Vendas'!$A$1:$A$13)=0,"",_xlfn.XLOOKUP($B49,'Distribuição das Vendas'!$C$1:$C$13,'Distribuição das Vendas'!$A$1:$A$13))</f>
        <v>Natal</v>
      </c>
      <c r="B49" s="21" t="s">
        <v>65</v>
      </c>
      <c r="C49" s="24" cm="1">
        <f t="array" ref="C49">_xlfn.XLOOKUP($H$37,'Distribuição das Vendas'!$D$1:$I$1,_xlfn.XLOOKUP($B49,'Distribuição das Vendas'!$C$2:$C$13,'Distribuição das Vendas'!$D$2:$I$13))</f>
        <v>0.10638297872340426</v>
      </c>
      <c r="D49" s="25" t="e">
        <f>B4*C49</f>
        <v>#VALUE!</v>
      </c>
    </row>
    <row r="51" spans="1:4" ht="15.6" x14ac:dyDescent="0.3">
      <c r="B51" s="21" t="s">
        <v>66</v>
      </c>
      <c r="C51" s="22">
        <f>SUM(C38:C49)</f>
        <v>0.99999999999999989</v>
      </c>
      <c r="D51" s="23" t="e">
        <f>SUM(D38:D49)</f>
        <v>#VALUE!</v>
      </c>
    </row>
    <row r="53" spans="1:4" ht="15.6" x14ac:dyDescent="0.3">
      <c r="B53" s="9" t="s">
        <v>3</v>
      </c>
      <c r="C53" s="13"/>
    </row>
    <row r="54" spans="1:4" ht="15.6" x14ac:dyDescent="0.3">
      <c r="B54" s="32" t="s">
        <v>107</v>
      </c>
      <c r="C54" s="9"/>
      <c r="D54" s="9"/>
    </row>
    <row r="55" spans="1:4" ht="15.6" x14ac:dyDescent="0.3">
      <c r="B55" t="s">
        <v>108</v>
      </c>
      <c r="C55" s="9"/>
      <c r="D55" s="9"/>
    </row>
    <row r="56" spans="1:4" ht="15.6" x14ac:dyDescent="0.3">
      <c r="B56" s="9"/>
      <c r="C56" s="9"/>
      <c r="D56" s="9"/>
    </row>
    <row r="58" spans="1:4" x14ac:dyDescent="0.3">
      <c r="B58" t="s">
        <v>68</v>
      </c>
    </row>
    <row r="59" spans="1:4" x14ac:dyDescent="0.3">
      <c r="B59" t="s">
        <v>69</v>
      </c>
    </row>
    <row r="61" spans="1:4" x14ac:dyDescent="0.3">
      <c r="A61" s="3">
        <v>5</v>
      </c>
      <c r="B61" s="4" t="s">
        <v>70</v>
      </c>
    </row>
    <row r="63" spans="1:4" x14ac:dyDescent="0.3">
      <c r="B63" t="s">
        <v>71</v>
      </c>
    </row>
    <row r="64" spans="1:4" x14ac:dyDescent="0.3">
      <c r="B64" t="s">
        <v>72</v>
      </c>
    </row>
    <row r="65" spans="2:3" x14ac:dyDescent="0.3">
      <c r="B65" s="10" t="s">
        <v>104</v>
      </c>
      <c r="C65" t="s">
        <v>73</v>
      </c>
    </row>
    <row r="67" spans="2:3" x14ac:dyDescent="0.3">
      <c r="B67" s="40" t="s">
        <v>109</v>
      </c>
      <c r="C67" s="5" t="s">
        <v>74</v>
      </c>
    </row>
    <row r="69" spans="2:3" x14ac:dyDescent="0.3">
      <c r="B69" t="s">
        <v>75</v>
      </c>
    </row>
  </sheetData>
  <mergeCells count="5">
    <mergeCell ref="E10:G10"/>
    <mergeCell ref="E11:G11"/>
    <mergeCell ref="E12:G12"/>
    <mergeCell ref="E13:G13"/>
    <mergeCell ref="F37:G37"/>
  </mergeCells>
  <hyperlinks>
    <hyperlink ref="C30" r:id="rId1" display="https://gente.globo.com/infografico-pesquisa-panorama-das-classes-abcde/" xr:uid="{5BB7BE37-D8BB-42D0-8722-3D337909EA9D}"/>
    <hyperlink ref="I10" r:id="rId2" xr:uid="{8BFB18CF-7CA4-48AA-A801-96F28E889D11}"/>
    <hyperlink ref="I11" r:id="rId3" xr:uid="{E23308D4-576C-4D81-B571-17C60F8B87B1}"/>
    <hyperlink ref="I12" r:id="rId4" xr:uid="{11C7CB38-0E6B-464A-B0B2-4ED35CF54F30}"/>
    <hyperlink ref="I13" r:id="rId5" xr:uid="{499C9D2C-9028-44A8-924C-3F13E1CD1CB7}"/>
    <hyperlink ref="C5" r:id="rId6" display="https://www.mobiletime.com.br/noticias/23/08/2024/mercado-de-smartphones-na-america-latina-cresce-145-em-2024/" xr:uid="{E1D1B647-ECEC-4528-858E-7983087F38CD}"/>
    <hyperlink ref="C6" r:id="rId7" display="https://www.mordorintelligence.com/pt/industry-reports/smartphones-market" xr:uid="{7BC099BA-CFC8-4804-AB07-D22919347CB5}"/>
    <hyperlink ref="B54" r:id="rId8" display="https://forbes.com.br/forbes-money/2023/03/venda-de-smartphones-no-brasil-deve-ter-outro-ano-desafiador/" xr:uid="{62BDC2BD-C68A-42A9-B197-69C3057C3254}"/>
  </hyperlinks>
  <pageMargins left="0.511811024" right="0.511811024" top="0.78740157499999996" bottom="0.78740157499999996" header="0.31496062000000002" footer="0.31496062000000002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8E85F9-5EFA-4268-B555-C5AFA4B1455B}">
          <x14:formula1>
            <xm:f>'Distribuição das Vendas'!$D$1:$I$1</xm:f>
          </x14:formula1>
          <xm:sqref>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EDEB-B53B-4F23-84EB-DDDADFCB3525}">
  <dimension ref="A1:V27"/>
  <sheetViews>
    <sheetView showGridLines="0" zoomScale="130" zoomScaleNormal="130" workbookViewId="0">
      <selection activeCell="P1" sqref="P1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0.44140625" bestFit="1" customWidth="1"/>
    <col min="4" max="5" width="9.109375" style="6"/>
    <col min="7" max="7" width="13.109375" bestFit="1" customWidth="1"/>
    <col min="9" max="9" width="13" bestFit="1" customWidth="1"/>
    <col min="13" max="13" width="13.6640625" customWidth="1"/>
    <col min="14" max="14" width="13.109375" bestFit="1" customWidth="1"/>
    <col min="16" max="16" width="20.44140625" bestFit="1" customWidth="1"/>
    <col min="17" max="17" width="27.109375" bestFit="1" customWidth="1"/>
    <col min="22" max="22" width="13" bestFit="1" customWidth="1"/>
  </cols>
  <sheetData>
    <row r="1" spans="1:22" x14ac:dyDescent="0.3">
      <c r="A1" s="18" t="s">
        <v>48</v>
      </c>
      <c r="B1" s="18" t="s">
        <v>6</v>
      </c>
      <c r="C1" s="18" t="s">
        <v>76</v>
      </c>
      <c r="D1" s="18" t="s">
        <v>53</v>
      </c>
      <c r="E1" s="18" t="s">
        <v>77</v>
      </c>
      <c r="F1" s="18" t="str">
        <f>S1</f>
        <v>Sudeste</v>
      </c>
      <c r="G1" s="18" t="str">
        <f>T1</f>
        <v>Norte</v>
      </c>
      <c r="H1" s="18" t="str">
        <f>U1</f>
        <v>Nordeste</v>
      </c>
      <c r="I1" s="18" t="str">
        <f>V1</f>
        <v>Centro-Oeste</v>
      </c>
      <c r="M1" s="18" t="s">
        <v>78</v>
      </c>
      <c r="N1" s="18" t="s">
        <v>79</v>
      </c>
      <c r="P1" s="18" t="s">
        <v>67</v>
      </c>
      <c r="Q1" s="18" t="s">
        <v>80</v>
      </c>
      <c r="R1" s="18" t="s">
        <v>53</v>
      </c>
      <c r="S1" s="18" t="s">
        <v>81</v>
      </c>
      <c r="T1" s="18" t="s">
        <v>82</v>
      </c>
      <c r="U1" s="18" t="s">
        <v>83</v>
      </c>
      <c r="V1" s="18" t="s">
        <v>84</v>
      </c>
    </row>
    <row r="2" spans="1:22" x14ac:dyDescent="0.3">
      <c r="A2" s="17"/>
      <c r="B2" s="17" t="s">
        <v>85</v>
      </c>
      <c r="C2" s="16" t="s">
        <v>54</v>
      </c>
      <c r="D2" s="19">
        <v>8.3000000000000004E-2</v>
      </c>
      <c r="E2" s="19">
        <v>7.4999999999999997E-2</v>
      </c>
      <c r="F2" s="19">
        <f t="shared" ref="F2:F13" si="0">S2/$S$16</f>
        <v>7.4468085106382975E-2</v>
      </c>
      <c r="G2" s="19">
        <f>T2/$T$16</f>
        <v>7.1428571428571425E-2</v>
      </c>
      <c r="H2" s="19">
        <f>U2/$U$16</f>
        <v>7.4468085106382975E-2</v>
      </c>
      <c r="I2" s="19">
        <f>V2/$V$16</f>
        <v>7.1428571428571425E-2</v>
      </c>
      <c r="M2" s="17" t="s">
        <v>85</v>
      </c>
      <c r="N2" s="17" t="s">
        <v>77</v>
      </c>
      <c r="Q2" s="35" t="str">
        <f>C2</f>
        <v>Janeiro</v>
      </c>
      <c r="R2" s="36">
        <v>3.5</v>
      </c>
      <c r="S2" s="36">
        <v>1.75</v>
      </c>
      <c r="T2" s="36">
        <v>0.25</v>
      </c>
      <c r="U2" s="36">
        <v>0.7</v>
      </c>
      <c r="V2" s="36">
        <v>0.25</v>
      </c>
    </row>
    <row r="3" spans="1:22" x14ac:dyDescent="0.3">
      <c r="A3" s="17"/>
      <c r="B3" s="17" t="s">
        <v>85</v>
      </c>
      <c r="C3" s="16" t="s">
        <v>55</v>
      </c>
      <c r="D3" s="19">
        <v>7.4999999999999997E-2</v>
      </c>
      <c r="E3" s="19">
        <v>7.3999999999999996E-2</v>
      </c>
      <c r="F3" s="19">
        <f t="shared" si="0"/>
        <v>6.3829787234042548E-2</v>
      </c>
      <c r="G3" s="19">
        <f t="shared" ref="G3:G13" si="1">T3/$T$16</f>
        <v>5.7142857142857148E-2</v>
      </c>
      <c r="H3" s="19">
        <f t="shared" ref="H3:H13" si="2">U3/$U$16</f>
        <v>6.3829787234042548E-2</v>
      </c>
      <c r="I3" s="19">
        <f t="shared" ref="I3:I13" si="3">V3/$V$16</f>
        <v>5.7142857142857148E-2</v>
      </c>
      <c r="M3" s="17" t="s">
        <v>86</v>
      </c>
      <c r="N3" s="17" t="s">
        <v>81</v>
      </c>
      <c r="Q3" s="35" t="str">
        <f t="shared" ref="Q3:Q13" si="4">C3</f>
        <v>Fevereiro</v>
      </c>
      <c r="R3" s="36">
        <v>3</v>
      </c>
      <c r="S3" s="36">
        <v>1.5</v>
      </c>
      <c r="T3" s="36">
        <v>0.2</v>
      </c>
      <c r="U3" s="36">
        <v>0.6</v>
      </c>
      <c r="V3" s="36">
        <v>0.2</v>
      </c>
    </row>
    <row r="4" spans="1:22" x14ac:dyDescent="0.3">
      <c r="A4" s="17"/>
      <c r="B4" s="17" t="s">
        <v>85</v>
      </c>
      <c r="C4" s="16" t="s">
        <v>56</v>
      </c>
      <c r="D4" s="19">
        <v>8.2000000000000003E-2</v>
      </c>
      <c r="E4" s="19">
        <v>7.8E-2</v>
      </c>
      <c r="F4" s="19">
        <f t="shared" si="0"/>
        <v>7.4468085106382975E-2</v>
      </c>
      <c r="G4" s="19">
        <f t="shared" si="1"/>
        <v>7.1428571428571425E-2</v>
      </c>
      <c r="H4" s="19">
        <f t="shared" si="2"/>
        <v>7.4468085106382975E-2</v>
      </c>
      <c r="I4" s="19">
        <f t="shared" si="3"/>
        <v>7.1428571428571425E-2</v>
      </c>
      <c r="M4" s="17" t="s">
        <v>87</v>
      </c>
      <c r="N4" s="17" t="s">
        <v>84</v>
      </c>
      <c r="Q4" s="35" t="str">
        <f t="shared" si="4"/>
        <v>Março</v>
      </c>
      <c r="R4" s="36">
        <v>3.5</v>
      </c>
      <c r="S4" s="36">
        <v>1.75</v>
      </c>
      <c r="T4" s="36">
        <v>0.25</v>
      </c>
      <c r="U4" s="36">
        <v>0.7</v>
      </c>
      <c r="V4" s="36">
        <v>0.25</v>
      </c>
    </row>
    <row r="5" spans="1:22" x14ac:dyDescent="0.3">
      <c r="A5" s="17"/>
      <c r="B5" s="17" t="s">
        <v>85</v>
      </c>
      <c r="C5" s="16" t="s">
        <v>57</v>
      </c>
      <c r="D5" s="19">
        <v>7.8E-2</v>
      </c>
      <c r="E5" s="19">
        <v>7.5999999999999998E-2</v>
      </c>
      <c r="F5" s="19">
        <f t="shared" si="0"/>
        <v>6.3829787234042548E-2</v>
      </c>
      <c r="G5" s="19">
        <f t="shared" si="1"/>
        <v>5.7142857142857148E-2</v>
      </c>
      <c r="H5" s="19">
        <f t="shared" si="2"/>
        <v>6.3829787234042548E-2</v>
      </c>
      <c r="I5" s="19">
        <f t="shared" si="3"/>
        <v>5.7142857142857148E-2</v>
      </c>
      <c r="M5" s="17" t="s">
        <v>88</v>
      </c>
      <c r="N5" s="17" t="s">
        <v>82</v>
      </c>
      <c r="Q5" s="35" t="str">
        <f t="shared" si="4"/>
        <v>Abril</v>
      </c>
      <c r="R5" s="36">
        <v>3</v>
      </c>
      <c r="S5" s="36">
        <v>1.5</v>
      </c>
      <c r="T5" s="36">
        <v>0.2</v>
      </c>
      <c r="U5" s="36">
        <v>0.6</v>
      </c>
      <c r="V5" s="36">
        <v>0.2</v>
      </c>
    </row>
    <row r="6" spans="1:22" x14ac:dyDescent="0.3">
      <c r="A6" s="17"/>
      <c r="B6" s="17" t="s">
        <v>85</v>
      </c>
      <c r="C6" s="16" t="s">
        <v>58</v>
      </c>
      <c r="D6" s="19">
        <v>8.1000000000000003E-2</v>
      </c>
      <c r="E6" s="19">
        <v>8.2000000000000003E-2</v>
      </c>
      <c r="F6" s="19">
        <f t="shared" si="0"/>
        <v>8.5106382978723402E-2</v>
      </c>
      <c r="G6" s="19">
        <f t="shared" si="1"/>
        <v>8.5714285714285715E-2</v>
      </c>
      <c r="H6" s="19">
        <f t="shared" si="2"/>
        <v>8.5106382978723402E-2</v>
      </c>
      <c r="I6" s="19">
        <f t="shared" si="3"/>
        <v>8.5714285714285715E-2</v>
      </c>
      <c r="M6" s="17" t="s">
        <v>89</v>
      </c>
      <c r="N6" s="17" t="s">
        <v>83</v>
      </c>
      <c r="Q6" s="35" t="str">
        <f t="shared" si="4"/>
        <v>Maio</v>
      </c>
      <c r="R6" s="36">
        <v>4</v>
      </c>
      <c r="S6" s="36">
        <v>2</v>
      </c>
      <c r="T6" s="36">
        <v>0.3</v>
      </c>
      <c r="U6" s="36">
        <v>0.8</v>
      </c>
      <c r="V6" s="36">
        <v>0.3</v>
      </c>
    </row>
    <row r="7" spans="1:22" x14ac:dyDescent="0.3">
      <c r="A7" s="17"/>
      <c r="B7" s="17" t="s">
        <v>85</v>
      </c>
      <c r="C7" s="16" t="s">
        <v>59</v>
      </c>
      <c r="D7" s="19">
        <v>7.9000000000000001E-2</v>
      </c>
      <c r="E7" s="19">
        <v>7.9000000000000001E-2</v>
      </c>
      <c r="F7" s="19">
        <f t="shared" si="0"/>
        <v>8.5106382978723402E-2</v>
      </c>
      <c r="G7" s="19">
        <f t="shared" si="1"/>
        <v>8.5714285714285715E-2</v>
      </c>
      <c r="H7" s="19">
        <f t="shared" si="2"/>
        <v>8.5106382978723402E-2</v>
      </c>
      <c r="I7" s="19">
        <f t="shared" si="3"/>
        <v>8.5714285714285715E-2</v>
      </c>
      <c r="Q7" s="35" t="str">
        <f t="shared" si="4"/>
        <v>Junho</v>
      </c>
      <c r="R7" s="36">
        <v>4</v>
      </c>
      <c r="S7" s="36">
        <v>2</v>
      </c>
      <c r="T7" s="36">
        <v>0.3</v>
      </c>
      <c r="U7" s="36">
        <v>0.8</v>
      </c>
      <c r="V7" s="36">
        <v>0.3</v>
      </c>
    </row>
    <row r="8" spans="1:22" x14ac:dyDescent="0.3">
      <c r="A8" s="17"/>
      <c r="B8" s="17" t="s">
        <v>85</v>
      </c>
      <c r="C8" s="16" t="s">
        <v>60</v>
      </c>
      <c r="D8" s="19">
        <v>8.4000000000000005E-2</v>
      </c>
      <c r="E8" s="19">
        <v>8.4000000000000005E-2</v>
      </c>
      <c r="F8" s="19">
        <f t="shared" si="0"/>
        <v>9.5744680851063829E-2</v>
      </c>
      <c r="G8" s="19">
        <f t="shared" si="1"/>
        <v>9.9999999999999992E-2</v>
      </c>
      <c r="H8" s="19">
        <f t="shared" si="2"/>
        <v>9.5744680851063829E-2</v>
      </c>
      <c r="I8" s="19">
        <f t="shared" si="3"/>
        <v>9.9999999999999992E-2</v>
      </c>
      <c r="Q8" s="35" t="str">
        <f t="shared" si="4"/>
        <v>Julho</v>
      </c>
      <c r="R8" s="36">
        <v>4.5</v>
      </c>
      <c r="S8" s="36">
        <v>2.25</v>
      </c>
      <c r="T8" s="36">
        <v>0.35</v>
      </c>
      <c r="U8" s="36">
        <v>0.9</v>
      </c>
      <c r="V8" s="36">
        <v>0.35</v>
      </c>
    </row>
    <row r="9" spans="1:22" x14ac:dyDescent="0.3">
      <c r="A9" s="17"/>
      <c r="B9" s="17" t="s">
        <v>85</v>
      </c>
      <c r="C9" s="16" t="s">
        <v>61</v>
      </c>
      <c r="D9" s="19">
        <v>8.5999999999999993E-2</v>
      </c>
      <c r="E9" s="19">
        <v>8.5000000000000006E-2</v>
      </c>
      <c r="F9" s="19">
        <f t="shared" si="0"/>
        <v>9.5744680851063829E-2</v>
      </c>
      <c r="G9" s="19">
        <f t="shared" si="1"/>
        <v>9.9999999999999992E-2</v>
      </c>
      <c r="H9" s="19">
        <f t="shared" si="2"/>
        <v>9.5744680851063829E-2</v>
      </c>
      <c r="I9" s="19">
        <f t="shared" si="3"/>
        <v>9.9999999999999992E-2</v>
      </c>
      <c r="Q9" s="35" t="str">
        <f t="shared" si="4"/>
        <v>Agosto</v>
      </c>
      <c r="R9" s="36">
        <v>4.5</v>
      </c>
      <c r="S9" s="36">
        <v>2.25</v>
      </c>
      <c r="T9" s="36">
        <v>0.35</v>
      </c>
      <c r="U9" s="36">
        <v>0.9</v>
      </c>
      <c r="V9" s="36">
        <v>0.35</v>
      </c>
    </row>
    <row r="10" spans="1:22" x14ac:dyDescent="0.3">
      <c r="A10" s="17"/>
      <c r="B10" s="17" t="s">
        <v>85</v>
      </c>
      <c r="C10" s="16" t="s">
        <v>62</v>
      </c>
      <c r="D10" s="19">
        <v>8.3000000000000004E-2</v>
      </c>
      <c r="E10" s="19">
        <v>8.2000000000000003E-2</v>
      </c>
      <c r="F10" s="19">
        <f t="shared" si="0"/>
        <v>7.4468085106382975E-2</v>
      </c>
      <c r="G10" s="19">
        <f t="shared" si="1"/>
        <v>7.1428571428571425E-2</v>
      </c>
      <c r="H10" s="19">
        <f t="shared" si="2"/>
        <v>7.4468085106382975E-2</v>
      </c>
      <c r="I10" s="19">
        <f t="shared" si="3"/>
        <v>7.1428571428571425E-2</v>
      </c>
      <c r="Q10" s="35" t="str">
        <f t="shared" si="4"/>
        <v>Setembro</v>
      </c>
      <c r="R10" s="36">
        <v>3.5</v>
      </c>
      <c r="S10" s="36">
        <v>1.75</v>
      </c>
      <c r="T10" s="36">
        <v>0.25</v>
      </c>
      <c r="U10" s="36">
        <v>0.7</v>
      </c>
      <c r="V10" s="36">
        <v>0.25</v>
      </c>
    </row>
    <row r="11" spans="1:22" x14ac:dyDescent="0.3">
      <c r="A11" s="17"/>
      <c r="B11" s="17" t="s">
        <v>85</v>
      </c>
      <c r="C11" s="16" t="s">
        <v>63</v>
      </c>
      <c r="D11" s="19">
        <v>8.5000000000000006E-2</v>
      </c>
      <c r="E11" s="19">
        <v>8.5999999999999993E-2</v>
      </c>
      <c r="F11" s="19">
        <f t="shared" si="0"/>
        <v>8.5106382978723402E-2</v>
      </c>
      <c r="G11" s="19">
        <f t="shared" si="1"/>
        <v>8.5714285714285715E-2</v>
      </c>
      <c r="H11" s="19">
        <f t="shared" si="2"/>
        <v>8.5106382978723402E-2</v>
      </c>
      <c r="I11" s="19">
        <f t="shared" si="3"/>
        <v>8.5714285714285715E-2</v>
      </c>
      <c r="Q11" s="35" t="str">
        <f t="shared" si="4"/>
        <v>Outubro</v>
      </c>
      <c r="R11" s="36">
        <v>4</v>
      </c>
      <c r="S11" s="36">
        <v>2</v>
      </c>
      <c r="T11" s="36">
        <v>0.3</v>
      </c>
      <c r="U11" s="36">
        <v>0.8</v>
      </c>
      <c r="V11" s="36">
        <v>0.3</v>
      </c>
    </row>
    <row r="12" spans="1:22" x14ac:dyDescent="0.3">
      <c r="A12" s="17" t="s">
        <v>90</v>
      </c>
      <c r="B12" s="17" t="s">
        <v>85</v>
      </c>
      <c r="C12" s="16" t="s">
        <v>64</v>
      </c>
      <c r="D12" s="19">
        <v>9.1999999999999998E-2</v>
      </c>
      <c r="E12" s="19">
        <v>9.9000000000000005E-2</v>
      </c>
      <c r="F12" s="19">
        <f t="shared" si="0"/>
        <v>9.5744680851063829E-2</v>
      </c>
      <c r="G12" s="19">
        <f t="shared" si="1"/>
        <v>9.9999999999999992E-2</v>
      </c>
      <c r="H12" s="19">
        <f t="shared" si="2"/>
        <v>9.5744680851063829E-2</v>
      </c>
      <c r="I12" s="19">
        <f t="shared" si="3"/>
        <v>9.9999999999999992E-2</v>
      </c>
      <c r="Q12" s="35" t="str">
        <f t="shared" si="4"/>
        <v>Novembro</v>
      </c>
      <c r="R12" s="36">
        <v>4.5</v>
      </c>
      <c r="S12" s="36">
        <v>2.25</v>
      </c>
      <c r="T12" s="36">
        <v>0.35</v>
      </c>
      <c r="U12" s="36">
        <v>0.9</v>
      </c>
      <c r="V12" s="36">
        <v>0.35</v>
      </c>
    </row>
    <row r="13" spans="1:22" x14ac:dyDescent="0.3">
      <c r="A13" s="17" t="s">
        <v>91</v>
      </c>
      <c r="B13" s="17" t="s">
        <v>85</v>
      </c>
      <c r="C13" s="16" t="s">
        <v>65</v>
      </c>
      <c r="D13" s="19">
        <v>9.1999999999999998E-2</v>
      </c>
      <c r="E13" s="19">
        <v>0.1</v>
      </c>
      <c r="F13" s="19">
        <f t="shared" si="0"/>
        <v>0.10638297872340426</v>
      </c>
      <c r="G13" s="19">
        <f t="shared" si="1"/>
        <v>0.1142857142857143</v>
      </c>
      <c r="H13" s="19">
        <f t="shared" si="2"/>
        <v>0.10638297872340426</v>
      </c>
      <c r="I13" s="19">
        <f t="shared" si="3"/>
        <v>0.1142857142857143</v>
      </c>
      <c r="Q13" s="35" t="str">
        <f t="shared" si="4"/>
        <v>Dezembro</v>
      </c>
      <c r="R13" s="36">
        <v>5</v>
      </c>
      <c r="S13" s="36">
        <v>2.5</v>
      </c>
      <c r="T13" s="36">
        <v>0.4</v>
      </c>
      <c r="U13" s="36">
        <v>1</v>
      </c>
      <c r="V13" s="36">
        <v>0.4</v>
      </c>
    </row>
    <row r="14" spans="1:22" x14ac:dyDescent="0.3">
      <c r="D14" s="19">
        <f t="shared" ref="D14:E14" si="5">SUM(D2:D13)</f>
        <v>0.99999999999999989</v>
      </c>
      <c r="E14" s="19">
        <f t="shared" si="5"/>
        <v>0.99999999999999989</v>
      </c>
      <c r="F14" s="19">
        <f>SUM(F2:F13)</f>
        <v>0.99999999999999989</v>
      </c>
      <c r="G14" s="19">
        <f>SUM(G2:G13)</f>
        <v>1</v>
      </c>
      <c r="H14" s="19">
        <f>SUM(H2:H13)</f>
        <v>0.99999999999999989</v>
      </c>
      <c r="I14" s="19">
        <f>SUM(I2:I13)</f>
        <v>1</v>
      </c>
    </row>
    <row r="16" spans="1:22" x14ac:dyDescent="0.3">
      <c r="A16" s="17"/>
      <c r="B16" s="17" t="s">
        <v>86</v>
      </c>
      <c r="C16" s="16">
        <v>44927</v>
      </c>
      <c r="D16" s="19"/>
      <c r="E16" s="19"/>
      <c r="F16" s="19"/>
      <c r="G16" s="19"/>
      <c r="H16" s="19"/>
      <c r="I16" s="19"/>
      <c r="Q16" s="37" t="s">
        <v>92</v>
      </c>
      <c r="R16" s="36">
        <f t="shared" ref="R16" si="6">SUM(R2:R13)</f>
        <v>47</v>
      </c>
      <c r="S16" s="36">
        <f t="shared" ref="S16:T16" si="7">SUM(S2:S13)</f>
        <v>23.5</v>
      </c>
      <c r="T16" s="36">
        <f t="shared" si="7"/>
        <v>3.5</v>
      </c>
      <c r="U16" s="36">
        <f>SUM(U2:U13)</f>
        <v>9.4</v>
      </c>
      <c r="V16" s="36">
        <f>SUM(V2:V13)</f>
        <v>3.5</v>
      </c>
    </row>
    <row r="17" spans="1:9" x14ac:dyDescent="0.3">
      <c r="A17" s="17"/>
      <c r="B17" s="17" t="s">
        <v>86</v>
      </c>
      <c r="C17" s="16">
        <v>44958</v>
      </c>
      <c r="D17" s="19"/>
      <c r="E17" s="19"/>
      <c r="F17" s="19"/>
      <c r="G17" s="19"/>
      <c r="H17" s="19"/>
      <c r="I17" s="19"/>
    </row>
    <row r="18" spans="1:9" x14ac:dyDescent="0.3">
      <c r="A18" s="17"/>
      <c r="B18" s="17" t="s">
        <v>86</v>
      </c>
      <c r="C18" s="16">
        <v>44986</v>
      </c>
      <c r="D18" s="19"/>
      <c r="E18" s="19"/>
      <c r="F18" s="19"/>
      <c r="G18" s="19"/>
      <c r="H18" s="19"/>
      <c r="I18" s="19"/>
    </row>
    <row r="19" spans="1:9" x14ac:dyDescent="0.3">
      <c r="A19" s="17"/>
      <c r="B19" s="17" t="s">
        <v>86</v>
      </c>
      <c r="C19" s="16">
        <v>45017</v>
      </c>
      <c r="D19" s="19"/>
      <c r="E19" s="19"/>
      <c r="F19" s="19"/>
      <c r="G19" s="19"/>
      <c r="H19" s="19"/>
      <c r="I19" s="19"/>
    </row>
    <row r="20" spans="1:9" x14ac:dyDescent="0.3">
      <c r="A20" s="17"/>
      <c r="B20" s="17" t="s">
        <v>86</v>
      </c>
      <c r="C20" s="16">
        <v>45047</v>
      </c>
      <c r="D20" s="19"/>
      <c r="E20" s="19"/>
      <c r="F20" s="19"/>
      <c r="G20" s="19"/>
      <c r="H20" s="19"/>
      <c r="I20" s="19"/>
    </row>
    <row r="21" spans="1:9" x14ac:dyDescent="0.3">
      <c r="A21" s="17"/>
      <c r="B21" s="17" t="s">
        <v>86</v>
      </c>
      <c r="C21" s="16">
        <v>45078</v>
      </c>
      <c r="D21" s="19"/>
      <c r="E21" s="19"/>
      <c r="F21" s="19"/>
      <c r="G21" s="19"/>
      <c r="H21" s="19"/>
      <c r="I21" s="19"/>
    </row>
    <row r="22" spans="1:9" x14ac:dyDescent="0.3">
      <c r="A22" s="17"/>
      <c r="B22" s="17" t="s">
        <v>86</v>
      </c>
      <c r="C22" s="16">
        <v>45108</v>
      </c>
      <c r="D22" s="19"/>
      <c r="E22" s="19"/>
      <c r="F22" s="19"/>
      <c r="G22" s="19"/>
      <c r="H22" s="19"/>
      <c r="I22" s="19"/>
    </row>
    <row r="23" spans="1:9" x14ac:dyDescent="0.3">
      <c r="A23" s="17"/>
      <c r="B23" s="17" t="s">
        <v>86</v>
      </c>
      <c r="C23" s="16">
        <v>45139</v>
      </c>
      <c r="D23" s="19"/>
      <c r="E23" s="19"/>
      <c r="F23" s="19"/>
      <c r="G23" s="19"/>
      <c r="H23" s="19"/>
      <c r="I23" s="19"/>
    </row>
    <row r="24" spans="1:9" x14ac:dyDescent="0.3">
      <c r="A24" s="17"/>
      <c r="B24" s="17" t="s">
        <v>86</v>
      </c>
      <c r="C24" s="16">
        <v>45170</v>
      </c>
      <c r="D24" s="19"/>
      <c r="E24" s="19"/>
      <c r="F24" s="19"/>
      <c r="G24" s="19"/>
      <c r="H24" s="19"/>
      <c r="I24" s="19"/>
    </row>
    <row r="25" spans="1:9" x14ac:dyDescent="0.3">
      <c r="A25" s="17"/>
      <c r="B25" s="17" t="s">
        <v>86</v>
      </c>
      <c r="C25" s="16">
        <v>45200</v>
      </c>
      <c r="D25" s="19"/>
      <c r="E25" s="19"/>
      <c r="F25" s="19"/>
      <c r="G25" s="19"/>
      <c r="H25" s="19"/>
      <c r="I25" s="19"/>
    </row>
    <row r="26" spans="1:9" x14ac:dyDescent="0.3">
      <c r="A26" s="17" t="s">
        <v>90</v>
      </c>
      <c r="B26" s="17" t="s">
        <v>86</v>
      </c>
      <c r="C26" s="16">
        <v>45231</v>
      </c>
      <c r="D26" s="19"/>
      <c r="E26" s="19"/>
      <c r="F26" s="19"/>
      <c r="G26" s="19"/>
      <c r="H26" s="19"/>
      <c r="I26" s="19"/>
    </row>
    <row r="27" spans="1:9" x14ac:dyDescent="0.3">
      <c r="A27" s="17" t="s">
        <v>91</v>
      </c>
      <c r="B27" s="17" t="s">
        <v>86</v>
      </c>
      <c r="C27" s="16">
        <v>45261</v>
      </c>
      <c r="D27" s="19"/>
      <c r="E27" s="19"/>
      <c r="F27" s="19"/>
      <c r="G27" s="19"/>
      <c r="H27" s="19"/>
      <c r="I27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F516-A231-4098-80D5-C969E2440887}">
  <dimension ref="A1:B1"/>
  <sheetViews>
    <sheetView showGridLines="0" workbookViewId="0">
      <selection activeCell="B1" sqref="B1"/>
    </sheetView>
  </sheetViews>
  <sheetFormatPr defaultRowHeight="14.4" x14ac:dyDescent="0.3"/>
  <sheetData>
    <row r="1" spans="1:2" x14ac:dyDescent="0.3">
      <c r="A1" t="s">
        <v>11</v>
      </c>
      <c r="B1" s="34" t="s">
        <v>93</v>
      </c>
    </row>
  </sheetData>
  <hyperlinks>
    <hyperlink ref="B1" r:id="rId1" xr:uid="{40B0401B-028E-49AF-B24F-05005C4A71DC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02E0-206D-499A-8DB7-8B7FEB26FD98}">
  <dimension ref="A1:M13"/>
  <sheetViews>
    <sheetView workbookViewId="0">
      <selection activeCell="A2" sqref="A2"/>
    </sheetView>
  </sheetViews>
  <sheetFormatPr defaultRowHeight="14.4" x14ac:dyDescent="0.3"/>
  <cols>
    <col min="1" max="1" width="15.33203125" bestFit="1" customWidth="1"/>
    <col min="5" max="5" width="21.6640625" bestFit="1" customWidth="1"/>
    <col min="6" max="6" width="12.88671875" bestFit="1" customWidth="1"/>
  </cols>
  <sheetData>
    <row r="1" spans="1:13" x14ac:dyDescent="0.3">
      <c r="F1" t="s">
        <v>25</v>
      </c>
      <c r="H1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</row>
    <row r="2" spans="1:13" x14ac:dyDescent="0.3">
      <c r="A2" t="s">
        <v>106</v>
      </c>
      <c r="E2" t="s">
        <v>32</v>
      </c>
      <c r="F2" s="5" t="s">
        <v>94</v>
      </c>
      <c r="I2" s="14">
        <v>0.05</v>
      </c>
      <c r="J2" s="14">
        <v>0.22</v>
      </c>
      <c r="K2" s="14">
        <v>0.48</v>
      </c>
      <c r="L2" s="14">
        <v>0.21</v>
      </c>
      <c r="M2" s="14">
        <v>0.04</v>
      </c>
    </row>
    <row r="3" spans="1:13" x14ac:dyDescent="0.3">
      <c r="I3" s="15"/>
      <c r="J3" s="15"/>
      <c r="K3" s="15"/>
      <c r="L3" s="15"/>
      <c r="M3" s="15"/>
    </row>
    <row r="4" spans="1:13" x14ac:dyDescent="0.3">
      <c r="E4" t="s">
        <v>34</v>
      </c>
      <c r="F4" s="5" t="s">
        <v>95</v>
      </c>
      <c r="I4" s="14">
        <v>2.8000000000000001E-2</v>
      </c>
      <c r="J4" s="14">
        <v>0.13200000000000001</v>
      </c>
      <c r="K4" s="14">
        <v>0.33300000000000002</v>
      </c>
      <c r="L4" s="14">
        <v>0.50700000000000001</v>
      </c>
      <c r="M4" s="14"/>
    </row>
    <row r="5" spans="1:13" x14ac:dyDescent="0.3">
      <c r="I5" s="15"/>
      <c r="J5" s="15"/>
      <c r="K5" s="15"/>
      <c r="L5" s="15"/>
      <c r="M5" s="15"/>
    </row>
    <row r="6" spans="1:13" x14ac:dyDescent="0.3">
      <c r="A6" t="s">
        <v>106</v>
      </c>
      <c r="E6" t="s">
        <v>36</v>
      </c>
      <c r="F6" s="5" t="s">
        <v>96</v>
      </c>
      <c r="I6" s="14">
        <v>0.02</v>
      </c>
      <c r="J6" s="14">
        <v>0.08</v>
      </c>
      <c r="K6" s="14">
        <v>0.4</v>
      </c>
      <c r="L6" s="14">
        <v>0.35</v>
      </c>
      <c r="M6" s="14">
        <v>0.15</v>
      </c>
    </row>
    <row r="7" spans="1:13" x14ac:dyDescent="0.3">
      <c r="I7" s="15"/>
      <c r="J7" s="15"/>
      <c r="K7" s="15"/>
      <c r="L7" s="15"/>
      <c r="M7" s="15"/>
    </row>
    <row r="8" spans="1:13" x14ac:dyDescent="0.3">
      <c r="A8" t="s">
        <v>105</v>
      </c>
      <c r="E8" t="s">
        <v>38</v>
      </c>
      <c r="F8" s="5" t="s">
        <v>97</v>
      </c>
      <c r="I8" s="14">
        <v>0.04</v>
      </c>
      <c r="J8" s="14">
        <v>0.12</v>
      </c>
      <c r="K8" s="14">
        <v>0.5</v>
      </c>
      <c r="L8" s="14">
        <v>0.25</v>
      </c>
      <c r="M8" s="14">
        <v>0.09</v>
      </c>
    </row>
    <row r="9" spans="1:13" x14ac:dyDescent="0.3">
      <c r="I9" s="15"/>
      <c r="J9" s="15"/>
      <c r="K9" s="15"/>
      <c r="L9" s="15"/>
      <c r="M9" s="15"/>
    </row>
    <row r="10" spans="1:13" x14ac:dyDescent="0.3">
      <c r="E10" t="s">
        <v>40</v>
      </c>
      <c r="F10" s="5" t="s">
        <v>98</v>
      </c>
      <c r="I10" s="14">
        <v>2.8000000000000001E-2</v>
      </c>
      <c r="J10" s="14">
        <v>0.18099999999999999</v>
      </c>
      <c r="K10" s="14">
        <v>0.29499999999999998</v>
      </c>
      <c r="L10" s="14">
        <v>0.26100000000000001</v>
      </c>
      <c r="M10" s="14">
        <v>0.23499999999999999</v>
      </c>
    </row>
    <row r="11" spans="1:13" x14ac:dyDescent="0.3">
      <c r="A11" s="11"/>
    </row>
    <row r="12" spans="1:13" x14ac:dyDescent="0.3">
      <c r="E12" s="4" t="s">
        <v>3</v>
      </c>
      <c r="F12" s="5" t="s">
        <v>99</v>
      </c>
    </row>
    <row r="13" spans="1:13" x14ac:dyDescent="0.3">
      <c r="A13" s="13"/>
      <c r="E13" s="4"/>
      <c r="F13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82B0-1B5A-4A20-B4F9-49574509FAF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7885B88499A448AC224B9B725C28C6" ma:contentTypeVersion="4" ma:contentTypeDescription="Crie um novo documento." ma:contentTypeScope="" ma:versionID="9d4fb44cad6cd2ddffa3ab7ae695194e">
  <xsd:schema xmlns:xsd="http://www.w3.org/2001/XMLSchema" xmlns:xs="http://www.w3.org/2001/XMLSchema" xmlns:p="http://schemas.microsoft.com/office/2006/metadata/properties" xmlns:ns2="f97d569a-4512-42b2-abdd-152bdc47a249" targetNamespace="http://schemas.microsoft.com/office/2006/metadata/properties" ma:root="true" ma:fieldsID="17309abf403db891a3fa9d42b6cef892" ns2:_="">
    <xsd:import namespace="f97d569a-4512-42b2-abdd-152bdc47a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d569a-4512-42b2-abdd-152bdc47a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C12A2-EB12-4153-AD86-BDF584180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7185F-8306-4C9F-88E4-539381A25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d569a-4512-42b2-abdd-152bdc47a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FD30E-FB59-4427-AB8C-512A5FE51C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Pesquisa Inicial</vt:lpstr>
      <vt:lpstr>Distribuição das Vendas</vt:lpstr>
      <vt:lpstr>Pesquisa venda Celular</vt:lpstr>
      <vt:lpstr>IBGE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Fundação de Apoio à Pesquisa FAPG</dc:creator>
  <cp:keywords/>
  <dc:description/>
  <cp:lastModifiedBy>FERRARI Gabriela (INTERN)</cp:lastModifiedBy>
  <cp:revision/>
  <dcterms:created xsi:type="dcterms:W3CDTF">2023-02-28T13:25:41Z</dcterms:created>
  <dcterms:modified xsi:type="dcterms:W3CDTF">2024-09-28T01:31:04Z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0x010100F87885B88499A448AC224B9B725C28C6</vt:lpwstr>
  </property>
</Properties>
</file>