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ito Microcontrolado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<sst xmlns="http://schemas.openxmlformats.org/spreadsheetml/2006/main" count="305" uniqueCount="275">
  <si>
    <t xml:space="preserve">Componente</t>
  </si>
  <si>
    <t xml:space="preserve">Referencia</t>
  </si>
  <si>
    <t xml:space="preserve">Valor</t>
  </si>
  <si>
    <t xml:space="preserve"> Footprint</t>
  </si>
  <si>
    <t xml:space="preserve">Link</t>
  </si>
  <si>
    <t xml:space="preserve">Precio unidad</t>
  </si>
  <si>
    <t xml:space="preserve">Cantidad</t>
  </si>
  <si>
    <t xml:space="preserve">Precio</t>
  </si>
  <si>
    <t xml:space="preserve">Fabricante</t>
  </si>
  <si>
    <t xml:space="preserve">N.º Fabricante</t>
  </si>
  <si>
    <t xml:space="preserve">Mouser N.º</t>
  </si>
  <si>
    <t xml:space="preserve">Resistencias de 50k</t>
  </si>
  <si>
    <t xml:space="preserve">R10, R6, R2, R9, R5, R1</t>
  </si>
  <si>
    <t xml:space="preserve">50k</t>
  </si>
  <si>
    <t xml:space="preserve">Resistor_SMD:R_0805_2012Metric</t>
  </si>
  <si>
    <t xml:space="preserve">https://ar.mouser.com/ProductDetail/KOA-Speer/RN73H2ATTD1503B25?qs=pJKkPLTLvBhutKSsoiT5Zg%3D%3D</t>
  </si>
  <si>
    <t xml:space="preserve">KOA Speer</t>
  </si>
  <si>
    <t xml:space="preserve">RN73H2ATTD1503B25</t>
  </si>
  <si>
    <t xml:space="preserve">660-RN73H2ATD1503B25</t>
  </si>
  <si>
    <t xml:space="preserve">Precio total</t>
  </si>
  <si>
    <t xml:space="preserve">Sensores infrarojos</t>
  </si>
  <si>
    <t xml:space="preserve">J6, J5, J2, J4, J1, J3</t>
  </si>
  <si>
    <t xml:space="preserve">SENSOR</t>
  </si>
  <si>
    <t xml:space="preserve">Mis_componentes:TCRT5000</t>
  </si>
  <si>
    <t xml:space="preserve">https://ar.mouser.com/ProductDetail/Vishay-Semiconductors/TCRT5000?qs=glpcD2KT6uaaYldHGIIt5g%3D%3D</t>
  </si>
  <si>
    <t xml:space="preserve">Vishay Semiconductors</t>
  </si>
  <si>
    <t xml:space="preserve">TCRT5000</t>
  </si>
  <si>
    <t xml:space="preserve">782-TCRT5000</t>
  </si>
  <si>
    <t xml:space="preserve">Resistencia de 120R</t>
  </si>
  <si>
    <t xml:space="preserve">R12, R8, R4, R11, R7, R3</t>
  </si>
  <si>
    <t xml:space="preserve">120R</t>
  </si>
  <si>
    <t xml:space="preserve">https://ar.mouser.com/ProductDetail/Panasonic/ERA-6VEB1200V?qs=rI7uf1IzohQDwVDMjI%252BQDA%3D%3D</t>
  </si>
  <si>
    <t xml:space="preserve">Panasonic</t>
  </si>
  <si>
    <t xml:space="preserve">ERA-6VEB1200V</t>
  </si>
  <si>
    <t xml:space="preserve">667-ERA-6VEB1200V</t>
  </si>
  <si>
    <t xml:space="preserve">Puente H</t>
  </si>
  <si>
    <t xml:space="preserve">U1, U2</t>
  </si>
  <si>
    <t xml:space="preserve">L9110</t>
  </si>
  <si>
    <t xml:space="preserve">Package_DIP:DIP-8_W7.62mm</t>
  </si>
  <si>
    <t xml:space="preserve">https://ar.mouser.com/ProductDetail/Adafruit/4489?qs=%2Fha2pyFaduhrfaPvIIgXURS9HBOGm5lYRdMyBPPpNbg%3D</t>
  </si>
  <si>
    <t xml:space="preserve">Adafruit</t>
  </si>
  <si>
    <t xml:space="preserve">485-4489</t>
  </si>
  <si>
    <t xml:space="preserve">Capacitor de 22uF</t>
  </si>
  <si>
    <t xml:space="preserve">C1, C2, C16, C15</t>
  </si>
  <si>
    <t xml:space="preserve">22uF</t>
  </si>
  <si>
    <t xml:space="preserve">Capacitor_SMD:CP_Elec_6.3x9.9</t>
  </si>
  <si>
    <t xml:space="preserve">https://ar.mouser.com/ProductDetail/Panasonic/EEE-FN1C220R?qs=OlC7AqGiEDl1qZfBJQUkaQ%3D%3D</t>
  </si>
  <si>
    <t xml:space="preserve">EEE-FN1C220R</t>
  </si>
  <si>
    <t xml:space="preserve">667-EEE-FN1C220R</t>
  </si>
  <si>
    <t xml:space="preserve">Conector para motores</t>
  </si>
  <si>
    <t xml:space="preserve">J7, J8</t>
  </si>
  <si>
    <t xml:space="preserve">Motor</t>
  </si>
  <si>
    <t xml:space="preserve">Connector_JST:JST_EH_B2B-EH-A_1x02_P2.50mm_Vertical</t>
  </si>
  <si>
    <t xml:space="preserve">https://ar.mouser.com/ProductDetail/JST-Automotive/S06B-AIT2-1AK?qs=XoGB3caz5%2FavEEj5oQr9Kw%3D%3D</t>
  </si>
  <si>
    <t xml:space="preserve">JST Automotive</t>
  </si>
  <si>
    <t xml:space="preserve">S06B-AIT2-1AK</t>
  </si>
  <si>
    <t xml:space="preserve">306-S06B-AIT2-1AK</t>
  </si>
  <si>
    <t xml:space="preserve">Modulo WiFi ESP8266</t>
  </si>
  <si>
    <t xml:space="preserve">U3</t>
  </si>
  <si>
    <t xml:space="preserve">ESP-12F</t>
  </si>
  <si>
    <t xml:space="preserve">RF_Module:ESP-12E</t>
  </si>
  <si>
    <t xml:space="preserve">https://ar.mouser.com/ProductDetail/Adafruit/2491?qs=N%2F3wi2MvZWDVFv7HwruvGQ%3D%3D</t>
  </si>
  <si>
    <t xml:space="preserve">485-2491</t>
  </si>
  <si>
    <t xml:space="preserve">Capacitor de 100nF</t>
  </si>
  <si>
    <t xml:space="preserve">C3, C4, C6, C5, C8, C12, C7</t>
  </si>
  <si>
    <t xml:space="preserve">100nF</t>
  </si>
  <si>
    <t xml:space="preserve">Capacitor_SMD:C_0805_2012Metric</t>
  </si>
  <si>
    <t xml:space="preserve">https://ar.mouser.com/ProductDetail/KEMET/C0805X104M5RACTU?qs=1xOl%2F8aMGNq7VJopyoJi7Q%3D%3D</t>
  </si>
  <si>
    <t xml:space="preserve">KEMET</t>
  </si>
  <si>
    <t xml:space="preserve">C0805X104M5RACTU</t>
  </si>
  <si>
    <t xml:space="preserve">80-C0805X104M5RACTU</t>
  </si>
  <si>
    <t xml:space="preserve">Capacitor de 20pF</t>
  </si>
  <si>
    <t xml:space="preserve">C10, C11</t>
  </si>
  <si>
    <t xml:space="preserve">20pF</t>
  </si>
  <si>
    <t xml:space="preserve">https://ar.mouser.com/ProductDetail/AVX/08055A200F4T2A?qs=XLNwXgtzMM869%252Bh%252B5tS56A%3D%3D</t>
  </si>
  <si>
    <t xml:space="preserve">AVX</t>
  </si>
  <si>
    <t xml:space="preserve">08055A200F4T2A</t>
  </si>
  <si>
    <t xml:space="preserve">581-08055A200F4T2A</t>
  </si>
  <si>
    <t xml:space="preserve">Boton pulsador pequeño</t>
  </si>
  <si>
    <t xml:space="preserve">SW1, SW2, SW3</t>
  </si>
  <si>
    <t xml:space="preserve">Button</t>
  </si>
  <si>
    <t xml:space="preserve">Button_Switch_SMD:SW_SPST_CK_RS282G05A3</t>
  </si>
  <si>
    <t xml:space="preserve">https://ar.mouser.com/ProductDetail/?qs=vLWxofP3U2xHB0Q2opWSaw%3D%3D</t>
  </si>
  <si>
    <t xml:space="preserve">C&amp;K</t>
  </si>
  <si>
    <t xml:space="preserve">PTS636 SL43 LFS</t>
  </si>
  <si>
    <t xml:space="preserve">611-PTS636SL43LFS</t>
  </si>
  <si>
    <t xml:space="preserve">Resistencia de 10k</t>
  </si>
  <si>
    <t xml:space="preserve">R13, R22, R14, R19, R20</t>
  </si>
  <si>
    <t xml:space="preserve">10k</t>
  </si>
  <si>
    <t xml:space="preserve">https://ar.mouser.com/ProductDetail/Vishay-Dale/CRCW080510K0FKEAC?qs=E3Y5ESvWgWORadmUijPtxQ%3D%3D</t>
  </si>
  <si>
    <t xml:space="preserve">Vishay / Dale</t>
  </si>
  <si>
    <t xml:space="preserve">CRCW080510K0FKEAC</t>
  </si>
  <si>
    <t xml:space="preserve">71-CRCW080510K0FKEAC</t>
  </si>
  <si>
    <t xml:space="preserve">PinHeader 01x03</t>
  </si>
  <si>
    <t xml:space="preserve">J9</t>
  </si>
  <si>
    <t xml:space="preserve">Flash enable</t>
  </si>
  <si>
    <t xml:space="preserve">Connector_PinHeader_2.54mm:PinHeader_1x03_P2.54mm_Vertical</t>
  </si>
  <si>
    <t xml:space="preserve">https://ar.mouser.com/ProductDetail/Digilent/240-004?qs=s%2FdyVPQMB4wm5CaIPwvncg%3D%3D</t>
  </si>
  <si>
    <t xml:space="preserve">Digilent</t>
  </si>
  <si>
    <t xml:space="preserve">240-004</t>
  </si>
  <si>
    <t xml:space="preserve">424-6-PIN-HEADER</t>
  </si>
  <si>
    <t xml:space="preserve">Cristal de 8MHz</t>
  </si>
  <si>
    <t xml:space="preserve">Y1</t>
  </si>
  <si>
    <t xml:space="preserve">8MHz</t>
  </si>
  <si>
    <t xml:space="preserve">Crystal:Crystal_SMD_HC49-SD</t>
  </si>
  <si>
    <t xml:space="preserve">https://ar.mouser.com/ProductDetail/ECS/ECS-80-20-5PVX-TR?qs=5lHMIjPfuwLhObXAxP2jYw%3D%3D</t>
  </si>
  <si>
    <t xml:space="preserve">ECS</t>
  </si>
  <si>
    <t xml:space="preserve">ECS-80-20-5PVX-TR</t>
  </si>
  <si>
    <t xml:space="preserve">520-ECS-80-20-5PVX</t>
  </si>
  <si>
    <t xml:space="preserve">Resistencia de 100k</t>
  </si>
  <si>
    <t xml:space="preserve">R24, R21</t>
  </si>
  <si>
    <t xml:space="preserve">100k</t>
  </si>
  <si>
    <t xml:space="preserve">https://ar.mouser.com/ProductDetail/Vishay-Dale/CRCW0805100KJNEAC?qs=E3Y5ESvWgWMMFQOyHSPe4Q%3D%3D</t>
  </si>
  <si>
    <t xml:space="preserve">CRCW0805100KJNEAC</t>
  </si>
  <si>
    <t xml:space="preserve">71-CRCW0805100KJNEAC</t>
  </si>
  <si>
    <t xml:space="preserve">PinHeader 02x03</t>
  </si>
  <si>
    <t xml:space="preserve">J12</t>
  </si>
  <si>
    <t xml:space="preserve">BOOT MODE</t>
  </si>
  <si>
    <t xml:space="preserve">Connector_PinHeader_2.54mm:PinHeader_2x03_P2.54mm_Vertical</t>
  </si>
  <si>
    <t xml:space="preserve">https://ar.mouser.com/ProductDetail/Digilent/240-062?qs=s%2FdyVPQMB4zHQ1ZSIfSl4A%3D%3D</t>
  </si>
  <si>
    <t xml:space="preserve">240-062</t>
  </si>
  <si>
    <t xml:space="preserve">424-2X6-PIN-HEADER</t>
  </si>
  <si>
    <t xml:space="preserve">PinHeader 01x04</t>
  </si>
  <si>
    <t xml:space="preserve">J11</t>
  </si>
  <si>
    <t xml:space="preserve">SWD</t>
  </si>
  <si>
    <t xml:space="preserve">Connector_PinHeader_2.54mm:PinHeader_1x04_P2.54mm_Vertical</t>
  </si>
  <si>
    <t xml:space="preserve">Resistencia de 20R</t>
  </si>
  <si>
    <t xml:space="preserve">R15, R16</t>
  </si>
  <si>
    <t xml:space="preserve">20R</t>
  </si>
  <si>
    <t xml:space="preserve">https://ar.mouser.com/ProductDetail/Vishay-Dale/RCS080520R0FKEA?qs=AAB0DUhlpksnVW12to%2FpqA%3D%3D</t>
  </si>
  <si>
    <t xml:space="preserve">RCS080520R0FKEA</t>
  </si>
  <si>
    <t xml:space="preserve">71-RCS080520R0FKEA</t>
  </si>
  <si>
    <t xml:space="preserve">Conector micro USB hermbra</t>
  </si>
  <si>
    <t xml:space="preserve">J10</t>
  </si>
  <si>
    <t xml:space="preserve">USB</t>
  </si>
  <si>
    <t xml:space="preserve">Connector_USB:USB_Micro-B_Molex_47346-0001</t>
  </si>
  <si>
    <t xml:space="preserve">https://ar.mouser.com/ProductDetail/CUI-Devices/UJ2-MIBH-G-SMT-TR?qs=sGAEpiMZZMsG1k5vdNM%2Fc1Tm%252B5teU8%2Fa4cactMJj3W8%3D</t>
  </si>
  <si>
    <t xml:space="preserve">CUI Devices</t>
  </si>
  <si>
    <t xml:space="preserve">UJ2-MIBH-G-SMT-TR</t>
  </si>
  <si>
    <t xml:space="preserve">490-UJ2-MIBH-G-SMTTR</t>
  </si>
  <si>
    <t xml:space="preserve">Resistencia de 4,7k</t>
  </si>
  <si>
    <t xml:space="preserve">R17</t>
  </si>
  <si>
    <t xml:space="preserve">4.7k</t>
  </si>
  <si>
    <t xml:space="preserve">https://ar.mouser.com/ProductDetail/Vishay-Dale/CRCW08054K70JNEA?qs=kkyyugUlSrPc3tCn%2F8R5yw%3D%3D</t>
  </si>
  <si>
    <t xml:space="preserve">CRCW08054K70JNEA</t>
  </si>
  <si>
    <t xml:space="preserve">71-CRCW0805J-4.7K-E3</t>
  </si>
  <si>
    <t xml:space="preserve">Resistencia de 20k</t>
  </si>
  <si>
    <t xml:space="preserve">R18</t>
  </si>
  <si>
    <t xml:space="preserve">20k</t>
  </si>
  <si>
    <t xml:space="preserve">https://ar.mouser.com/ProductDetail/Vishay-Dale/CRCW080520K0FKEAC?qs=E3Y5ESvWgWNXVYIsIc630g%3D%3D</t>
  </si>
  <si>
    <t xml:space="preserve">CRCW080520K0FKEAC</t>
  </si>
  <si>
    <t xml:space="preserve">71-CRCW080520K0FKEAC</t>
  </si>
  <si>
    <t xml:space="preserve">Capacitor de 4,7uF</t>
  </si>
  <si>
    <t xml:space="preserve">C9</t>
  </si>
  <si>
    <t xml:space="preserve">4.7uF</t>
  </si>
  <si>
    <t xml:space="preserve">Capacitor_SMD:CP_Elec_3x5.4</t>
  </si>
  <si>
    <t xml:space="preserve">https://ar.mouser.com/ProductDetail/Wurth-Elektronik/865090468011?qs=l7cgNqFNU1hyUk3g6abBGQ%3D%3D</t>
  </si>
  <si>
    <t xml:space="preserve">Wurth Elektronik</t>
  </si>
  <si>
    <t xml:space="preserve">710-865090468011</t>
  </si>
  <si>
    <t xml:space="preserve">LED verde</t>
  </si>
  <si>
    <t xml:space="preserve">D3</t>
  </si>
  <si>
    <t xml:space="preserve">LED</t>
  </si>
  <si>
    <t xml:space="preserve">Diode_SMD:D_0805_2012Metric</t>
  </si>
  <si>
    <t xml:space="preserve">https://ar.mouser.com/ProductDetail/Dialight/598-8C80-102F?qs=hWgE7mdIu5QufY11KQ%2FRug%3D%3D</t>
  </si>
  <si>
    <t xml:space="preserve">Dialight</t>
  </si>
  <si>
    <t xml:space="preserve">598-8C80-102F</t>
  </si>
  <si>
    <t xml:space="preserve">645-598-8C80-102F</t>
  </si>
  <si>
    <t xml:space="preserve">LED naranja</t>
  </si>
  <si>
    <t xml:space="preserve">D2</t>
  </si>
  <si>
    <t xml:space="preserve">https://ar.mouser.com/ProductDetail/Dialight/598-8C30-102F?qs=hWgE7mdIu5QsN4%252BAG7KlCg%3D%3D</t>
  </si>
  <si>
    <t xml:space="preserve">598-8C30-102F</t>
  </si>
  <si>
    <t xml:space="preserve">645-598-8C30-102F</t>
  </si>
  <si>
    <t xml:space="preserve">Resistencia de 10R</t>
  </si>
  <si>
    <t xml:space="preserve">R25, R23</t>
  </si>
  <si>
    <t xml:space="preserve">110R</t>
  </si>
  <si>
    <t xml:space="preserve">https://ar.mouser.com/ProductDetail/Vishay-Dale/CRCW0805110RFKEAC?qs=E3Y5ESvWgWMNpf%252BYjZabPQ%3D%3D</t>
  </si>
  <si>
    <t xml:space="preserve">CRCW0805110RFKEAC</t>
  </si>
  <si>
    <t xml:space="preserve">71-CRCW0805110RFKEAC</t>
  </si>
  <si>
    <t xml:space="preserve">Fusible rearmable de 500mA</t>
  </si>
  <si>
    <t xml:space="preserve">F1</t>
  </si>
  <si>
    <t xml:space="preserve">500mA</t>
  </si>
  <si>
    <t xml:space="preserve">Fuse:Fuse_0603_1608Metric</t>
  </si>
  <si>
    <t xml:space="preserve">https://ar.mouser.com/ProductDetail/Littelfuse/1812L050-60MR?qs=sGAEpiMZZMsgjL4JkW1EEX9SsUyknsSwux4MwZ9U9ozsfePKnS3eKg%3D%3D</t>
  </si>
  <si>
    <t xml:space="preserve">Littelfuse</t>
  </si>
  <si>
    <t xml:space="preserve">1812L050/60MR</t>
  </si>
  <si>
    <t xml:space="preserve">576-1812L050/60MR</t>
  </si>
  <si>
    <t xml:space="preserve">Diodo de baja caida</t>
  </si>
  <si>
    <t xml:space="preserve">D1</t>
  </si>
  <si>
    <t xml:space="preserve">BAT60A</t>
  </si>
  <si>
    <t xml:space="preserve">Diode_SMD:D_SOD-323</t>
  </si>
  <si>
    <t xml:space="preserve">https://ar.mouser.com/ProductDetail/Infineon-Technologies/BAT-60A-E6327?qs=QdTgSBuqQUO0UTmzztPfRw%3D%3D</t>
  </si>
  <si>
    <t xml:space="preserve">Infineon Technologies</t>
  </si>
  <si>
    <t xml:space="preserve">BAT 60A E6327</t>
  </si>
  <si>
    <t xml:space="preserve">726-BAT60AE6327</t>
  </si>
  <si>
    <t xml:space="preserve">STM microcontrolador</t>
  </si>
  <si>
    <t xml:space="preserve">U4</t>
  </si>
  <si>
    <t xml:space="preserve">STM32F103C8Tx</t>
  </si>
  <si>
    <t xml:space="preserve">Package_QFP:LQFP-48_7x7mm_P0.5mm</t>
  </si>
  <si>
    <t xml:space="preserve">https://ar.mouser.com/ProductDetail/STMicroelectronics/STM32F103CBT6?qs=WxFF5lh7QM3goh6GV5Ogig%3D%3D</t>
  </si>
  <si>
    <t xml:space="preserve">STMicroelectronics</t>
  </si>
  <si>
    <t xml:space="preserve">STM32F103CBT6</t>
  </si>
  <si>
    <t xml:space="preserve">511-STM32F103CBT6</t>
  </si>
  <si>
    <t xml:space="preserve">Conversor DC-DC a 5V</t>
  </si>
  <si>
    <t xml:space="preserve">U5</t>
  </si>
  <si>
    <t xml:space="preserve">LM2596S-5</t>
  </si>
  <si>
    <t xml:space="preserve">Package_TO_SOT_SMD:TO-263-5_TabPin3</t>
  </si>
  <si>
    <t xml:space="preserve">https://ar.mouser.com/ProductDetail/Texas-Instruments/LM2596S-50-NOPB?qs=X1J7HmVL2ZHVjCOmW%252BYINA%3D%3D</t>
  </si>
  <si>
    <t xml:space="preserve">Texas Instruments</t>
  </si>
  <si>
    <t xml:space="preserve">LM2596S-5.0/NOPB</t>
  </si>
  <si>
    <t xml:space="preserve">926-LM2596S-5.0/NOPB</t>
  </si>
  <si>
    <t xml:space="preserve">Capacitor de 220uF</t>
  </si>
  <si>
    <t xml:space="preserve">C14, C13</t>
  </si>
  <si>
    <t xml:space="preserve">220uF</t>
  </si>
  <si>
    <t xml:space="preserve">Capacitor_SMD:CP_Elec_8x6.9</t>
  </si>
  <si>
    <t xml:space="preserve">https://ar.mouser.com/ProductDetail/Nichicon/PCH1C221MCL1GS?qs=vmHwEFxEFR%2FMyJp93I%2F7QA%3D%3D</t>
  </si>
  <si>
    <t xml:space="preserve">Nichicon</t>
  </si>
  <si>
    <t xml:space="preserve">PCH1C221MCL1GS</t>
  </si>
  <si>
    <t xml:space="preserve">647-PCH1C221MCL1GS</t>
  </si>
  <si>
    <t xml:space="preserve">Inductor de 33uH</t>
  </si>
  <si>
    <t xml:space="preserve">L1</t>
  </si>
  <si>
    <t xml:space="preserve">33uH</t>
  </si>
  <si>
    <t xml:space="preserve">Inductor_SMD:L_TDK_SLF6045</t>
  </si>
  <si>
    <t xml:space="preserve">https://ar.mouser.com/ProductDetail/Taiyo-Yuden/NS10145T330MNV8?qs=hWgE7mdIu5SA9O15JDEKtw%3D%3D</t>
  </si>
  <si>
    <t xml:space="preserve">Taiyo Yuden</t>
  </si>
  <si>
    <t xml:space="preserve">NS10145T330MNV8</t>
  </si>
  <si>
    <t xml:space="preserve">963-NS10145T330MNV8</t>
  </si>
  <si>
    <t xml:space="preserve">Conversor lineal 5V a 3,3V</t>
  </si>
  <si>
    <t xml:space="preserve">U6</t>
  </si>
  <si>
    <t xml:space="preserve">AMS1117-3.3</t>
  </si>
  <si>
    <t xml:space="preserve">Package_TO_SOT_SMD:SOT-223-3_TabPin2</t>
  </si>
  <si>
    <t xml:space="preserve">https://ar.mouser.com/ProductDetail/Texas-Instruments/LM1117MPX-33-NOPB?qs=%2Fha2pyFaduhe0GGYFlBRuOtC02ANkOIp%2FqkXRk51T6Evr4hrwlVzFQ%3D%3D</t>
  </si>
  <si>
    <t xml:space="preserve">LM1117MPX-3.3/NOPB</t>
  </si>
  <si>
    <t xml:space="preserve">926-LM1117MPX3.3NOPB</t>
  </si>
  <si>
    <t xml:space="preserve">Diodo Schotky</t>
  </si>
  <si>
    <t xml:space="preserve">D4</t>
  </si>
  <si>
    <t xml:space="preserve">1N5822</t>
  </si>
  <si>
    <t xml:space="preserve">Diode_THT:D_DO-201AD_P15.24mm_Horizontal</t>
  </si>
  <si>
    <t xml:space="preserve">https://ar.mouser.com/ProductDetail/STMicroelectronics/1N5822?qs=JV7lzlMm3yJ50hlrGV6%252BnQ%3D%3D</t>
  </si>
  <si>
    <t xml:space="preserve">511-1N5822</t>
  </si>
  <si>
    <t xml:space="preserve">Conector de bateria</t>
  </si>
  <si>
    <t xml:space="preserve">J13, J14</t>
  </si>
  <si>
    <t xml:space="preserve">Batería2</t>
  </si>
  <si>
    <t xml:space="preserve">Battery:BatteryHolder_MPD_BH-18650-PC2</t>
  </si>
  <si>
    <t xml:space="preserve">https://ar.mouser.com/ProductDetail/Keystone-Electronics/1043?qs=%2F7TOpeL5Mz6j%2FnxeOA1rsg%3D%3D</t>
  </si>
  <si>
    <t xml:space="preserve">Keystone Electronics</t>
  </si>
  <si>
    <t xml:space="preserve">534-1043</t>
  </si>
  <si>
    <t xml:space="preserve">Bateria 18650</t>
  </si>
  <si>
    <t xml:space="preserve">BAT1, BAT2</t>
  </si>
  <si>
    <t xml:space="preserve">https://articulo.mercadolibre.com.ar/MLA-816550268-pila-bateria-recargable-18650-6800mah-37v-para-linterna-_JM#position=2&amp;type=item&amp;tracking_id=cf5156c7-1606-4099-87ef-40c1330d2760</t>
  </si>
  <si>
    <t xml:space="preserve">Motores 6V</t>
  </si>
  <si>
    <t xml:space="preserve">MOT1, MOT2</t>
  </si>
  <si>
    <t xml:space="preserve">Motor izquierda</t>
  </si>
  <si>
    <t xml:space="preserve">6V</t>
  </si>
  <si>
    <t xml:space="preserve">https://ar.mouser.com/ProductDetail/TinyCircuits/ASR00016?qs=55YtniHzbhCxReJw9pjq7w%3D%3D</t>
  </si>
  <si>
    <t xml:space="preserve">TinyCircuits</t>
  </si>
  <si>
    <t xml:space="preserve">ASR00016</t>
  </si>
  <si>
    <t xml:space="preserve">406-ASR00016</t>
  </si>
  <si>
    <t xml:space="preserve">Llantas para motor</t>
  </si>
  <si>
    <t xml:space="preserve">YANT1, YANT2</t>
  </si>
  <si>
    <t xml:space="preserve">Llantas</t>
  </si>
  <si>
    <t xml:space="preserve">Para motor</t>
  </si>
  <si>
    <t xml:space="preserve">https://teslabem.com/tienda/par-de-llantas-negras-pololu-32x7mm-para-micromotor/</t>
  </si>
  <si>
    <t xml:space="preserve">Impreso</t>
  </si>
  <si>
    <t xml:space="preserve">Rueda loca</t>
  </si>
  <si>
    <t xml:space="preserve">RL</t>
  </si>
  <si>
    <t xml:space="preserve">3/8 inch</t>
  </si>
  <si>
    <t xml:space="preserve">https://robots-educativos.ddns.net/es/kits/2389-pololu-ball-caster-with-3-8-inch-metal-ball.html</t>
  </si>
  <si>
    <t xml:space="preserve">POLOLU</t>
  </si>
  <si>
    <t xml:space="preserve">P000951</t>
  </si>
  <si>
    <t xml:space="preserve">Soporte motor</t>
  </si>
  <si>
    <t xml:space="preserve">MT</t>
  </si>
  <si>
    <t xml:space="preserve">Soporte</t>
  </si>
  <si>
    <t xml:space="preserve">Pololu</t>
  </si>
  <si>
    <t xml:space="preserve">https://robots-educativos.ddns.net/es/kits/2395-pololu-micro-metal-gearmotor-bracket-pair-black.html</t>
  </si>
  <si>
    <t xml:space="preserve">P000989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</si>
</sst>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ARS];[RED]\-#,##0.00\ [$ARS]"/>
    <numFmt numFmtId="166" formatCode="#,##0.00\ [$ARS];\-#,##0.00\ [$ARS]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.mouser.com/ProductDetail/KOA-Speer/RN73H2ATTD1503B25?qs=pJKkPLTLvBhutKSsoiT5Zg%3D%3D" TargetMode="External"/><Relationship Id="rId2" Type="http://schemas.openxmlformats.org/officeDocument/2006/relationships/hyperlink" Target="https://ar.mouser.com/ProductDetail/Vishay-Semiconductors/TCRT5000?qs=glpcD2KT6uaaYldHGIIt5g%3D%3D" TargetMode="External"/><Relationship Id="rId3" Type="http://schemas.openxmlformats.org/officeDocument/2006/relationships/hyperlink" Target="https://ar.mouser.com/ProductDetail/Panasonic/ERA-6VEB1200V?qs=rI7uf1IzohQDwVDMjI%252BQDA%3D%3D" TargetMode="External"/><Relationship Id="rId4" Type="http://schemas.openxmlformats.org/officeDocument/2006/relationships/hyperlink" Target="https://ar.mouser.com/ProductDetail/Adafruit/4489?qs=%2Fha2pyFaduhrfaPvIIgXURS9HBOGm5lYRdMyBPPpNbg%3D" TargetMode="External"/><Relationship Id="rId5" Type="http://schemas.openxmlformats.org/officeDocument/2006/relationships/hyperlink" Target="https://ar.mouser.com/ProductDetail/Panasonic/EEE-FN1C220R?qs=OlC7AqGiEDl1qZfBJQUkaQ%3D%3D" TargetMode="External"/><Relationship Id="rId6" Type="http://schemas.openxmlformats.org/officeDocument/2006/relationships/hyperlink" Target="https://ar.mouser.com/ProductDetail/JST-Automotive/S06B-AIT2-1AK?qs=XoGB3caz5%2FavEEj5oQr9Kw%3D%3D" TargetMode="External"/><Relationship Id="rId7" Type="http://schemas.openxmlformats.org/officeDocument/2006/relationships/hyperlink" Target="https://ar.mouser.com/ProductDetail/Adafruit/2491?qs=N%2F3wi2MvZWDVFv7HwruvGQ%3D%3D" TargetMode="External"/><Relationship Id="rId8" Type="http://schemas.openxmlformats.org/officeDocument/2006/relationships/hyperlink" Target="https://ar.mouser.com/ProductDetail/KEMET/C0805X104M5RACTU?qs=1xOl%2F8aMGNq7VJopyoJi7Q%3D%3D" TargetMode="External"/><Relationship Id="rId9" Type="http://schemas.openxmlformats.org/officeDocument/2006/relationships/hyperlink" Target="https://ar.mouser.com/ProductDetail/AVX/08055A200F4T2A?qs=XLNwXgtzMM869%252Bh%252B5tS56A%3D%3D" TargetMode="External"/><Relationship Id="rId10" Type="http://schemas.openxmlformats.org/officeDocument/2006/relationships/hyperlink" Target="https://ar.mouser.com/ProductDetail/?qs=vLWxofP3U2xHB0Q2opWSaw%3D%3D" TargetMode="External"/><Relationship Id="rId11" Type="http://schemas.openxmlformats.org/officeDocument/2006/relationships/hyperlink" Target="https://ar.mouser.com/ProductDetail/Vishay-Dale/CRCW080510K0FKEAC?qs=E3Y5ESvWgWORadmUijPtxQ%3D%3D" TargetMode="External"/><Relationship Id="rId12" Type="http://schemas.openxmlformats.org/officeDocument/2006/relationships/hyperlink" Target="https://ar.mouser.com/ProductDetail/Digilent/240-004?qs=s%2FdyVPQMB4wm5CaIPwvncg%3D%3D" TargetMode="External"/><Relationship Id="rId13" Type="http://schemas.openxmlformats.org/officeDocument/2006/relationships/hyperlink" Target="https://ar.mouser.com/ProductDetail/ECS/ECS-80-20-5PVX-TR?qs=5lHMIjPfuwLhObXAxP2jYw%3D%3D" TargetMode="External"/><Relationship Id="rId14" Type="http://schemas.openxmlformats.org/officeDocument/2006/relationships/hyperlink" Target="https://ar.mouser.com/ProductDetail/Vishay-Dale/CRCW0805100KJNEAC?qs=E3Y5ESvWgWMMFQOyHSPe4Q%3D%3D" TargetMode="External"/><Relationship Id="rId15" Type="http://schemas.openxmlformats.org/officeDocument/2006/relationships/hyperlink" Target="https://ar.mouser.com/ProductDetail/Digilent/240-062?qs=s%2FdyVPQMB4zHQ1ZSIfSl4A%3D%3D" TargetMode="External"/><Relationship Id="rId16" Type="http://schemas.openxmlformats.org/officeDocument/2006/relationships/hyperlink" Target="https://ar.mouser.com/ProductDetail/Digilent/240-004?qs=s%2FdyVPQMB4wm5CaIPwvncg%3D%3D" TargetMode="External"/><Relationship Id="rId17" Type="http://schemas.openxmlformats.org/officeDocument/2006/relationships/hyperlink" Target="https://ar.mouser.com/ProductDetail/Vishay-Dale/RCS080520R0FKEA?qs=AAB0DUhlpksnVW12to%2FpqA%3D%3D" TargetMode="External"/><Relationship Id="rId18" Type="http://schemas.openxmlformats.org/officeDocument/2006/relationships/hyperlink" Target="https://ar.mouser.com/ProductDetail/CUI-Devices/UJ2-MIBH-G-SMT-TR?qs=sGAEpiMZZMsG1k5vdNM%2Fc1Tm%252B5teU8%2Fa4cactMJj3W8%3D" TargetMode="External"/><Relationship Id="rId19" Type="http://schemas.openxmlformats.org/officeDocument/2006/relationships/hyperlink" Target="https://ar.mouser.com/ProductDetail/Vishay-Dale/CRCW08054K70JNEA?qs=kkyyugUlSrPc3tCn%2F8R5yw%3D%3D" TargetMode="External"/><Relationship Id="rId20" Type="http://schemas.openxmlformats.org/officeDocument/2006/relationships/hyperlink" Target="https://ar.mouser.com/ProductDetail/Vishay-Dale/CRCW080520K0FKEAC?qs=E3Y5ESvWgWNXVYIsIc630g%3D%3D" TargetMode="External"/><Relationship Id="rId21" Type="http://schemas.openxmlformats.org/officeDocument/2006/relationships/hyperlink" Target="https://ar.mouser.com/ProductDetail/Wurth-Elektronik/865090468011?qs=l7cgNqFNU1hyUk3g6abBGQ%3D%3D" TargetMode="External"/><Relationship Id="rId22" Type="http://schemas.openxmlformats.org/officeDocument/2006/relationships/hyperlink" Target="https://ar.mouser.com/ProductDetail/Dialight/598-8C80-102F?qs=hWgE7mdIu5QufY11KQ%2FRug%3D%3D" TargetMode="External"/><Relationship Id="rId23" Type="http://schemas.openxmlformats.org/officeDocument/2006/relationships/hyperlink" Target="https://ar.mouser.com/ProductDetail/Dialight/598-8C30-102F?qs=hWgE7mdIu5QsN4%252BAG7KlCg%3D%3D" TargetMode="External"/><Relationship Id="rId24" Type="http://schemas.openxmlformats.org/officeDocument/2006/relationships/hyperlink" Target="https://ar.mouser.com/ProductDetail/Vishay-Dale/CRCW0805110RFKEAC?qs=E3Y5ESvWgWMNpf%252BYjZabPQ%3D%3D" TargetMode="External"/><Relationship Id="rId25" Type="http://schemas.openxmlformats.org/officeDocument/2006/relationships/hyperlink" Target="https://ar.mouser.com/ProductDetail/Littelfuse/1812L050-60MR?qs=sGAEpiMZZMsgjL4JkW1EEX9SsUyknsSwux4MwZ9U9ozsfePKnS3eKg%3D%3D" TargetMode="External"/><Relationship Id="rId26" Type="http://schemas.openxmlformats.org/officeDocument/2006/relationships/hyperlink" Target="https://ar.mouser.com/ProductDetail/Infineon-Technologies/BAT-60A-E6327?qs=QdTgSBuqQUO0UTmzztPfRw%3D%3D" TargetMode="External"/><Relationship Id="rId27" Type="http://schemas.openxmlformats.org/officeDocument/2006/relationships/hyperlink" Target="https://ar.mouser.com/ProductDetail/STMicroelectronics/STM32F103CBT6?qs=WxFF5lh7QM3goh6GV5Ogig%3D%3D" TargetMode="External"/><Relationship Id="rId28" Type="http://schemas.openxmlformats.org/officeDocument/2006/relationships/hyperlink" Target="https://ar.mouser.com/ProductDetail/Texas-Instruments/LM2596S-50-NOPB?qs=X1J7HmVL2ZHVjCOmW%252BYINA%3D%3D" TargetMode="External"/><Relationship Id="rId29" Type="http://schemas.openxmlformats.org/officeDocument/2006/relationships/hyperlink" Target="https://ar.mouser.com/ProductDetail/Nichicon/PCH1C221MCL1GS?qs=vmHwEFxEFR%2FMyJp93I%2F7QA%3D%3D" TargetMode="External"/><Relationship Id="rId30" Type="http://schemas.openxmlformats.org/officeDocument/2006/relationships/hyperlink" Target="https://ar.mouser.com/ProductDetail/Taiyo-Yuden/NS10145T330MNV8?qs=hWgE7mdIu5SA9O15JDEKtw%3D%3D" TargetMode="External"/><Relationship Id="rId31" Type="http://schemas.openxmlformats.org/officeDocument/2006/relationships/hyperlink" Target="https://ar.mouser.com/ProductDetail/Texas-Instruments/LM1117MPX-33-NOPB?qs=%2Fha2pyFaduhe0GGYFlBRuOtC02ANkOIp%2FqkXRk51T6Evr4hrwlVzFQ%3D%3D" TargetMode="External"/><Relationship Id="rId32" Type="http://schemas.openxmlformats.org/officeDocument/2006/relationships/hyperlink" Target="https://ar.mouser.com/ProductDetail/STMicroelectronics/1N5822?qs=JV7lzlMm3yJ50hlrGV6%252BnQ%3D%3D" TargetMode="External"/><Relationship Id="rId33" Type="http://schemas.openxmlformats.org/officeDocument/2006/relationships/hyperlink" Target="https://ar.mouser.com/ProductDetail/Keystone-Electronics/1043?qs=%2F7TOpeL5Mz6j%2FnxeOA1rsg%3D%3D" TargetMode="External"/><Relationship Id="rId34" Type="http://schemas.openxmlformats.org/officeDocument/2006/relationships/hyperlink" Target="https://articulo.mercadolibre.com.ar/MLA-816550268-pila-bateria-recargable-18650-6800mah-37v-para-linterna-_JM" TargetMode="External"/><Relationship Id="rId35" Type="http://schemas.openxmlformats.org/officeDocument/2006/relationships/hyperlink" Target="https://ar.mouser.com/ProductDetail/TinyCircuits/ASR00016?qs=55YtniHzbhCxReJw9pjq7w%3D%3D" TargetMode="External"/><Relationship Id="rId36" Type="http://schemas.openxmlformats.org/officeDocument/2006/relationships/hyperlink" Target="https://teslabem.com/tienda/par-de-llantas-negras-pololu-32x7mm-para-micromotor/" TargetMode="External"/><Relationship Id="rId37" Type="http://schemas.openxmlformats.org/officeDocument/2006/relationships/hyperlink" Target="https://robots-educativos.ddns.net/es/kits/2389-pololu-ball-caster-with-3-8-inch-metal-ball.html" TargetMode="External"/><Relationship Id="rId38" Type="http://schemas.openxmlformats.org/officeDocument/2006/relationships/hyperlink" Target="https://robots-educativos.ddns.net/es/kits/2395-pololu-micro-metal-gearmotor-bracket-pair-blac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O4" activeCellId="0" sqref="O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23"/>
    <col collapsed="false" customWidth="true" hidden="false" outlineLevel="0" max="2" min="2" style="0" width="10.88"/>
    <col collapsed="false" customWidth="true" hidden="false" outlineLevel="0" max="3" min="3" style="0" width="12.63"/>
    <col collapsed="false" customWidth="true" hidden="false" outlineLevel="0" max="4" min="4" style="0" width="12.73"/>
    <col collapsed="false" customWidth="true" hidden="false" outlineLevel="0" max="5" min="5" style="1" width="8.57"/>
    <col collapsed="false" customWidth="true" hidden="false" outlineLevel="0" max="6" min="6" style="2" width="13.26"/>
    <col collapsed="false" customWidth="true" hidden="false" outlineLevel="0" max="7" min="7" style="3" width="12.85"/>
    <col collapsed="false" customWidth="true" hidden="false" outlineLevel="0" max="8" min="8" style="0" width="8.67"/>
    <col collapsed="false" customWidth="true" hidden="false" outlineLevel="0" max="9" min="9" style="3" width="12.88"/>
    <col collapsed="false" customWidth="true" hidden="false" outlineLevel="0" max="10" min="10" style="4" width="20.83"/>
    <col collapsed="false" customWidth="true" hidden="false" outlineLevel="0" max="11" min="11" style="4" width="22.46"/>
    <col collapsed="false" customWidth="true" hidden="false" outlineLevel="0" max="12" min="12" style="4" width="24.76"/>
    <col collapsed="false" customWidth="true" hidden="false" outlineLevel="0" max="13" min="13" style="0" width="14.4"/>
    <col collapsed="false" customWidth="true" hidden="false" outlineLevel="0" max="14" min="14" style="0" width="13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5</v>
      </c>
      <c r="H1" s="0" t="s">
        <v>6</v>
      </c>
      <c r="I1" s="0" t="s">
        <v>7</v>
      </c>
      <c r="J1" s="4" t="s">
        <v>8</v>
      </c>
      <c r="K1" s="4" t="s">
        <v>9</v>
      </c>
      <c r="L1" s="4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5" t="s">
        <v>15</v>
      </c>
      <c r="F2" s="2" t="n">
        <v>71.32</v>
      </c>
      <c r="G2" s="3" t="n">
        <f aca="false">F2/140</f>
        <v>0.509428571428571</v>
      </c>
      <c r="H2" s="0" t="n">
        <v>6</v>
      </c>
      <c r="I2" s="3" t="n">
        <f aca="false">G2*H2</f>
        <v>3.05657142857143</v>
      </c>
      <c r="J2" s="4" t="s">
        <v>16</v>
      </c>
      <c r="K2" s="4" t="s">
        <v>17</v>
      </c>
      <c r="L2" s="4" t="s">
        <v>18</v>
      </c>
      <c r="N2" s="6" t="s">
        <v>19</v>
      </c>
      <c r="O2" s="7" t="n">
        <f aca="false">SUM(I2:I85)</f>
        <v>76.6548571428571</v>
      </c>
    </row>
    <row r="3" customFormat="false" ht="12.8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23</v>
      </c>
      <c r="E3" s="5" t="s">
        <v>24</v>
      </c>
      <c r="F3" s="2" t="n">
        <v>121.54</v>
      </c>
      <c r="G3" s="3" t="n">
        <f aca="false">F3/140</f>
        <v>0.868142857142857</v>
      </c>
      <c r="H3" s="0" t="n">
        <v>6</v>
      </c>
      <c r="I3" s="3" t="n">
        <f aca="false">G3*H3</f>
        <v>5.20885714285714</v>
      </c>
      <c r="J3" s="4" t="s">
        <v>25</v>
      </c>
      <c r="K3" s="4" t="s">
        <v>26</v>
      </c>
      <c r="L3" s="4" t="s">
        <v>27</v>
      </c>
      <c r="O3" s="7" t="n">
        <f aca="false">O2*140</f>
        <v>10731.68</v>
      </c>
    </row>
    <row r="4" customFormat="false" ht="12.8" hidden="false" customHeight="false" outlineLevel="0" collapsed="false">
      <c r="A4" s="0" t="s">
        <v>28</v>
      </c>
      <c r="B4" s="0" t="s">
        <v>29</v>
      </c>
      <c r="C4" s="0" t="s">
        <v>30</v>
      </c>
      <c r="D4" s="0" t="s">
        <v>14</v>
      </c>
      <c r="E4" s="5" t="s">
        <v>31</v>
      </c>
      <c r="F4" s="2" t="n">
        <v>70.32</v>
      </c>
      <c r="G4" s="3" t="n">
        <f aca="false">F4/140</f>
        <v>0.502285714285714</v>
      </c>
      <c r="H4" s="0" t="n">
        <v>6</v>
      </c>
      <c r="I4" s="3" t="n">
        <f aca="false">G4*H4</f>
        <v>3.01371428571429</v>
      </c>
      <c r="J4" s="4" t="s">
        <v>32</v>
      </c>
      <c r="K4" s="4" t="s">
        <v>33</v>
      </c>
      <c r="L4" s="4" t="s">
        <v>34</v>
      </c>
    </row>
    <row r="5" customFormat="false" ht="12.8" hidden="false" customHeight="false" outlineLevel="0" collapsed="false">
      <c r="A5" s="0" t="s">
        <v>35</v>
      </c>
      <c r="B5" s="0" t="s">
        <v>36</v>
      </c>
      <c r="C5" s="0" t="s">
        <v>37</v>
      </c>
      <c r="D5" s="0" t="s">
        <v>38</v>
      </c>
      <c r="E5" s="5" t="s">
        <v>39</v>
      </c>
      <c r="F5" s="2" t="n">
        <v>150.68</v>
      </c>
      <c r="G5" s="3" t="n">
        <f aca="false">F5/140</f>
        <v>1.07628571428571</v>
      </c>
      <c r="H5" s="0" t="n">
        <v>2</v>
      </c>
      <c r="I5" s="3" t="n">
        <f aca="false">G5*H5</f>
        <v>2.15257142857143</v>
      </c>
      <c r="J5" s="4" t="s">
        <v>40</v>
      </c>
      <c r="K5" s="4" t="n">
        <v>4489</v>
      </c>
      <c r="L5" s="4" t="s">
        <v>41</v>
      </c>
    </row>
    <row r="6" customFormat="false" ht="12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5" t="s">
        <v>46</v>
      </c>
      <c r="F6" s="2" t="n">
        <v>32.14</v>
      </c>
      <c r="G6" s="3" t="n">
        <f aca="false">F6/140</f>
        <v>0.229571428571429</v>
      </c>
      <c r="H6" s="0" t="n">
        <v>4</v>
      </c>
      <c r="I6" s="3" t="n">
        <f aca="false">G6*H6</f>
        <v>0.918285714285714</v>
      </c>
      <c r="J6" s="4" t="s">
        <v>32</v>
      </c>
      <c r="K6" s="4" t="s">
        <v>47</v>
      </c>
      <c r="L6" s="4" t="s">
        <v>48</v>
      </c>
    </row>
    <row r="7" customFormat="false" ht="12.8" hidden="false" customHeight="false" outlineLevel="0" collapsed="false">
      <c r="A7" s="0" t="s">
        <v>49</v>
      </c>
      <c r="B7" s="0" t="s">
        <v>50</v>
      </c>
      <c r="C7" s="0" t="s">
        <v>51</v>
      </c>
      <c r="D7" s="0" t="s">
        <v>52</v>
      </c>
      <c r="E7" s="5" t="s">
        <v>53</v>
      </c>
      <c r="F7" s="2" t="n">
        <v>80.36</v>
      </c>
      <c r="G7" s="3" t="n">
        <f aca="false">F7/140</f>
        <v>0.574</v>
      </c>
      <c r="H7" s="0" t="n">
        <v>2</v>
      </c>
      <c r="I7" s="3" t="n">
        <f aca="false">G7*H7</f>
        <v>1.148</v>
      </c>
      <c r="J7" s="4" t="s">
        <v>54</v>
      </c>
      <c r="K7" s="0" t="s">
        <v>55</v>
      </c>
      <c r="L7" s="4" t="s">
        <v>56</v>
      </c>
    </row>
    <row r="8" customFormat="false" ht="12.8" hidden="false" customHeight="false" outlineLevel="0" collapsed="false">
      <c r="A8" s="0" t="s">
        <v>57</v>
      </c>
      <c r="B8" s="0" t="s">
        <v>58</v>
      </c>
      <c r="C8" s="0" t="s">
        <v>59</v>
      </c>
      <c r="D8" s="0" t="s">
        <v>60</v>
      </c>
      <c r="E8" s="5" t="s">
        <v>61</v>
      </c>
      <c r="F8" s="2" t="n">
        <v>698.13</v>
      </c>
      <c r="G8" s="3" t="n">
        <f aca="false">F8/140</f>
        <v>4.98664285714286</v>
      </c>
      <c r="H8" s="0" t="n">
        <v>1</v>
      </c>
      <c r="I8" s="3" t="n">
        <f aca="false">G8*H8</f>
        <v>4.98664285714286</v>
      </c>
      <c r="J8" s="4" t="s">
        <v>40</v>
      </c>
      <c r="K8" s="4" t="n">
        <v>2491</v>
      </c>
      <c r="L8" s="4" t="s">
        <v>62</v>
      </c>
    </row>
    <row r="9" customFormat="false" ht="12.8" hidden="false" customHeight="false" outlineLevel="0" collapsed="false">
      <c r="A9" s="0" t="s">
        <v>63</v>
      </c>
      <c r="B9" s="0" t="s">
        <v>64</v>
      </c>
      <c r="C9" s="0" t="s">
        <v>65</v>
      </c>
      <c r="D9" s="0" t="s">
        <v>66</v>
      </c>
      <c r="E9" s="5" t="s">
        <v>67</v>
      </c>
      <c r="F9" s="2" t="n">
        <v>52.23</v>
      </c>
      <c r="G9" s="3" t="n">
        <f aca="false">F9/140</f>
        <v>0.373071428571429</v>
      </c>
      <c r="H9" s="0" t="n">
        <v>7</v>
      </c>
      <c r="I9" s="3" t="n">
        <f aca="false">G9*H9</f>
        <v>2.6115</v>
      </c>
      <c r="J9" s="4" t="s">
        <v>68</v>
      </c>
      <c r="K9" s="4" t="s">
        <v>69</v>
      </c>
      <c r="L9" s="4" t="s">
        <v>70</v>
      </c>
    </row>
    <row r="10" customFormat="false" ht="12.8" hidden="false" customHeight="false" outlineLevel="0" collapsed="false">
      <c r="A10" s="0" t="s">
        <v>71</v>
      </c>
      <c r="B10" s="0" t="s">
        <v>72</v>
      </c>
      <c r="C10" s="0" t="s">
        <v>73</v>
      </c>
      <c r="D10" s="0" t="s">
        <v>66</v>
      </c>
      <c r="E10" s="5" t="s">
        <v>74</v>
      </c>
      <c r="F10" s="2" t="n">
        <v>49.22</v>
      </c>
      <c r="G10" s="3" t="n">
        <f aca="false">F10/140</f>
        <v>0.351571428571429</v>
      </c>
      <c r="H10" s="0" t="n">
        <v>2</v>
      </c>
      <c r="I10" s="3" t="n">
        <f aca="false">G10*H10</f>
        <v>0.703142857142857</v>
      </c>
      <c r="J10" s="4" t="s">
        <v>75</v>
      </c>
      <c r="K10" s="0" t="s">
        <v>76</v>
      </c>
      <c r="L10" s="4" t="s">
        <v>77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5" t="s">
        <v>82</v>
      </c>
      <c r="F11" s="2" t="n">
        <v>10.05</v>
      </c>
      <c r="G11" s="3" t="n">
        <f aca="false">F11/140</f>
        <v>0.0717857142857143</v>
      </c>
      <c r="H11" s="0" t="n">
        <v>3</v>
      </c>
      <c r="I11" s="3" t="n">
        <f aca="false">G11*H11</f>
        <v>0.215357142857143</v>
      </c>
      <c r="J11" s="4" t="s">
        <v>83</v>
      </c>
      <c r="K11" s="4" t="s">
        <v>84</v>
      </c>
      <c r="L11" s="4" t="s">
        <v>85</v>
      </c>
    </row>
    <row r="12" customFormat="false" ht="12.8" hidden="false" customHeight="false" outlineLevel="0" collapsed="false">
      <c r="A12" s="0" t="s">
        <v>86</v>
      </c>
      <c r="B12" s="0" t="s">
        <v>87</v>
      </c>
      <c r="C12" s="0" t="s">
        <v>88</v>
      </c>
      <c r="D12" s="0" t="s">
        <v>14</v>
      </c>
      <c r="E12" s="5" t="s">
        <v>89</v>
      </c>
      <c r="F12" s="2" t="n">
        <v>10.05</v>
      </c>
      <c r="G12" s="3" t="n">
        <f aca="false">F12/140</f>
        <v>0.0717857142857143</v>
      </c>
      <c r="H12" s="0" t="n">
        <v>5</v>
      </c>
      <c r="I12" s="3" t="n">
        <f aca="false">G12*H12</f>
        <v>0.358928571428571</v>
      </c>
      <c r="J12" s="4" t="s">
        <v>90</v>
      </c>
      <c r="K12" s="4" t="s">
        <v>91</v>
      </c>
      <c r="L12" s="4" t="s">
        <v>92</v>
      </c>
    </row>
    <row r="13" customFormat="false" ht="12.8" hidden="false" customHeight="false" outlineLevel="0" collapsed="false">
      <c r="A13" s="0" t="s">
        <v>93</v>
      </c>
      <c r="B13" s="0" t="s">
        <v>94</v>
      </c>
      <c r="C13" s="0" t="s">
        <v>95</v>
      </c>
      <c r="D13" s="0" t="s">
        <v>96</v>
      </c>
      <c r="E13" s="5" t="s">
        <v>97</v>
      </c>
      <c r="F13" s="2" t="n">
        <v>149.67</v>
      </c>
      <c r="G13" s="3" t="n">
        <f aca="false">F13/140</f>
        <v>1.06907142857143</v>
      </c>
      <c r="H13" s="0" t="n">
        <v>1</v>
      </c>
      <c r="I13" s="3" t="n">
        <f aca="false">G13*H13</f>
        <v>1.06907142857143</v>
      </c>
      <c r="J13" s="4" t="s">
        <v>98</v>
      </c>
      <c r="K13" s="4" t="s">
        <v>99</v>
      </c>
      <c r="L13" s="4" t="s">
        <v>100</v>
      </c>
    </row>
    <row r="14" customFormat="false" ht="12.8" hidden="false" customHeight="false" outlineLevel="0" collapsed="false">
      <c r="A14" s="0" t="s">
        <v>101</v>
      </c>
      <c r="B14" s="0" t="s">
        <v>102</v>
      </c>
      <c r="C14" s="0" t="s">
        <v>103</v>
      </c>
      <c r="D14" s="0" t="s">
        <v>104</v>
      </c>
      <c r="E14" s="5" t="s">
        <v>105</v>
      </c>
      <c r="F14" s="2" t="n">
        <v>156.7</v>
      </c>
      <c r="G14" s="3" t="n">
        <f aca="false">F14/140</f>
        <v>1.11928571428571</v>
      </c>
      <c r="H14" s="0" t="n">
        <v>1</v>
      </c>
      <c r="I14" s="3" t="n">
        <f aca="false">G14*H14</f>
        <v>1.11928571428571</v>
      </c>
      <c r="J14" s="4" t="s">
        <v>106</v>
      </c>
      <c r="K14" s="4" t="s">
        <v>107</v>
      </c>
      <c r="L14" s="4" t="s">
        <v>108</v>
      </c>
    </row>
    <row r="15" customFormat="false" ht="12.8" hidden="false" customHeight="false" outlineLevel="0" collapsed="false">
      <c r="A15" s="0" t="s">
        <v>109</v>
      </c>
      <c r="B15" s="0" t="s">
        <v>110</v>
      </c>
      <c r="C15" s="0" t="s">
        <v>111</v>
      </c>
      <c r="D15" s="0" t="s">
        <v>14</v>
      </c>
      <c r="E15" s="5" t="s">
        <v>112</v>
      </c>
      <c r="F15" s="2" t="n">
        <v>10.05</v>
      </c>
      <c r="G15" s="3" t="n">
        <f aca="false">F15/140</f>
        <v>0.0717857142857143</v>
      </c>
      <c r="H15" s="0" t="n">
        <v>2</v>
      </c>
      <c r="I15" s="3" t="n">
        <f aca="false">G15*H15</f>
        <v>0.143571428571429</v>
      </c>
      <c r="J15" s="4" t="s">
        <v>90</v>
      </c>
      <c r="K15" s="4" t="s">
        <v>113</v>
      </c>
      <c r="L15" s="4" t="s">
        <v>114</v>
      </c>
    </row>
    <row r="16" customFormat="false" ht="12.8" hidden="false" customHeight="false" outlineLevel="0" collapsed="false">
      <c r="A16" s="0" t="s">
        <v>115</v>
      </c>
      <c r="B16" s="0" t="s">
        <v>116</v>
      </c>
      <c r="C16" s="0" t="s">
        <v>117</v>
      </c>
      <c r="D16" s="0" t="s">
        <v>118</v>
      </c>
      <c r="E16" s="5" t="s">
        <v>119</v>
      </c>
      <c r="F16" s="2" t="n">
        <v>210.95</v>
      </c>
      <c r="G16" s="3" t="n">
        <f aca="false">F16/140</f>
        <v>1.50678571428571</v>
      </c>
      <c r="H16" s="0" t="n">
        <v>1</v>
      </c>
      <c r="I16" s="3" t="n">
        <f aca="false">G16*H16</f>
        <v>1.50678571428571</v>
      </c>
      <c r="J16" s="4" t="s">
        <v>98</v>
      </c>
      <c r="K16" s="0" t="s">
        <v>120</v>
      </c>
      <c r="L16" s="4" t="s">
        <v>121</v>
      </c>
    </row>
    <row r="17" customFormat="false" ht="12.8" hidden="false" customHeight="false" outlineLevel="0" collapsed="false">
      <c r="A17" s="0" t="s">
        <v>122</v>
      </c>
      <c r="B17" s="0" t="s">
        <v>123</v>
      </c>
      <c r="C17" s="0" t="s">
        <v>124</v>
      </c>
      <c r="D17" s="0" t="s">
        <v>125</v>
      </c>
      <c r="E17" s="5" t="s">
        <v>97</v>
      </c>
      <c r="F17" s="2" t="n">
        <v>149.67</v>
      </c>
      <c r="G17" s="3" t="n">
        <f aca="false">F17/140</f>
        <v>1.06907142857143</v>
      </c>
      <c r="H17" s="0" t="n">
        <v>1</v>
      </c>
      <c r="I17" s="3" t="n">
        <f aca="false">G17*H17</f>
        <v>1.06907142857143</v>
      </c>
      <c r="J17" s="4" t="s">
        <v>98</v>
      </c>
      <c r="K17" s="4" t="s">
        <v>99</v>
      </c>
      <c r="L17" s="4" t="s">
        <v>100</v>
      </c>
    </row>
    <row r="18" customFormat="false" ht="12.8" hidden="false" customHeight="false" outlineLevel="0" collapsed="false">
      <c r="A18" s="0" t="s">
        <v>126</v>
      </c>
      <c r="B18" s="0" t="s">
        <v>127</v>
      </c>
      <c r="C18" s="0" t="s">
        <v>128</v>
      </c>
      <c r="D18" s="0" t="s">
        <v>14</v>
      </c>
      <c r="E18" s="5" t="s">
        <v>129</v>
      </c>
      <c r="F18" s="2" t="n">
        <v>25.11</v>
      </c>
      <c r="G18" s="3" t="n">
        <f aca="false">F18/140</f>
        <v>0.179357142857143</v>
      </c>
      <c r="H18" s="0" t="n">
        <v>2</v>
      </c>
      <c r="I18" s="3" t="n">
        <f aca="false">G18*H18</f>
        <v>0.358714285714286</v>
      </c>
      <c r="J18" s="4" t="s">
        <v>90</v>
      </c>
      <c r="K18" s="4" t="s">
        <v>130</v>
      </c>
      <c r="L18" s="4" t="s">
        <v>131</v>
      </c>
    </row>
    <row r="19" customFormat="false" ht="12.8" hidden="false" customHeight="false" outlineLevel="0" collapsed="false">
      <c r="A19" s="0" t="s">
        <v>132</v>
      </c>
      <c r="B19" s="0" t="s">
        <v>133</v>
      </c>
      <c r="C19" s="0" t="s">
        <v>134</v>
      </c>
      <c r="D19" s="0" t="s">
        <v>135</v>
      </c>
      <c r="E19" s="5" t="s">
        <v>136</v>
      </c>
      <c r="F19" s="2" t="n">
        <v>45.2</v>
      </c>
      <c r="G19" s="3" t="n">
        <f aca="false">F19/140</f>
        <v>0.322857142857143</v>
      </c>
      <c r="H19" s="0" t="n">
        <v>1</v>
      </c>
      <c r="I19" s="3" t="n">
        <f aca="false">G19*H19</f>
        <v>0.322857142857143</v>
      </c>
      <c r="J19" s="4" t="s">
        <v>137</v>
      </c>
      <c r="K19" s="4" t="s">
        <v>138</v>
      </c>
      <c r="L19" s="4" t="s">
        <v>139</v>
      </c>
    </row>
    <row r="20" customFormat="false" ht="12.8" hidden="false" customHeight="false" outlineLevel="0" collapsed="false">
      <c r="A20" s="0" t="s">
        <v>140</v>
      </c>
      <c r="B20" s="0" t="s">
        <v>141</v>
      </c>
      <c r="C20" s="0" t="s">
        <v>142</v>
      </c>
      <c r="D20" s="0" t="s">
        <v>14</v>
      </c>
      <c r="E20" s="5" t="s">
        <v>143</v>
      </c>
      <c r="F20" s="2" t="n">
        <v>10.05</v>
      </c>
      <c r="G20" s="3" t="n">
        <f aca="false">F20/140</f>
        <v>0.0717857142857143</v>
      </c>
      <c r="H20" s="0" t="n">
        <v>1</v>
      </c>
      <c r="I20" s="3" t="n">
        <f aca="false">G20*H20</f>
        <v>0.0717857142857143</v>
      </c>
      <c r="J20" s="4" t="s">
        <v>90</v>
      </c>
      <c r="K20" s="4" t="s">
        <v>144</v>
      </c>
      <c r="L20" s="4" t="s">
        <v>145</v>
      </c>
    </row>
    <row r="21" customFormat="false" ht="12.8" hidden="false" customHeight="false" outlineLevel="0" collapsed="false">
      <c r="A21" s="0" t="s">
        <v>146</v>
      </c>
      <c r="B21" s="0" t="s">
        <v>147</v>
      </c>
      <c r="C21" s="0" t="s">
        <v>148</v>
      </c>
      <c r="D21" s="0" t="s">
        <v>14</v>
      </c>
      <c r="E21" s="5" t="s">
        <v>149</v>
      </c>
      <c r="F21" s="2" t="n">
        <v>10.05</v>
      </c>
      <c r="G21" s="3" t="n">
        <f aca="false">F21/140</f>
        <v>0.0717857142857143</v>
      </c>
      <c r="H21" s="0" t="n">
        <v>1</v>
      </c>
      <c r="I21" s="3" t="n">
        <f aca="false">G21*H21</f>
        <v>0.0717857142857143</v>
      </c>
      <c r="J21" s="4" t="s">
        <v>90</v>
      </c>
      <c r="K21" s="0" t="s">
        <v>150</v>
      </c>
      <c r="L21" s="4" t="s">
        <v>151</v>
      </c>
    </row>
    <row r="22" customFormat="false" ht="12.8" hidden="false" customHeight="false" outlineLevel="0" collapsed="false">
      <c r="A22" s="0" t="s">
        <v>152</v>
      </c>
      <c r="B22" s="0" t="s">
        <v>153</v>
      </c>
      <c r="C22" s="0" t="s">
        <v>154</v>
      </c>
      <c r="D22" s="0" t="s">
        <v>155</v>
      </c>
      <c r="E22" s="5" t="s">
        <v>156</v>
      </c>
      <c r="F22" s="2" t="n">
        <v>30.14</v>
      </c>
      <c r="G22" s="3" t="n">
        <f aca="false">F22/140</f>
        <v>0.215285714285714</v>
      </c>
      <c r="H22" s="0" t="n">
        <v>1</v>
      </c>
      <c r="I22" s="3" t="n">
        <f aca="false">G22*H22</f>
        <v>0.215285714285714</v>
      </c>
      <c r="J22" s="4" t="s">
        <v>157</v>
      </c>
      <c r="K22" s="4" t="n">
        <v>865090468011</v>
      </c>
      <c r="L22" s="4" t="s">
        <v>158</v>
      </c>
    </row>
    <row r="23" customFormat="false" ht="12.8" hidden="false" customHeight="false" outlineLevel="0" collapsed="false">
      <c r="A23" s="0" t="s">
        <v>159</v>
      </c>
      <c r="B23" s="0" t="s">
        <v>160</v>
      </c>
      <c r="C23" s="0" t="s">
        <v>161</v>
      </c>
      <c r="D23" s="0" t="s">
        <v>162</v>
      </c>
      <c r="E23" s="5" t="s">
        <v>163</v>
      </c>
      <c r="F23" s="2" t="n">
        <v>39.18</v>
      </c>
      <c r="G23" s="3" t="n">
        <f aca="false">F23/140</f>
        <v>0.279857142857143</v>
      </c>
      <c r="H23" s="0" t="n">
        <v>1</v>
      </c>
      <c r="I23" s="3" t="n">
        <f aca="false">G23*H23</f>
        <v>0.279857142857143</v>
      </c>
      <c r="J23" s="4" t="s">
        <v>164</v>
      </c>
      <c r="K23" s="4" t="s">
        <v>165</v>
      </c>
      <c r="L23" s="4" t="s">
        <v>166</v>
      </c>
    </row>
    <row r="24" customFormat="false" ht="12.8" hidden="false" customHeight="false" outlineLevel="0" collapsed="false">
      <c r="A24" s="0" t="s">
        <v>167</v>
      </c>
      <c r="B24" s="0" t="s">
        <v>168</v>
      </c>
      <c r="C24" s="0" t="s">
        <v>161</v>
      </c>
      <c r="D24" s="0" t="s">
        <v>162</v>
      </c>
      <c r="E24" s="5" t="s">
        <v>169</v>
      </c>
      <c r="F24" s="2" t="n">
        <v>34.15</v>
      </c>
      <c r="G24" s="3" t="n">
        <f aca="false">F24/140</f>
        <v>0.243928571428571</v>
      </c>
      <c r="H24" s="0" t="n">
        <v>1</v>
      </c>
      <c r="I24" s="3" t="n">
        <f aca="false">G24*H24</f>
        <v>0.243928571428571</v>
      </c>
      <c r="J24" s="4" t="s">
        <v>164</v>
      </c>
      <c r="K24" s="4" t="s">
        <v>170</v>
      </c>
      <c r="L24" s="4" t="s">
        <v>171</v>
      </c>
    </row>
    <row r="25" customFormat="false" ht="12.8" hidden="false" customHeight="false" outlineLevel="0" collapsed="false">
      <c r="A25" s="0" t="s">
        <v>172</v>
      </c>
      <c r="B25" s="0" t="s">
        <v>173</v>
      </c>
      <c r="C25" s="0" t="s">
        <v>174</v>
      </c>
      <c r="D25" s="0" t="s">
        <v>14</v>
      </c>
      <c r="E25" s="5" t="s">
        <v>175</v>
      </c>
      <c r="F25" s="2" t="n">
        <v>16.07</v>
      </c>
      <c r="G25" s="3" t="n">
        <f aca="false">F25/140</f>
        <v>0.114785714285714</v>
      </c>
      <c r="H25" s="0" t="n">
        <v>2</v>
      </c>
      <c r="I25" s="3" t="n">
        <f aca="false">G25*H25</f>
        <v>0.229571428571429</v>
      </c>
      <c r="J25" s="4" t="s">
        <v>90</v>
      </c>
      <c r="K25" s="4" t="s">
        <v>176</v>
      </c>
      <c r="L25" s="4" t="s">
        <v>177</v>
      </c>
    </row>
    <row r="26" customFormat="false" ht="12.8" hidden="false" customHeight="false" outlineLevel="0" collapsed="false">
      <c r="A26" s="0" t="s">
        <v>178</v>
      </c>
      <c r="B26" s="0" t="s">
        <v>179</v>
      </c>
      <c r="C26" s="0" t="s">
        <v>180</v>
      </c>
      <c r="D26" s="0" t="s">
        <v>181</v>
      </c>
      <c r="E26" s="5" t="s">
        <v>182</v>
      </c>
      <c r="F26" s="2" t="n">
        <v>92.41</v>
      </c>
      <c r="G26" s="3" t="n">
        <f aca="false">F26/140</f>
        <v>0.660071428571429</v>
      </c>
      <c r="H26" s="0" t="n">
        <v>1</v>
      </c>
      <c r="I26" s="3" t="n">
        <f aca="false">G26*H26</f>
        <v>0.660071428571429</v>
      </c>
      <c r="J26" s="4" t="s">
        <v>183</v>
      </c>
      <c r="K26" s="4" t="s">
        <v>184</v>
      </c>
      <c r="L26" s="4" t="s">
        <v>185</v>
      </c>
    </row>
    <row r="27" customFormat="false" ht="12.8" hidden="false" customHeight="false" outlineLevel="0" collapsed="false">
      <c r="A27" s="0" t="s">
        <v>186</v>
      </c>
      <c r="B27" s="0" t="s">
        <v>187</v>
      </c>
      <c r="C27" s="0" t="s">
        <v>188</v>
      </c>
      <c r="D27" s="0" t="s">
        <v>189</v>
      </c>
      <c r="E27" s="5" t="s">
        <v>190</v>
      </c>
      <c r="F27" s="2" t="n">
        <v>45.2</v>
      </c>
      <c r="G27" s="3" t="n">
        <f aca="false">F27/140</f>
        <v>0.322857142857143</v>
      </c>
      <c r="H27" s="0" t="n">
        <v>1</v>
      </c>
      <c r="I27" s="3" t="n">
        <f aca="false">G27*H27</f>
        <v>0.322857142857143</v>
      </c>
      <c r="J27" s="4" t="s">
        <v>191</v>
      </c>
      <c r="K27" s="0" t="s">
        <v>192</v>
      </c>
      <c r="L27" s="4" t="s">
        <v>193</v>
      </c>
    </row>
    <row r="28" customFormat="false" ht="12.8" hidden="false" customHeight="false" outlineLevel="0" collapsed="false">
      <c r="A28" s="0" t="s">
        <v>194</v>
      </c>
      <c r="B28" s="0" t="s">
        <v>195</v>
      </c>
      <c r="C28" s="0" t="s">
        <v>196</v>
      </c>
      <c r="D28" s="0" t="s">
        <v>197</v>
      </c>
      <c r="E28" s="5" t="s">
        <v>198</v>
      </c>
      <c r="F28" s="2" t="n">
        <v>571.56</v>
      </c>
      <c r="G28" s="3" t="n">
        <f aca="false">F28/140</f>
        <v>4.08257142857143</v>
      </c>
      <c r="H28" s="0" t="n">
        <v>1</v>
      </c>
      <c r="I28" s="3" t="n">
        <f aca="false">G28*H28</f>
        <v>4.08257142857143</v>
      </c>
      <c r="J28" s="4" t="s">
        <v>199</v>
      </c>
      <c r="K28" s="4" t="s">
        <v>200</v>
      </c>
      <c r="L28" s="4" t="s">
        <v>201</v>
      </c>
    </row>
    <row r="29" customFormat="false" ht="12.8" hidden="false" customHeight="false" outlineLevel="0" collapsed="false">
      <c r="A29" s="0" t="s">
        <v>202</v>
      </c>
      <c r="B29" s="0" t="s">
        <v>203</v>
      </c>
      <c r="C29" s="0" t="s">
        <v>204</v>
      </c>
      <c r="D29" s="0" t="s">
        <v>205</v>
      </c>
      <c r="E29" s="5" t="s">
        <v>206</v>
      </c>
      <c r="F29" s="2" t="n">
        <v>609.73</v>
      </c>
      <c r="G29" s="3" t="n">
        <f aca="false">F29/140</f>
        <v>4.35521428571429</v>
      </c>
      <c r="H29" s="0" t="n">
        <v>1</v>
      </c>
      <c r="I29" s="3" t="n">
        <f aca="false">G29*H29</f>
        <v>4.35521428571429</v>
      </c>
      <c r="J29" s="4" t="s">
        <v>207</v>
      </c>
      <c r="K29" s="4" t="s">
        <v>208</v>
      </c>
      <c r="L29" s="4" t="s">
        <v>209</v>
      </c>
    </row>
    <row r="30" customFormat="false" ht="12.8" hidden="false" customHeight="false" outlineLevel="0" collapsed="false">
      <c r="A30" s="0" t="s">
        <v>210</v>
      </c>
      <c r="B30" s="0" t="s">
        <v>211</v>
      </c>
      <c r="C30" s="0" t="s">
        <v>212</v>
      </c>
      <c r="D30" s="0" t="s">
        <v>213</v>
      </c>
      <c r="E30" s="5" t="s">
        <v>214</v>
      </c>
      <c r="F30" s="2" t="n">
        <v>212.95</v>
      </c>
      <c r="G30" s="3" t="n">
        <f aca="false">F30/140</f>
        <v>1.52107142857143</v>
      </c>
      <c r="H30" s="0" t="n">
        <v>2</v>
      </c>
      <c r="I30" s="3" t="n">
        <f aca="false">G30*H30</f>
        <v>3.04214285714286</v>
      </c>
      <c r="J30" s="4" t="s">
        <v>215</v>
      </c>
      <c r="K30" s="4" t="s">
        <v>216</v>
      </c>
      <c r="L30" s="4" t="s">
        <v>217</v>
      </c>
    </row>
    <row r="31" customFormat="false" ht="12.8" hidden="false" customHeight="false" outlineLevel="0" collapsed="false">
      <c r="A31" s="0" t="s">
        <v>218</v>
      </c>
      <c r="B31" s="0" t="s">
        <v>219</v>
      </c>
      <c r="C31" s="0" t="s">
        <v>220</v>
      </c>
      <c r="D31" s="0" t="s">
        <v>221</v>
      </c>
      <c r="E31" s="5" t="s">
        <v>222</v>
      </c>
      <c r="F31" s="2" t="n">
        <v>177.8</v>
      </c>
      <c r="G31" s="3" t="n">
        <f aca="false">F31/140</f>
        <v>1.27</v>
      </c>
      <c r="H31" s="0" t="n">
        <v>1</v>
      </c>
      <c r="I31" s="3" t="n">
        <f aca="false">G31*H31</f>
        <v>1.27</v>
      </c>
      <c r="J31" s="4" t="s">
        <v>223</v>
      </c>
      <c r="K31" s="0" t="s">
        <v>224</v>
      </c>
      <c r="L31" s="4" t="s">
        <v>225</v>
      </c>
    </row>
    <row r="32" customFormat="false" ht="12.8" hidden="false" customHeight="false" outlineLevel="0" collapsed="false">
      <c r="A32" s="0" t="s">
        <v>226</v>
      </c>
      <c r="B32" s="0" t="s">
        <v>227</v>
      </c>
      <c r="C32" s="0" t="s">
        <v>228</v>
      </c>
      <c r="D32" s="0" t="s">
        <v>229</v>
      </c>
      <c r="E32" s="5" t="s">
        <v>230</v>
      </c>
      <c r="F32" s="2" t="n">
        <v>66</v>
      </c>
      <c r="G32" s="3" t="n">
        <f aca="false">F32/140</f>
        <v>0.471428571428571</v>
      </c>
      <c r="H32" s="0" t="n">
        <v>1</v>
      </c>
      <c r="I32" s="3" t="n">
        <f aca="false">G32*H32</f>
        <v>0.471428571428571</v>
      </c>
      <c r="J32" s="4" t="s">
        <v>207</v>
      </c>
      <c r="K32" s="4" t="s">
        <v>231</v>
      </c>
      <c r="L32" s="4" t="s">
        <v>232</v>
      </c>
    </row>
    <row r="33" customFormat="false" ht="12.8" hidden="false" customHeight="false" outlineLevel="0" collapsed="false">
      <c r="A33" s="0" t="s">
        <v>233</v>
      </c>
      <c r="B33" s="0" t="s">
        <v>234</v>
      </c>
      <c r="C33" s="0" t="s">
        <v>235</v>
      </c>
      <c r="D33" s="0" t="s">
        <v>236</v>
      </c>
      <c r="E33" s="5" t="s">
        <v>237</v>
      </c>
      <c r="F33" s="2" t="n">
        <v>115.52</v>
      </c>
      <c r="G33" s="3" t="n">
        <f aca="false">F33/140</f>
        <v>0.825142857142857</v>
      </c>
      <c r="H33" s="0" t="n">
        <v>1</v>
      </c>
      <c r="I33" s="3" t="n">
        <f aca="false">G33*H33</f>
        <v>0.825142857142857</v>
      </c>
      <c r="J33" s="4" t="s">
        <v>199</v>
      </c>
      <c r="K33" s="4" t="s">
        <v>235</v>
      </c>
      <c r="L33" s="4" t="s">
        <v>238</v>
      </c>
    </row>
    <row r="34" customFormat="false" ht="12.8" hidden="false" customHeight="false" outlineLevel="0" collapsed="false">
      <c r="A34" s="0" t="s">
        <v>239</v>
      </c>
      <c r="B34" s="0" t="s">
        <v>240</v>
      </c>
      <c r="C34" s="0" t="s">
        <v>241</v>
      </c>
      <c r="D34" s="0" t="s">
        <v>242</v>
      </c>
      <c r="E34" s="5" t="s">
        <v>243</v>
      </c>
      <c r="F34" s="2" t="n">
        <v>259.16</v>
      </c>
      <c r="G34" s="3" t="n">
        <f aca="false">F34/140</f>
        <v>1.85114285714286</v>
      </c>
      <c r="H34" s="0" t="n">
        <v>2</v>
      </c>
      <c r="I34" s="3" t="n">
        <f aca="false">G34*H34</f>
        <v>3.70228571428571</v>
      </c>
      <c r="J34" s="4" t="s">
        <v>244</v>
      </c>
      <c r="K34" s="8" t="n">
        <v>1043</v>
      </c>
      <c r="L34" s="4" t="s">
        <v>245</v>
      </c>
    </row>
    <row r="35" customFormat="false" ht="12.8" hidden="false" customHeight="false" outlineLevel="0" collapsed="false">
      <c r="A35" s="0" t="s">
        <v>246</v>
      </c>
      <c r="B35" s="0" t="s">
        <v>247</v>
      </c>
      <c r="C35" s="0" t="s">
        <v>241</v>
      </c>
      <c r="D35" s="4" t="n">
        <v>18650</v>
      </c>
      <c r="E35" s="5" t="s">
        <v>248</v>
      </c>
      <c r="F35" s="2" t="n">
        <v>427</v>
      </c>
      <c r="G35" s="3" t="n">
        <f aca="false">F35/140</f>
        <v>3.05</v>
      </c>
      <c r="H35" s="0" t="n">
        <v>2</v>
      </c>
      <c r="I35" s="3" t="n">
        <f aca="false">G35*H35</f>
        <v>6.1</v>
      </c>
      <c r="J35" s="4" t="n">
        <v>18650</v>
      </c>
      <c r="K35" s="4" t="n">
        <v>18650</v>
      </c>
      <c r="L35" s="4" t="n">
        <v>18650</v>
      </c>
    </row>
    <row r="36" customFormat="false" ht="12.8" hidden="false" customHeight="false" outlineLevel="0" collapsed="false">
      <c r="A36" s="0" t="s">
        <v>249</v>
      </c>
      <c r="B36" s="0" t="s">
        <v>250</v>
      </c>
      <c r="C36" s="0" t="s">
        <v>251</v>
      </c>
      <c r="D36" s="0" t="s">
        <v>252</v>
      </c>
      <c r="E36" s="5" t="s">
        <v>253</v>
      </c>
      <c r="F36" s="2" t="n">
        <v>750.36</v>
      </c>
      <c r="G36" s="3" t="n">
        <f aca="false">F36/140</f>
        <v>5.35971428571429</v>
      </c>
      <c r="H36" s="0" t="n">
        <v>2</v>
      </c>
      <c r="I36" s="3" t="n">
        <f aca="false">G36*H36</f>
        <v>10.7194285714286</v>
      </c>
      <c r="J36" s="4" t="s">
        <v>254</v>
      </c>
      <c r="K36" s="4" t="s">
        <v>255</v>
      </c>
      <c r="L36" s="4" t="s">
        <v>256</v>
      </c>
    </row>
    <row r="37" customFormat="false" ht="12.8" hidden="false" customHeight="false" outlineLevel="0" collapsed="false">
      <c r="A37" s="0" t="s">
        <v>257</v>
      </c>
      <c r="B37" s="0" t="s">
        <v>258</v>
      </c>
      <c r="C37" s="0" t="s">
        <v>259</v>
      </c>
      <c r="D37" s="0" t="s">
        <v>260</v>
      </c>
      <c r="E37" s="5" t="s">
        <v>261</v>
      </c>
      <c r="F37" s="2" t="n">
        <v>189</v>
      </c>
      <c r="G37" s="3" t="n">
        <f aca="false">F37/140</f>
        <v>1.35</v>
      </c>
      <c r="H37" s="0" t="n">
        <v>2</v>
      </c>
      <c r="I37" s="3" t="n">
        <f aca="false">G37*H37</f>
        <v>2.7</v>
      </c>
      <c r="J37" s="4" t="s">
        <v>262</v>
      </c>
      <c r="K37" s="4" t="n">
        <v>2343</v>
      </c>
    </row>
    <row r="38" customFormat="false" ht="12.8" hidden="false" customHeight="false" outlineLevel="0" collapsed="false">
      <c r="A38" s="0" t="s">
        <v>263</v>
      </c>
      <c r="B38" s="0" t="s">
        <v>264</v>
      </c>
      <c r="C38" s="0" t="s">
        <v>263</v>
      </c>
      <c r="D38" s="0" t="s">
        <v>265</v>
      </c>
      <c r="E38" s="5" t="s">
        <v>266</v>
      </c>
      <c r="F38" s="2" t="n">
        <v>172</v>
      </c>
      <c r="G38" s="3" t="n">
        <f aca="false">F38/140</f>
        <v>1.22857142857143</v>
      </c>
      <c r="H38" s="0" t="n">
        <v>1</v>
      </c>
      <c r="I38" s="3" t="n">
        <f aca="false">G38*H38</f>
        <v>1.22857142857143</v>
      </c>
      <c r="J38" s="4" t="s">
        <v>267</v>
      </c>
      <c r="K38" s="4" t="s">
        <v>268</v>
      </c>
    </row>
    <row r="39" customFormat="false" ht="12.8" hidden="false" customHeight="false" outlineLevel="0" collapsed="false">
      <c r="A39" s="0" t="s">
        <v>269</v>
      </c>
      <c r="B39" s="0" t="s">
        <v>270</v>
      </c>
      <c r="C39" s="0" t="s">
        <v>271</v>
      </c>
      <c r="D39" s="0" t="s">
        <v>272</v>
      </c>
      <c r="E39" s="5" t="s">
        <v>273</v>
      </c>
      <c r="F39" s="2" t="n">
        <v>427</v>
      </c>
      <c r="G39" s="3" t="n">
        <f aca="false">F39/140</f>
        <v>3.05</v>
      </c>
      <c r="H39" s="0" t="n">
        <v>2</v>
      </c>
      <c r="I39" s="3" t="n">
        <f aca="false">G39*H39</f>
        <v>6.1</v>
      </c>
      <c r="J39" s="4" t="s">
        <v>267</v>
      </c>
      <c r="K39" s="4" t="s">
        <v>274</v>
      </c>
    </row>
    <row r="40" customFormat="false" ht="12.8" hidden="false" customHeight="false" outlineLevel="0" collapsed="false">
      <c r="E40" s="0"/>
    </row>
    <row r="41" customFormat="false" ht="12.8" hidden="false" customHeight="false" outlineLevel="0" collapsed="false">
      <c r="E41" s="0"/>
    </row>
    <row r="42" customFormat="false" ht="12.8" hidden="false" customHeight="false" outlineLevel="0" collapsed="false">
      <c r="E42" s="5"/>
    </row>
    <row r="43" customFormat="false" ht="12.8" hidden="false" customHeight="false" outlineLevel="0" collapsed="false">
      <c r="E43" s="0"/>
    </row>
    <row r="44" customFormat="false" ht="12.8" hidden="false" customHeight="false" outlineLevel="0" collapsed="false">
      <c r="E44" s="0"/>
    </row>
    <row r="45" customFormat="false" ht="12.8" hidden="false" customHeight="false" outlineLevel="0" collapsed="false">
      <c r="E45" s="5"/>
    </row>
    <row r="46" customFormat="false" ht="12.8" hidden="false" customHeight="false" outlineLevel="0" collapsed="false">
      <c r="E46" s="5"/>
    </row>
    <row r="47" customFormat="false" ht="12.8" hidden="false" customHeight="false" outlineLevel="0" collapsed="false">
      <c r="E47" s="0"/>
    </row>
    <row r="48" customFormat="false" ht="12.8" hidden="false" customHeight="false" outlineLevel="0" collapsed="false">
      <c r="E48" s="5"/>
    </row>
    <row r="49" customFormat="false" ht="12.8" hidden="false" customHeight="false" outlineLevel="0" collapsed="false">
      <c r="E49" s="0"/>
    </row>
    <row r="50" customFormat="false" ht="12.8" hidden="false" customHeight="false" outlineLevel="0" collapsed="false">
      <c r="E50" s="0"/>
    </row>
    <row r="51" customFormat="false" ht="12.8" hidden="false" customHeight="false" outlineLevel="0" collapsed="false">
      <c r="E51" s="0"/>
    </row>
    <row r="52" customFormat="false" ht="12.8" hidden="false" customHeight="false" outlineLevel="0" collapsed="false">
      <c r="E52" s="5"/>
    </row>
    <row r="53" customFormat="false" ht="12.8" hidden="false" customHeight="false" outlineLevel="0" collapsed="false">
      <c r="E53" s="0"/>
    </row>
    <row r="54" customFormat="false" ht="12.8" hidden="false" customHeight="false" outlineLevel="0" collapsed="false">
      <c r="E54" s="0"/>
    </row>
    <row r="55" customFormat="false" ht="12.8" hidden="false" customHeight="false" outlineLevel="0" collapsed="false">
      <c r="E55" s="0"/>
    </row>
    <row r="56" customFormat="false" ht="12.8" hidden="false" customHeight="false" outlineLevel="0" collapsed="false">
      <c r="E56" s="0"/>
    </row>
    <row r="57" customFormat="false" ht="12.8" hidden="false" customHeight="false" outlineLevel="0" collapsed="false">
      <c r="E57" s="0"/>
    </row>
    <row r="58" customFormat="false" ht="12.8" hidden="false" customHeight="false" outlineLevel="0" collapsed="false">
      <c r="E58" s="0"/>
    </row>
    <row r="59" customFormat="false" ht="12.8" hidden="false" customHeight="false" outlineLevel="0" collapsed="false">
      <c r="E59" s="0"/>
    </row>
    <row r="60" customFormat="false" ht="12.8" hidden="false" customHeight="false" outlineLevel="0" collapsed="false">
      <c r="E60" s="0"/>
    </row>
    <row r="61" customFormat="false" ht="12.8" hidden="false" customHeight="false" outlineLevel="0" collapsed="false">
      <c r="E61" s="5"/>
    </row>
    <row r="62" customFormat="false" ht="12.8" hidden="false" customHeight="false" outlineLevel="0" collapsed="false">
      <c r="E62" s="0"/>
    </row>
    <row r="63" customFormat="false" ht="12.8" hidden="false" customHeight="false" outlineLevel="0" collapsed="false">
      <c r="E63" s="5"/>
    </row>
    <row r="64" customFormat="false" ht="12.8" hidden="false" customHeight="false" outlineLevel="0" collapsed="false">
      <c r="B64" s="9"/>
      <c r="C64" s="9"/>
      <c r="D64" s="9"/>
      <c r="E64" s="9"/>
      <c r="F64" s="9"/>
    </row>
    <row r="65" customFormat="false" ht="12.8" hidden="false" customHeight="false" outlineLevel="0" collapsed="false">
      <c r="E65" s="0"/>
    </row>
    <row r="66" customFormat="false" ht="12.8" hidden="false" customHeight="false" outlineLevel="0" collapsed="false">
      <c r="D66" s="8"/>
      <c r="E66" s="5"/>
    </row>
    <row r="67" customFormat="false" ht="12.8" hidden="false" customHeight="false" outlineLevel="0" collapsed="false">
      <c r="E67" s="0"/>
    </row>
    <row r="68" customFormat="false" ht="12.8" hidden="false" customHeight="false" outlineLevel="0" collapsed="false">
      <c r="E68" s="5"/>
    </row>
    <row r="69" customFormat="false" ht="12.8" hidden="false" customHeight="false" outlineLevel="0" collapsed="false">
      <c r="E69" s="5"/>
    </row>
    <row r="70" customFormat="false" ht="12.8" hidden="false" customHeight="false" outlineLevel="0" collapsed="false">
      <c r="E70" s="5"/>
    </row>
    <row r="71" customFormat="false" ht="12.8" hidden="false" customHeight="false" outlineLevel="0" collapsed="false">
      <c r="E71" s="0"/>
    </row>
    <row r="72" customFormat="false" ht="12.8" hidden="false" customHeight="false" outlineLevel="0" collapsed="false">
      <c r="E72" s="0"/>
    </row>
    <row r="73" customFormat="false" ht="12.8" hidden="false" customHeight="false" outlineLevel="0" collapsed="false">
      <c r="E73" s="0"/>
    </row>
    <row r="74" customFormat="false" ht="12.8" hidden="false" customHeight="false" outlineLevel="0" collapsed="false">
      <c r="E74" s="0"/>
    </row>
    <row r="75" customFormat="false" ht="12.8" hidden="false" customHeight="false" outlineLevel="0" collapsed="false">
      <c r="E75" s="0"/>
    </row>
    <row r="76" customFormat="false" ht="12.8" hidden="false" customHeight="false" outlineLevel="0" collapsed="false">
      <c r="E76" s="0"/>
    </row>
    <row r="77" customFormat="false" ht="12.8" hidden="false" customHeight="false" outlineLevel="0" collapsed="false">
      <c r="E77" s="0"/>
    </row>
    <row r="78" customFormat="false" ht="12.8" hidden="false" customHeight="false" outlineLevel="0" collapsed="false">
      <c r="E78" s="0"/>
    </row>
    <row r="79" customFormat="false" ht="12.8" hidden="false" customHeight="false" outlineLevel="0" collapsed="false">
      <c r="E79" s="0"/>
    </row>
    <row r="80" customFormat="false" ht="12.8" hidden="false" customHeight="false" outlineLevel="0" collapsed="false">
      <c r="E80" s="0"/>
    </row>
    <row r="81" customFormat="false" ht="12.8" hidden="false" customHeight="false" outlineLevel="0" collapsed="false">
      <c r="E81" s="0"/>
    </row>
  </sheetData>
  <mergeCells count="1">
    <mergeCell ref="B64:F64"/>
  </mergeCells>
  <hyperlinks>
    <hyperlink ref="E2" r:id="rId1" display="https://ar.mouser.com/ProductDetail/KOA-Speer/RN73H2ATTD1503B25?qs=pJKkPLTLvBhutKSsoiT5Zg%3D%3D"/>
    <hyperlink ref="E3" r:id="rId2" display="https://ar.mouser.com/ProductDetail/Vishay-Semiconductors/TCRT5000?qs=glpcD2KT6uaaYldHGIIt5g%3D%3D"/>
    <hyperlink ref="E4" r:id="rId3" display="https://ar.mouser.com/ProductDetail/Panasonic/ERA-6VEB1200V?qs=rI7uf1IzohQDwVDMjI%252BQDA%3D%3D"/>
    <hyperlink ref="E5" r:id="rId4" display="https://ar.mouser.com/ProductDetail/Adafruit/4489?qs=%2Fha2pyFaduhrfaPvIIgXURS9HBOGm5lYRdMyBPPpNbg%3D"/>
    <hyperlink ref="E6" r:id="rId5" display="https://ar.mouser.com/ProductDetail/Panasonic/EEE-FN1C220R?qs=OlC7AqGiEDl1qZfBJQUkaQ%3D%3D"/>
    <hyperlink ref="E7" r:id="rId6" display="https://ar.mouser.com/ProductDetail/JST-Automotive/S06B-AIT2-1AK?qs=XoGB3caz5%2FavEEj5oQr9Kw%3D%3D"/>
    <hyperlink ref="E8" r:id="rId7" display="https://ar.mouser.com/ProductDetail/Adafruit/2491?qs=N%2F3wi2MvZWDVFv7HwruvGQ%3D%3D"/>
    <hyperlink ref="E9" r:id="rId8" display="https://ar.mouser.com/ProductDetail/KEMET/C0805X104M5RACTU?qs=1xOl%2F8aMGNq7VJopyoJi7Q%3D%3D"/>
    <hyperlink ref="E10" r:id="rId9" display="https://ar.mouser.com/ProductDetail/AVX/08055A200F4T2A?qs=XLNwXgtzMM869%252Bh%252B5tS56A%3D%3D"/>
    <hyperlink ref="E11" r:id="rId10" display="https://ar.mouser.com/ProductDetail/?qs=vLWxofP3U2xHB0Q2opWSaw%3D%3D"/>
    <hyperlink ref="E12" r:id="rId11" display="https://ar.mouser.com/ProductDetail/Vishay-Dale/CRCW080510K0FKEAC?qs=E3Y5ESvWgWORadmUijPtxQ%3D%3D"/>
    <hyperlink ref="E13" r:id="rId12" display="https://ar.mouser.com/ProductDetail/Digilent/240-004?qs=s%2FdyVPQMB4wm5CaIPwvncg%3D%3D"/>
    <hyperlink ref="E14" r:id="rId13" display="https://ar.mouser.com/ProductDetail/ECS/ECS-80-20-5PVX-TR?qs=5lHMIjPfuwLhObXAxP2jYw%3D%3D"/>
    <hyperlink ref="E15" r:id="rId14" display="https://ar.mouser.com/ProductDetail/Vishay-Dale/CRCW0805100KJNEAC?qs=E3Y5ESvWgWMMFQOyHSPe4Q%3D%3D"/>
    <hyperlink ref="E16" r:id="rId15" display="https://ar.mouser.com/ProductDetail/Digilent/240-062?qs=s%2FdyVPQMB4zHQ1ZSIfSl4A%3D%3D"/>
    <hyperlink ref="E17" r:id="rId16" display="https://ar.mouser.com/ProductDetail/Digilent/240-004?qs=s%2FdyVPQMB4wm5CaIPwvncg%3D%3D"/>
    <hyperlink ref="E18" r:id="rId17" display="https://ar.mouser.com/ProductDetail/Vishay-Dale/RCS080520R0FKEA?qs=AAB0DUhlpksnVW12to%2FpqA%3D%3D"/>
    <hyperlink ref="E19" r:id="rId18" display="https://ar.mouser.com/ProductDetail/CUI-Devices/UJ2-MIBH-G-SMT-TR?qs=sGAEpiMZZMsG1k5vdNM%2Fc1Tm%252B5teU8%2Fa4cactMJj3W8%3D"/>
    <hyperlink ref="E20" r:id="rId19" display="https://ar.mouser.com/ProductDetail/Vishay-Dale/CRCW08054K70JNEA?qs=kkyyugUlSrPc3tCn%2F8R5yw%3D%3D"/>
    <hyperlink ref="E21" r:id="rId20" display="https://ar.mouser.com/ProductDetail/Vishay-Dale/CRCW080520K0FKEAC?qs=E3Y5ESvWgWNXVYIsIc630g%3D%3D"/>
    <hyperlink ref="E22" r:id="rId21" display="https://ar.mouser.com/ProductDetail/Wurth-Elektronik/865090468011?qs=l7cgNqFNU1hyUk3g6abBGQ%3D%3D"/>
    <hyperlink ref="E23" r:id="rId22" display="https://ar.mouser.com/ProductDetail/Dialight/598-8C80-102F?qs=hWgE7mdIu5QufY11KQ%2FRug%3D%3D"/>
    <hyperlink ref="E24" r:id="rId23" display="https://ar.mouser.com/ProductDetail/Dialight/598-8C30-102F?qs=hWgE7mdIu5QsN4%252BAG7KlCg%3D%3D"/>
    <hyperlink ref="E25" r:id="rId24" display="https://ar.mouser.com/ProductDetail/Vishay-Dale/CRCW0805110RFKEAC?qs=E3Y5ESvWgWMNpf%252BYjZabPQ%3D%3D"/>
    <hyperlink ref="E26" r:id="rId25" display="https://ar.mouser.com/ProductDetail/Littelfuse/1812L050-60MR?qs=sGAEpiMZZMsgjL4JkW1EEX9SsUyknsSwux4MwZ9U9ozsfePKnS3eKg%3D%3D"/>
    <hyperlink ref="E27" r:id="rId26" display="https://ar.mouser.com/ProductDetail/Infineon-Technologies/BAT-60A-E6327?qs=QdTgSBuqQUO0UTmzztPfRw%3D%3D"/>
    <hyperlink ref="E28" r:id="rId27" display="https://ar.mouser.com/ProductDetail/STMicroelectronics/STM32F103CBT6?qs=WxFF5lh7QM3goh6GV5Ogig%3D%3D"/>
    <hyperlink ref="E29" r:id="rId28" display="https://ar.mouser.com/ProductDetail/Texas-Instruments/LM2596S-50-NOPB?qs=X1J7HmVL2ZHVjCOmW%252BYINA%3D%3D"/>
    <hyperlink ref="E30" r:id="rId29" display="https://ar.mouser.com/ProductDetail/Nichicon/PCH1C221MCL1GS?qs=vmHwEFxEFR%2FMyJp93I%2F7QA%3D%3D"/>
    <hyperlink ref="E31" r:id="rId30" display="https://ar.mouser.com/ProductDetail/Taiyo-Yuden/NS10145T330MNV8?qs=hWgE7mdIu5SA9O15JDEKtw%3D%3D"/>
    <hyperlink ref="E32" r:id="rId31" display="https://ar.mouser.com/ProductDetail/Texas-Instruments/LM1117MPX-33-NOPB?qs=%2Fha2pyFaduhe0GGYFlBRuOtC02ANkOIp%2FqkXRk51T6Evr4hrwlVzFQ%3D%3D"/>
    <hyperlink ref="E33" r:id="rId32" display="https://ar.mouser.com/ProductDetail/STMicroelectronics/1N5822?qs=JV7lzlMm3yJ50hlrGV6%252BnQ%3D%3D"/>
    <hyperlink ref="E34" r:id="rId33" display="https://ar.mouser.com/ProductDetail/Keystone-Electronics/1043?qs=%2F7TOpeL5Mz6j%2FnxeOA1rsg%3D%3D"/>
    <hyperlink ref="E35" r:id="rId34" location="position=2&amp;type=item&amp;tracking_id=cf5156c7-1606-4099-87ef-40c1330d2760" display="https://articulo.mercadolibre.com.ar/MLA-816550268-pila-bateria-recargable-18650-6800mah-37v-para-linterna-_JM#position=2&amp;type=item&amp;tracking_id=cf5156c7-1606-4099-87ef-40c1330d2760"/>
    <hyperlink ref="E36" r:id="rId35" display="https://ar.mouser.com/ProductDetail/TinyCircuits/ASR00016?qs=55YtniHzbhCxReJw9pjq7w%3D%3D"/>
    <hyperlink ref="E37" r:id="rId36" display="https://teslabem.com/tienda/par-de-llantas-negras-pololu-32x7mm-para-micromotor/"/>
    <hyperlink ref="E38" r:id="rId37" display="https://robots-educativos.ddns.net/es/kits/2389-pololu-ball-caster-with-3-8-inch-metal-ball.html"/>
    <hyperlink ref="E39" r:id="rId38" display="https://robots-educativos.ddns.net/es/kits/2395-pololu-micro-metal-gearmotor-bracket-pair-blac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2021-04-12T11:56:20Z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