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drawings/drawing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62.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34A5AEE5-DECC-4F12-8C28-2C5BD129A9E1}" xr6:coauthVersionLast="47" xr6:coauthVersionMax="47" xr10:uidLastSave="{00000000-0000-0000-0000-000000000000}"/>
  <bookViews>
    <workbookView xWindow="-98" yWindow="-98" windowWidth="21795" windowHeight="12975" firstSheet="1" activeTab="2"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33"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97" i="15" l="1"/>
  <c r="F298" i="15"/>
  <c r="F299" i="15"/>
  <c r="F300" i="15"/>
  <c r="F301" i="15"/>
  <c r="F296" i="15"/>
  <c r="F295" i="15"/>
  <c r="F256" i="15"/>
  <c r="F257" i="15"/>
  <c r="F258" i="15"/>
  <c r="F259" i="15"/>
  <c r="F191" i="15"/>
  <c r="F190" i="15"/>
  <c r="F189" i="15"/>
  <c r="F188" i="15"/>
  <c r="F187" i="15"/>
  <c r="F186" i="15"/>
  <c r="F164" i="15"/>
  <c r="F165" i="15"/>
  <c r="F160" i="15"/>
  <c r="F161" i="15"/>
  <c r="F162" i="15"/>
  <c r="F163" i="15"/>
  <c r="I83" i="14"/>
  <c r="I78" i="14"/>
  <c r="I70" i="14"/>
  <c r="C99" i="14"/>
  <c r="C91" i="14"/>
  <c r="I57" i="14"/>
  <c r="I49" i="14"/>
  <c r="I41" i="14"/>
  <c r="I34" i="14"/>
  <c r="I27" i="14"/>
  <c r="C57" i="14"/>
  <c r="I125" i="14"/>
  <c r="I120" i="14"/>
  <c r="I116" i="14"/>
  <c r="I112" i="14"/>
  <c r="C125" i="14"/>
  <c r="C120" i="14"/>
  <c r="C116" i="14"/>
  <c r="C112" i="14"/>
  <c r="F234" i="15"/>
  <c r="F232" i="15"/>
  <c r="F233" i="15"/>
  <c r="F231" i="15"/>
  <c r="G160" i="15" l="1"/>
  <c r="G231" i="15"/>
  <c r="C70" i="14"/>
  <c r="C85" i="14"/>
  <c r="C78" i="14"/>
  <c r="C49" i="14"/>
  <c r="C41" i="14"/>
  <c r="C34" i="14"/>
  <c r="F528" i="15" l="1"/>
  <c r="F529" i="15"/>
  <c r="F530" i="15"/>
  <c r="F531" i="15"/>
  <c r="F532" i="15"/>
  <c r="F533" i="15"/>
  <c r="F576" i="15"/>
  <c r="F577" i="15"/>
  <c r="F578" i="15"/>
  <c r="F579" i="15"/>
  <c r="F509" i="15"/>
  <c r="F510" i="15"/>
  <c r="F511" i="15"/>
  <c r="F512" i="15"/>
  <c r="F513" i="15"/>
  <c r="F514" i="15"/>
  <c r="F477" i="15"/>
  <c r="F478" i="15"/>
  <c r="F479" i="15"/>
  <c r="F427" i="15"/>
  <c r="F428" i="15"/>
  <c r="F429" i="15"/>
  <c r="F430" i="15"/>
  <c r="F354" i="15"/>
  <c r="F355" i="15"/>
  <c r="F356" i="15"/>
  <c r="F357" i="15"/>
  <c r="F358" i="15"/>
  <c r="F359" i="15"/>
  <c r="F360" i="15"/>
  <c r="F361" i="15"/>
  <c r="F362" i="15"/>
  <c r="F363" i="15"/>
  <c r="F364" i="15"/>
  <c r="F279" i="15"/>
  <c r="F280" i="15"/>
  <c r="F281" i="15"/>
  <c r="F282" i="15"/>
  <c r="F283" i="15"/>
  <c r="F284" i="15"/>
  <c r="F285" i="15"/>
  <c r="F215" i="15"/>
  <c r="F216" i="15"/>
  <c r="F212" i="15"/>
  <c r="F213" i="15"/>
  <c r="F214" i="15"/>
  <c r="F136" i="15"/>
  <c r="F137" i="15"/>
  <c r="F138" i="15"/>
  <c r="F139" i="15"/>
  <c r="F140" i="15"/>
  <c r="F141" i="15"/>
  <c r="F108" i="15"/>
  <c r="F109" i="15"/>
  <c r="F110" i="15"/>
  <c r="F111" i="15"/>
  <c r="F112" i="15"/>
  <c r="F113" i="15"/>
  <c r="B506" i="4"/>
  <c r="B471" i="4"/>
  <c r="B440" i="4"/>
  <c r="B407" i="4"/>
  <c r="B378" i="4"/>
  <c r="B345" i="4"/>
  <c r="B316" i="4"/>
  <c r="B286" i="4"/>
  <c r="B253" i="4"/>
  <c r="B220" i="4"/>
  <c r="B191" i="4"/>
  <c r="B159" i="4"/>
  <c r="B128" i="4"/>
  <c r="B95" i="4"/>
  <c r="F22" i="15"/>
  <c r="F23" i="15"/>
  <c r="G533" i="15" l="1"/>
  <c r="G140" i="15"/>
  <c r="F24" i="15"/>
</calcChain>
</file>

<file path=xl/sharedStrings.xml><?xml version="1.0" encoding="utf-8"?>
<sst xmlns="http://schemas.openxmlformats.org/spreadsheetml/2006/main" count="50651" uniqueCount="2256">
  <si>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</si>
  <si>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</si>
  <si>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</si>
  <si>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</si>
  <si>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</si>
  <si>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</si>
  <si>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</si>
  <si>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</si>
  <si>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</si>
  <si>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</si>
  <si>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</si>
  <si>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</si>
  <si>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</si>
  <si>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</si>
  <si>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</si>
  <si>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</si>
  <si>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</si>
  <si>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</si>
  <si>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</si>
  <si>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</si>
  <si>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</si>
  <si>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</si>
  <si>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</si>
  <si>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</si>
  <si>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</si>
  <si>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</si>
  <si>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</si>
  <si>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</si>
  <si>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</si>
  <si>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</si>
  <si>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</si>
  <si>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</si>
  <si>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</si>
  <si>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</si>
  <si>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</si>
  <si>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</si>
  <si>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</si>
  <si>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</si>
  <si>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</si>
  <si>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</si>
  <si>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</si>
  <si>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</si>
  <si>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</si>
  <si>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</si>
  <si>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</si>
  <si>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</si>
  <si>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</si>
  <si>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</si>
  <si>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</si>
  <si>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</si>
  <si>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</si>
  <si>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</si>
  <si>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</si>
  <si>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</si>
  <si>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</si>
  <si>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</si>
  <si>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</si>
  <si>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</si>
  <si>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</si>
  <si>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</si>
  <si>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</si>
  <si>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</si>
  <si>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</si>
  <si>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</si>
  <si>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</si>
  <si>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</si>
  <si>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</si>
  <si>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</si>
  <si>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</si>
  <si>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</si>
  <si>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</si>
  <si>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</si>
  <si>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</si>
  <si>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</si>
  <si>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</si>
  <si>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</si>
  <si>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</si>
  <si>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</si>
  <si>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</si>
  <si>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</si>
  <si>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</si>
  <si>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</si>
  <si>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</si>
  <si>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</si>
  <si>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</si>
  <si>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</si>
  <si>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</si>
  <si>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</si>
  <si>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</si>
  <si>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</si>
  <si>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</si>
  <si>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</si>
  <si>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</si>
  <si>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</si>
  <si>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</si>
  <si>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</si>
  <si>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</si>
  <si>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</si>
  <si>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</si>
  <si>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</si>
  <si>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</si>
  <si>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</si>
  <si>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</si>
  <si>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</si>
  <si>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</si>
  <si>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</si>
  <si>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</si>
  <si>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</si>
  <si>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</si>
  <si>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</si>
  <si>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</si>
  <si>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</si>
  <si>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</si>
  <si>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</si>
  <si>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</si>
  <si>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</si>
  <si>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</si>
  <si>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</si>
  <si>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</si>
  <si>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</si>
  <si>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</si>
  <si>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</si>
  <si>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</si>
  <si>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</si>
  <si>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</si>
  <si>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</si>
  <si>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</si>
  <si>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</si>
  <si>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</si>
  <si>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</si>
  <si>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</si>
  <si>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</si>
  <si>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</si>
  <si>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</si>
  <si>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</si>
  <si>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</si>
  <si>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</si>
  <si>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</si>
  <si>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</si>
  <si>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</si>
  <si>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</si>
  <si>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</si>
  <si>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</si>
  <si>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</si>
  <si>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</si>
  <si>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</si>
  <si>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</si>
  <si>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</si>
  <si>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</si>
  <si>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</si>
  <si>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</si>
  <si>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</si>
  <si>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</si>
  <si>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</si>
  <si>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</si>
  <si>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</si>
  <si>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</si>
  <si>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</si>
  <si>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</si>
  <si>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</si>
  <si>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</si>
  <si>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</si>
  <si>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</si>
  <si>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</si>
  <si>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</si>
  <si>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</si>
  <si>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</si>
  <si>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</si>
  <si>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</si>
  <si>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</si>
  <si>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</si>
  <si>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</si>
  <si>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</si>
  <si>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</si>
  <si>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</si>
  <si>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</si>
  <si>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</si>
  <si>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</si>
  <si>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</si>
  <si>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</si>
  <si>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</si>
  <si>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</si>
  <si>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</si>
  <si>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</si>
  <si>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</si>
  <si>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</si>
  <si>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</si>
  <si>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</si>
  <si>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</si>
  <si>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</si>
  <si>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</si>
  <si>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</si>
  <si>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</si>
  <si>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</si>
  <si>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</si>
  <si>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</si>
  <si>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</si>
  <si>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</si>
  <si>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</si>
  <si>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</si>
  <si>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</si>
  <si>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</si>
  <si>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</si>
  <si>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</si>
  <si>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</si>
  <si>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</si>
  <si>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</si>
  <si>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</si>
  <si>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</si>
  <si>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</si>
  <si>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</si>
  <si>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</si>
  <si>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</si>
  <si>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</si>
  <si>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</si>
  <si>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</si>
  <si>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</si>
  <si>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</si>
  <si>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</si>
  <si>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</si>
  <si>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</si>
  <si>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</si>
  <si>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</si>
  <si>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</si>
  <si>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</si>
  <si>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</si>
  <si>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</si>
  <si>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</si>
  <si>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</si>
  <si>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</si>
  <si>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</si>
  <si>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</si>
  <si>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</si>
  <si>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</si>
  <si>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</si>
  <si>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</si>
  <si>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</si>
  <si>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</si>
  <si>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</si>
  <si>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</si>
  <si>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</si>
  <si>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</si>
  <si>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</si>
  <si>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</si>
  <si>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</si>
  <si>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</si>
  <si>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</si>
  <si>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</si>
  <si>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</si>
  <si>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</si>
  <si>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</si>
  <si>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</si>
  <si>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</si>
  <si>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</si>
  <si>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</si>
  <si>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</si>
  <si>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</si>
  <si>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</si>
  <si>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</si>
  <si>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</si>
  <si>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</si>
  <si>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</si>
  <si>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</si>
  <si>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</si>
  <si>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</si>
  <si>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</si>
  <si>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</si>
  <si>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</si>
  <si>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</si>
  <si>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</si>
  <si>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</si>
  <si>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</si>
  <si>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</si>
  <si>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</si>
  <si>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</si>
  <si>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</si>
  <si>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</si>
  <si>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</si>
  <si>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</si>
  <si>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</si>
  <si>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</si>
  <si>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</si>
  <si>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</si>
  <si>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</si>
  <si>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</si>
  <si>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</si>
  <si>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</si>
  <si>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</si>
  <si>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</si>
  <si>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</si>
  <si>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</si>
  <si>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</si>
  <si>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</si>
  <si>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</si>
  <si>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</si>
  <si>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</si>
  <si>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</si>
  <si>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</si>
  <si>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</si>
  <si>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</si>
  <si>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</si>
  <si>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</si>
  <si>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</si>
  <si>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</si>
  <si>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</si>
  <si>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</si>
  <si>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</si>
  <si>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</si>
  <si>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</si>
  <si>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</si>
  <si>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</si>
  <si>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</si>
  <si>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</si>
  <si>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</si>
  <si>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</si>
  <si>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</si>
  <si>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</si>
  <si>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</si>
  <si>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</si>
  <si>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</si>
  <si>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</si>
  <si>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</si>
  <si>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</si>
  <si>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</si>
  <si>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</si>
  <si>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</si>
  <si>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</si>
  <si>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</si>
  <si>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</si>
  <si>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</si>
  <si>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</si>
  <si>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</si>
  <si>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</si>
  <si>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</si>
  <si>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</si>
  <si>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</si>
  <si>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</si>
  <si>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</si>
  <si>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</si>
  <si>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</si>
  <si>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</si>
  <si>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</si>
  <si>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</si>
  <si>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</si>
  <si>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</si>
  <si>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</si>
  <si>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</si>
  <si>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</si>
  <si>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</si>
  <si>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</si>
  <si>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</si>
  <si>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</si>
  <si>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</si>
  <si>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</si>
  <si>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</si>
  <si>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</si>
  <si>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</si>
  <si>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</si>
  <si>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</si>
  <si>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</si>
  <si>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</si>
  <si>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</si>
  <si>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</si>
  <si>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</si>
  <si>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</si>
  <si>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</si>
  <si>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</si>
  <si>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</si>
  <si>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</si>
  <si>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</si>
  <si>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</si>
  <si>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</si>
  <si>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</si>
  <si>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</si>
  <si>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</si>
  <si>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</si>
  <si>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</si>
  <si>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</si>
  <si>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</si>
  <si>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</si>
  <si>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</si>
  <si>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</si>
  <si>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</si>
  <si>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</si>
  <si>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</si>
  <si>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</si>
  <si>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</si>
  <si>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</si>
  <si>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</si>
  <si>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</si>
  <si>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</si>
  <si>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</si>
  <si>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</si>
  <si>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</si>
  <si>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</si>
  <si>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</si>
  <si>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</si>
  <si>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</si>
  <si>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</si>
  <si>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</si>
  <si>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</si>
  <si>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</si>
  <si>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</si>
  <si>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</si>
  <si>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</si>
  <si>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</si>
  <si>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</si>
  <si>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</si>
  <si>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</si>
  <si>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</si>
  <si>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</si>
  <si>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</si>
  <si>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</si>
  <si>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</si>
  <si>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</si>
  <si>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</si>
  <si>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</si>
  <si>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</si>
  <si>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</si>
  <si>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</si>
  <si>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</si>
  <si>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</si>
  <si>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</si>
  <si>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</si>
  <si>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</si>
  <si>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</si>
  <si>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</si>
  <si>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</si>
  <si>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</si>
  <si>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</si>
  <si>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</si>
  <si>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</si>
  <si>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</si>
  <si>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</si>
  <si>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</si>
  <si>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</si>
  <si>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</si>
  <si>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</si>
  <si>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</si>
  <si>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</si>
  <si>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</si>
  <si>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</si>
  <si>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</si>
  <si>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</si>
  <si>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</si>
  <si>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</si>
  <si>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</si>
  <si>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</si>
  <si>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</si>
  <si>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</si>
  <si>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</si>
  <si>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</si>
  <si>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</si>
  <si>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</si>
  <si>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</si>
  <si>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</si>
  <si>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</si>
  <si>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</si>
  <si>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</si>
  <si>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</si>
  <si>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</si>
  <si>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</si>
  <si>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</si>
  <si>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</si>
  <si>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</si>
  <si>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</si>
  <si>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</si>
  <si>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</si>
  <si>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</si>
  <si>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</si>
  <si>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</si>
  <si>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</si>
  <si>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</si>
  <si>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</si>
  <si>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</si>
  <si>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</si>
  <si>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</si>
  <si>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</si>
  <si>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</si>
  <si>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</si>
  <si>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</si>
  <si>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</si>
  <si>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</si>
  <si>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</si>
  <si>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</si>
  <si>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</si>
  <si>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</si>
  <si>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</si>
  <si>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</si>
  <si>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</si>
  <si>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</si>
  <si>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</si>
  <si>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</si>
  <si>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</si>
  <si>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</si>
  <si>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</si>
  <si>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</si>
  <si>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</si>
  <si>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</si>
  <si>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</si>
  <si>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</si>
  <si>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</si>
  <si>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</si>
  <si>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</si>
  <si>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</si>
  <si>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</si>
  <si>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</si>
  <si>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</si>
  <si>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</si>
  <si>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</si>
  <si>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</si>
  <si>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</si>
  <si>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</si>
  <si>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</si>
  <si>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</si>
  <si>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</si>
  <si>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</si>
  <si>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</si>
  <si>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</si>
  <si>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</si>
  <si>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</si>
  <si>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</si>
  <si>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</si>
  <si>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</si>
  <si>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</si>
  <si>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</si>
  <si>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</si>
  <si>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</si>
  <si>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</si>
  <si>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</si>
  <si>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</si>
  <si>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</si>
  <si>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</si>
  <si>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</si>
  <si>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</si>
  <si>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</si>
  <si>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</si>
  <si>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</si>
  <si>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</si>
  <si>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</si>
  <si>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</si>
  <si>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</si>
  <si>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</si>
  <si>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</si>
  <si>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</si>
  <si>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</si>
  <si>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</si>
  <si>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</si>
  <si>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</si>
  <si>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</si>
  <si>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</si>
  <si>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</si>
  <si>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</si>
  <si>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</si>
  <si>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</si>
  <si>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</si>
  <si>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</si>
  <si>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</si>
  <si>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</si>
  <si>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</si>
  <si>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</si>
  <si>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</si>
  <si>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</si>
  <si>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</si>
  <si>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</si>
  <si>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</si>
  <si>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</si>
  <si>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</si>
  <si>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</si>
  <si>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</si>
  <si>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</si>
  <si>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</si>
  <si>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</si>
  <si>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</si>
  <si>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</si>
  <si>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</si>
  <si>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</si>
  <si>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</si>
  <si>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</si>
  <si>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</si>
  <si>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</si>
  <si>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</si>
  <si>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</si>
  <si>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</si>
  <si>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</si>
  <si>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</si>
  <si>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</si>
  <si>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</si>
  <si>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</si>
  <si>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</si>
  <si>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</si>
  <si>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</si>
  <si>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</si>
  <si>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</si>
  <si>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</si>
  <si>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</si>
  <si>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</si>
  <si>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</si>
  <si>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</si>
  <si>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</si>
  <si>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</si>
  <si>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</si>
  <si>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</si>
  <si>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</si>
  <si>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</si>
  <si>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</si>
  <si>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</si>
  <si>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</si>
  <si>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</si>
  <si>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</si>
  <si>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</si>
  <si>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</si>
  <si>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</si>
  <si>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</si>
  <si>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</si>
  <si>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</si>
  <si>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</si>
  <si>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</si>
  <si>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</si>
  <si>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</si>
  <si>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</si>
  <si>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</si>
  <si>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</si>
  <si>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</si>
  <si>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</si>
  <si>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</si>
  <si>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</si>
  <si>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</si>
  <si>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</si>
  <si>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</si>
  <si>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</si>
  <si>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</si>
  <si>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</si>
  <si>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</si>
  <si>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</si>
  <si>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</si>
  <si>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</si>
  <si>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</si>
  <si>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</si>
  <si>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</si>
  <si>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</si>
  <si>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</si>
  <si>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</si>
  <si>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</si>
  <si>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</si>
  <si>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</si>
  <si>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</si>
  <si>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</si>
  <si>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</si>
  <si>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</si>
  <si>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</si>
  <si>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</si>
  <si>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</si>
  <si>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</si>
  <si>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</si>
  <si>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</si>
  <si>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</si>
  <si>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</si>
  <si>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</si>
  <si>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</si>
  <si>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</si>
  <si>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</si>
  <si>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</si>
  <si>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</si>
  <si>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</si>
  <si>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</si>
  <si>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</si>
  <si>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</si>
  <si>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</si>
  <si>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</si>
  <si>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</si>
  <si>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</si>
  <si>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</si>
  <si>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</si>
  <si>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</si>
  <si>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</si>
  <si>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</si>
  <si>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</si>
  <si>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</si>
  <si>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</si>
  <si>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</si>
  <si>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</si>
  <si>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</si>
  <si>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</si>
  <si>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</si>
  <si>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</si>
  <si>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</si>
  <si>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</si>
  <si>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</si>
  <si>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</si>
  <si>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</si>
  <si>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</si>
  <si>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</si>
  <si>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</si>
  <si>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</si>
  <si>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</si>
  <si>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</si>
  <si>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</si>
  <si>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</si>
  <si>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</si>
  <si>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</si>
  <si>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</si>
  <si>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</si>
  <si>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</si>
  <si>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</si>
  <si>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</si>
  <si>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</si>
  <si>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</si>
  <si>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</si>
  <si>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</si>
  <si>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</si>
  <si>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</si>
  <si>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</si>
  <si>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</si>
  <si>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</si>
  <si>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</si>
  <si>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</si>
  <si>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</si>
  <si>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</si>
  <si>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</si>
  <si>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</si>
  <si>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</si>
  <si>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</si>
  <si>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</si>
  <si>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</si>
  <si>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</si>
  <si>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</si>
  <si>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</si>
  <si>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</si>
  <si>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</si>
  <si>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</si>
  <si>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</si>
  <si>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</si>
  <si>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</si>
  <si>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</si>
  <si>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</si>
  <si>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</si>
  <si>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</si>
  <si>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</si>
  <si>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</si>
  <si>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</si>
  <si>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</si>
  <si>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</si>
  <si>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</si>
  <si>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</si>
  <si>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</si>
  <si>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</si>
  <si>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</si>
  <si>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</si>
  <si>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</si>
  <si>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</si>
  <si>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</si>
  <si>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</si>
  <si>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</si>
  <si>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</si>
  <si>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</si>
  <si>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</si>
  <si>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</si>
  <si>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</si>
  <si>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</si>
  <si>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</si>
  <si>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</si>
  <si>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</si>
  <si>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</si>
  <si>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</si>
  <si>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</si>
  <si>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</si>
  <si>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</si>
  <si>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</si>
  <si>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</si>
  <si>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</si>
  <si>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</si>
  <si>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</si>
  <si>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</si>
  <si>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</si>
  <si>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</si>
  <si>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</si>
  <si>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</si>
  <si>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</si>
  <si>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</si>
  <si>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</si>
  <si>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</si>
  <si>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</si>
  <si>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</si>
  <si>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</si>
  <si>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</si>
  <si>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</si>
  <si>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</si>
  <si>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</si>
  <si>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</si>
  <si>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</si>
  <si>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</si>
  <si>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</si>
  <si>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</si>
  <si>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</si>
  <si>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</si>
  <si>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</si>
  <si>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</si>
  <si>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</si>
  <si>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</si>
  <si>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</si>
  <si>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</si>
  <si>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</si>
  <si>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</si>
  <si>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</si>
  <si>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</si>
  <si>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</si>
  <si>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</si>
  <si>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</si>
  <si>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</si>
  <si>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</si>
  <si>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</si>
  <si>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</si>
  <si>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</si>
  <si>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</si>
  <si>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</si>
  <si>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</si>
  <si>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</si>
  <si>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</si>
  <si>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</si>
  <si>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</si>
  <si>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</si>
  <si>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</si>
  <si>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</si>
  <si>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</si>
  <si>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</si>
  <si>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</si>
  <si>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</si>
  <si>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</si>
  <si>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</si>
  <si>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</si>
  <si>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</si>
  <si>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</si>
  <si>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</si>
  <si>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</si>
  <si>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</si>
  <si>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</si>
  <si>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</si>
  <si>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</si>
  <si>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</si>
  <si>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</si>
  <si>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</si>
  <si>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</si>
  <si>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</si>
  <si>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</si>
  <si>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</si>
  <si>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</si>
  <si>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</si>
  <si>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</si>
  <si>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</si>
  <si>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</si>
  <si>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</si>
  <si>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</si>
  <si>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</si>
  <si>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</si>
  <si>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</si>
  <si>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</si>
  <si>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</si>
  <si>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</si>
  <si>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</si>
  <si>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</si>
  <si>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</si>
  <si>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</si>
  <si>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</si>
  <si>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</si>
  <si>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</si>
  <si>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</si>
  <si>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</si>
  <si>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</si>
  <si>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</si>
  <si>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</si>
  <si>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</si>
  <si>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</si>
  <si>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</si>
  <si>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</si>
  <si>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</si>
  <si>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</si>
  <si>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</si>
  <si>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</si>
  <si>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</si>
  <si>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</si>
  <si>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</si>
  <si>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</si>
  <si>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</si>
  <si>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</si>
  <si>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</si>
  <si>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</si>
  <si>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</si>
  <si>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</si>
  <si>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</si>
  <si>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</si>
  <si>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</si>
  <si>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</si>
  <si>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</si>
  <si>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</si>
  <si>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</si>
  <si>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</si>
  <si>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</si>
  <si>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</si>
  <si>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</si>
  <si>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</si>
  <si>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</si>
  <si>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</si>
  <si>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</si>
  <si>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</si>
  <si>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</si>
  <si>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</si>
  <si>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</si>
  <si>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</si>
  <si>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</si>
  <si>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</si>
  <si>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</si>
  <si>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</si>
  <si>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</si>
  <si>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</si>
  <si>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</si>
  <si>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</si>
  <si>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</si>
  <si>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</si>
  <si>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</si>
  <si>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</si>
  <si>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</si>
  <si>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</si>
  <si>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</si>
  <si>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</si>
  <si>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</si>
  <si>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</si>
  <si>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</si>
  <si>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</si>
  <si>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</si>
  <si>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</si>
  <si>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</si>
  <si>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</si>
  <si>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</si>
  <si>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</si>
  <si>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</si>
  <si>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</si>
  <si>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</si>
  <si>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</si>
  <si>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</si>
  <si>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</si>
  <si>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</si>
  <si>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</si>
  <si>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</si>
  <si>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</si>
  <si>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</si>
  <si>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</si>
  <si>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</si>
  <si>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</si>
  <si>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</si>
  <si>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</si>
  <si>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</si>
  <si>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</si>
  <si>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</si>
  <si>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</si>
  <si>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</si>
  <si>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</si>
  <si>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</si>
  <si>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</si>
  <si>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</si>
  <si>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</si>
  <si>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</si>
  <si>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</si>
  <si>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</si>
  <si>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</si>
  <si>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</si>
  <si>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</si>
  <si>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</si>
  <si>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</si>
  <si>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</si>
  <si>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</si>
  <si>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</si>
  <si>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</si>
  <si>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</si>
  <si>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</si>
  <si>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</si>
  <si>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</si>
  <si>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</si>
  <si>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</si>
  <si>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</si>
  <si>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</si>
  <si>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</si>
  <si>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</si>
  <si>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</si>
  <si>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</si>
  <si>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</si>
  <si>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</si>
  <si>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</si>
  <si>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</si>
  <si>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</si>
  <si>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</si>
  <si>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</si>
  <si>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</si>
  <si>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</si>
  <si>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</si>
  <si>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</si>
  <si>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</si>
  <si>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</si>
  <si>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</si>
  <si>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</si>
  <si>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</si>
  <si>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</si>
  <si>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</si>
  <si>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</si>
  <si>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</si>
  <si>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</si>
  <si>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</si>
  <si>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</si>
  <si>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</si>
  <si>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</si>
  <si>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</si>
  <si>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</si>
  <si>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</si>
  <si>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</si>
  <si>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</si>
  <si>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</si>
  <si>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</si>
  <si>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</si>
  <si>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</si>
  <si>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</si>
  <si>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</si>
  <si>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</si>
  <si>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</si>
  <si>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</si>
  <si>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</si>
  <si>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</si>
  <si>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</si>
  <si>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</si>
  <si>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</si>
  <si>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</si>
  <si>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</si>
  <si>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</si>
  <si>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</si>
  <si>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</si>
  <si>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</si>
  <si>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</si>
  <si>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</si>
  <si>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</si>
  <si>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</si>
  <si>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</si>
  <si>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</si>
  <si>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</si>
  <si>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</si>
  <si>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</si>
  <si>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</si>
  <si>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</si>
  <si>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</si>
  <si>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</si>
  <si>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</si>
  <si>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</si>
  <si>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</si>
  <si>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</si>
  <si>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</si>
  <si>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</si>
  <si>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</si>
  <si>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</si>
  <si>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</si>
  <si>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</si>
  <si>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</si>
  <si>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</si>
  <si>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</si>
  <si>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</si>
  <si>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</si>
  <si>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</si>
  <si>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</si>
  <si>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</si>
  <si>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</si>
  <si>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</si>
  <si>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</si>
  <si>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</si>
  <si>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</si>
  <si>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</si>
  <si>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</si>
  <si>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</si>
  <si>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</si>
  <si>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</si>
  <si>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</si>
  <si>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</si>
  <si>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</si>
  <si>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</si>
  <si>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</si>
  <si>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</si>
  <si>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</si>
  <si>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</si>
  <si>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</si>
  <si>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</si>
  <si>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</si>
  <si>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</si>
  <si>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</si>
  <si>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</si>
  <si>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</si>
  <si>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</si>
  <si>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</si>
  <si>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</si>
  <si>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</si>
  <si>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</si>
  <si>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</si>
  <si>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</si>
  <si>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</si>
  <si>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</si>
  <si>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</si>
  <si>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</si>
  <si>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</si>
  <si>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</si>
  <si>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</si>
  <si>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</si>
  <si>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</si>
  <si>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</si>
  <si>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</si>
  <si>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</si>
  <si>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</si>
  <si>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</si>
  <si>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</si>
  <si>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</si>
  <si>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</si>
  <si>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</si>
  <si>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</si>
  <si>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</si>
  <si>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</si>
  <si>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</si>
  <si>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</si>
  <si>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</si>
  <si>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</si>
  <si>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</si>
  <si>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</si>
  <si>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</si>
  <si>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</si>
  <si>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</si>
  <si>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</si>
  <si>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</si>
  <si>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</si>
  <si>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</si>
  <si>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</si>
  <si>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</si>
  <si>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</si>
  <si>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</si>
  <si>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</si>
  <si>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</si>
  <si>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</si>
  <si>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</si>
  <si>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</si>
  <si>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</si>
  <si>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</si>
  <si>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</si>
  <si>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</si>
  <si>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</si>
  <si>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</si>
  <si>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</si>
  <si>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</si>
  <si>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</si>
  <si>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</si>
  <si>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</si>
  <si>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</si>
  <si>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</si>
  <si>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</si>
  <si>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</si>
  <si>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</si>
  <si>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</si>
  <si>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</si>
  <si>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</si>
  <si>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</si>
  <si>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</si>
  <si>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</si>
  <si>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</si>
  <si>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</si>
  <si>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</si>
  <si>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</si>
  <si>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</si>
  <si>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</si>
  <si>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</si>
  <si>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</si>
  <si>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</si>
  <si>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</si>
  <si>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</si>
  <si>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</si>
  <si>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</si>
  <si>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</si>
  <si>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</si>
  <si>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</si>
  <si>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</si>
  <si>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</si>
  <si>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</si>
  <si>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</si>
  <si>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</si>
  <si>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</si>
  <si>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</si>
  <si>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</si>
  <si>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</si>
  <si>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</si>
  <si>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</si>
  <si>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</si>
  <si>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</si>
  <si>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</si>
  <si>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</si>
  <si>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</si>
  <si>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</si>
  <si>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</si>
  <si>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</si>
  <si>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</si>
  <si>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</si>
  <si>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</si>
  <si>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</si>
  <si>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</si>
  <si>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</si>
  <si>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</si>
  <si>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</si>
  <si>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</si>
  <si>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</si>
  <si>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</si>
  <si>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</si>
  <si>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</si>
  <si>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</si>
  <si>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</si>
  <si>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</si>
  <si>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</si>
  <si>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</si>
  <si>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</si>
  <si>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</si>
  <si>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</si>
  <si>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</si>
  <si>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</si>
  <si>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</si>
  <si>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</si>
  <si>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</si>
  <si>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</si>
  <si>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</si>
  <si>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</si>
  <si>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</si>
  <si>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</si>
  <si>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</si>
  <si>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</si>
  <si>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</si>
  <si>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</si>
  <si>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</si>
  <si>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</si>
  <si>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</si>
  <si>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</si>
  <si>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</si>
  <si>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</si>
  <si>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</si>
  <si>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</si>
  <si>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</si>
  <si>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</si>
  <si>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</si>
  <si>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</si>
  <si>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</si>
  <si>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</si>
  <si>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</si>
  <si>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</si>
  <si>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</si>
  <si>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</si>
  <si>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</si>
  <si>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</si>
  <si>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</si>
  <si>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</si>
  <si>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</si>
  <si>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</si>
  <si>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</si>
  <si>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</si>
  <si>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</si>
  <si>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</si>
  <si>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</si>
  <si>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</si>
  <si>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</si>
  <si>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</si>
  <si>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</si>
  <si>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</si>
  <si>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</si>
  <si>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</si>
  <si>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</si>
  <si>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</si>
  <si>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</si>
  <si>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</si>
  <si>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</si>
  <si>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</si>
  <si>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</si>
  <si>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</si>
  <si>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</si>
  <si>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</si>
  <si>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</si>
  <si>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</si>
  <si>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</si>
  <si>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</si>
  <si>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</si>
  <si>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</si>
  <si>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</si>
  <si>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</si>
  <si>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</si>
  <si>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</si>
  <si>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</si>
  <si>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</si>
  <si>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</si>
  <si>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</si>
  <si>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</si>
  <si>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</si>
  <si>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</si>
  <si>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</si>
  <si>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</si>
  <si>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</si>
  <si>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</si>
  <si>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</si>
  <si>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</si>
  <si>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</si>
  <si>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</si>
  <si>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</si>
  <si>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</si>
  <si>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</si>
  <si>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</si>
  <si>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</si>
  <si>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</si>
  <si>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</si>
  <si>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</si>
  <si>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</si>
  <si>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</si>
  <si>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</si>
  <si>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</si>
  <si>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</si>
  <si>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</si>
  <si>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</si>
  <si>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</si>
  <si>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</si>
  <si>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</si>
  <si>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</si>
  <si>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</si>
  <si>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</si>
  <si>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</si>
  <si>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</si>
  <si>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</si>
  <si>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</si>
  <si>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</si>
  <si>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</si>
  <si>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</si>
  <si>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</si>
  <si>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</si>
  <si>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</si>
  <si>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</si>
  <si>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</si>
  <si>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</si>
  <si>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</si>
  <si>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</si>
  <si>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</si>
  <si>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</si>
  <si>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</si>
  <si>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</si>
  <si>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</si>
  <si>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</si>
  <si>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</si>
  <si>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</si>
  <si>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</si>
  <si>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</si>
  <si>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</si>
  <si>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</si>
  <si>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</si>
  <si>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</si>
  <si>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</si>
  <si>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</si>
  <si>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</si>
  <si>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</si>
  <si>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</si>
  <si>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</si>
  <si>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</si>
  <si>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</si>
  <si>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</si>
  <si>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</si>
  <si>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</si>
  <si>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</si>
  <si>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</si>
  <si>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</si>
  <si>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</si>
  <si>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</si>
  <si>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</si>
  <si>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</si>
  <si>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</si>
  <si>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</si>
  <si>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</si>
  <si>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</si>
  <si>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</si>
  <si>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</si>
  <si>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</si>
  <si>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</si>
  <si>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</si>
  <si>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</si>
  <si>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</si>
  <si>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</si>
  <si>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</si>
  <si>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</si>
  <si>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</si>
  <si>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</si>
  <si>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</si>
  <si>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</si>
  <si>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</si>
  <si>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</si>
  <si>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</si>
  <si>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</si>
  <si>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</si>
  <si>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</si>
  <si>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</si>
  <si>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</si>
  <si>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</si>
  <si>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</si>
  <si>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</si>
  <si>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</si>
  <si>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</si>
  <si>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</si>
  <si>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</si>
  <si>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</si>
  <si>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</si>
  <si>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</si>
  <si>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</si>
  <si>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</si>
  <si>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</si>
  <si>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</si>
  <si>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</si>
  <si>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</si>
  <si>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</si>
  <si>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</si>
  <si>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</si>
  <si>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</si>
  <si>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</si>
  <si>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</si>
  <si>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</si>
  <si>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</si>
  <si>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</si>
  <si>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</si>
  <si>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</si>
  <si>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</si>
  <si>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</si>
  <si>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</si>
  <si>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</si>
  <si>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</si>
  <si>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</si>
  <si>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</si>
  <si>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</si>
  <si>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</si>
  <si>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</si>
  <si>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</si>
  <si>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</si>
  <si>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</si>
  <si>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</si>
  <si>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</si>
  <si>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</si>
  <si>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</si>
  <si>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</si>
  <si>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</si>
  <si>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</si>
  <si>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</si>
  <si>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</si>
  <si>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</si>
  <si>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</si>
  <si>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</si>
  <si>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</si>
  <si>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</si>
  <si>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</si>
  <si>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</si>
  <si>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</si>
  <si>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</si>
  <si>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</si>
  <si>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</si>
  <si>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</si>
  <si>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</si>
  <si>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</si>
  <si>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</si>
  <si>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</si>
  <si>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</si>
  <si>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</si>
  <si>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</si>
  <si>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</si>
  <si>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</si>
  <si>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</si>
  <si>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</si>
  <si>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</si>
  <si>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</si>
  <si>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</si>
  <si>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</si>
  <si>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</si>
  <si>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</si>
  <si>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</si>
  <si>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</si>
  <si>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</si>
  <si>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</si>
  <si>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</si>
  <si>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</si>
  <si>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</si>
  <si>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</si>
  <si>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</si>
  <si>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</si>
  <si>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</si>
  <si>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</si>
  <si>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</si>
  <si>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</si>
  <si>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</si>
  <si>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</si>
  <si>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</si>
  <si>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</si>
  <si>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</si>
  <si>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</si>
  <si>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</si>
  <si>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</si>
  <si>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</si>
  <si>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</si>
  <si>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</si>
  <si>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</si>
  <si>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</si>
  <si>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</si>
  <si>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</si>
  <si>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</si>
  <si>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</si>
  <si>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</si>
  <si>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</si>
  <si>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</si>
  <si>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</si>
  <si>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</si>
  <si>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</si>
  <si>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</si>
  <si>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</si>
  <si>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</si>
  <si>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</si>
  <si>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</si>
  <si>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</si>
  <si>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</si>
  <si>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</si>
  <si>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</si>
  <si>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</si>
  <si>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</si>
  <si>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</si>
  <si>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</si>
  <si>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</si>
  <si>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</si>
  <si>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</si>
  <si>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</si>
  <si>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</si>
  <si>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</si>
  <si>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</si>
  <si>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</si>
  <si>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</si>
  <si>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</si>
  <si>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</si>
  <si>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</si>
  <si>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</si>
  <si>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</si>
  <si>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</si>
  <si>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</si>
  <si>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</si>
  <si>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</si>
  <si>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</si>
  <si>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</si>
  <si>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</si>
  <si>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</si>
  <si>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</si>
  <si>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</si>
  <si>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</si>
  <si>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</si>
  <si>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</si>
  <si>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</si>
  <si>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</si>
  <si>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</si>
  <si>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</si>
  <si>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</si>
  <si>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</si>
  <si>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</si>
  <si>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</si>
  <si>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</si>
  <si>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</si>
  <si>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</si>
  <si>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</si>
  <si>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</si>
  <si>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</si>
  <si>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</si>
  <si>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</si>
  <si>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</si>
  <si>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</si>
  <si>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</si>
  <si>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</si>
  <si>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</si>
  <si>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</si>
  <si>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</si>
  <si>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</si>
  <si>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</si>
  <si>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</si>
  <si>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</si>
  <si>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</si>
  <si>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</si>
  <si>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</si>
  <si>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</si>
  <si>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</si>
  <si>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</si>
  <si>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</si>
  <si>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</si>
  <si>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</si>
  <si>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</si>
  <si>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</si>
  <si>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</si>
  <si>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</si>
  <si>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</si>
  <si>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</si>
  <si>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</si>
  <si>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</si>
  <si>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</si>
  <si>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</si>
  <si>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</si>
  <si>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</si>
  <si>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</si>
  <si>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</si>
  <si>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</si>
  <si>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</si>
  <si>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</si>
  <si>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</si>
  <si>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</si>
  <si>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</si>
  <si>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</si>
  <si>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</si>
  <si>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</si>
  <si>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</si>
  <si>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</si>
  <si>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</si>
  <si>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</si>
  <si>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</si>
  <si>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</si>
  <si>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</si>
  <si>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</si>
  <si>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</si>
  <si>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</si>
  <si>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</si>
  <si>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</si>
  <si>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</si>
  <si>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</si>
  <si>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</si>
  <si>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</si>
  <si>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</si>
  <si>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</si>
  <si>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</si>
  <si>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</si>
  <si>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</si>
  <si>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</si>
  <si>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</si>
  <si>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</si>
  <si>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</si>
  <si>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</si>
  <si>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</si>
  <si>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</si>
  <si>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</si>
  <si>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</si>
  <si>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</si>
  <si>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</si>
  <si>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</si>
  <si>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</si>
  <si>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</si>
  <si>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</si>
  <si>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</si>
  <si>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</si>
  <si>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</si>
  <si>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</si>
  <si>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</si>
  <si>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</si>
  <si>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</si>
  <si>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</si>
  <si>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</si>
  <si>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</si>
  <si>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</si>
  <si>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</si>
  <si>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</si>
  <si>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</si>
  <si>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</si>
  <si>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</si>
  <si>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</si>
  <si>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</si>
  <si>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</si>
  <si>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</si>
  <si>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</si>
  <si>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</si>
  <si>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</si>
  <si>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</si>
  <si>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</si>
  <si>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</si>
  <si>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</si>
  <si>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</si>
  <si>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</si>
  <si>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</si>
  <si>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</si>
  <si>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</si>
  <si>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</si>
  <si>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</si>
  <si>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</si>
  <si>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</si>
  <si>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</si>
  <si>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</si>
  <si>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</si>
  <si>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</si>
  <si>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</si>
  <si>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</si>
  <si>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</si>
  <si>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</si>
  <si>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</si>
  <si>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</si>
  <si>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</si>
  <si>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</si>
  <si>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</si>
  <si>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</si>
  <si>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</si>
  <si>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</si>
  <si>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</si>
  <si>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</si>
  <si>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</si>
  <si>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</si>
  <si>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</si>
  <si>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</si>
  <si>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</si>
  <si>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</si>
  <si>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</si>
  <si>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</si>
  <si>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</si>
  <si>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</si>
  <si>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</si>
  <si>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</si>
  <si>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</si>
  <si>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</si>
  <si>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</si>
  <si>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</si>
  <si>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</si>
  <si>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</si>
  <si>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</si>
  <si>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</si>
  <si>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</si>
  <si>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</si>
  <si>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</si>
  <si>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</si>
  <si>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</si>
  <si>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</si>
  <si>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</si>
  <si>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</si>
  <si>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</si>
  <si>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</si>
  <si>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</si>
  <si>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</si>
  <si>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</si>
  <si>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</si>
  <si>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</si>
  <si>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</si>
  <si>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</si>
  <si>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</si>
  <si>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</si>
  <si>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</si>
  <si>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</si>
  <si>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</si>
  <si>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</si>
  <si>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</si>
  <si>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</si>
  <si>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</si>
  <si>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</si>
  <si>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</si>
  <si>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</si>
  <si>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</si>
  <si>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</si>
  <si>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</si>
  <si>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</si>
  <si>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</si>
  <si>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</si>
  <si>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</si>
  <si>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</si>
  <si>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</si>
  <si>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</si>
  <si>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</si>
  <si>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</si>
  <si>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</si>
  <si>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</si>
  <si>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</si>
  <si>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</si>
  <si>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</si>
  <si>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</si>
  <si>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</si>
  <si>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</si>
  <si>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</si>
  <si>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</si>
  <si>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</si>
  <si>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</si>
  <si>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</si>
  <si>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</si>
  <si>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</si>
  <si>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</si>
  <si>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</si>
  <si>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</si>
  <si>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</si>
  <si>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</si>
  <si>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</si>
  <si>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</si>
  <si>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</si>
  <si>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</si>
  <si>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</si>
  <si>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</si>
  <si>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</si>
  <si>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</si>
  <si>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</si>
  <si>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</si>
  <si>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</si>
  <si>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</si>
  <si>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</si>
  <si>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</si>
  <si>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</si>
  <si>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</si>
  <si>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</si>
  <si>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</si>
  <si>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</si>
  <si>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</si>
  <si>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</si>
  <si>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</si>
  <si>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</si>
  <si>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</si>
  <si>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</si>
  <si>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</si>
  <si>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</si>
  <si>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</si>
  <si>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</si>
  <si>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</si>
  <si>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</si>
  <si>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</si>
  <si>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</si>
  <si>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</si>
  <si>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</si>
  <si>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</si>
  <si>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</si>
  <si>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</si>
  <si>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</si>
  <si>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</si>
  <si>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</si>
  <si>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</si>
  <si>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</si>
  <si>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</si>
  <si>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</si>
  <si>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</si>
  <si>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</si>
  <si>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</si>
  <si>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</si>
  <si>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</si>
  <si>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</si>
  <si>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</si>
  <si>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</si>
  <si>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</si>
  <si>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</si>
  <si>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</si>
  <si>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</si>
  <si>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</si>
  <si>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</si>
  <si>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</si>
  <si>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</si>
  <si>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</si>
  <si>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</si>
  <si>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</si>
  <si>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</si>
  <si>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</si>
  <si>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</si>
  <si>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</si>
  <si>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</si>
  <si>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</si>
  <si>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</si>
  <si>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</si>
  <si>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</si>
  <si>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</si>
  <si>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</si>
  <si>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</si>
  <si>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</si>
  <si>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</si>
  <si>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</si>
  <si>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</si>
  <si>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</si>
  <si>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</si>
  <si>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</si>
  <si>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</si>
  <si>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</si>
  <si>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</si>
  <si>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</si>
  <si>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</si>
  <si>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</si>
  <si>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</si>
  <si>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</si>
  <si>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</si>
  <si>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</si>
  <si>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</si>
  <si>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</si>
  <si>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</si>
  <si>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</si>
  <si>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</si>
  <si>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</si>
  <si>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</si>
  <si>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</si>
  <si>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</si>
  <si>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</si>
  <si>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</si>
  <si>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</si>
  <si>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</si>
  <si>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</si>
  <si>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</si>
  <si>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</si>
  <si>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</si>
  <si>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</si>
  <si>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</si>
  <si>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</si>
  <si>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</si>
  <si>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</si>
  <si>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</si>
  <si>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</si>
  <si>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</si>
  <si>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</si>
  <si>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</si>
  <si>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</si>
  <si>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</si>
  <si>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</si>
  <si>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</si>
  <si>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</si>
  <si>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</si>
  <si>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</si>
  <si>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</si>
  <si>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</si>
  <si>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</si>
  <si>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</si>
  <si>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</si>
  <si>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</si>
  <si>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</si>
  <si>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</si>
  <si>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</si>
  <si>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</si>
  <si>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</si>
  <si>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</si>
  <si>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</si>
  <si>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</si>
  <si>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</si>
  <si>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</si>
  <si>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</si>
  <si>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</si>
  <si>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</si>
  <si>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</si>
  <si>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</si>
  <si>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</si>
  <si>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</si>
  <si>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</si>
  <si>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</si>
  <si>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</si>
  <si>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</si>
  <si>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</si>
  <si>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</si>
  <si>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</si>
  <si>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</si>
  <si>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</si>
  <si>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</si>
  <si>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</si>
  <si>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</si>
  <si>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</si>
  <si>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</si>
  <si>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</si>
  <si>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</si>
  <si>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</si>
  <si>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</si>
  <si>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</si>
  <si>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</si>
  <si>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</si>
  <si>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</si>
  <si>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</si>
  <si>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</si>
  <si>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</si>
  <si>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</si>
  <si>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</si>
  <si>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</si>
  <si>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</si>
  <si>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</si>
  <si>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</si>
  <si>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</si>
  <si>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</si>
  <si>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</si>
  <si>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</si>
  <si>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</si>
  <si>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</si>
  <si>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</si>
  <si>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</si>
  <si>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</si>
  <si>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</si>
  <si>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</si>
  <si>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</si>
  <si>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</si>
  <si>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</si>
  <si>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</si>
  <si>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</si>
  <si>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</si>
  <si>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</si>
  <si>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</si>
  <si>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</si>
  <si>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</si>
  <si>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</si>
  <si>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</si>
  <si>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</si>
  <si>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</si>
  <si>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</si>
  <si>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</si>
  <si>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</si>
  <si>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</si>
  <si>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</si>
  <si>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</si>
  <si>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</si>
  <si>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</si>
  <si>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</si>
  <si>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</si>
  <si>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</si>
  <si>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</si>
  <si>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</si>
  <si>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</si>
  <si>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</si>
  <si>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</si>
  <si>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</si>
  <si>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</si>
  <si>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</si>
  <si>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</si>
  <si>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</si>
  <si>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</si>
  <si>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</si>
  <si>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</si>
  <si>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</si>
  <si>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</si>
  <si>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</si>
  <si>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</si>
  <si>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</si>
  <si>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</si>
  <si>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</si>
  <si>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</si>
  <si>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</si>
  <si>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</si>
  <si>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</si>
  <si>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</si>
  <si>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</si>
  <si>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</si>
  <si>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</si>
  <si>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</si>
  <si>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</si>
  <si>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</si>
  <si>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</si>
  <si>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</si>
  <si>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</si>
  <si>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</si>
  <si>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</si>
  <si>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</si>
  <si>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</si>
  <si>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</si>
  <si>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</si>
  <si>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</si>
  <si>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</si>
  <si>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</si>
  <si>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</si>
  <si>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</si>
  <si>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</si>
  <si>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</si>
  <si>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</si>
  <si>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</si>
  <si>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</si>
  <si>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</si>
  <si>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</si>
  <si>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</si>
  <si>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</si>
  <si>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</si>
  <si>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</si>
  <si>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</si>
  <si>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</si>
  <si>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</si>
  <si>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</si>
  <si>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</si>
  <si>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</si>
  <si>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</si>
  <si>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</si>
  <si>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</si>
  <si>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</si>
  <si>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</si>
  <si>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</si>
  <si>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</si>
  <si>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</si>
  <si>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</si>
  <si>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</si>
  <si>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</si>
  <si>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</si>
  <si>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</si>
  <si>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</si>
  <si>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</si>
  <si>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</si>
  <si>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</si>
  <si>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</si>
  <si>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</si>
  <si>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</si>
  <si>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</si>
  <si>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</si>
  <si>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</si>
  <si>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</si>
  <si>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</si>
  <si>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</si>
  <si>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</si>
  <si>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</si>
  <si>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</si>
  <si>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</si>
  <si>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</si>
  <si>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</si>
  <si>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</si>
  <si>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</si>
  <si>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</si>
  <si>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</si>
  <si>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</si>
  <si>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</si>
  <si>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</si>
  <si>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</si>
  <si>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</si>
  <si>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</si>
  <si>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</si>
  <si>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</si>
  <si>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</si>
  <si>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</si>
  <si>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</si>
  <si>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</si>
  <si>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</si>
  <si>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</si>
  <si>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</si>
  <si>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</si>
  <si>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</si>
  <si>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</si>
  <si>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</si>
  <si>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</si>
  <si>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</si>
  <si>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</si>
  <si>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</si>
  <si>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</si>
  <si>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</si>
  <si>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</si>
  <si>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</si>
  <si>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</si>
  <si>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</si>
  <si>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</si>
  <si>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</si>
  <si>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</si>
  <si>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</si>
  <si>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</si>
  <si>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</si>
  <si>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</si>
  <si>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</si>
  <si>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</si>
  <si>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</si>
  <si>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</si>
  <si>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</si>
  <si>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</si>
  <si>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</si>
  <si>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</si>
  <si>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Generamos una tabla dinámica en la que nos tenemos en las filas el departamento, en las columnas el abandono, y en los valores el promedio de la satisfacción laboral.</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</si>
  <si>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</si>
  <si>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</si>
  <si>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</si>
  <si>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Observamos, como en casos anteriores, que la satisfacción laboral de aquellos empleados que han abandonado la empresa es inferior a la de aquellos empleados que no han abandonado</t>
  </si>
  <si>
    <t>Etiquetas de columna</t>
  </si>
  <si>
    <t xml:space="preserve">la empresa. Entendemos que esta insatisfacción ha podido ser una de las razones por la cual los empleados han abandonado la empresa. Sugerimos al cliente analizar las razones de esta </t>
  </si>
  <si>
    <t>Diferencia satisfacción</t>
  </si>
  <si>
    <t>En el departamento de Recursos Humanos nos encontramos que la satisfacción laboral es superior a la media, con un valor de 2,71 de media. Sin embargo aquellos empleados que abandonaron</t>
  </si>
  <si>
    <t xml:space="preserve"> la empresa, presentan un valor de satisfacción  menor a aquellos que no la abandonaron. A pesar de esta casuñistica, estos empleados siguen teniendo un nivel de satisfacción superior a la media, por lo </t>
  </si>
  <si>
    <t>por lo que no podemos saber con total seguridad que la satisfacción laboral explica la tasa de abandono de los empleados de Recursos Humanos.ç</t>
  </si>
  <si>
    <t>instaisfacción, para ver si se puede reducir. De media la diferencia de satisfacción entre ambos grupos de empleados es de 0,18 puntos.</t>
  </si>
  <si>
    <t>Finalmente, en el departamento de Innovación y Desarrollo, de media la satisfacción laboral es superior a la media, con un valor de 2,71. Sin embargo, para aquellos empleados que han banadonado la empresa,</t>
  </si>
  <si>
    <t>el nivel de satisfacción no es superior, sino inferior, con un valor de 2,50. Este dato podría en cierto modo explicar la tasa de abandono de los empleados de este departamento.</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</si>
  <si>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</si>
  <si>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</si>
  <si>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</si>
  <si>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</si>
  <si>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</si>
  <si>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</si>
  <si>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</si>
  <si>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</si>
  <si>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</si>
  <si>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</si>
  <si>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</si>
  <si>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</si>
  <si>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</si>
  <si>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</si>
  <si>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</si>
  <si>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</si>
  <si>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</si>
  <si>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</si>
  <si>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</si>
  <si>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</si>
  <si>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</si>
  <si>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menos formación que aquellos empleados que se han quedado. Nos es una diferencia muy significativa, pero entendemos que puede ser un motivo explcatorio del abandono de los empleados.</t>
  </si>
  <si>
    <t>Se sugiere a la empresa que se intente realizar el mismo número de formaciones para todos los empleados en la mayor medida posible.</t>
  </si>
  <si>
    <t xml:space="preserve">Si analizamos si hay diferencias entre el número de formaciones recibidas entre hombres y mujeres, nos encontramos que los hombres de media reciben menos formación al </t>
  </si>
  <si>
    <t xml:space="preserve">año que las mujeres. Esto podría explicar la superior tasa de abandono de los hombres. Por otro lado, si nos fijamos solo en auqellos empleados que han abandonado la empresa, </t>
  </si>
  <si>
    <t xml:space="preserve">las mujeres de este grupo han recibido menos formación que los hombres, lo cual puede explicar la tasa de abandono de este grupo, por ejemplo, por razones de discriminación de género. </t>
  </si>
  <si>
    <t>Se sugiere a la compañía revisar si esta casuñistica es interpretada por los empleados como discriminación de género y en caso que así sea, tomar las medidas pertinentes, para igualar</t>
  </si>
  <si>
    <t>la formación recibida entre ambos géneros.</t>
  </si>
  <si>
    <t>Promedio de Years In Current Role</t>
  </si>
  <si>
    <t>percent salary hike (muy bueno), stock option level muy bueno, years in current role muy bueno al igual que years since last promotion</t>
  </si>
  <si>
    <t>Relación entre género y libertad de acciones:</t>
  </si>
  <si>
    <t xml:space="preserve">Al observar la libertad de acciones que tienen los hombres y las mujeres, nos damos cuenta que de media las mujeres tienen una menor libertad de </t>
  </si>
  <si>
    <t xml:space="preserve">acciones que los hombres. Si nos fijamos en las diferencias entre los empleados que han abandonado la empresa, vemos que su libertad de acciones </t>
  </si>
  <si>
    <t xml:space="preserve">es bastante inferior a aquellos empleados que se han quedado en la empresa. También observamos que las mujeres que han abandonado la empresa </t>
  </si>
  <si>
    <t xml:space="preserve">tienen un nivel de libertad de acciones inferior a los hombres. Esta casuística puede ser explicatoria de la tasa de abandono de las muejeres en la </t>
  </si>
  <si>
    <t>compañía. Sugerimos a la compañía que aumente el nivel de acciones de las muejres dentro de la empresa, para evitar la siutación de desigualdad.</t>
  </si>
  <si>
    <t>Por otro lado, entendemos que la libertad de acciones tendrá una cierta relación con el puesto de trabajo, por lo que el hecho de que las mujeres</t>
  </si>
  <si>
    <t>tengan una inferior libertad de acciones, puede relacionarse con el hecho de que los cargos superiores estén ocupados principalmente por hombres.</t>
  </si>
  <si>
    <t xml:space="preserve">Análisis </t>
  </si>
  <si>
    <t>Sugerimos que la empresa revise esta situación de desigualdad.</t>
  </si>
  <si>
    <t>Promedio de Years Since Last Promotion</t>
  </si>
  <si>
    <t>Relación entre género, years in current role y yeas since last promotion:</t>
  </si>
  <si>
    <t xml:space="preserve">Tras analizar la relación entre el género, los años en el puesto actual y los años desde que el empleado ha sido pormocionado, </t>
  </si>
  <si>
    <t>Analizamos los tres grupo juntos ya que los años en el puesto actual tienen una relación directa con los años que han pasado desde la promoción del empleado.</t>
  </si>
  <si>
    <t>obersvamos diferencias entre ambos grupos. Los hombres permanecen en el mismo puesto de trabajo unos 4,41 años</t>
  </si>
  <si>
    <t>de media, mientras que las mujeres están casi 4 años y medio (4,41). Dentro del grupo de aquellos empleados que han abandonado</t>
  </si>
  <si>
    <t xml:space="preserve">la empresa, las mujeres se mantienen de media unos 3,31 años en su puetso actual, mientras que los hombres 2,67 años. </t>
  </si>
  <si>
    <t xml:space="preserve">Si observamos los datos de los años para ser pormocionado nos encontramos con una casuística similar, en la que los hombres </t>
  </si>
  <si>
    <t xml:space="preserve">están un menor tiempo hasta que son pormocionados. En el grupo de loa empleados que han abandonado la empresa, los hombres </t>
  </si>
  <si>
    <t>están d emedia unos 1,89 años hasta que son pormocionados, y las mujeres 2,03 años.</t>
  </si>
  <si>
    <t>Esta casuística presenta claras diferencias entre ambos géneros. Entendemos que si un empleado está más tiempo en su rol actual, pasará</t>
  </si>
  <si>
    <t xml:space="preserve">un tiempo similar hasta que sea promocionado, de ahí al análisis de ambas variables en conjunto. Sugerimos que la compañía haga una revisión de </t>
  </si>
  <si>
    <t>esta casuística.</t>
  </si>
  <si>
    <t>* los empleados de menor edad son los que más formación han recibido el año anterior, y los de mayor edad los que menos. A más edad, la formación recibida es menor.</t>
  </si>
  <si>
    <t>envirometn satisfaction, job satisfaction, relationship satisfaction, work life balance</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</si>
  <si>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</si>
  <si>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</si>
  <si>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</si>
  <si>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es inferior a la de aquellos que se han quedado. En este caso la diferencia es de 0,17 puntos de media. Centrándonos en los empleados que han abandonado la empresa, los grupos de edad</t>
  </si>
  <si>
    <t xml:space="preserve">que menor nivel de satisfacción tienen son los que se encuentran entre los 35 a 54 años. Esta casuística puede explicar la tasa de abandono de estos empleados. Entendemos que </t>
  </si>
  <si>
    <t>estos empleados se encuentran en puestos de un cierto nivel, que exigen nivel, por lo que si la carga es muy alta, los empleados pueden tener insatisfacción con su trabajo.</t>
  </si>
  <si>
    <t>A continuación, los empleados de menor edad, de 18 a 34 años, tienen un nivel de satisfacción algo mayor, pero menor a la media, lo cual, junto al salario analizzaod antes, puede ser otra razón de la tasa de abandono.</t>
  </si>
  <si>
    <t>Los empleados con mayor nivel de satisfacción laboral son los mayores de 55, una vez han abandonado la empresa, entendemos que etsos empleados se han podido jubilar, y han tenido un ultimo buen añlo. Aquellos</t>
  </si>
  <si>
    <t>que se han quedado, tienen el menor nivel de satisfacción de entre los que se quedan, puede ser porque están cansados de la vida.</t>
  </si>
  <si>
    <t>Promedio de Relationship Satisfaction</t>
  </si>
  <si>
    <t>Relación entre la edad y work life balance:</t>
  </si>
  <si>
    <t>Si obersvamos la relación entre la edad de los empleados de IBM y la relación de los mismos con la conciliación entre la vida laboral y la personal, observamos diferencias entre los grupos. El grupo con un nivel de conicliaicón más bajo</t>
  </si>
  <si>
    <t>es el de los empleados mayores de 55 años, con un nivel de conciliación medio de 2,68 puntos. Dentro de este grupo de edad, nos encontramos con una diferencia de 0,38 puntos entre los empleados que se han ido de la empresa</t>
  </si>
  <si>
    <t>y aquellos que la han abandonado. De media la conciliación de los que la han abandonado es de 2,36 puntos. Entendemos que esta casuística se puede deber a que, al ser los empleados de mayor edad, los que estñan en los puestos superiores</t>
  </si>
  <si>
    <t>de la empresa, su carga de trabajo es superior, y deben estar la mayoría del tiempo pendientes de su trabajo. Sugerimos que la empresa tome medidas que ayuden a los empleados a sobrellevar esta conciliaicón de manera más</t>
  </si>
  <si>
    <t>sostenible en el tiempo.Esta puede ser una de las razones por las que los empleados de este grupo de edad abandonan la empresa.</t>
  </si>
  <si>
    <t xml:space="preserve">En los grupos de edad entre los 25 y 34 años, observamos que la conciliaicón media es cercana a la media , en torno a 2,76 puntos. A pesar de ellos hay diferencias entre los grupos. Para los empleados entre 45 y 55 años, la conciliaicón es superior </t>
  </si>
  <si>
    <t>en los empleados que han abandonado la empresa, por lo que en este caso esta no va a ser una razón que explique su tasa de abandono.Para los empleados entre 35 y 44 años, hay una diferencia significativa entre los empleados que abanadonan</t>
  </si>
  <si>
    <t>y los que no. Entendemos que la carga ed trabajo para este grupo de empelados es bastante alta, lo que hace difícil esta conciliación entre la vida laboral y la personal. Finalmente, en el grupo de 25 a 34 años, la diferencia no es mu alta entre lso empelados que abandonan y los que no,</t>
  </si>
  <si>
    <t>por lo que entendemos que la conciliaic´n no es mala en este grupo.</t>
  </si>
  <si>
    <t>El grupo con un nivel de coniliaicón superior es de los empleados menores a 25 años. Entendemos que se debe a su nivle bajo dentro de la empresa. Entrara´n los becarios por ejemplo, los cuales</t>
  </si>
  <si>
    <t>tienen un nivel de conciliaicón superior ya que su repsonabilidad es inferior respecto al trabajo.</t>
  </si>
  <si>
    <t>Análisisi</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</si>
  <si>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</si>
  <si>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</si>
  <si>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6.959,17 €. A pesar de ello, aquellos empleados que abandonan la emrpesa cobran de media 1.323,78 € menos que aquellos que no la abandonan, razón explicatoria de la tasa de abandono de estos empelados. Esta casuística la encontramos</t>
  </si>
  <si>
    <t>en todos los departamentos. Hay una diferencia media de 2.043,20 € entre los empleados que se quedan y los que abandonan.</t>
  </si>
  <si>
    <t>EL departamento con un nivel salarial inferior es el de Recursos Humanos. Sabemos además que este departamento es el que menor tasa de abandono tiene, por lo que esta casuístca puede</t>
  </si>
  <si>
    <t>ser epxlciatoria de la tasa de abandono de este grupo. Sugerimos realizar una revisión salarial, y si es posible un inceremento de los salarios de este departamento.</t>
  </si>
  <si>
    <t xml:space="preserve">Realmente el salairo es menor en el departamento de innovación y desarrollo, pero, y tenemos unagran diferencia entre los empleados que se van y se quedan, razón que explcia por qué han podido </t>
  </si>
  <si>
    <t>abandonar la empresa.</t>
  </si>
  <si>
    <t>Relación entre el departamento y salario mensual:</t>
  </si>
  <si>
    <t>Relación entre el campo de estudio del empleado y salario mensual:</t>
  </si>
  <si>
    <t>Observando los datos del salario mensual recibido en función de la rama de estudio de los empleados, vemos que hay diferencias significativas entre cada rama. En primer lugar, es importante tener en cuenta que aquellos</t>
  </si>
  <si>
    <t>empleados que han abandonado la empresa, tienen un salario inferior a aquellos que no, con una diferencia media de 2.045,65 €. Vamos a centrarnos en los empleados que han abandonado la emrpesa</t>
  </si>
  <si>
    <t>para poder sacar conclusiones.</t>
  </si>
  <si>
    <t xml:space="preserve">Los empleados que menor salario han recibido son aquellos que pertencen a los grupos de recursos humanos, y otros campos de estudio. Centrárndonos en el área de Recursos Humanos, vemos que </t>
  </si>
  <si>
    <t>hay una diferencia de 5.163,95 € entre los empleados que se han quedado, y los que han abandonado la emrpesa. Esto puede ser explciatorio de la alta tasa de abandono en este grupo de empleados.</t>
  </si>
  <si>
    <t>que la diferencia salarial puede ser una razón explicatoria de esta tasa de abandono tan alta. En los grupo de Life sciences, y medical, tenemos una tasa medio alta, pero aún aso, la diferencia salarial es suficiente</t>
  </si>
  <si>
    <t>como para pensar que es una razñon del abandono.</t>
  </si>
  <si>
    <t>Finalmente,  el grupo con mayor salario es el de marketing, por lo que entendemos que el salrio no es una razón explciatoria de la atsa de abandono tan altaque nos encontramos en este campo de estudio.</t>
  </si>
  <si>
    <t>Los siguientes campos con salarios inferiores son los de Life sciences,  Medical y technical degree. Entre estos encontramos una alta tasa de abandono en el campo de technical degree, por lo que podemos suponer</t>
  </si>
  <si>
    <t>Los de marketing tienen un job satisfaction inferior al del resto de empleados, por lo que esa es la razón de su alta tasa de abandono</t>
  </si>
  <si>
    <t>Relación entre el campo de estudio del empleado y job satisfaction:</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</si>
  <si>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sobre la educación, el rol, el departamento, el salario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de los empleados y así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</si>
</sst>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6">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1"/>
      <color theme="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
      <patternFill patternType="solid">
        <fgColor theme="5" tint="0.79998168889431442"/>
        <bgColor indexed="64"/>
      </patternFill>
    </fill>
    <fill>
      <patternFill patternType="solid">
        <fgColor theme="5" tint="-0.249977111117893"/>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70">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0" fillId="11" borderId="0" xfId="0" applyFill="1"/>
    <xf numFmtId="0" fontId="0" fillId="0" borderId="0" xfId="0" applyAlignment="1">
      <alignment vertical="center"/>
    </xf>
    <xf numFmtId="0" fontId="1" fillId="0" borderId="0" xfId="0" applyFont="1" applyAlignment="1">
      <alignment vertical="center"/>
    </xf>
    <xf numFmtId="0" fontId="21" fillId="0" borderId="0" xfId="0" applyFont="1"/>
    <xf numFmtId="0" fontId="10" fillId="12"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2" fontId="0" fillId="0" borderId="0" xfId="0" applyNumberFormat="1" applyAlignment="1">
      <alignment horizontal="left"/>
    </xf>
    <xf numFmtId="0" fontId="22" fillId="0" borderId="0" xfId="0" applyFont="1" applyAlignment="1">
      <alignment horizontal="right"/>
    </xf>
    <xf numFmtId="0" fontId="16" fillId="12" borderId="10" xfId="0" applyFont="1" applyFill="1" applyBorder="1"/>
    <xf numFmtId="0" fontId="16" fillId="12" borderId="13" xfId="0" applyFont="1" applyFill="1" applyBorder="1"/>
    <xf numFmtId="0" fontId="16" fillId="12"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2" fontId="0" fillId="0" borderId="9" xfId="0" applyNumberFormat="1" applyBorder="1" applyAlignment="1">
      <alignment horizontal="center"/>
    </xf>
    <xf numFmtId="43" fontId="0" fillId="0" borderId="24" xfId="1" applyFont="1" applyFill="1" applyBorder="1" applyAlignment="1">
      <alignment horizontal="center"/>
    </xf>
    <xf numFmtId="0" fontId="24" fillId="0" borderId="0" xfId="0" applyFont="1" applyAlignment="1">
      <alignment horizontal="right"/>
    </xf>
    <xf numFmtId="43" fontId="0" fillId="0" borderId="28" xfId="1" applyFont="1" applyFill="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0" fontId="0" fillId="3" borderId="24" xfId="0" applyFill="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3" borderId="28" xfId="0" applyFill="1" applyBorder="1" applyAlignment="1">
      <alignment horizontal="center"/>
    </xf>
    <xf numFmtId="0" fontId="0" fillId="0" borderId="29" xfId="0" applyBorder="1" applyAlignment="1">
      <alignment horizontal="center"/>
    </xf>
    <xf numFmtId="0" fontId="3" fillId="13" borderId="30" xfId="0" applyFont="1" applyFill="1" applyBorder="1" applyAlignment="1">
      <alignment horizontal="center" vertical="top"/>
    </xf>
    <xf numFmtId="0" fontId="3" fillId="13" borderId="31" xfId="0" applyFont="1" applyFill="1" applyBorder="1" applyAlignment="1">
      <alignment horizontal="center" vertical="top"/>
    </xf>
    <xf numFmtId="0" fontId="3" fillId="13" borderId="32" xfId="0" applyFont="1" applyFill="1" applyBorder="1" applyAlignment="1">
      <alignment horizontal="center" vertical="top"/>
    </xf>
    <xf numFmtId="0" fontId="0" fillId="0" borderId="33" xfId="0" applyBorder="1" applyAlignment="1">
      <alignment horizontal="center"/>
    </xf>
    <xf numFmtId="0" fontId="0" fillId="0" borderId="34" xfId="0" applyBorder="1" applyAlignment="1">
      <alignment horizontal="center"/>
    </xf>
    <xf numFmtId="0" fontId="0" fillId="3" borderId="34" xfId="0" applyFill="1" applyBorder="1" applyAlignment="1">
      <alignment horizontal="center"/>
    </xf>
    <xf numFmtId="43" fontId="0" fillId="0" borderId="34" xfId="1" applyFont="1" applyFill="1" applyBorder="1" applyAlignment="1">
      <alignment horizontal="center"/>
    </xf>
    <xf numFmtId="0" fontId="0" fillId="0" borderId="35" xfId="0" applyBorder="1" applyAlignment="1">
      <alignment horizontal="center"/>
    </xf>
    <xf numFmtId="0" fontId="3" fillId="13" borderId="16" xfId="0" applyFont="1" applyFill="1" applyBorder="1" applyAlignment="1">
      <alignment horizontal="center" vertical="top"/>
    </xf>
    <xf numFmtId="0" fontId="3" fillId="13" borderId="17" xfId="0" applyFont="1" applyFill="1" applyBorder="1" applyAlignment="1">
      <alignment horizontal="center" vertical="top"/>
    </xf>
    <xf numFmtId="0" fontId="3" fillId="13" borderId="18" xfId="0" applyFont="1" applyFill="1" applyBorder="1" applyAlignment="1">
      <alignment horizontal="center" vertical="top"/>
    </xf>
    <xf numFmtId="0" fontId="16" fillId="2" borderId="0" xfId="0" applyFont="1" applyFill="1"/>
    <xf numFmtId="165" fontId="0" fillId="2" borderId="9" xfId="0" applyNumberFormat="1" applyFill="1" applyBorder="1" applyAlignment="1">
      <alignment horizontal="center"/>
    </xf>
    <xf numFmtId="2" fontId="0" fillId="0" borderId="0" xfId="1" applyNumberFormat="1" applyFont="1" applyAlignment="1">
      <alignment horizontal="center"/>
    </xf>
    <xf numFmtId="2" fontId="1" fillId="9" borderId="22"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25" fillId="0" borderId="0" xfId="0" applyFont="1"/>
    <xf numFmtId="0" fontId="10" fillId="0" borderId="0" xfId="0" applyFont="1" applyAlignment="1">
      <alignment horizontal="left"/>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0" fillId="0" borderId="0" xfId="0" applyFill="1"/>
    <xf numFmtId="0" fontId="0" fillId="0" borderId="0" xfId="0" applyNumberFormat="1"/>
    <xf numFmtId="0" fontId="0" fillId="0" borderId="0" xfId="0" applyNumberFormat="1" applyAlignment="1">
      <alignment horizontal="center"/>
    </xf>
    <xf numFmtId="2" fontId="1" fillId="0" borderId="22" xfId="0" applyNumberFormat="1" applyFont="1" applyFill="1" applyBorder="1" applyAlignment="1">
      <alignment horizontal="center"/>
    </xf>
    <xf numFmtId="2" fontId="1" fillId="14" borderId="22" xfId="0" applyNumberFormat="1" applyFont="1" applyFill="1" applyBorder="1" applyAlignment="1">
      <alignment horizontal="center"/>
    </xf>
    <xf numFmtId="43" fontId="0" fillId="0" borderId="0" xfId="1" applyFont="1" applyAlignment="1"/>
    <xf numFmtId="43" fontId="1" fillId="9" borderId="22" xfId="1" applyFont="1" applyFill="1" applyBorder="1" applyAlignment="1"/>
    <xf numFmtId="0" fontId="0" fillId="0" borderId="0" xfId="0" applyAlignment="1">
      <alignment horizontal="left" indent="1"/>
    </xf>
    <xf numFmtId="2" fontId="0" fillId="0" borderId="0" xfId="0" applyNumberFormat="1" applyAlignment="1"/>
    <xf numFmtId="164" fontId="0" fillId="0" borderId="0" xfId="0" applyNumberFormat="1" applyAlignment="1"/>
    <xf numFmtId="10" fontId="0" fillId="0" borderId="0" xfId="0" applyNumberFormat="1" applyFill="1" applyAlignment="1">
      <alignment horizontal="center"/>
    </xf>
    <xf numFmtId="43" fontId="0" fillId="0" borderId="0" xfId="0" applyNumberFormat="1" applyFill="1" applyAlignment="1">
      <alignment horizontal="center"/>
    </xf>
    <xf numFmtId="43" fontId="0" fillId="15" borderId="0" xfId="0" applyNumberFormat="1" applyFill="1" applyAlignment="1">
      <alignment horizontal="center"/>
    </xf>
    <xf numFmtId="43" fontId="0" fillId="3" borderId="0" xfId="0" applyNumberFormat="1" applyFill="1" applyAlignment="1">
      <alignment horizontal="center"/>
    </xf>
    <xf numFmtId="43" fontId="0" fillId="16" borderId="0" xfId="0" applyNumberFormat="1" applyFill="1" applyAlignment="1">
      <alignment horizontal="center"/>
    </xf>
  </cellXfs>
  <cellStyles count="4">
    <cellStyle name="Énfasis1" xfId="2" builtinId="29"/>
    <cellStyle name="Millares" xfId="1" builtinId="3"/>
    <cellStyle name="Normal" xfId="0" builtinId="0"/>
    <cellStyle name="Porcentaje" xfId="3" builtinId="5"/>
  </cellStyles>
  <dxfs count="888">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numFmt numFmtId="2" formatCode="0.00"/>
    </dxf>
    <dxf>
      <numFmt numFmtId="35" formatCode="_-* #,##0.00_-;\-* #,##0.00_-;_-* &quot;-&quot;??_-;_-@_-"/>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fill>
        <patternFill>
          <bgColor auto="1"/>
        </patternFill>
      </fill>
    </dxf>
    <dxf>
      <fill>
        <patternFill>
          <bgColor auto="1"/>
        </patternFill>
      </fill>
    </dxf>
    <dxf>
      <alignment horizontal="center"/>
    </dxf>
    <dxf>
      <numFmt numFmtId="2" formatCode="0.00"/>
    </dxf>
    <dxf>
      <numFmt numFmtId="168" formatCode="0.0"/>
    </dxf>
    <dxf>
      <numFmt numFmtId="2" formatCode="0.00"/>
    </dxf>
    <dxf>
      <fill>
        <patternFill>
          <bgColor auto="1"/>
        </patternFill>
      </fill>
    </dxf>
    <dxf>
      <fill>
        <patternFill>
          <bgColor auto="1"/>
        </patternFill>
      </fill>
    </dxf>
    <dxf>
      <alignment horizontal="center"/>
    </dxf>
    <dxf>
      <numFmt numFmtId="168" formatCode="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35" formatCode="_-* #,##0.00_-;\-* #,##0.00_-;_-* &quot;-&quot;??_-;_-@_-"/>
    </dxf>
    <dxf>
      <alignment horizontal="general"/>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numFmt numFmtId="35" formatCode="_-* #,##0.00_-;\-* #,##0.00_-;_-* &quot;-&quot;??_-;_-@_-"/>
    </dxf>
    <dxf>
      <alignment horizontal="general"/>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numFmt numFmtId="35" formatCode="_-* #,##0.00_-;\-* #,##0.00_-;_-* &quot;-&quot;??_-;_-@_-"/>
    </dxf>
    <dxf>
      <alignment horizontal="general"/>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numFmt numFmtId="35" formatCode="_-* #,##0.00_-;\-* #,##0.00_-;_-* &quot;-&quot;??_-;_-@_-"/>
    </dxf>
    <dxf>
      <alignment horizontal="general"/>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numFmt numFmtId="35" formatCode="_-* #,##0.00_-;\-* #,##0.00_-;_-* &quot;-&quot;??_-;_-@_-"/>
    </dxf>
    <dxf>
      <alignment horizontal="general"/>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numFmt numFmtId="35" formatCode="_-* #,##0.00_-;\-* #,##0.00_-;_-* &quot;-&quot;??_-;_-@_-"/>
    </dxf>
    <dxf>
      <fill>
        <patternFill patternType="none">
          <bgColor auto="1"/>
        </patternFill>
      </fill>
    </dxf>
    <dxf>
      <fill>
        <patternFill patternType="none">
          <bgColor auto="1"/>
        </patternFill>
      </fill>
    </dxf>
    <dxf>
      <fill>
        <patternFill>
          <bgColor auto="1"/>
        </patternFill>
      </fill>
    </dxf>
    <dxf>
      <fill>
        <patternFill>
          <bgColor auto="1"/>
        </patternFill>
      </fill>
    </dxf>
    <dxf>
      <alignment horizontal="center"/>
    </dxf>
    <dxf>
      <numFmt numFmtId="35" formatCode="_-* #,##0.00_-;\-* #,##0.00_-;_-* &quot;-&quot;??_-;_-@_-"/>
    </dxf>
    <dxf>
      <fill>
        <patternFill patternType="solid">
          <bgColor theme="5" tint="-0.249977111117893"/>
        </patternFill>
      </fill>
    </dxf>
    <dxf>
      <fill>
        <patternFill patternType="solid">
          <bgColor theme="5" tint="-0.249977111117893"/>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35" formatCode="_-* #,##0.00_-;\-* #,##0.00_-;_-* &quot;-&quot;??_-;_-@_-"/>
    </dxf>
    <dxf>
      <fill>
        <patternFill patternType="none">
          <bgColor auto="1"/>
        </patternFill>
      </fill>
    </dxf>
    <dxf>
      <fill>
        <patternFill patternType="none">
          <bgColor auto="1"/>
        </patternFill>
      </fill>
    </dxf>
    <dxf>
      <fill>
        <patternFill>
          <bgColor auto="1"/>
        </patternFill>
      </fill>
    </dxf>
    <dxf>
      <fill>
        <patternFill>
          <bgColor auto="1"/>
        </patternFill>
      </fill>
    </dxf>
    <dxf>
      <alignment horizontal="center"/>
    </dxf>
    <dxf>
      <fill>
        <patternFill patternType="none">
          <bgColor auto="1"/>
        </patternFill>
      </fill>
    </dxf>
    <dxf>
      <numFmt numFmtId="35" formatCode="_-* #,##0.00_-;\-* #,##0.00_-;_-* &quot;-&quot;??_-;_-@_-"/>
    </dxf>
    <dxf>
      <fill>
        <patternFill>
          <bgColor auto="1"/>
        </patternFill>
      </fill>
    </dxf>
    <dxf>
      <fill>
        <patternFill>
          <bgColor auto="1"/>
        </patternFill>
      </fill>
    </dxf>
    <dxf>
      <alignment horizontal="center"/>
    </dxf>
    <dxf>
      <fill>
        <patternFill patternType="none">
          <bgColor auto="1"/>
        </patternFill>
      </fill>
    </dxf>
    <dxf>
      <numFmt numFmtId="35" formatCode="_-* #,##0.00_-;\-* #,##0.00_-;_-* &quot;-&quot;??_-;_-@_-"/>
    </dxf>
    <dxf>
      <fill>
        <patternFill patternType="none">
          <bgColor auto="1"/>
        </patternFill>
      </fill>
    </dxf>
    <dxf>
      <fill>
        <patternFill>
          <bgColor auto="1"/>
        </patternFill>
      </fill>
    </dxf>
    <dxf>
      <fill>
        <patternFill>
          <bgColor auto="1"/>
        </patternFill>
      </fill>
    </dxf>
    <dxf>
      <alignment horizontal="center"/>
    </dxf>
    <dxf>
      <alignment horizontal="center"/>
    </dxf>
    <dxf>
      <alignment horizontal="center"/>
    </dxf>
    <dxf>
      <numFmt numFmtId="2" formatCode="0.00"/>
    </dxf>
    <dxf>
      <numFmt numFmtId="2" formatCode="0.00"/>
    </dxf>
    <dxf>
      <alignment horizontal="general"/>
    </dxf>
    <dxf>
      <fill>
        <patternFill>
          <bgColor auto="1"/>
        </patternFill>
      </fill>
    </dxf>
    <dxf>
      <fill>
        <patternFill>
          <bgColor auto="1"/>
        </patternFill>
      </fill>
    </dxf>
    <dxf>
      <alignment horizontal="center"/>
    </dxf>
    <dxf>
      <numFmt numFmtId="35" formatCode="_-* #,##0.00_-;\-* #,##0.00_-;_-*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2" formatCode="0.00"/>
    </dxf>
    <dxf>
      <fill>
        <patternFill>
          <bgColor auto="1"/>
        </patternFill>
      </fill>
    </dxf>
    <dxf>
      <fill>
        <patternFill>
          <bgColor auto="1"/>
        </patternFill>
      </fill>
    </dxf>
    <dxf>
      <fill>
        <patternFill patternType="solid">
          <bgColor rgb="FFFFFF00"/>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numFmt numFmtId="2" formatCode="0.00"/>
    </dxf>
    <dxf>
      <alignment horizontal="general"/>
    </dxf>
    <dxf>
      <numFmt numFmtId="35" formatCode="_-* #,##0.00_-;\-* #,##0.00_-;_-* &quot;-&quot;??_-;_-@_-"/>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887"/>
      <tableStyleElement type="headerRow" dxfId="886"/>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Relaciones!$C$134:$C$135</c:f>
              <c:strCache>
                <c:ptCount val="1"/>
                <c:pt idx="0">
                  <c:v>no</c:v>
                </c:pt>
              </c:strCache>
            </c:strRef>
          </c:tx>
          <c:spPr>
            <a:solidFill>
              <a:schemeClr val="accent1"/>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Relaciones!$C$136:$C$141</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Relaciones!$D$134:$D$135</c:f>
              <c:strCache>
                <c:ptCount val="1"/>
                <c:pt idx="0">
                  <c:v>yes</c:v>
                </c:pt>
              </c:strCache>
            </c:strRef>
          </c:tx>
          <c:spPr>
            <a:solidFill>
              <a:schemeClr val="accent2"/>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Relaciones!$D$136:$D$141</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Relaciones!$C$526:$C$527</c:f>
              <c:strCache>
                <c:ptCount val="1"/>
                <c:pt idx="0">
                  <c:v>no</c:v>
                </c:pt>
              </c:strCache>
            </c:strRef>
          </c:tx>
          <c:spPr>
            <a:solidFill>
              <a:schemeClr val="accent1"/>
            </a:solidFill>
            <a:ln>
              <a:noFill/>
            </a:ln>
            <a:effectLst/>
          </c:spPr>
          <c:invertIfNegative val="0"/>
          <c:cat>
            <c:strRef>
              <c:f>Relaciones!$B$528:$B$533</c:f>
              <c:strCache>
                <c:ptCount val="5"/>
                <c:pt idx="0">
                  <c:v>High School</c:v>
                </c:pt>
                <c:pt idx="1">
                  <c:v>Associates Degree</c:v>
                </c:pt>
                <c:pt idx="2">
                  <c:v>Bachelor's Degree</c:v>
                </c:pt>
                <c:pt idx="3">
                  <c:v>Master's Degree</c:v>
                </c:pt>
                <c:pt idx="4">
                  <c:v>Doctoral Degree</c:v>
                </c:pt>
              </c:strCache>
            </c:strRef>
          </c:cat>
          <c:val>
            <c:numRef>
              <c:f>Relaciones!$C$528:$C$533</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Relaciones!$D$526:$D$527</c:f>
              <c:strCache>
                <c:ptCount val="1"/>
                <c:pt idx="0">
                  <c:v>yes</c:v>
                </c:pt>
              </c:strCache>
            </c:strRef>
          </c:tx>
          <c:spPr>
            <a:solidFill>
              <a:schemeClr val="accent2"/>
            </a:solidFill>
            <a:ln>
              <a:noFill/>
            </a:ln>
            <a:effectLst/>
          </c:spPr>
          <c:invertIfNegative val="0"/>
          <c:cat>
            <c:strRef>
              <c:f>Relaciones!$B$528:$B$533</c:f>
              <c:strCache>
                <c:ptCount val="5"/>
                <c:pt idx="0">
                  <c:v>High School</c:v>
                </c:pt>
                <c:pt idx="1">
                  <c:v>Associates Degree</c:v>
                </c:pt>
                <c:pt idx="2">
                  <c:v>Bachelor's Degree</c:v>
                </c:pt>
                <c:pt idx="3">
                  <c:v>Master's Degree</c:v>
                </c:pt>
                <c:pt idx="4">
                  <c:v>Doctoral Degree</c:v>
                </c:pt>
              </c:strCache>
            </c:strRef>
          </c:cat>
          <c:val>
            <c:numRef>
              <c:f>Relaciones!$D$528:$D$533</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Relaciones!$C$598:$C$599</c:f>
              <c:strCache>
                <c:ptCount val="1"/>
                <c:pt idx="0">
                  <c:v>No</c:v>
                </c:pt>
              </c:strCache>
            </c:strRef>
          </c:tx>
          <c:spPr>
            <a:solidFill>
              <a:schemeClr val="accent1"/>
            </a:solidFill>
            <a:ln>
              <a:noFill/>
            </a:ln>
            <a:effectLst/>
          </c:spPr>
          <c:invertIfNegative val="0"/>
          <c:cat>
            <c:strRef>
              <c:f>Relaciones!$B$600:$B$603</c:f>
              <c:strCache>
                <c:ptCount val="3"/>
                <c:pt idx="0">
                  <c:v>Non-Travel</c:v>
                </c:pt>
                <c:pt idx="1">
                  <c:v>Travel_Frequently</c:v>
                </c:pt>
                <c:pt idx="2">
                  <c:v>Travel_Rarely</c:v>
                </c:pt>
              </c:strCache>
            </c:strRef>
          </c:cat>
          <c:val>
            <c:numRef>
              <c:f>Relaciones!$C$600:$C$603</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Relaciones!$D$598:$D$599</c:f>
              <c:strCache>
                <c:ptCount val="1"/>
                <c:pt idx="0">
                  <c:v>Yes</c:v>
                </c:pt>
              </c:strCache>
            </c:strRef>
          </c:tx>
          <c:spPr>
            <a:solidFill>
              <a:schemeClr val="accent2"/>
            </a:solidFill>
            <a:ln>
              <a:noFill/>
            </a:ln>
            <a:effectLst/>
          </c:spPr>
          <c:invertIfNegative val="0"/>
          <c:cat>
            <c:strRef>
              <c:f>Relaciones!$B$600:$B$603</c:f>
              <c:strCache>
                <c:ptCount val="3"/>
                <c:pt idx="0">
                  <c:v>Non-Travel</c:v>
                </c:pt>
                <c:pt idx="1">
                  <c:v>Travel_Frequently</c:v>
                </c:pt>
                <c:pt idx="2">
                  <c:v>Travel_Rarely</c:v>
                </c:pt>
              </c:strCache>
            </c:strRef>
          </c:cat>
          <c:val>
            <c:numRef>
              <c:f>Relaciones!$D$600:$D$603</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Relaciones!$C$229:$C$230</c:f>
              <c:strCache>
                <c:ptCount val="1"/>
                <c:pt idx="0">
                  <c:v>no</c:v>
                </c:pt>
              </c:strCache>
            </c:strRef>
          </c:tx>
          <c:spPr>
            <a:solidFill>
              <a:schemeClr val="accent1"/>
            </a:solidFill>
            <a:ln>
              <a:noFill/>
            </a:ln>
            <a:effectLst/>
          </c:spPr>
          <c:invertIfNegative val="0"/>
          <c:cat>
            <c:strRef>
              <c:f>Relaciones!$B$231:$B$234</c:f>
              <c:strCache>
                <c:ptCount val="3"/>
                <c:pt idx="0">
                  <c:v>HR</c:v>
                </c:pt>
                <c:pt idx="1">
                  <c:v>R&amp;D</c:v>
                </c:pt>
                <c:pt idx="2">
                  <c:v>Sales</c:v>
                </c:pt>
              </c:strCache>
            </c:strRef>
          </c:cat>
          <c:val>
            <c:numRef>
              <c:f>Relaciones!$C$231:$C$234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Relaciones!$D$229:$D$230</c:f>
              <c:strCache>
                <c:ptCount val="1"/>
                <c:pt idx="0">
                  <c:v>yes</c:v>
                </c:pt>
              </c:strCache>
            </c:strRef>
          </c:tx>
          <c:spPr>
            <a:solidFill>
              <a:schemeClr val="accent2"/>
            </a:solidFill>
            <a:ln>
              <a:noFill/>
            </a:ln>
            <a:effectLst/>
          </c:spPr>
          <c:invertIfNegative val="0"/>
          <c:cat>
            <c:strRef>
              <c:f>Relaciones!$B$231:$B$234</c:f>
              <c:strCache>
                <c:ptCount val="3"/>
                <c:pt idx="0">
                  <c:v>HR</c:v>
                </c:pt>
                <c:pt idx="1">
                  <c:v>R&amp;D</c:v>
                </c:pt>
                <c:pt idx="2">
                  <c:v>Sales</c:v>
                </c:pt>
              </c:strCache>
            </c:strRef>
          </c:cat>
          <c:val>
            <c:numRef>
              <c:f>Relaciones!$D$231:$D$234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Relaciones!$C$86:$C$87</c:f>
              <c:strCache>
                <c:ptCount val="1"/>
                <c:pt idx="0">
                  <c:v>no</c:v>
                </c:pt>
              </c:strCache>
            </c:strRef>
          </c:tx>
          <c:spPr>
            <a:solidFill>
              <a:schemeClr val="accent1"/>
            </a:solidFill>
            <a:ln>
              <a:noFill/>
            </a:ln>
            <a:effectLst/>
          </c:spPr>
          <c:invertIfNegative val="0"/>
          <c:cat>
            <c:strRef>
              <c:f>Relaciones!$B$88:$B$90</c:f>
              <c:strCache>
                <c:ptCount val="2"/>
                <c:pt idx="0">
                  <c:v>female</c:v>
                </c:pt>
                <c:pt idx="1">
                  <c:v>male</c:v>
                </c:pt>
              </c:strCache>
            </c:strRef>
          </c:cat>
          <c:val>
            <c:numRef>
              <c:f>Relaciones!$C$88:$C$90</c:f>
              <c:numCache>
                <c:formatCode>0.00</c:formatCode>
                <c:ptCount val="2"/>
                <c:pt idx="0">
                  <c:v>4.6047904191616764</c:v>
                </c:pt>
                <c:pt idx="1">
                  <c:v>4.4016393442622954</c:v>
                </c:pt>
              </c:numCache>
            </c:numRef>
          </c:val>
          <c:extLst>
            <c:ext xmlns:c16="http://schemas.microsoft.com/office/drawing/2014/chart" uri="{C3380CC4-5D6E-409C-BE32-E72D297353CC}">
              <c16:uniqueId val="{00000000-6EEB-49E5-A7A2-FE2224D3382C}"/>
            </c:ext>
          </c:extLst>
        </c:ser>
        <c:ser>
          <c:idx val="1"/>
          <c:order val="1"/>
          <c:tx>
            <c:strRef>
              <c:f>Relaciones!$D$86:$D$87</c:f>
              <c:strCache>
                <c:ptCount val="1"/>
                <c:pt idx="0">
                  <c:v>yes</c:v>
                </c:pt>
              </c:strCache>
            </c:strRef>
          </c:tx>
          <c:spPr>
            <a:solidFill>
              <a:schemeClr val="accent2"/>
            </a:solidFill>
            <a:ln>
              <a:noFill/>
            </a:ln>
            <a:effectLst/>
          </c:spPr>
          <c:invertIfNegative val="0"/>
          <c:cat>
            <c:strRef>
              <c:f>Relaciones!$B$88:$B$90</c:f>
              <c:strCache>
                <c:ptCount val="2"/>
                <c:pt idx="0">
                  <c:v>female</c:v>
                </c:pt>
                <c:pt idx="1">
                  <c:v>male</c:v>
                </c:pt>
              </c:strCache>
            </c:strRef>
          </c:cat>
          <c:val>
            <c:numRef>
              <c:f>Relaciones!$D$88:$D$90</c:f>
              <c:numCache>
                <c:formatCode>0.00</c:formatCode>
                <c:ptCount val="2"/>
                <c:pt idx="0">
                  <c:v>3.3103448275862069</c:v>
                </c:pt>
                <c:pt idx="1">
                  <c:v>2.6666666666666665</c:v>
                </c:pt>
              </c:numCache>
            </c:numRef>
          </c:val>
          <c:extLst>
            <c:ext xmlns:c16="http://schemas.microsoft.com/office/drawing/2014/chart" uri="{C3380CC4-5D6E-409C-BE32-E72D297353CC}">
              <c16:uniqueId val="{00000001-6EEB-49E5-A7A2-FE2224D3382C}"/>
            </c:ext>
          </c:extLst>
        </c:ser>
        <c:dLbls>
          <c:showLegendKey val="0"/>
          <c:showVal val="0"/>
          <c:showCatName val="0"/>
          <c:showSerName val="0"/>
          <c:showPercent val="0"/>
          <c:showBubbleSize val="0"/>
        </c:dLbls>
        <c:gapWidth val="219"/>
        <c:overlap val="-27"/>
        <c:axId val="358550543"/>
        <c:axId val="358553903"/>
      </c:barChart>
      <c:catAx>
        <c:axId val="35855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3903"/>
        <c:crosses val="autoZero"/>
        <c:auto val="1"/>
        <c:lblAlgn val="ctr"/>
        <c:lblOffset val="100"/>
        <c:noMultiLvlLbl val="0"/>
      </c:catAx>
      <c:valAx>
        <c:axId val="358553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Relaciones!$H$86:$H$87</c:f>
              <c:strCache>
                <c:ptCount val="1"/>
                <c:pt idx="0">
                  <c:v>no</c:v>
                </c:pt>
              </c:strCache>
            </c:strRef>
          </c:tx>
          <c:spPr>
            <a:solidFill>
              <a:schemeClr val="accent1"/>
            </a:solidFill>
            <a:ln>
              <a:noFill/>
            </a:ln>
            <a:effectLst/>
          </c:spPr>
          <c:invertIfNegative val="0"/>
          <c:cat>
            <c:strRef>
              <c:f>Relaciones!$G$88:$G$90</c:f>
              <c:strCache>
                <c:ptCount val="2"/>
                <c:pt idx="0">
                  <c:v>female</c:v>
                </c:pt>
                <c:pt idx="1">
                  <c:v>male</c:v>
                </c:pt>
              </c:strCache>
            </c:strRef>
          </c:cat>
          <c:val>
            <c:numRef>
              <c:f>Relaciones!$H$88:$H$90</c:f>
              <c:numCache>
                <c:formatCode>0.00</c:formatCode>
                <c:ptCount val="2"/>
                <c:pt idx="0">
                  <c:v>2.3393213572854292</c:v>
                </c:pt>
                <c:pt idx="1">
                  <c:v>2.1625683060109289</c:v>
                </c:pt>
              </c:numCache>
            </c:numRef>
          </c:val>
          <c:extLst>
            <c:ext xmlns:c16="http://schemas.microsoft.com/office/drawing/2014/chart" uri="{C3380CC4-5D6E-409C-BE32-E72D297353CC}">
              <c16:uniqueId val="{00000000-0B84-4BFF-B212-DB094F28DB27}"/>
            </c:ext>
          </c:extLst>
        </c:ser>
        <c:ser>
          <c:idx val="1"/>
          <c:order val="1"/>
          <c:tx>
            <c:strRef>
              <c:f>Relaciones!$I$86:$I$87</c:f>
              <c:strCache>
                <c:ptCount val="1"/>
                <c:pt idx="0">
                  <c:v>yes</c:v>
                </c:pt>
              </c:strCache>
            </c:strRef>
          </c:tx>
          <c:spPr>
            <a:solidFill>
              <a:schemeClr val="accent2"/>
            </a:solidFill>
            <a:ln>
              <a:noFill/>
            </a:ln>
            <a:effectLst/>
          </c:spPr>
          <c:invertIfNegative val="0"/>
          <c:cat>
            <c:strRef>
              <c:f>Relaciones!$G$88:$G$90</c:f>
              <c:strCache>
                <c:ptCount val="2"/>
                <c:pt idx="0">
                  <c:v>female</c:v>
                </c:pt>
                <c:pt idx="1">
                  <c:v>male</c:v>
                </c:pt>
              </c:strCache>
            </c:strRef>
          </c:cat>
          <c:val>
            <c:numRef>
              <c:f>Relaciones!$I$88:$I$90</c:f>
              <c:numCache>
                <c:formatCode>0.00</c:formatCode>
                <c:ptCount val="2"/>
                <c:pt idx="0">
                  <c:v>2.0344827586206895</c:v>
                </c:pt>
                <c:pt idx="1">
                  <c:v>1.8933333333333333</c:v>
                </c:pt>
              </c:numCache>
            </c:numRef>
          </c:val>
          <c:extLst>
            <c:ext xmlns:c16="http://schemas.microsoft.com/office/drawing/2014/chart" uri="{C3380CC4-5D6E-409C-BE32-E72D297353CC}">
              <c16:uniqueId val="{00000001-0B84-4BFF-B212-DB094F28DB27}"/>
            </c:ext>
          </c:extLst>
        </c:ser>
        <c:dLbls>
          <c:showLegendKey val="0"/>
          <c:showVal val="0"/>
          <c:showCatName val="0"/>
          <c:showSerName val="0"/>
          <c:showPercent val="0"/>
          <c:showBubbleSize val="0"/>
        </c:dLbls>
        <c:gapWidth val="219"/>
        <c:overlap val="-27"/>
        <c:axId val="1059101632"/>
        <c:axId val="1059104032"/>
      </c:barChart>
      <c:catAx>
        <c:axId val="105910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4032"/>
        <c:crosses val="autoZero"/>
        <c:auto val="1"/>
        <c:lblAlgn val="ctr"/>
        <c:lblOffset val="100"/>
        <c:noMultiLvlLbl val="0"/>
      </c:catAx>
      <c:valAx>
        <c:axId val="105910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Relaciones!$C$158:$C$159</c:f>
              <c:strCache>
                <c:ptCount val="1"/>
                <c:pt idx="0">
                  <c:v>no</c:v>
                </c:pt>
              </c:strCache>
            </c:strRef>
          </c:tx>
          <c:spPr>
            <a:solidFill>
              <a:schemeClr val="accent1"/>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Relaciones!$C$160:$C$165</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Relaciones!$D$158:$D$159</c:f>
              <c:strCache>
                <c:ptCount val="1"/>
                <c:pt idx="0">
                  <c:v>yes</c:v>
                </c:pt>
              </c:strCache>
            </c:strRef>
          </c:tx>
          <c:spPr>
            <a:solidFill>
              <a:schemeClr val="accent2"/>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Relaciones!$D$160:$D$165</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Relaciones!$C$184:$C$185</c:f>
              <c:strCache>
                <c:ptCount val="1"/>
                <c:pt idx="0">
                  <c:v>no</c:v>
                </c:pt>
              </c:strCache>
            </c:strRef>
          </c:tx>
          <c:spPr>
            <a:solidFill>
              <a:schemeClr val="accent1"/>
            </a:solidFill>
            <a:ln>
              <a:noFill/>
            </a:ln>
            <a:effectLst/>
          </c:spPr>
          <c:invertIfNegative val="0"/>
          <c:cat>
            <c:strRef>
              <c:f>Relaciones!$B$186:$B$191</c:f>
              <c:strCache>
                <c:ptCount val="5"/>
                <c:pt idx="0">
                  <c:v>Under 25</c:v>
                </c:pt>
                <c:pt idx="1">
                  <c:v>25 - 34</c:v>
                </c:pt>
                <c:pt idx="2">
                  <c:v>35 - 44</c:v>
                </c:pt>
                <c:pt idx="3">
                  <c:v>45 - 54</c:v>
                </c:pt>
                <c:pt idx="4">
                  <c:v>Over 55</c:v>
                </c:pt>
              </c:strCache>
            </c:strRef>
          </c:cat>
          <c:val>
            <c:numRef>
              <c:f>Relaciones!$C$186:$C$191</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Relaciones!$D$184:$D$185</c:f>
              <c:strCache>
                <c:ptCount val="1"/>
                <c:pt idx="0">
                  <c:v>yes</c:v>
                </c:pt>
              </c:strCache>
            </c:strRef>
          </c:tx>
          <c:spPr>
            <a:solidFill>
              <a:schemeClr val="accent2"/>
            </a:solidFill>
            <a:ln>
              <a:noFill/>
            </a:ln>
            <a:effectLst/>
          </c:spPr>
          <c:invertIfNegative val="0"/>
          <c:cat>
            <c:strRef>
              <c:f>Relaciones!$B$186:$B$191</c:f>
              <c:strCache>
                <c:ptCount val="5"/>
                <c:pt idx="0">
                  <c:v>Under 25</c:v>
                </c:pt>
                <c:pt idx="1">
                  <c:v>25 - 34</c:v>
                </c:pt>
                <c:pt idx="2">
                  <c:v>35 - 44</c:v>
                </c:pt>
                <c:pt idx="3">
                  <c:v>45 - 54</c:v>
                </c:pt>
                <c:pt idx="4">
                  <c:v>Over 55</c:v>
                </c:pt>
              </c:strCache>
            </c:strRef>
          </c:cat>
          <c:val>
            <c:numRef>
              <c:f>Relaciones!$D$186:$D$191</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Relaciones!$C$254:$C$255</c:f>
              <c:strCache>
                <c:ptCount val="1"/>
                <c:pt idx="0">
                  <c:v>no</c:v>
                </c:pt>
              </c:strCache>
            </c:strRef>
          </c:tx>
          <c:spPr>
            <a:solidFill>
              <a:schemeClr val="accent1"/>
            </a:solidFill>
            <a:ln>
              <a:noFill/>
            </a:ln>
            <a:effectLst/>
          </c:spPr>
          <c:invertIfNegative val="0"/>
          <c:cat>
            <c:strRef>
              <c:f>Relaciones!$B$256:$B$259</c:f>
              <c:strCache>
                <c:ptCount val="3"/>
                <c:pt idx="0">
                  <c:v>HR</c:v>
                </c:pt>
                <c:pt idx="1">
                  <c:v>R&amp;D</c:v>
                </c:pt>
                <c:pt idx="2">
                  <c:v>Sales</c:v>
                </c:pt>
              </c:strCache>
            </c:strRef>
          </c:cat>
          <c:val>
            <c:numRef>
              <c:f>Relaciones!$C$256:$C$259</c:f>
              <c:numCache>
                <c:formatCode>0.00</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Relaciones!$D$254:$D$255</c:f>
              <c:strCache>
                <c:ptCount val="1"/>
                <c:pt idx="0">
                  <c:v>yes</c:v>
                </c:pt>
              </c:strCache>
            </c:strRef>
          </c:tx>
          <c:spPr>
            <a:solidFill>
              <a:schemeClr val="accent2"/>
            </a:solidFill>
            <a:ln>
              <a:noFill/>
            </a:ln>
            <a:effectLst/>
          </c:spPr>
          <c:invertIfNegative val="0"/>
          <c:cat>
            <c:strRef>
              <c:f>Relaciones!$B$256:$B$259</c:f>
              <c:strCache>
                <c:ptCount val="3"/>
                <c:pt idx="0">
                  <c:v>HR</c:v>
                </c:pt>
                <c:pt idx="1">
                  <c:v>R&amp;D</c:v>
                </c:pt>
                <c:pt idx="2">
                  <c:v>Sales</c:v>
                </c:pt>
              </c:strCache>
            </c:strRef>
          </c:cat>
          <c:val>
            <c:numRef>
              <c:f>Relaciones!$D$256:$D$259</c:f>
              <c:numCache>
                <c:formatCode>0.00</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Relaciones!$B$295:$B$301</c:f>
              <c:strCache>
                <c:ptCount val="6"/>
                <c:pt idx="0">
                  <c:v>Human Resources</c:v>
                </c:pt>
                <c:pt idx="1">
                  <c:v>Life Sciences</c:v>
                </c:pt>
                <c:pt idx="2">
                  <c:v>Marketing</c:v>
                </c:pt>
                <c:pt idx="3">
                  <c:v>Medical</c:v>
                </c:pt>
                <c:pt idx="4">
                  <c:v>Other</c:v>
                </c:pt>
                <c:pt idx="5">
                  <c:v>Technical Degree</c:v>
                </c:pt>
              </c:strCache>
            </c:strRef>
          </c:cat>
          <c:val>
            <c:numRef>
              <c:f>Relaciones!$C$295:$C$301</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Relaciones!$B$295:$B$301</c:f>
              <c:strCache>
                <c:ptCount val="6"/>
                <c:pt idx="0">
                  <c:v>Human Resources</c:v>
                </c:pt>
                <c:pt idx="1">
                  <c:v>Life Sciences</c:v>
                </c:pt>
                <c:pt idx="2">
                  <c:v>Marketing</c:v>
                </c:pt>
                <c:pt idx="3">
                  <c:v>Medical</c:v>
                </c:pt>
                <c:pt idx="4">
                  <c:v>Other</c:v>
                </c:pt>
                <c:pt idx="5">
                  <c:v>Technical Degree</c:v>
                </c:pt>
              </c:strCache>
            </c:strRef>
          </c:cat>
          <c:val>
            <c:numRef>
              <c:f>Relaciones!$D$295:$D$301</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Relaciones!$C$323:$C$324</c:f>
              <c:strCache>
                <c:ptCount val="1"/>
                <c:pt idx="0">
                  <c:v>no</c:v>
                </c:pt>
              </c:strCache>
            </c:strRef>
          </c:tx>
          <c:spPr>
            <a:solidFill>
              <a:schemeClr val="accent1"/>
            </a:solidFill>
            <a:ln>
              <a:noFill/>
            </a:ln>
            <a:effectLst/>
          </c:spPr>
          <c:invertIfNegative val="0"/>
          <c:cat>
            <c:strRef>
              <c:f>Relaciones!$B$325:$B$331</c:f>
              <c:strCache>
                <c:ptCount val="6"/>
                <c:pt idx="0">
                  <c:v>Human Resources</c:v>
                </c:pt>
                <c:pt idx="1">
                  <c:v>Life Sciences</c:v>
                </c:pt>
                <c:pt idx="2">
                  <c:v>Marketing</c:v>
                </c:pt>
                <c:pt idx="3">
                  <c:v>Medical</c:v>
                </c:pt>
                <c:pt idx="4">
                  <c:v>Other</c:v>
                </c:pt>
                <c:pt idx="5">
                  <c:v>Technical Degree</c:v>
                </c:pt>
              </c:strCache>
            </c:strRef>
          </c:cat>
          <c:val>
            <c:numRef>
              <c:f>Relaciones!$C$325:$C$331</c:f>
              <c:numCache>
                <c:formatCode>_(* #,##0.00_);_(* \(#,##0.00\);_(* "-"??_);_(@_)</c:formatCode>
                <c:ptCount val="6"/>
                <c:pt idx="0">
                  <c:v>3.15</c:v>
                </c:pt>
                <c:pt idx="1">
                  <c:v>2.1624758220502902</c:v>
                </c:pt>
                <c:pt idx="2">
                  <c:v>1.8064516129032258</c:v>
                </c:pt>
                <c:pt idx="3">
                  <c:v>3.117206982543641</c:v>
                </c:pt>
                <c:pt idx="4">
                  <c:v>3.183098591549296</c:v>
                </c:pt>
                <c:pt idx="5">
                  <c:v>3.97</c:v>
                </c:pt>
              </c:numCache>
            </c:numRef>
          </c:val>
          <c:extLst>
            <c:ext xmlns:c16="http://schemas.microsoft.com/office/drawing/2014/chart" uri="{C3380CC4-5D6E-409C-BE32-E72D297353CC}">
              <c16:uniqueId val="{00000000-B16D-42A5-9B18-7035DBDCA3A6}"/>
            </c:ext>
          </c:extLst>
        </c:ser>
        <c:ser>
          <c:idx val="1"/>
          <c:order val="1"/>
          <c:tx>
            <c:strRef>
              <c:f>Relaciones!$D$323:$D$324</c:f>
              <c:strCache>
                <c:ptCount val="1"/>
                <c:pt idx="0">
                  <c:v>yes</c:v>
                </c:pt>
              </c:strCache>
            </c:strRef>
          </c:tx>
          <c:spPr>
            <a:solidFill>
              <a:schemeClr val="accent2"/>
            </a:solidFill>
            <a:ln>
              <a:noFill/>
            </a:ln>
            <a:effectLst/>
          </c:spPr>
          <c:invertIfNegative val="0"/>
          <c:cat>
            <c:strRef>
              <c:f>Relaciones!$B$325:$B$331</c:f>
              <c:strCache>
                <c:ptCount val="6"/>
                <c:pt idx="0">
                  <c:v>Human Resources</c:v>
                </c:pt>
                <c:pt idx="1">
                  <c:v>Life Sciences</c:v>
                </c:pt>
                <c:pt idx="2">
                  <c:v>Marketing</c:v>
                </c:pt>
                <c:pt idx="3">
                  <c:v>Medical</c:v>
                </c:pt>
                <c:pt idx="4">
                  <c:v>Other</c:v>
                </c:pt>
                <c:pt idx="5">
                  <c:v>Technical Degree</c:v>
                </c:pt>
              </c:strCache>
            </c:strRef>
          </c:cat>
          <c:val>
            <c:numRef>
              <c:f>Relaciones!$D$325:$D$331</c:f>
              <c:numCache>
                <c:formatCode>_(* #,##0.00_);_(* \(#,##0.00\);_(* "-"??_);_(@_)</c:formatCode>
                <c:ptCount val="6"/>
                <c:pt idx="0">
                  <c:v>2.5714285714285716</c:v>
                </c:pt>
                <c:pt idx="1">
                  <c:v>1.8426966292134832</c:v>
                </c:pt>
                <c:pt idx="2">
                  <c:v>1.7142857142857142</c:v>
                </c:pt>
                <c:pt idx="3">
                  <c:v>2.9365079365079363</c:v>
                </c:pt>
                <c:pt idx="4">
                  <c:v>3.3636363636363638</c:v>
                </c:pt>
                <c:pt idx="5">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Relaciones!$C$376:$C$377</c:f>
              <c:strCache>
                <c:ptCount val="1"/>
                <c:pt idx="0">
                  <c:v>no</c:v>
                </c:pt>
              </c:strCache>
            </c:strRef>
          </c:tx>
          <c:spPr>
            <a:solidFill>
              <a:schemeClr val="accent1"/>
            </a:solidFill>
            <a:ln>
              <a:noFill/>
            </a:ln>
            <a:effectLst/>
          </c:spPr>
          <c:invertIfNegative val="0"/>
          <c:cat>
            <c:strRef>
              <c:f>Relaciones!$B$378:$B$387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Relaciones!$C$378:$C$387</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Relaciones!$D$376:$D$377</c:f>
              <c:strCache>
                <c:ptCount val="1"/>
                <c:pt idx="0">
                  <c:v>yes</c:v>
                </c:pt>
              </c:strCache>
            </c:strRef>
          </c:tx>
          <c:spPr>
            <a:solidFill>
              <a:schemeClr val="accent2"/>
            </a:solidFill>
            <a:ln>
              <a:noFill/>
            </a:ln>
            <a:effectLst/>
          </c:spPr>
          <c:invertIfNegative val="0"/>
          <c:cat>
            <c:strRef>
              <c:f>Relaciones!$B$378:$B$387</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Relaciones!$D$378:$D$387</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Relaciones!$C$490:$C$491</c:f>
              <c:strCache>
                <c:ptCount val="1"/>
                <c:pt idx="0">
                  <c:v>no</c:v>
                </c:pt>
              </c:strCache>
            </c:strRef>
          </c:tx>
          <c:spPr>
            <a:solidFill>
              <a:schemeClr val="accent1"/>
            </a:solidFill>
            <a:ln>
              <a:noFill/>
            </a:ln>
            <a:effectLst/>
          </c:spPr>
          <c:invertIfNegative val="0"/>
          <c:cat>
            <c:strRef>
              <c:f>Relaciones!$B$492:$B$494</c:f>
              <c:strCache>
                <c:ptCount val="2"/>
                <c:pt idx="0">
                  <c:v>No</c:v>
                </c:pt>
                <c:pt idx="1">
                  <c:v>Yes</c:v>
                </c:pt>
              </c:strCache>
            </c:strRef>
          </c:cat>
          <c:val>
            <c:numRef>
              <c:f>Relaciones!$C$492:$C$494</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Relaciones!$D$490:$D$491</c:f>
              <c:strCache>
                <c:ptCount val="1"/>
                <c:pt idx="0">
                  <c:v>yes</c:v>
                </c:pt>
              </c:strCache>
            </c:strRef>
          </c:tx>
          <c:spPr>
            <a:solidFill>
              <a:schemeClr val="accent2"/>
            </a:solidFill>
            <a:ln>
              <a:noFill/>
            </a:ln>
            <a:effectLst/>
          </c:spPr>
          <c:invertIfNegative val="0"/>
          <c:cat>
            <c:strRef>
              <c:f>Relaciones!$B$492:$B$494</c:f>
              <c:strCache>
                <c:ptCount val="2"/>
                <c:pt idx="0">
                  <c:v>No</c:v>
                </c:pt>
                <c:pt idx="1">
                  <c:v>Yes</c:v>
                </c:pt>
              </c:strCache>
            </c:strRef>
          </c:cat>
          <c:val>
            <c:numRef>
              <c:f>Relaciones!$D$492:$D$494</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Relaciones!$C$451:$C$452</c:f>
              <c:strCache>
                <c:ptCount val="1"/>
                <c:pt idx="0">
                  <c:v>no</c:v>
                </c:pt>
              </c:strCache>
            </c:strRef>
          </c:tx>
          <c:spPr>
            <a:solidFill>
              <a:schemeClr val="accent1"/>
            </a:solidFill>
            <a:ln>
              <a:noFill/>
            </a:ln>
            <a:effectLst/>
          </c:spPr>
          <c:invertIfNegative val="0"/>
          <c:cat>
            <c:strRef>
              <c:f>Relaciones!$B$453:$B$456</c:f>
              <c:strCache>
                <c:ptCount val="3"/>
                <c:pt idx="0">
                  <c:v>Divorced</c:v>
                </c:pt>
                <c:pt idx="1">
                  <c:v>Married</c:v>
                </c:pt>
                <c:pt idx="2">
                  <c:v>Single</c:v>
                </c:pt>
              </c:strCache>
            </c:strRef>
          </c:cat>
          <c:val>
            <c:numRef>
              <c:f>Relaciones!$C$453:$C$456</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Relaciones!$D$451:$D$452</c:f>
              <c:strCache>
                <c:ptCount val="1"/>
                <c:pt idx="0">
                  <c:v>yes</c:v>
                </c:pt>
              </c:strCache>
            </c:strRef>
          </c:tx>
          <c:spPr>
            <a:solidFill>
              <a:schemeClr val="accent2"/>
            </a:solidFill>
            <a:ln>
              <a:noFill/>
            </a:ln>
            <a:effectLst/>
          </c:spPr>
          <c:invertIfNegative val="0"/>
          <c:cat>
            <c:strRef>
              <c:f>Relaciones!$B$453:$B$456</c:f>
              <c:strCache>
                <c:ptCount val="3"/>
                <c:pt idx="0">
                  <c:v>Divorced</c:v>
                </c:pt>
                <c:pt idx="1">
                  <c:v>Married</c:v>
                </c:pt>
                <c:pt idx="2">
                  <c:v>Single</c:v>
                </c:pt>
              </c:strCache>
            </c:strRef>
          </c:cat>
          <c:val>
            <c:numRef>
              <c:f>Relaciones!$D$453:$D$456</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'!$Q$32:$Q$33</c:f>
              <c:strCache>
                <c:ptCount val="1"/>
                <c:pt idx="0">
                  <c:v>no</c:v>
                </c:pt>
              </c:strCache>
            </c:strRef>
          </c:tx>
          <c:spPr>
            <a:solidFill>
              <a:schemeClr val="accent1"/>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'!$Q$34:$Q$39</c:f>
              <c:numCache>
                <c:formatCode>_-* #,##0_-;\-* #,##0_-;_-* "-"??_-;_-@_-</c:formatCode>
                <c:ptCount val="5"/>
                <c:pt idx="0">
                  <c:v>59</c:v>
                </c:pt>
                <c:pt idx="1">
                  <c:v>442</c:v>
                </c:pt>
                <c:pt idx="2">
                  <c:v>454</c:v>
                </c:pt>
                <c:pt idx="3">
                  <c:v>220</c:v>
                </c:pt>
                <c:pt idx="4">
                  <c:v>58</c:v>
                </c:pt>
              </c:numCache>
            </c:numRef>
          </c:val>
          <c:extLst>
            <c:ext xmlns:c16="http://schemas.microsoft.com/office/drawing/2014/chart" uri="{C3380CC4-5D6E-409C-BE32-E72D297353CC}">
              <c16:uniqueId val="{00000000-D40D-4114-8561-BADE4A259503}"/>
            </c:ext>
          </c:extLst>
        </c:ser>
        <c:ser>
          <c:idx val="1"/>
          <c:order val="1"/>
          <c:tx>
            <c:strRef>
              <c:f>'Estadísticos '!$R$32:$R$33</c:f>
              <c:strCache>
                <c:ptCount val="1"/>
                <c:pt idx="0">
                  <c:v>yes</c:v>
                </c:pt>
              </c:strCache>
            </c:strRef>
          </c:tx>
          <c:spPr>
            <a:solidFill>
              <a:schemeClr val="accent2"/>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'!$R$34:$R$39</c:f>
              <c:numCache>
                <c:formatCode>_-* #,##0_-;\-* #,##0_-;_-* "-"??_-;_-@_-</c:formatCode>
                <c:ptCount val="5"/>
                <c:pt idx="0">
                  <c:v>38</c:v>
                </c:pt>
                <c:pt idx="1">
                  <c:v>112</c:v>
                </c:pt>
                <c:pt idx="2">
                  <c:v>51</c:v>
                </c:pt>
                <c:pt idx="3">
                  <c:v>25</c:v>
                </c:pt>
                <c:pt idx="4">
                  <c:v>11</c:v>
                </c:pt>
              </c:numCache>
            </c:numRef>
          </c:val>
          <c:extLst>
            <c:ext xmlns:c16="http://schemas.microsoft.com/office/drawing/2014/chart" uri="{C3380CC4-5D6E-409C-BE32-E72D297353CC}">
              <c16:uniqueId val="{00000001-D40D-4114-8561-BADE4A259503}"/>
            </c:ext>
          </c:extLst>
        </c:ser>
        <c:dLbls>
          <c:showLegendKey val="0"/>
          <c:showVal val="0"/>
          <c:showCatName val="0"/>
          <c:showSerName val="0"/>
          <c:showPercent val="0"/>
          <c:showBubbleSize val="0"/>
        </c:dLbls>
        <c:gapWidth val="219"/>
        <c:overlap val="-27"/>
        <c:axId val="261203744"/>
        <c:axId val="261201344"/>
      </c:barChart>
      <c:catAx>
        <c:axId val="26120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1344"/>
        <c:crosses val="autoZero"/>
        <c:auto val="1"/>
        <c:lblAlgn val="ctr"/>
        <c:lblOffset val="100"/>
        <c:noMultiLvlLbl val="0"/>
      </c:catAx>
      <c:valAx>
        <c:axId val="2612013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19.xml"/><Relationship Id="rId21" Type="http://schemas.openxmlformats.org/officeDocument/2006/relationships/chart" Target="../charts/chart37.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19" Type="http://schemas.openxmlformats.org/officeDocument/2006/relationships/chart" Target="../charts/chart35.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142</xdr:row>
      <xdr:rowOff>9525</xdr:rowOff>
    </xdr:from>
    <xdr:to>
      <xdr:col>5</xdr:col>
      <xdr:colOff>80963</xdr:colOff>
      <xdr:row>153</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533</xdr:row>
      <xdr:rowOff>147637</xdr:rowOff>
    </xdr:from>
    <xdr:to>
      <xdr:col>5</xdr:col>
      <xdr:colOff>317499</xdr:colOff>
      <xdr:row>547</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604</xdr:row>
      <xdr:rowOff>19050</xdr:rowOff>
    </xdr:from>
    <xdr:to>
      <xdr:col>5</xdr:col>
      <xdr:colOff>381000</xdr:colOff>
      <xdr:row>617</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236</xdr:row>
      <xdr:rowOff>16809</xdr:rowOff>
    </xdr:from>
    <xdr:to>
      <xdr:col>4</xdr:col>
      <xdr:colOff>409014</xdr:colOff>
      <xdr:row>248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146660</xdr:colOff>
      <xdr:row>67</xdr:row>
      <xdr:rowOff>10823</xdr:rowOff>
    </xdr:from>
    <xdr:to>
      <xdr:col>4</xdr:col>
      <xdr:colOff>616958</xdr:colOff>
      <xdr:row>80</xdr:row>
      <xdr:rowOff>2381</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125013</xdr:colOff>
      <xdr:row>90</xdr:row>
      <xdr:rowOff>86591</xdr:rowOff>
    </xdr:from>
    <xdr:to>
      <xdr:col>4</xdr:col>
      <xdr:colOff>194829</xdr:colOff>
      <xdr:row>101</xdr:row>
      <xdr:rowOff>45675</xdr:rowOff>
    </xdr:to>
    <xdr:graphicFrame macro="">
      <xdr:nvGraphicFramePr>
        <xdr:cNvPr id="9" name="Gráfico 8">
          <a:extLst>
            <a:ext uri="{FF2B5EF4-FFF2-40B4-BE49-F238E27FC236}">
              <a16:creationId xmlns:a16="http://schemas.microsoft.com/office/drawing/2014/main" id="{75F1B6E0-7631-C80C-84B3-562C90605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1532117</xdr:colOff>
      <xdr:row>90</xdr:row>
      <xdr:rowOff>70356</xdr:rowOff>
    </xdr:from>
    <xdr:to>
      <xdr:col>10</xdr:col>
      <xdr:colOff>357187</xdr:colOff>
      <xdr:row>101</xdr:row>
      <xdr:rowOff>7792</xdr:rowOff>
    </xdr:to>
    <xdr:graphicFrame macro="">
      <xdr:nvGraphicFramePr>
        <xdr:cNvPr id="10" name="Gráfico 9">
          <a:extLst>
            <a:ext uri="{FF2B5EF4-FFF2-40B4-BE49-F238E27FC236}">
              <a16:creationId xmlns:a16="http://schemas.microsoft.com/office/drawing/2014/main" id="{B4F0E061-615E-762F-0026-EEF8057DC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319843</xdr:colOff>
      <xdr:row>167</xdr:row>
      <xdr:rowOff>48707</xdr:rowOff>
    </xdr:from>
    <xdr:to>
      <xdr:col>4</xdr:col>
      <xdr:colOff>324715</xdr:colOff>
      <xdr:row>179</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184547</xdr:colOff>
      <xdr:row>192</xdr:row>
      <xdr:rowOff>97414</xdr:rowOff>
    </xdr:from>
    <xdr:to>
      <xdr:col>4</xdr:col>
      <xdr:colOff>411307</xdr:colOff>
      <xdr:row>205</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206193</xdr:colOff>
      <xdr:row>259</xdr:row>
      <xdr:rowOff>124475</xdr:rowOff>
    </xdr:from>
    <xdr:to>
      <xdr:col>5</xdr:col>
      <xdr:colOff>43295</xdr:colOff>
      <xdr:row>272</xdr:row>
      <xdr:rowOff>40265</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238665</xdr:colOff>
      <xdr:row>302</xdr:row>
      <xdr:rowOff>57149</xdr:rowOff>
    </xdr:from>
    <xdr:to>
      <xdr:col>5</xdr:col>
      <xdr:colOff>199699</xdr:colOff>
      <xdr:row>317</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540</xdr:colOff>
      <xdr:row>331</xdr:row>
      <xdr:rowOff>43294</xdr:rowOff>
    </xdr:from>
    <xdr:to>
      <xdr:col>4</xdr:col>
      <xdr:colOff>752257</xdr:colOff>
      <xdr:row>347</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195370</xdr:colOff>
      <xdr:row>389</xdr:row>
      <xdr:rowOff>81178</xdr:rowOff>
    </xdr:from>
    <xdr:to>
      <xdr:col>5</xdr:col>
      <xdr:colOff>573123</xdr:colOff>
      <xdr:row>405</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135838</xdr:colOff>
      <xdr:row>494</xdr:row>
      <xdr:rowOff>162357</xdr:rowOff>
    </xdr:from>
    <xdr:to>
      <xdr:col>5</xdr:col>
      <xdr:colOff>319304</xdr:colOff>
      <xdr:row>502</xdr:row>
      <xdr:rowOff>170150</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206193</xdr:colOff>
      <xdr:row>456</xdr:row>
      <xdr:rowOff>32473</xdr:rowOff>
    </xdr:from>
    <xdr:to>
      <xdr:col>4</xdr:col>
      <xdr:colOff>741434</xdr:colOff>
      <xdr:row>469</xdr:row>
      <xdr:rowOff>156946</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218</xdr:row>
      <xdr:rowOff>168898</xdr:rowOff>
    </xdr:from>
    <xdr:to>
      <xdr:col>13</xdr:col>
      <xdr:colOff>1867</xdr:colOff>
      <xdr:row>234</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399520</xdr:colOff>
      <xdr:row>41</xdr:row>
      <xdr:rowOff>9524</xdr:rowOff>
    </xdr:from>
    <xdr:to>
      <xdr:col>19</xdr:col>
      <xdr:colOff>489478</xdr:colOff>
      <xdr:row>56</xdr:row>
      <xdr:rowOff>48681</xdr:rowOff>
    </xdr:to>
    <xdr:graphicFrame macro="">
      <xdr:nvGraphicFramePr>
        <xdr:cNvPr id="23" name="Gráfico 22">
          <a:extLst>
            <a:ext uri="{FF2B5EF4-FFF2-40B4-BE49-F238E27FC236}">
              <a16:creationId xmlns:a16="http://schemas.microsoft.com/office/drawing/2014/main" id="{74951C13-44A5-5464-5844-F0A46D3A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0.508189583335"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F6A3EF-EF7C-4654-BEE0-BFD0D7F36F4C}" name="TablaDinámica4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51:E558"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Job Satisfaction" fld="19" subtotal="average" baseField="14" baseItem="3" numFmtId="1"/>
  </dataFields>
  <formats count="5">
    <format dxfId="30">
      <pivotArea type="topRight" dataOnly="0" labelOnly="1" outline="0" fieldPosition="0"/>
    </format>
    <format dxfId="31">
      <pivotArea type="topRight" dataOnly="0" labelOnly="1" outline="0" offset="B1" fieldPosition="0"/>
    </format>
    <format dxfId="32">
      <pivotArea outline="0" collapsedLevelsAreSubtotals="1" fieldPosition="0"/>
    </format>
    <format dxfId="33">
      <pivotArea outline="0" collapsedLevelsAreSubtotals="1"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51:E456" firstHeaderRow="1" firstDataRow="2" firstDataCol="1"/>
  <pivotFields count="33">
    <pivotField axis="axisCol" showAll="0">
      <items count="3">
        <item x="1"/>
        <item x="0"/>
        <item t="default"/>
      </items>
    </pivotField>
    <pivotField showAll="0"/>
    <pivotField showAll="0"/>
    <pivotField showAll="0"/>
    <pivotField showAll="0"/>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4">
    <format dxfId="95">
      <pivotArea type="topRight" dataOnly="0" labelOnly="1" outline="0" fieldPosition="0"/>
    </format>
    <format dxfId="96">
      <pivotArea type="topRight" dataOnly="0" labelOnly="1" outline="0" offset="B1" fieldPosition="0"/>
    </format>
    <format dxfId="97">
      <pivotArea outline="0" collapsedLevelsAreSubtotals="1" fieldPosition="0"/>
    </format>
    <format dxfId="9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90:E494"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4">
    <format dxfId="220">
      <pivotArea type="topRight" dataOnly="0" labelOnly="1" outline="0" fieldPosition="0"/>
    </format>
    <format dxfId="221">
      <pivotArea type="topRight" dataOnly="0" labelOnly="1" outline="0" offset="B1" fieldPosition="0"/>
    </format>
    <format dxfId="222">
      <pivotArea outline="0" collapsedLevelsAreSubtotals="1" fieldPosition="0"/>
    </format>
    <format dxfId="194">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535547-EBFB-4835-96B7-B6AA3C41C861}" name="TablaDinámica4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G408:J419"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268">
      <pivotArea type="topRight" dataOnly="0" labelOnly="1" outline="0" fieldPosition="0"/>
    </format>
    <format dxfId="269">
      <pivotArea type="topRight" dataOnly="0" labelOnly="1" outline="0" offset="B1" fieldPosition="0"/>
    </format>
    <format dxfId="270">
      <pivotArea outline="0" collapsedLevelsAreSubtotals="1" fieldPosition="0"/>
    </format>
    <format dxfId="271">
      <pivotArea outline="0" collapsedLevelsAreSubtotals="1" fieldPosition="0"/>
    </format>
    <format dxfId="272">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08:E419"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5">
    <format dxfId="274">
      <pivotArea type="topRight" dataOnly="0" labelOnly="1" outline="0" fieldPosition="0"/>
    </format>
    <format dxfId="275">
      <pivotArea type="topRight" dataOnly="0" labelOnly="1" outline="0" offset="B1" fieldPosition="0"/>
    </format>
    <format dxfId="276">
      <pivotArea outline="0" collapsedLevelsAreSubtotals="1" fieldPosition="0"/>
    </format>
    <format dxfId="277">
      <pivotArea outline="0" collapsedLevelsAreSubtotals="1" fieldPosition="0"/>
    </format>
    <format dxfId="273">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23:E33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Job Satisfaction" fld="19" subtotal="average" baseField="4" baseItem="1" numFmtId="1"/>
  </dataFields>
  <formats count="5">
    <format dxfId="290">
      <pivotArea type="topRight" dataOnly="0" labelOnly="1" outline="0" fieldPosition="0"/>
    </format>
    <format dxfId="291">
      <pivotArea type="topRight" dataOnly="0" labelOnly="1" outline="0" offset="B1" fieldPosition="0"/>
    </format>
    <format dxfId="292">
      <pivotArea outline="0" collapsedLevelsAreSubtotals="1" fieldPosition="0"/>
    </format>
    <format dxfId="293">
      <pivotArea collapsedLevelsAreSubtotals="1" fieldPosition="0">
        <references count="2">
          <reference field="0" count="1" selected="0">
            <x v="1"/>
          </reference>
          <reference field="4" count="0"/>
        </references>
      </pivotArea>
    </format>
    <format dxfId="294">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54:E25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301">
      <pivotArea type="topRight" dataOnly="0" labelOnly="1" outline="0" fieldPosition="0"/>
    </format>
    <format dxfId="302">
      <pivotArea type="topRight" dataOnly="0" labelOnly="1" outline="0" offset="B1" fieldPosition="0"/>
    </format>
    <format dxfId="303">
      <pivotArea collapsedLevelsAreSubtotals="1" fieldPosition="0">
        <references count="1">
          <reference field="3" count="0"/>
        </references>
      </pivotArea>
    </format>
    <format dxfId="304">
      <pivotArea dataOnly="0" labelOnly="1" fieldPosition="0">
        <references count="1">
          <reference field="0" count="0"/>
        </references>
      </pivotArea>
    </format>
    <format dxfId="305">
      <pivotArea dataOnly="0" labelOnly="1" grandCol="1" outline="0" fieldPosition="0"/>
    </format>
    <format dxfId="306">
      <pivotArea collapsedLevelsAreSubtotals="1" fieldPosition="0">
        <references count="1">
          <reference field="3" count="0"/>
        </references>
      </pivotArea>
    </format>
    <format dxfId="307">
      <pivotArea grandRow="1" outline="0" collapsedLevelsAreSubtotals="1" fieldPosition="0"/>
    </format>
    <format dxfId="308">
      <pivotArea outline="0" collapsedLevelsAreSubtotals="1" fieldPosition="0"/>
    </format>
  </formats>
  <chartFormats count="2">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84:E191"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309">
      <pivotArea type="topRight" dataOnly="0" labelOnly="1" outline="0" fieldPosition="0"/>
    </format>
    <format dxfId="310">
      <pivotArea type="topRight" dataOnly="0" labelOnly="1" outline="0" offset="B1" fieldPosition="0"/>
    </format>
    <format dxfId="311">
      <pivotArea collapsedLevelsAreSubtotals="1" fieldPosition="0">
        <references count="1">
          <reference field="2" count="0"/>
        </references>
      </pivotArea>
    </format>
    <format dxfId="312">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52:E36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757">
      <pivotArea type="topRight" dataOnly="0" labelOnly="1" outline="0" fieldPosition="0"/>
    </format>
    <format dxfId="756">
      <pivotArea type="topRight" dataOnly="0" labelOnly="1" outline="0" offset="B1" fieldPosition="0"/>
    </format>
    <format dxfId="7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598:E603"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760">
      <pivotArea type="topRight" dataOnly="0" labelOnly="1" outline="0" fieldPosition="0"/>
    </format>
    <format dxfId="759">
      <pivotArea type="topRight" dataOnly="0" labelOnly="1" outline="0" offset="B1" fieldPosition="0"/>
    </format>
    <format dxfId="758">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8:E449"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2">
    <field x="7"/>
    <field x="5"/>
  </rowFields>
  <rowItems count="10">
    <i>
      <x/>
    </i>
    <i r="1">
      <x/>
    </i>
    <i r="1">
      <x v="1"/>
    </i>
    <i>
      <x v="1"/>
    </i>
    <i r="1">
      <x/>
    </i>
    <i r="1">
      <x v="1"/>
    </i>
    <i>
      <x v="2"/>
    </i>
    <i r="1">
      <x/>
    </i>
    <i r="1">
      <x v="1"/>
    </i>
    <i t="grand">
      <x/>
    </i>
  </rowItems>
  <colFields count="1">
    <field x="0"/>
  </colFields>
  <colItems count="3">
    <i>
      <x/>
    </i>
    <i>
      <x v="1"/>
    </i>
    <i t="grand">
      <x/>
    </i>
  </colItems>
  <dataFields count="1">
    <dataField name="Promedio de Monthly Income" fld="20" subtotal="average" baseField="7" baseItem="0" numFmtId="43"/>
  </dataFields>
  <formats count="4">
    <format dxfId="763">
      <pivotArea type="topRight" dataOnly="0" labelOnly="1" outline="0" fieldPosition="0"/>
    </format>
    <format dxfId="762">
      <pivotArea type="topRight" dataOnly="0" labelOnly="1" outline="0" offset="B1" fieldPosition="0"/>
    </format>
    <format dxfId="761">
      <pivotArea outline="0" collapsedLevelsAreSubtotals="1" fieldPosition="0"/>
    </format>
    <format dxfId="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52:K36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5">
    <format dxfId="767">
      <pivotArea type="topRight" dataOnly="0" labelOnly="1" outline="0" fieldPosition="0"/>
    </format>
    <format dxfId="766">
      <pivotArea type="topRight" dataOnly="0" labelOnly="1" outline="0" offset="B1" fieldPosition="0"/>
    </format>
    <format dxfId="765">
      <pivotArea outline="0" collapsedLevelsAreSubtotals="1" fieldPosition="0"/>
    </format>
    <format dxfId="764">
      <pivotArea outline="0" fieldPosition="0">
        <references count="1">
          <reference field="4294967294" count="1">
            <x v="0"/>
          </reference>
        </references>
      </pivotArea>
    </format>
    <format dxfId="289">
      <pivotArea collapsedLevelsAreSubtotals="1" fieldPosition="0">
        <references count="2">
          <reference field="0" count="1" selected="0">
            <x v="1"/>
          </reference>
          <reference field="6" count="4">
            <x v="0"/>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770">
      <pivotArea type="topRight" dataOnly="0" labelOnly="1" outline="0" fieldPosition="0"/>
    </format>
    <format dxfId="769">
      <pivotArea type="topRight" dataOnly="0" labelOnly="1" outline="0" offset="B1" fieldPosition="0"/>
    </format>
    <format dxfId="768">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210:E216"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776">
      <pivotArea type="topRight" dataOnly="0" labelOnly="1" outline="0" fieldPosition="0"/>
    </format>
    <format dxfId="775">
      <pivotArea type="topRight" dataOnly="0" labelOnly="1" outline="0" offset="B1" fieldPosition="0"/>
    </format>
    <format dxfId="774">
      <pivotArea collapsedLevelsAreSubtotals="1" fieldPosition="0">
        <references count="1">
          <reference field="3" count="0"/>
        </references>
      </pivotArea>
    </format>
    <format dxfId="773">
      <pivotArea outline="0" collapsedLevelsAreSubtotals="1" fieldPosition="0"/>
    </format>
    <format dxfId="772">
      <pivotArea dataOnly="0" labelOnly="1" fieldPosition="0">
        <references count="1">
          <reference field="0" count="0"/>
        </references>
      </pivotArea>
    </format>
    <format dxfId="7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106:E113"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779">
      <pivotArea type="topRight" dataOnly="0" labelOnly="1" outline="0" fieldPosition="0"/>
    </format>
    <format dxfId="778">
      <pivotArea type="topRight" dataOnly="0" labelOnly="1" outline="0" offset="B1" fieldPosition="0"/>
    </format>
    <format dxfId="777">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25:K430"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783">
      <pivotArea type="topRight" dataOnly="0" labelOnly="1" outline="0" fieldPosition="0"/>
    </format>
    <format dxfId="782">
      <pivotArea type="topRight" dataOnly="0" labelOnly="1" outline="0" offset="B1" fieldPosition="0"/>
    </format>
    <format dxfId="781">
      <pivotArea outline="0" collapsedLevelsAreSubtotals="1" fieldPosition="0"/>
    </format>
    <format dxfId="78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6F1DB8-3F35-468A-BED6-EB98CAC43341}" name="TablaDinámica2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Género" colHeaderCaption="Abandono">
  <location ref="G86:J90"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Since Last Promotion" fld="31" subtotal="average" baseField="5" baseItem="0"/>
  </dataFields>
  <formats count="3">
    <format dxfId="790">
      <pivotArea type="topRight" dataOnly="0" labelOnly="1" outline="0" fieldPosition="0"/>
    </format>
    <format dxfId="789">
      <pivotArea type="topRight" dataOnly="0" labelOnly="1" outline="0" offset="B1" fieldPosition="0"/>
    </format>
    <format dxfId="788">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07:E51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793">
      <pivotArea type="topRight" dataOnly="0" labelOnly="1" outline="0" fieldPosition="0"/>
    </format>
    <format dxfId="792">
      <pivotArea type="topRight" dataOnly="0" labelOnly="1" outline="0" offset="B1" fieldPosition="0"/>
    </format>
    <format dxfId="7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796">
      <pivotArea type="topRight" dataOnly="0" labelOnly="1" outline="0" fieldPosition="0"/>
    </format>
    <format dxfId="795">
      <pivotArea type="topRight" dataOnly="0" labelOnly="1" outline="0" offset="B1" fieldPosition="0"/>
    </format>
    <format dxfId="79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58:E165"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800">
      <pivotArea type="topRight" dataOnly="0" labelOnly="1" outline="0" fieldPosition="0"/>
    </format>
    <format dxfId="799">
      <pivotArea type="topRight" dataOnly="0" labelOnly="1" outline="0" offset="B1" fieldPosition="0"/>
    </format>
    <format dxfId="798">
      <pivotArea collapsedLevelsAreSubtotals="1" fieldPosition="0">
        <references count="1">
          <reference field="2" count="0"/>
        </references>
      </pivotArea>
    </format>
    <format dxfId="797">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07:K51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804">
      <pivotArea type="topRight" dataOnly="0" labelOnly="1" outline="0" fieldPosition="0"/>
    </format>
    <format dxfId="803">
      <pivotArea type="topRight" dataOnly="0" labelOnly="1" outline="0" offset="B1" fieldPosition="0"/>
    </format>
    <format dxfId="802">
      <pivotArea outline="0" collapsedLevelsAreSubtotals="1" fieldPosition="0"/>
    </format>
    <format dxfId="80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77:E28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807">
      <pivotArea type="topRight" dataOnly="0" labelOnly="1" outline="0" fieldPosition="0"/>
    </format>
    <format dxfId="806">
      <pivotArea type="topRight" dataOnly="0" labelOnly="1" outline="0" offset="B1" fieldPosition="0"/>
    </format>
    <format dxfId="8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34:E141"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811">
      <pivotArea type="topRight" dataOnly="0" labelOnly="1" outline="0" fieldPosition="0"/>
    </format>
    <format dxfId="810">
      <pivotArea type="topRight" dataOnly="0" labelOnly="1" outline="0" offset="B1" fieldPosition="0"/>
    </format>
    <format dxfId="809">
      <pivotArea collapsedLevelsAreSubtotals="1" fieldPosition="0">
        <references count="1">
          <reference field="2" count="0"/>
        </references>
      </pivotArea>
    </format>
    <format dxfId="80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77:K28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5">
    <format dxfId="815">
      <pivotArea type="topRight" dataOnly="0" labelOnly="1" outline="0" fieldPosition="0"/>
    </format>
    <format dxfId="814">
      <pivotArea type="topRight" dataOnly="0" labelOnly="1" outline="0" offset="B1" fieldPosition="0"/>
    </format>
    <format dxfId="813">
      <pivotArea outline="0" fieldPosition="0">
        <references count="1">
          <reference field="4294967294" count="1">
            <x v="0"/>
          </reference>
        </references>
      </pivotArea>
    </format>
    <format dxfId="812">
      <pivotArea outline="0" collapsedLevelsAreSubtotals="1" fieldPosition="0"/>
    </format>
    <format dxfId="300">
      <pivotArea collapsedLevelsAreSubtotals="1" fieldPosition="0">
        <references count="2">
          <reference field="0"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5F49F07-3B17-45CC-BD16-07ADA58B560B}" name="TablaDinámica3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Género" colHeaderCaption="Abandono">
  <location ref="B86:E90"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818">
      <pivotArea type="topRight" dataOnly="0" labelOnly="1" outline="0" fieldPosition="0"/>
    </format>
    <format dxfId="817">
      <pivotArea type="topRight" dataOnly="0" labelOnly="1" outline="0" offset="B1" fieldPosition="0"/>
    </format>
    <format dxfId="816">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76:E387"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15">
    <format dxfId="822">
      <pivotArea type="topRight" dataOnly="0" labelOnly="1" outline="0" fieldPosition="0"/>
    </format>
    <format dxfId="821">
      <pivotArea type="topRight" dataOnly="0" labelOnly="1" outline="0" offset="B1" fieldPosition="0"/>
    </format>
    <format dxfId="820">
      <pivotArea outline="0" collapsedLevelsAreSubtotals="1" fieldPosition="0"/>
    </format>
    <format dxfId="819">
      <pivotArea collapsedLevelsAreSubtotals="1" fieldPosition="0">
        <references count="2">
          <reference field="0" count="1" selected="0">
            <x v="1"/>
          </reference>
          <reference field="6" count="3">
            <x v="3"/>
            <x v="4"/>
            <x v="5"/>
          </reference>
        </references>
      </pivotArea>
    </format>
    <format dxfId="288">
      <pivotArea collapsedLevelsAreSubtotals="1" fieldPosition="0">
        <references count="2">
          <reference field="0" count="1" selected="0">
            <x v="1"/>
          </reference>
          <reference field="6" count="2">
            <x v="4"/>
            <x v="5"/>
          </reference>
        </references>
      </pivotArea>
    </format>
    <format dxfId="287">
      <pivotArea outline="0" collapsedLevelsAreSubtotals="1" fieldPosition="0"/>
    </format>
    <format dxfId="286">
      <pivotArea collapsedLevelsAreSubtotals="1" fieldPosition="0">
        <references count="2">
          <reference field="0" count="1" selected="0">
            <x v="1"/>
          </reference>
          <reference field="6" count="1">
            <x v="2"/>
          </reference>
        </references>
      </pivotArea>
    </format>
    <format dxfId="285">
      <pivotArea collapsedLevelsAreSubtotals="1" fieldPosition="0">
        <references count="2">
          <reference field="0" count="1" selected="0">
            <x v="1"/>
          </reference>
          <reference field="6" count="1">
            <x v="8"/>
          </reference>
        </references>
      </pivotArea>
    </format>
    <format dxfId="284">
      <pivotArea collapsedLevelsAreSubtotals="1" fieldPosition="0">
        <references count="2">
          <reference field="0" count="1" selected="0">
            <x v="1"/>
          </reference>
          <reference field="6" count="1">
            <x v="6"/>
          </reference>
        </references>
      </pivotArea>
    </format>
    <format dxfId="283">
      <pivotArea collapsedLevelsAreSubtotals="1" fieldPosition="0">
        <references count="2">
          <reference field="0" count="1" selected="0">
            <x v="1"/>
          </reference>
          <reference field="6" count="1">
            <x v="1"/>
          </reference>
        </references>
      </pivotArea>
    </format>
    <format dxfId="282">
      <pivotArea collapsedLevelsAreSubtotals="1" fieldPosition="0">
        <references count="2">
          <reference field="0" count="1" selected="0">
            <x v="1"/>
          </reference>
          <reference field="6" count="1">
            <x v="0"/>
          </reference>
        </references>
      </pivotArea>
    </format>
    <format dxfId="281">
      <pivotArea collapsedLevelsAreSubtotals="1" fieldPosition="0">
        <references count="2">
          <reference field="0" count="1" selected="0">
            <x v="1"/>
          </reference>
          <reference field="6" count="1">
            <x v="4"/>
          </reference>
        </references>
      </pivotArea>
    </format>
    <format dxfId="280">
      <pivotArea collapsedLevelsAreSubtotals="1" fieldPosition="0">
        <references count="2">
          <reference field="0" count="1" selected="0">
            <x v="1"/>
          </reference>
          <reference field="6" count="1">
            <x v="7"/>
          </reference>
        </references>
      </pivotArea>
    </format>
    <format dxfId="279">
      <pivotArea collapsedLevelsAreSubtotals="1" fieldPosition="0">
        <references count="2">
          <reference field="0" count="1" selected="0">
            <x v="1"/>
          </reference>
          <reference field="6" count="1">
            <x v="5"/>
          </reference>
        </references>
      </pivotArea>
    </format>
    <format dxfId="278">
      <pivotArea collapsedLevelsAreSubtotals="1" fieldPosition="0">
        <references count="2">
          <reference field="0" count="1" selected="0">
            <x v="1"/>
          </reference>
          <reference field="6" count="1">
            <x v="3"/>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75:E47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825">
      <pivotArea type="topRight" dataOnly="0" labelOnly="1" outline="0" fieldPosition="0"/>
    </format>
    <format dxfId="824">
      <pivotArea type="topRight" dataOnly="0" labelOnly="1" outline="0" offset="B1" fieldPosition="0"/>
    </format>
    <format dxfId="8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25:E430"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832">
      <pivotArea type="topRight" dataOnly="0" labelOnly="1" outline="0" fieldPosition="0"/>
    </format>
    <format dxfId="831">
      <pivotArea type="topRight" dataOnly="0" labelOnly="1" outline="0" offset="B1" fieldPosition="0"/>
    </format>
    <format dxfId="8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75:K47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836">
      <pivotArea type="topRight" dataOnly="0" labelOnly="1" outline="0" fieldPosition="0"/>
    </format>
    <format dxfId="835">
      <pivotArea type="topRight" dataOnly="0" labelOnly="1" outline="0" offset="B1" fieldPosition="0"/>
    </format>
    <format dxfId="834">
      <pivotArea outline="0" collapsedLevelsAreSubtotals="1" fieldPosition="0"/>
    </format>
    <format dxfId="83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74:E579"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839">
      <pivotArea type="topRight" dataOnly="0" labelOnly="1" outline="0" fieldPosition="0"/>
    </format>
    <format dxfId="838">
      <pivotArea type="topRight" dataOnly="0" labelOnly="1" outline="0" offset="B1" fieldPosition="0"/>
    </format>
    <format dxfId="8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29:E23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847">
      <pivotArea type="topRight" dataOnly="0" labelOnly="1" outline="0" fieldPosition="0"/>
    </format>
    <format dxfId="846">
      <pivotArea type="topRight" dataOnly="0" labelOnly="1" outline="0" offset="B1" fieldPosition="0"/>
    </format>
    <format dxfId="845">
      <pivotArea collapsedLevelsAreSubtotals="1" fieldPosition="0">
        <references count="1">
          <reference field="3" count="0"/>
        </references>
      </pivotArea>
    </format>
    <format dxfId="844">
      <pivotArea outline="0" collapsedLevelsAreSubtotals="1" fieldPosition="0"/>
    </format>
    <format dxfId="843">
      <pivotArea dataOnly="0" labelOnly="1" fieldPosition="0">
        <references count="1">
          <reference field="0" count="0"/>
        </references>
      </pivotArea>
    </format>
    <format dxfId="842">
      <pivotArea dataOnly="0" labelOnly="1" grandCol="1" outline="0" fieldPosition="0"/>
    </format>
    <format dxfId="841">
      <pivotArea collapsedLevelsAreSubtotals="1" fieldPosition="0">
        <references count="1">
          <reference field="3" count="0"/>
        </references>
      </pivotArea>
    </format>
    <format dxfId="840">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74:K579"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851">
      <pivotArea type="topRight" dataOnly="0" labelOnly="1" outline="0" fieldPosition="0"/>
    </format>
    <format dxfId="850">
      <pivotArea type="topRight" dataOnly="0" labelOnly="1" outline="0" offset="B1" fieldPosition="0"/>
    </format>
    <format dxfId="849">
      <pivotArea outline="0" collapsedLevelsAreSubtotals="1" fieldPosition="0"/>
    </format>
    <format dxfId="8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26:E533"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856">
      <pivotArea type="topRight" dataOnly="0" labelOnly="1" outline="0" fieldPosition="0"/>
    </format>
    <format dxfId="855">
      <pivotArea type="topRight" dataOnly="0" labelOnly="1" outline="0" offset="B1" fieldPosition="0"/>
    </format>
    <format dxfId="854">
      <pivotArea outline="0" collapsedLevelsAreSubtotals="1" fieldPosition="0"/>
    </format>
    <format dxfId="853">
      <pivotArea outline="0" collapsedLevelsAreSubtotals="1" fieldPosition="0"/>
    </format>
    <format dxfId="85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210:K216"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863">
      <pivotArea type="topRight" dataOnly="0" labelOnly="1" outline="0" fieldPosition="0"/>
    </format>
    <format dxfId="862">
      <pivotArea type="topRight" dataOnly="0" labelOnly="1" outline="0" offset="B1" fieldPosition="0"/>
    </format>
    <format dxfId="861">
      <pivotArea collapsedLevelsAreSubtotals="1" fieldPosition="0">
        <references count="1">
          <reference field="3" count="0"/>
        </references>
      </pivotArea>
    </format>
    <format dxfId="860">
      <pivotArea outline="0" fieldPosition="0">
        <references count="1">
          <reference field="4294967294" count="1">
            <x v="0"/>
          </reference>
        </references>
      </pivotArea>
    </format>
    <format dxfId="859">
      <pivotArea outline="0" collapsedLevelsAreSubtotals="1" fieldPosition="0"/>
    </format>
    <format dxfId="858">
      <pivotArea dataOnly="0" labelOnly="1" fieldPosition="0">
        <references count="1">
          <reference field="0" count="0"/>
        </references>
      </pivotArea>
    </format>
    <format dxfId="8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93:E30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5">
    <format dxfId="295">
      <pivotArea type="topRight" dataOnly="0" labelOnly="1" outline="0" fieldPosition="0"/>
    </format>
    <format dxfId="296">
      <pivotArea type="topRight" dataOnly="0" labelOnly="1" outline="0" offset="B1" fieldPosition="0"/>
    </format>
    <format dxfId="297">
      <pivotArea outline="0" collapsedLevelsAreSubtotals="1" fieldPosition="0"/>
    </format>
    <format dxfId="298">
      <pivotArea collapsedLevelsAreSubtotals="1" fieldPosition="0">
        <references count="2">
          <reference field="0" count="1" selected="0">
            <x v="1"/>
          </reference>
          <reference field="4" count="0"/>
        </references>
      </pivotArea>
    </format>
    <format dxfId="29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865">
      <pivotArea type="topRight" dataOnly="0" labelOnly="1" outline="0" fieldPosition="0"/>
    </format>
    <format dxfId="864">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3">
    <format dxfId="877">
      <pivotArea type="topRight" dataOnly="0" labelOnly="1" outline="0" fieldPosition="0"/>
    </format>
    <format dxfId="876">
      <pivotArea type="topRight" dataOnly="0" labelOnly="1" outline="0" offset="B1" fieldPosition="0"/>
    </format>
    <format dxfId="875">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106:K113"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881">
      <pivotArea type="topRight" dataOnly="0" labelOnly="1" outline="0" fieldPosition="0"/>
    </format>
    <format dxfId="880">
      <pivotArea type="topRight" dataOnly="0" labelOnly="1" outline="0" offset="B1" fieldPosition="0"/>
    </format>
    <format dxfId="879">
      <pivotArea outline="0" fieldPosition="0">
        <references count="1">
          <reference field="4294967294" count="1">
            <x v="0"/>
          </reference>
        </references>
      </pivotArea>
    </format>
    <format dxfId="878">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598:K603"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885">
      <pivotArea type="topRight" dataOnly="0" labelOnly="1" outline="0" fieldPosition="0"/>
    </format>
    <format dxfId="884">
      <pivotArea type="topRight" dataOnly="0" labelOnly="1" outline="0" offset="B1" fieldPosition="0"/>
    </format>
    <format dxfId="883">
      <pivotArea outline="0" collapsedLevelsAreSubtotals="1" fieldPosition="0"/>
    </format>
    <format dxfId="88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483">
      <pivotArea type="all" dataOnly="0" outline="0" fieldPosition="0"/>
    </format>
    <format dxfId="482">
      <pivotArea outline="0" collapsedLevelsAreSubtotals="1" fieldPosition="0"/>
    </format>
    <format dxfId="481">
      <pivotArea field="9" type="button" dataOnly="0" labelOnly="1" outline="0"/>
    </format>
    <format dxfId="480">
      <pivotArea dataOnly="0" labelOnly="1" grandRow="1" outline="0" fieldPosition="0"/>
    </format>
    <format dxfId="479">
      <pivotArea dataOnly="0" labelOnly="1" outline="0" axis="axisValues" fieldPosition="0"/>
    </format>
    <format dxfId="478">
      <pivotArea type="all" dataOnly="0" outline="0" fieldPosition="0"/>
    </format>
    <format dxfId="477">
      <pivotArea outline="0" collapsedLevelsAreSubtotals="1" fieldPosition="0"/>
    </format>
    <format dxfId="476">
      <pivotArea field="9" type="button" dataOnly="0" labelOnly="1" outline="0"/>
    </format>
    <format dxfId="475">
      <pivotArea dataOnly="0" labelOnly="1" grandRow="1" outline="0" fieldPosition="0"/>
    </format>
    <format dxfId="474">
      <pivotArea dataOnly="0" labelOnly="1" outline="0" axis="axisValues" fieldPosition="0"/>
    </format>
    <format dxfId="473">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495">
      <pivotArea type="all" dataOnly="0" outline="0" fieldPosition="0"/>
    </format>
    <format dxfId="494">
      <pivotArea outline="0" collapsedLevelsAreSubtotals="1" fieldPosition="0"/>
    </format>
    <format dxfId="493">
      <pivotArea field="9" type="button" dataOnly="0" labelOnly="1" outline="0"/>
    </format>
    <format dxfId="492">
      <pivotArea dataOnly="0" labelOnly="1" grandRow="1" outline="0" fieldPosition="0"/>
    </format>
    <format dxfId="491">
      <pivotArea dataOnly="0" labelOnly="1" outline="0" axis="axisValues" fieldPosition="0"/>
    </format>
    <format dxfId="490">
      <pivotArea type="all" dataOnly="0" outline="0" fieldPosition="0"/>
    </format>
    <format dxfId="489">
      <pivotArea outline="0" collapsedLevelsAreSubtotals="1" fieldPosition="0"/>
    </format>
    <format dxfId="488">
      <pivotArea field="9" type="button" dataOnly="0" labelOnly="1" outline="0"/>
    </format>
    <format dxfId="487">
      <pivotArea dataOnly="0" labelOnly="1" grandRow="1" outline="0" fieldPosition="0"/>
    </format>
    <format dxfId="486">
      <pivotArea dataOnly="0" labelOnly="1" outline="0" axis="axisValues" fieldPosition="0"/>
    </format>
    <format dxfId="485">
      <pivotArea grandRow="1" outline="0" collapsedLevelsAreSubtotals="1" fieldPosition="0"/>
    </format>
    <format dxfId="484">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507">
      <pivotArea type="all" dataOnly="0" outline="0" fieldPosition="0"/>
    </format>
    <format dxfId="506">
      <pivotArea outline="0" collapsedLevelsAreSubtotals="1" fieldPosition="0"/>
    </format>
    <format dxfId="505">
      <pivotArea field="9" type="button" dataOnly="0" labelOnly="1" outline="0"/>
    </format>
    <format dxfId="504">
      <pivotArea dataOnly="0" labelOnly="1" grandRow="1" outline="0" fieldPosition="0"/>
    </format>
    <format dxfId="503">
      <pivotArea dataOnly="0" labelOnly="1" outline="0" axis="axisValues" fieldPosition="0"/>
    </format>
    <format dxfId="502">
      <pivotArea type="all" dataOnly="0" outline="0" fieldPosition="0"/>
    </format>
    <format dxfId="501">
      <pivotArea outline="0" collapsedLevelsAreSubtotals="1" fieldPosition="0"/>
    </format>
    <format dxfId="500">
      <pivotArea field="9" type="button" dataOnly="0" labelOnly="1" outline="0"/>
    </format>
    <format dxfId="499">
      <pivotArea dataOnly="0" labelOnly="1" grandRow="1" outline="0" fieldPosition="0"/>
    </format>
    <format dxfId="498">
      <pivotArea dataOnly="0" labelOnly="1" outline="0" axis="axisValues" fieldPosition="0"/>
    </format>
    <format dxfId="497">
      <pivotArea grandRow="1" outline="0" collapsedLevelsAreSubtotals="1" fieldPosition="0"/>
    </format>
    <format dxfId="496">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522">
      <pivotArea type="all" dataOnly="0" outline="0" fieldPosition="0"/>
    </format>
    <format dxfId="521">
      <pivotArea outline="0" collapsedLevelsAreSubtotals="1" fieldPosition="0"/>
    </format>
    <format dxfId="520">
      <pivotArea field="9" type="button" dataOnly="0" labelOnly="1" outline="0"/>
    </format>
    <format dxfId="519">
      <pivotArea dataOnly="0" labelOnly="1" grandRow="1" outline="0" fieldPosition="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9" type="button" dataOnly="0" labelOnly="1" outline="0"/>
    </format>
    <format dxfId="514">
      <pivotArea dataOnly="0" labelOnly="1" grandRow="1" outline="0" fieldPosition="0"/>
    </format>
    <format dxfId="513">
      <pivotArea dataOnly="0" labelOnly="1" outline="0" axis="axisValues" fieldPosition="0"/>
    </format>
    <format dxfId="512">
      <pivotArea grandRow="1" outline="0" collapsedLevelsAreSubtotals="1" fieldPosition="0"/>
    </format>
    <format dxfId="511">
      <pivotArea collapsedLevelsAreSubtotals="1" fieldPosition="0">
        <references count="1">
          <reference field="31" count="15">
            <x v="0"/>
            <x v="1"/>
            <x v="2"/>
            <x v="3"/>
            <x v="4"/>
            <x v="5"/>
            <x v="6"/>
            <x v="7"/>
            <x v="8"/>
            <x v="9"/>
            <x v="10"/>
            <x v="11"/>
            <x v="12"/>
            <x v="13"/>
            <x v="14"/>
          </reference>
        </references>
      </pivotArea>
    </format>
    <format dxfId="510">
      <pivotArea dataOnly="0" labelOnly="1" fieldPosition="0">
        <references count="1">
          <reference field="31" count="15">
            <x v="0"/>
            <x v="1"/>
            <x v="2"/>
            <x v="3"/>
            <x v="4"/>
            <x v="5"/>
            <x v="6"/>
            <x v="7"/>
            <x v="8"/>
            <x v="9"/>
            <x v="10"/>
            <x v="11"/>
            <x v="12"/>
            <x v="13"/>
            <x v="14"/>
          </reference>
        </references>
      </pivotArea>
    </format>
    <format dxfId="509">
      <pivotArea collapsedLevelsAreSubtotals="1" fieldPosition="0">
        <references count="1">
          <reference field="31" count="1">
            <x v="15"/>
          </reference>
        </references>
      </pivotArea>
    </format>
    <format dxfId="508">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538">
      <pivotArea type="all" dataOnly="0" outline="0" fieldPosition="0"/>
    </format>
    <format dxfId="537">
      <pivotArea outline="0" collapsedLevelsAreSubtotals="1" fieldPosition="0"/>
    </format>
    <format dxfId="536">
      <pivotArea field="9" type="button" dataOnly="0" labelOnly="1" outline="0" axis="axisRow" fieldPosition="0"/>
    </format>
    <format dxfId="535">
      <pivotArea dataOnly="0" labelOnly="1" fieldPosition="0">
        <references count="1">
          <reference field="9" count="0"/>
        </references>
      </pivotArea>
    </format>
    <format dxfId="534">
      <pivotArea dataOnly="0" labelOnly="1" grandRow="1" outline="0" fieldPosition="0"/>
    </format>
    <format dxfId="533">
      <pivotArea dataOnly="0" labelOnly="1" outline="0" axis="axisValues" fieldPosition="0"/>
    </format>
    <format dxfId="532">
      <pivotArea type="all" dataOnly="0" outline="0" fieldPosition="0"/>
    </format>
    <format dxfId="531">
      <pivotArea outline="0" collapsedLevelsAreSubtotals="1" fieldPosition="0"/>
    </format>
    <format dxfId="530">
      <pivotArea field="9" type="button" dataOnly="0" labelOnly="1" outline="0" axis="axisRow" fieldPosition="0"/>
    </format>
    <format dxfId="529">
      <pivotArea dataOnly="0" labelOnly="1" grandRow="1" outline="0" fieldPosition="0"/>
    </format>
    <format dxfId="528">
      <pivotArea dataOnly="0" labelOnly="1" outline="0" axis="axisValues" fieldPosition="0"/>
    </format>
    <format dxfId="527">
      <pivotArea collapsedLevelsAreSubtotals="1" fieldPosition="0">
        <references count="1">
          <reference field="9" count="0"/>
        </references>
      </pivotArea>
    </format>
    <format dxfId="526">
      <pivotArea dataOnly="0" labelOnly="1" fieldPosition="0">
        <references count="1">
          <reference field="9" count="0"/>
        </references>
      </pivotArea>
    </format>
    <format dxfId="525">
      <pivotArea collapsedLevelsAreSubtotals="1" fieldPosition="0">
        <references count="1">
          <reference field="9" count="0"/>
        </references>
      </pivotArea>
    </format>
    <format dxfId="524">
      <pivotArea dataOnly="0" labelOnly="1" fieldPosition="0">
        <references count="1">
          <reference field="9" count="0"/>
        </references>
      </pivotArea>
    </format>
    <format dxfId="523">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550">
      <pivotArea type="all" dataOnly="0" outline="0" fieldPosition="0"/>
    </format>
    <format dxfId="549">
      <pivotArea outline="0" collapsedLevelsAreSubtotals="1" fieldPosition="0"/>
    </format>
    <format dxfId="548">
      <pivotArea field="9" type="button" dataOnly="0" labelOnly="1" outline="0"/>
    </format>
    <format dxfId="547">
      <pivotArea dataOnly="0" labelOnly="1" grandRow="1" outline="0" fieldPosition="0"/>
    </format>
    <format dxfId="546">
      <pivotArea dataOnly="0" labelOnly="1" outline="0" axis="axisValues" fieldPosition="0"/>
    </format>
    <format dxfId="545">
      <pivotArea type="all" dataOnly="0" outline="0" fieldPosition="0"/>
    </format>
    <format dxfId="544">
      <pivotArea outline="0" collapsedLevelsAreSubtotals="1" fieldPosition="0"/>
    </format>
    <format dxfId="543">
      <pivotArea field="9" type="button" dataOnly="0" labelOnly="1" outline="0"/>
    </format>
    <format dxfId="542">
      <pivotArea dataOnly="0" labelOnly="1" grandRow="1" outline="0" fieldPosition="0"/>
    </format>
    <format dxfId="541">
      <pivotArea dataOnly="0" labelOnly="1" outline="0" axis="axisValues" fieldPosition="0"/>
    </format>
    <format dxfId="540">
      <pivotArea grandRow="1" outline="0" collapsedLevelsAreSubtotals="1" fieldPosition="0"/>
    </format>
    <format dxfId="539">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DAE5052F-7E8C-440C-AFAF-C9F724C96779}" name="TablaDinámica3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CF age Band">
  <location ref="P32:S39" firstHeaderRow="1" firstDataRow="2" firstDataCol="1"/>
  <pivotFields count="33">
    <pivotField axis="axisCol" showAll="0">
      <items count="3">
        <item x="1"/>
        <item x="0"/>
        <item t="default"/>
      </items>
    </pivotField>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CF_age band" fld="2" subtotal="count" baseField="2" baseItem="0"/>
  </dataFields>
  <formats count="12">
    <format dxfId="562">
      <pivotArea type="all" dataOnly="0" outline="0" fieldPosition="0"/>
    </format>
    <format dxfId="561">
      <pivotArea outline="0" collapsedLevelsAreSubtotals="1" fieldPosition="0"/>
    </format>
    <format dxfId="560">
      <pivotArea field="9" type="button" dataOnly="0" labelOnly="1" outline="0"/>
    </format>
    <format dxfId="559">
      <pivotArea dataOnly="0" labelOnly="1" grandRow="1" outline="0" fieldPosition="0"/>
    </format>
    <format dxfId="558">
      <pivotArea dataOnly="0" labelOnly="1" outline="0" axis="axisValues" fieldPosition="0"/>
    </format>
    <format dxfId="557">
      <pivotArea type="all" dataOnly="0" outline="0" fieldPosition="0"/>
    </format>
    <format dxfId="556">
      <pivotArea outline="0" collapsedLevelsAreSubtotals="1" fieldPosition="0"/>
    </format>
    <format dxfId="555">
      <pivotArea field="9" type="button" dataOnly="0" labelOnly="1" outline="0"/>
    </format>
    <format dxfId="554">
      <pivotArea dataOnly="0" labelOnly="1" grandRow="1" outline="0" fieldPosition="0"/>
    </format>
    <format dxfId="553">
      <pivotArea dataOnly="0" labelOnly="1" outline="0" axis="axisValues" fieldPosition="0"/>
    </format>
    <format dxfId="552">
      <pivotArea grandRow="1" outline="0" collapsedLevelsAreSubtotals="1" fieldPosition="0"/>
    </format>
    <format dxfId="551">
      <pivotArea collapsedLevelsAreSubtotals="1" fieldPosition="0">
        <references count="1">
          <reference field="2" count="0"/>
        </references>
      </pivotArea>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575">
      <pivotArea type="all" dataOnly="0" outline="0" fieldPosition="0"/>
    </format>
    <format dxfId="574">
      <pivotArea outline="0" collapsedLevelsAreSubtotals="1" fieldPosition="0"/>
    </format>
    <format dxfId="573">
      <pivotArea field="9" type="button" dataOnly="0" labelOnly="1" outline="0"/>
    </format>
    <format dxfId="572">
      <pivotArea dataOnly="0" labelOnly="1" grandRow="1" outline="0" fieldPosition="0"/>
    </format>
    <format dxfId="571">
      <pivotArea dataOnly="0" labelOnly="1" outline="0" axis="axisValues" fieldPosition="0"/>
    </format>
    <format dxfId="570">
      <pivotArea type="all" dataOnly="0" outline="0" fieldPosition="0"/>
    </format>
    <format dxfId="569">
      <pivotArea outline="0" collapsedLevelsAreSubtotals="1" fieldPosition="0"/>
    </format>
    <format dxfId="568">
      <pivotArea field="9" type="button" dataOnly="0" labelOnly="1" outline="0"/>
    </format>
    <format dxfId="567">
      <pivotArea dataOnly="0" labelOnly="1" grandRow="1" outline="0" fieldPosition="0"/>
    </format>
    <format dxfId="566">
      <pivotArea dataOnly="0" labelOnly="1" outline="0" axis="axisValues" fieldPosition="0"/>
    </format>
    <format dxfId="565">
      <pivotArea grandRow="1" outline="0" collapsedLevelsAreSubtotals="1" fieldPosition="0"/>
    </format>
    <format dxfId="564">
      <pivotArea collapsedLevelsAreSubtotals="1" fieldPosition="0">
        <references count="1">
          <reference field="15" count="0"/>
        </references>
      </pivotArea>
    </format>
    <format dxfId="563">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588">
      <pivotArea type="all" dataOnly="0" outline="0" fieldPosition="0"/>
    </format>
    <format dxfId="587">
      <pivotArea outline="0" collapsedLevelsAreSubtotals="1" fieldPosition="0"/>
    </format>
    <format dxfId="586">
      <pivotArea field="9" type="button" dataOnly="0" labelOnly="1" outline="0"/>
    </format>
    <format dxfId="585">
      <pivotArea dataOnly="0" labelOnly="1" grandRow="1" outline="0" fieldPosition="0"/>
    </format>
    <format dxfId="584">
      <pivotArea dataOnly="0" labelOnly="1" outline="0" axis="axisValues" fieldPosition="0"/>
    </format>
    <format dxfId="583">
      <pivotArea type="all" dataOnly="0" outline="0" fieldPosition="0"/>
    </format>
    <format dxfId="582">
      <pivotArea outline="0" collapsedLevelsAreSubtotals="1" fieldPosition="0"/>
    </format>
    <format dxfId="581">
      <pivotArea field="9" type="button" dataOnly="0" labelOnly="1" outline="0"/>
    </format>
    <format dxfId="580">
      <pivotArea dataOnly="0" labelOnly="1" grandRow="1" outline="0" fieldPosition="0"/>
    </format>
    <format dxfId="579">
      <pivotArea dataOnly="0" labelOnly="1" outline="0" axis="axisValues" fieldPosition="0"/>
    </format>
    <format dxfId="578">
      <pivotArea grandRow="1" outline="0" collapsedLevelsAreSubtotals="1" fieldPosition="0"/>
    </format>
    <format dxfId="577">
      <pivotArea collapsedLevelsAreSubtotals="1" fieldPosition="0">
        <references count="1">
          <reference field="23" count="0"/>
        </references>
      </pivotArea>
    </format>
    <format dxfId="576">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600">
      <pivotArea type="all" dataOnly="0" outline="0" fieldPosition="0"/>
    </format>
    <format dxfId="599">
      <pivotArea outline="0" collapsedLevelsAreSubtotals="1" fieldPosition="0"/>
    </format>
    <format dxfId="598">
      <pivotArea field="9" type="button" dataOnly="0" labelOnly="1" outline="0"/>
    </format>
    <format dxfId="597">
      <pivotArea dataOnly="0" labelOnly="1" grandRow="1" outline="0" fieldPosition="0"/>
    </format>
    <format dxfId="596">
      <pivotArea dataOnly="0" labelOnly="1" outline="0" axis="axisValues" fieldPosition="0"/>
    </format>
    <format dxfId="595">
      <pivotArea type="all" dataOnly="0" outline="0" fieldPosition="0"/>
    </format>
    <format dxfId="594">
      <pivotArea outline="0" collapsedLevelsAreSubtotals="1" fieldPosition="0"/>
    </format>
    <format dxfId="593">
      <pivotArea field="9" type="button" dataOnly="0" labelOnly="1" outline="0"/>
    </format>
    <format dxfId="592">
      <pivotArea dataOnly="0" labelOnly="1" grandRow="1" outline="0" fieldPosition="0"/>
    </format>
    <format dxfId="591">
      <pivotArea dataOnly="0" labelOnly="1" outline="0" axis="axisValues" fieldPosition="0"/>
    </format>
    <format dxfId="590">
      <pivotArea grandRow="1" outline="0" collapsedLevelsAreSubtotals="1" fieldPosition="0"/>
    </format>
    <format dxfId="589">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613">
      <pivotArea type="all" dataOnly="0" outline="0" fieldPosition="0"/>
    </format>
    <format dxfId="612">
      <pivotArea outline="0" collapsedLevelsAreSubtotals="1" fieldPosition="0"/>
    </format>
    <format dxfId="611">
      <pivotArea field="9" type="button" dataOnly="0" labelOnly="1" outline="0"/>
    </format>
    <format dxfId="610">
      <pivotArea dataOnly="0" labelOnly="1" grandRow="1" outline="0" fieldPosition="0"/>
    </format>
    <format dxfId="609">
      <pivotArea dataOnly="0" labelOnly="1" outline="0" axis="axisValues" fieldPosition="0"/>
    </format>
    <format dxfId="608">
      <pivotArea type="all" dataOnly="0" outline="0" fieldPosition="0"/>
    </format>
    <format dxfId="607">
      <pivotArea outline="0" collapsedLevelsAreSubtotals="1" fieldPosition="0"/>
    </format>
    <format dxfId="606">
      <pivotArea field="9" type="button" dataOnly="0" labelOnly="1" outline="0"/>
    </format>
    <format dxfId="605">
      <pivotArea dataOnly="0" labelOnly="1" grandRow="1" outline="0" fieldPosition="0"/>
    </format>
    <format dxfId="604">
      <pivotArea dataOnly="0" labelOnly="1" outline="0" axis="axisValues" fieldPosition="0"/>
    </format>
    <format dxfId="603">
      <pivotArea grandRow="1" outline="0" collapsedLevelsAreSubtotals="1" fieldPosition="0"/>
    </format>
    <format dxfId="602">
      <pivotArea collapsedLevelsAreSubtotals="1" fieldPosition="0">
        <references count="1">
          <reference field="22" count="0"/>
        </references>
      </pivotArea>
    </format>
    <format dxfId="601">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626">
      <pivotArea type="all" dataOnly="0" outline="0" fieldPosition="0"/>
    </format>
    <format dxfId="625">
      <pivotArea outline="0" collapsedLevelsAreSubtotals="1" fieldPosition="0"/>
    </format>
    <format dxfId="624">
      <pivotArea field="9" type="button" dataOnly="0" labelOnly="1" outline="0"/>
    </format>
    <format dxfId="623">
      <pivotArea dataOnly="0" labelOnly="1" grandRow="1" outline="0" fieldPosition="0"/>
    </format>
    <format dxfId="622">
      <pivotArea dataOnly="0" labelOnly="1" outline="0" axis="axisValues" fieldPosition="0"/>
    </format>
    <format dxfId="621">
      <pivotArea type="all" dataOnly="0" outline="0" fieldPosition="0"/>
    </format>
    <format dxfId="620">
      <pivotArea outline="0" collapsedLevelsAreSubtotals="1" fieldPosition="0"/>
    </format>
    <format dxfId="619">
      <pivotArea field="9" type="button" dataOnly="0" labelOnly="1" outline="0"/>
    </format>
    <format dxfId="618">
      <pivotArea dataOnly="0" labelOnly="1" grandRow="1" outline="0" fieldPosition="0"/>
    </format>
    <format dxfId="617">
      <pivotArea dataOnly="0" labelOnly="1" outline="0" axis="axisValues" fieldPosition="0"/>
    </format>
    <format dxfId="616">
      <pivotArea grandRow="1" outline="0" collapsedLevelsAreSubtotals="1" fieldPosition="0"/>
    </format>
    <format dxfId="615">
      <pivotArea collapsedLevelsAreSubtotals="1" fieldPosition="0">
        <references count="1">
          <reference field="19" count="0"/>
        </references>
      </pivotArea>
    </format>
    <format dxfId="614">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639">
      <pivotArea type="all" dataOnly="0" outline="0" fieldPosition="0"/>
    </format>
    <format dxfId="638">
      <pivotArea outline="0" collapsedLevelsAreSubtotals="1" fieldPosition="0"/>
    </format>
    <format dxfId="637">
      <pivotArea field="9" type="button" dataOnly="0" labelOnly="1" outline="0"/>
    </format>
    <format dxfId="636">
      <pivotArea dataOnly="0" labelOnly="1" grandRow="1" outline="0" fieldPosition="0"/>
    </format>
    <format dxfId="635">
      <pivotArea dataOnly="0" labelOnly="1" outline="0" axis="axisValues" fieldPosition="0"/>
    </format>
    <format dxfId="634">
      <pivotArea type="all" dataOnly="0" outline="0" fieldPosition="0"/>
    </format>
    <format dxfId="633">
      <pivotArea outline="0" collapsedLevelsAreSubtotals="1" fieldPosition="0"/>
    </format>
    <format dxfId="632">
      <pivotArea field="9" type="button" dataOnly="0" labelOnly="1" outline="0"/>
    </format>
    <format dxfId="631">
      <pivotArea dataOnly="0" labelOnly="1" grandRow="1" outline="0" fieldPosition="0"/>
    </format>
    <format dxfId="630">
      <pivotArea dataOnly="0" labelOnly="1" outline="0" axis="axisValues" fieldPosition="0"/>
    </format>
    <format dxfId="629">
      <pivotArea grandRow="1" outline="0" collapsedLevelsAreSubtotals="1" fieldPosition="0"/>
    </format>
    <format dxfId="628">
      <pivotArea collapsedLevelsAreSubtotals="1" fieldPosition="0">
        <references count="1">
          <reference field="24" count="0"/>
        </references>
      </pivotArea>
    </format>
    <format dxfId="627">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650">
      <pivotArea type="all" dataOnly="0" outline="0" fieldPosition="0"/>
    </format>
    <format dxfId="649">
      <pivotArea outline="0" collapsedLevelsAreSubtotals="1" fieldPosition="0"/>
    </format>
    <format dxfId="648">
      <pivotArea field="9" type="button" dataOnly="0" labelOnly="1" outline="0"/>
    </format>
    <format dxfId="647">
      <pivotArea dataOnly="0" labelOnly="1" grandRow="1" outline="0" fieldPosition="0"/>
    </format>
    <format dxfId="646">
      <pivotArea dataOnly="0" labelOnly="1" outline="0" axis="axisValues" fieldPosition="0"/>
    </format>
    <format dxfId="645">
      <pivotArea type="all" dataOnly="0" outline="0" fieldPosition="0"/>
    </format>
    <format dxfId="644">
      <pivotArea outline="0" collapsedLevelsAreSubtotals="1" fieldPosition="0"/>
    </format>
    <format dxfId="643">
      <pivotArea field="9" type="button" dataOnly="0" labelOnly="1" outline="0"/>
    </format>
    <format dxfId="642">
      <pivotArea dataOnly="0" labelOnly="1" grandRow="1" outline="0" fieldPosition="0"/>
    </format>
    <format dxfId="641">
      <pivotArea dataOnly="0" labelOnly="1" outline="0" axis="axisValues" fieldPosition="0"/>
    </format>
    <format dxfId="640">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665">
      <pivotArea type="all" dataOnly="0" outline="0" fieldPosition="0"/>
    </format>
    <format dxfId="664">
      <pivotArea outline="0" collapsedLevelsAreSubtotals="1" fieldPosition="0"/>
    </format>
    <format dxfId="663">
      <pivotArea field="9" type="button" dataOnly="0" labelOnly="1" outline="0"/>
    </format>
    <format dxfId="662">
      <pivotArea dataOnly="0" labelOnly="1" grandRow="1" outline="0" fieldPosition="0"/>
    </format>
    <format dxfId="661">
      <pivotArea dataOnly="0" labelOnly="1" outline="0" axis="axisValues" fieldPosition="0"/>
    </format>
    <format dxfId="660">
      <pivotArea type="all" dataOnly="0" outline="0" fieldPosition="0"/>
    </format>
    <format dxfId="659">
      <pivotArea outline="0" collapsedLevelsAreSubtotals="1" fieldPosition="0"/>
    </format>
    <format dxfId="658">
      <pivotArea field="9" type="button" dataOnly="0" labelOnly="1" outline="0"/>
    </format>
    <format dxfId="657">
      <pivotArea dataOnly="0" labelOnly="1" grandRow="1" outline="0" fieldPosition="0"/>
    </format>
    <format dxfId="656">
      <pivotArea dataOnly="0" labelOnly="1" outline="0" axis="axisValues" fieldPosition="0"/>
    </format>
    <format dxfId="655">
      <pivotArea grandRow="1" outline="0" collapsedLevelsAreSubtotals="1" fieldPosition="0"/>
    </format>
    <format dxfId="654">
      <pivotArea collapsedLevelsAreSubtotals="1" fieldPosition="0">
        <references count="1">
          <reference field="17" count="0"/>
        </references>
      </pivotArea>
    </format>
    <format dxfId="653">
      <pivotArea dataOnly="0" labelOnly="1" fieldPosition="0">
        <references count="1">
          <reference field="17" count="0"/>
        </references>
      </pivotArea>
    </format>
    <format dxfId="652">
      <pivotArea collapsedLevelsAreSubtotals="1" fieldPosition="0">
        <references count="1">
          <reference field="17" count="0"/>
        </references>
      </pivotArea>
    </format>
    <format dxfId="651">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676">
      <pivotArea type="all" dataOnly="0" outline="0" fieldPosition="0"/>
    </format>
    <format dxfId="675">
      <pivotArea outline="0" collapsedLevelsAreSubtotals="1" fieldPosition="0"/>
    </format>
    <format dxfId="674">
      <pivotArea field="9" type="button" dataOnly="0" labelOnly="1" outline="0"/>
    </format>
    <format dxfId="673">
      <pivotArea dataOnly="0" labelOnly="1" grandRow="1" outline="0" fieldPosition="0"/>
    </format>
    <format dxfId="672">
      <pivotArea dataOnly="0" labelOnly="1" outline="0" axis="axisValues" fieldPosition="0"/>
    </format>
    <format dxfId="671">
      <pivotArea type="all" dataOnly="0" outline="0" fieldPosition="0"/>
    </format>
    <format dxfId="670">
      <pivotArea outline="0" collapsedLevelsAreSubtotals="1" fieldPosition="0"/>
    </format>
    <format dxfId="669">
      <pivotArea field="9" type="button" dataOnly="0" labelOnly="1" outline="0"/>
    </format>
    <format dxfId="668">
      <pivotArea dataOnly="0" labelOnly="1" grandRow="1" outline="0" fieldPosition="0"/>
    </format>
    <format dxfId="667">
      <pivotArea dataOnly="0" labelOnly="1" outline="0" axis="axisValues" fieldPosition="0"/>
    </format>
    <format dxfId="666">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689">
      <pivotArea type="all" dataOnly="0" outline="0" fieldPosition="0"/>
    </format>
    <format dxfId="688">
      <pivotArea outline="0" collapsedLevelsAreSubtotals="1" fieldPosition="0"/>
    </format>
    <format dxfId="687">
      <pivotArea field="9" type="button" dataOnly="0" labelOnly="1" outline="0"/>
    </format>
    <format dxfId="686">
      <pivotArea dataOnly="0" labelOnly="1" grandRow="1" outline="0" fieldPosition="0"/>
    </format>
    <format dxfId="685">
      <pivotArea dataOnly="0" labelOnly="1" outline="0" axis="axisValues" fieldPosition="0"/>
    </format>
    <format dxfId="684">
      <pivotArea type="all" dataOnly="0" outline="0" fieldPosition="0"/>
    </format>
    <format dxfId="683">
      <pivotArea outline="0" collapsedLevelsAreSubtotals="1" fieldPosition="0"/>
    </format>
    <format dxfId="682">
      <pivotArea field="9" type="button" dataOnly="0" labelOnly="1" outline="0"/>
    </format>
    <format dxfId="681">
      <pivotArea dataOnly="0" labelOnly="1" grandRow="1" outline="0" fieldPosition="0"/>
    </format>
    <format dxfId="680">
      <pivotArea dataOnly="0" labelOnly="1" outline="0" axis="axisValues" fieldPosition="0"/>
    </format>
    <format dxfId="679">
      <pivotArea grandRow="1" outline="0" collapsedLevelsAreSubtotals="1" fieldPosition="0"/>
    </format>
    <format dxfId="678">
      <pivotArea collapsedLevelsAreSubtotals="1" fieldPosition="0">
        <references count="1">
          <reference field="29" count="0"/>
        </references>
      </pivotArea>
    </format>
    <format dxfId="677">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702">
      <pivotArea type="all" dataOnly="0" outline="0" fieldPosition="0"/>
    </format>
    <format dxfId="701">
      <pivotArea outline="0" collapsedLevelsAreSubtotals="1" fieldPosition="0"/>
    </format>
    <format dxfId="700">
      <pivotArea field="9" type="button" dataOnly="0" labelOnly="1" outline="0"/>
    </format>
    <format dxfId="699">
      <pivotArea dataOnly="0" labelOnly="1" grandRow="1" outline="0" fieldPosition="0"/>
    </format>
    <format dxfId="698">
      <pivotArea dataOnly="0" labelOnly="1" outline="0" axis="axisValues" fieldPosition="0"/>
    </format>
    <format dxfId="697">
      <pivotArea type="all" dataOnly="0" outline="0" fieldPosition="0"/>
    </format>
    <format dxfId="696">
      <pivotArea outline="0" collapsedLevelsAreSubtotals="1" fieldPosition="0"/>
    </format>
    <format dxfId="695">
      <pivotArea field="9" type="button" dataOnly="0" labelOnly="1" outline="0"/>
    </format>
    <format dxfId="694">
      <pivotArea dataOnly="0" labelOnly="1" grandRow="1" outline="0" fieldPosition="0"/>
    </format>
    <format dxfId="693">
      <pivotArea dataOnly="0" labelOnly="1" outline="0" axis="axisValues" fieldPosition="0"/>
    </format>
    <format dxfId="692">
      <pivotArea grandRow="1" outline="0" collapsedLevelsAreSubtotals="1" fieldPosition="0"/>
    </format>
    <format dxfId="691">
      <pivotArea collapsedLevelsAreSubtotals="1" fieldPosition="0">
        <references count="1">
          <reference field="32" count="0"/>
        </references>
      </pivotArea>
    </format>
    <format dxfId="690">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715">
      <pivotArea type="all" dataOnly="0" outline="0" fieldPosition="0"/>
    </format>
    <format dxfId="714">
      <pivotArea outline="0" collapsedLevelsAreSubtotals="1" fieldPosition="0"/>
    </format>
    <format dxfId="713">
      <pivotArea field="9" type="button" dataOnly="0" labelOnly="1" outline="0"/>
    </format>
    <format dxfId="712">
      <pivotArea dataOnly="0" labelOnly="1" grandRow="1" outline="0" fieldPosition="0"/>
    </format>
    <format dxfId="711">
      <pivotArea dataOnly="0" labelOnly="1" outline="0" axis="axisValues" fieldPosition="0"/>
    </format>
    <format dxfId="710">
      <pivotArea type="all" dataOnly="0" outline="0" fieldPosition="0"/>
    </format>
    <format dxfId="709">
      <pivotArea outline="0" collapsedLevelsAreSubtotals="1" fieldPosition="0"/>
    </format>
    <format dxfId="708">
      <pivotArea field="9" type="button" dataOnly="0" labelOnly="1" outline="0"/>
    </format>
    <format dxfId="707">
      <pivotArea dataOnly="0" labelOnly="1" grandRow="1" outline="0" fieldPosition="0"/>
    </format>
    <format dxfId="706">
      <pivotArea dataOnly="0" labelOnly="1" outline="0" axis="axisValues" fieldPosition="0"/>
    </format>
    <format dxfId="705">
      <pivotArea grandRow="1" outline="0" collapsedLevelsAreSubtotals="1" fieldPosition="0"/>
    </format>
    <format dxfId="704">
      <pivotArea collapsedLevelsAreSubtotals="1" fieldPosition="0">
        <references count="1">
          <reference field="26" count="0"/>
        </references>
      </pivotArea>
    </format>
    <format dxfId="703">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728">
      <pivotArea type="all" dataOnly="0" outline="0" fieldPosition="0"/>
    </format>
    <format dxfId="727">
      <pivotArea outline="0" collapsedLevelsAreSubtotals="1" fieldPosition="0"/>
    </format>
    <format dxfId="726">
      <pivotArea field="9" type="button" dataOnly="0" labelOnly="1" outline="0"/>
    </format>
    <format dxfId="725">
      <pivotArea dataOnly="0" labelOnly="1" grandRow="1" outline="0" fieldPosition="0"/>
    </format>
    <format dxfId="724">
      <pivotArea dataOnly="0" labelOnly="1" outline="0" axis="axisValues" fieldPosition="0"/>
    </format>
    <format dxfId="723">
      <pivotArea type="all" dataOnly="0" outline="0" fieldPosition="0"/>
    </format>
    <format dxfId="722">
      <pivotArea outline="0" collapsedLevelsAreSubtotals="1" fieldPosition="0"/>
    </format>
    <format dxfId="721">
      <pivotArea field="9" type="button" dataOnly="0" labelOnly="1" outline="0"/>
    </format>
    <format dxfId="720">
      <pivotArea dataOnly="0" labelOnly="1" grandRow="1" outline="0" fieldPosition="0"/>
    </format>
    <format dxfId="719">
      <pivotArea dataOnly="0" labelOnly="1" outline="0" axis="axisValues" fieldPosition="0"/>
    </format>
    <format dxfId="718">
      <pivotArea grandRow="1" outline="0" collapsedLevelsAreSubtotals="1" fieldPosition="0"/>
    </format>
    <format dxfId="717">
      <pivotArea collapsedLevelsAreSubtotals="1" fieldPosition="0">
        <references count="1">
          <reference field="28" count="0"/>
        </references>
      </pivotArea>
    </format>
    <format dxfId="716">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741">
      <pivotArea type="all" dataOnly="0" outline="0" fieldPosition="0"/>
    </format>
    <format dxfId="740">
      <pivotArea outline="0" collapsedLevelsAreSubtotals="1" fieldPosition="0"/>
    </format>
    <format dxfId="739">
      <pivotArea field="9" type="button" dataOnly="0" labelOnly="1" outline="0"/>
    </format>
    <format dxfId="738">
      <pivotArea dataOnly="0" labelOnly="1" grandRow="1" outline="0" fieldPosition="0"/>
    </format>
    <format dxfId="737">
      <pivotArea dataOnly="0" labelOnly="1" outline="0" axis="axisValues" fieldPosition="0"/>
    </format>
    <format dxfId="736">
      <pivotArea type="all" dataOnly="0" outline="0" fieldPosition="0"/>
    </format>
    <format dxfId="735">
      <pivotArea outline="0" collapsedLevelsAreSubtotals="1" fieldPosition="0"/>
    </format>
    <format dxfId="734">
      <pivotArea field="9" type="button" dataOnly="0" labelOnly="1" outline="0"/>
    </format>
    <format dxfId="733">
      <pivotArea dataOnly="0" labelOnly="1" grandRow="1" outline="0" fieldPosition="0"/>
    </format>
    <format dxfId="732">
      <pivotArea dataOnly="0" labelOnly="1" outline="0" axis="axisValues" fieldPosition="0"/>
    </format>
    <format dxfId="731">
      <pivotArea grandRow="1" outline="0" collapsedLevelsAreSubtotals="1" fieldPosition="0"/>
    </format>
    <format dxfId="730">
      <pivotArea collapsedLevelsAreSubtotals="1" fieldPosition="0">
        <references count="1">
          <reference field="25" count="0"/>
        </references>
      </pivotArea>
    </format>
    <format dxfId="729">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754">
      <pivotArea type="all" dataOnly="0" outline="0" fieldPosition="0"/>
    </format>
    <format dxfId="753">
      <pivotArea outline="0" collapsedLevelsAreSubtotals="1" fieldPosition="0"/>
    </format>
    <format dxfId="752">
      <pivotArea field="9" type="button" dataOnly="0" labelOnly="1" outline="0"/>
    </format>
    <format dxfId="751">
      <pivotArea dataOnly="0" labelOnly="1" grandRow="1" outline="0" fieldPosition="0"/>
    </format>
    <format dxfId="750">
      <pivotArea dataOnly="0" labelOnly="1" outline="0" axis="axisValues" fieldPosition="0"/>
    </format>
    <format dxfId="749">
      <pivotArea type="all" dataOnly="0" outline="0" fieldPosition="0"/>
    </format>
    <format dxfId="748">
      <pivotArea outline="0" collapsedLevelsAreSubtotals="1" fieldPosition="0"/>
    </format>
    <format dxfId="747">
      <pivotArea field="9" type="button" dataOnly="0" labelOnly="1" outline="0"/>
    </format>
    <format dxfId="746">
      <pivotArea dataOnly="0" labelOnly="1" grandRow="1" outline="0" fieldPosition="0"/>
    </format>
    <format dxfId="745">
      <pivotArea dataOnly="0" labelOnly="1" outline="0" axis="axisValues" fieldPosition="0"/>
    </format>
    <format dxfId="744">
      <pivotArea grandRow="1" outline="0" collapsedLevelsAreSubtotals="1" fieldPosition="0"/>
    </format>
    <format dxfId="743">
      <pivotArea collapsedLevelsAreSubtotals="1" fieldPosition="0">
        <references count="1">
          <reference field="30" count="0"/>
        </references>
      </pivotArea>
    </format>
    <format dxfId="74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3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361">
      <pivotArea type="all" dataOnly="0" outline="0" fieldPosition="0"/>
    </format>
    <format dxfId="360">
      <pivotArea outline="0" collapsedLevelsAreSubtotals="1" fieldPosition="0"/>
    </format>
    <format dxfId="359">
      <pivotArea field="9" type="button" dataOnly="0" labelOnly="1" outline="0"/>
    </format>
    <format dxfId="358">
      <pivotArea dataOnly="0" labelOnly="1" grandRow="1" outline="0" fieldPosition="0"/>
    </format>
    <format dxfId="357">
      <pivotArea dataOnly="0" labelOnly="1" outline="0" axis="axisValues" fieldPosition="0"/>
    </format>
    <format dxfId="356">
      <pivotArea type="all" dataOnly="0" outline="0" fieldPosition="0"/>
    </format>
    <format dxfId="355">
      <pivotArea outline="0" collapsedLevelsAreSubtotals="1" fieldPosition="0"/>
    </format>
    <format dxfId="354">
      <pivotArea field="9" type="button" dataOnly="0" labelOnly="1" outline="0"/>
    </format>
    <format dxfId="353">
      <pivotArea dataOnly="0" labelOnly="1" grandRow="1" outline="0" fieldPosition="0"/>
    </format>
    <format dxfId="352">
      <pivotArea dataOnly="0" labelOnly="1" outline="0" axis="axisValues" fieldPosition="0"/>
    </format>
    <format dxfId="351">
      <pivotArea grandRow="1" outline="0" collapsedLevelsAreSubtotals="1" fieldPosition="0"/>
    </format>
    <format dxfId="350">
      <pivotArea dataOnly="0" labelOnly="1" fieldPosition="0">
        <references count="1">
          <reference field="21" count="3">
            <x v="1"/>
            <x v="2"/>
            <x v="3"/>
          </reference>
        </references>
      </pivotArea>
    </format>
    <format dxfId="349">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472" dataDxfId="470" headerRowBorderDxfId="471" tableBorderDxfId="469">
  <autoFilter ref="A1:AG1471" xr:uid="{B6E7DCDE-E0F0-4BFE-A362-ED92883600C4}"/>
  <tableColumns count="33">
    <tableColumn id="1" xr3:uid="{C48A8DAB-10D3-45EC-9561-A65A3AAF984E}" name="Attrition" dataDxfId="468"/>
    <tableColumn id="2" xr3:uid="{8F1FD968-E6BC-4848-AC01-E64B0BD5660D}" name="Business Travel" dataDxfId="467"/>
    <tableColumn id="3" xr3:uid="{23EE555A-9F75-497F-807B-2F89F18B883C}" name="CF_age band" dataDxfId="466"/>
    <tableColumn id="5" xr3:uid="{CC5A83DB-B1CC-4B76-87E4-E678B8129150}" name="Department" dataDxfId="465"/>
    <tableColumn id="6" xr3:uid="{A99C3A73-10D4-4113-B0F9-DDE5C36711AD}" name="Education Field" dataDxfId="464"/>
    <tableColumn id="9" xr3:uid="{817EC01D-93AD-4F75-A1F4-7307CFAE4778}" name="Gender" dataDxfId="463"/>
    <tableColumn id="10" xr3:uid="{79CAA245-A62D-403F-96F1-1679172C6F01}" name="Job Role" dataDxfId="462"/>
    <tableColumn id="11" xr3:uid="{E9335A9D-8476-4349-8AC7-414171C8F028}" name="Marital Status" dataDxfId="461"/>
    <tableColumn id="12" xr3:uid="{AAE0DD78-772A-46F7-BE08-E1773BC340BA}" name="Over Time" dataDxfId="460"/>
    <tableColumn id="14" xr3:uid="{40EC953E-E99A-4256-98D6-FAA54117288E}" name="Training Times Last Year" dataDxfId="459"/>
    <tableColumn id="17" xr3:uid="{7A00FE3F-577E-4C11-8C7F-2914E08C5947}" name="Age" dataDxfId="458"/>
    <tableColumn id="18" xr3:uid="{76E45092-A2D1-4531-A42E-F746F0695332}" name="CF_attrition count" dataDxfId="457"/>
    <tableColumn id="22" xr3:uid="{76F29632-EEBA-4C10-8D25-090D09610488}" name="Daily Rate" dataDxfId="456" dataCellStyle="Millares"/>
    <tableColumn id="23" xr3:uid="{27F0B191-D5C7-4378-98F1-F5A9C68F1C7A}" name="Distance From Home" dataDxfId="455"/>
    <tableColumn id="24" xr3:uid="{B178E105-FBCE-4A09-A11A-08BD6751B37C}" name="Education" dataDxfId="454"/>
    <tableColumn id="26" xr3:uid="{95802BE3-7DE6-44A4-AA4F-CF314CA5B2B5}" name="Environment Satisfaction" dataDxfId="453"/>
    <tableColumn id="27" xr3:uid="{A8010328-1592-4611-809A-C5B6D1C674B0}" name="Hourly Rate" dataDxfId="452"/>
    <tableColumn id="28" xr3:uid="{216914DF-3FF3-45E9-89A9-434FF68E886A}" name="Job Involvement" dataDxfId="451"/>
    <tableColumn id="29" xr3:uid="{CBE94D5A-A893-42CF-8D6F-115A8A11B5D6}" name="Job Level" dataDxfId="450"/>
    <tableColumn id="30" xr3:uid="{97E5DAE8-4E8B-4028-B6CE-6579015F593F}" name="Job Satisfaction" dataDxfId="449"/>
    <tableColumn id="31" xr3:uid="{9FC438E8-A61B-4B75-8BA6-8D65DA538FB9}" name="Monthly Income" dataDxfId="448" dataCellStyle="Millares"/>
    <tableColumn id="32" xr3:uid="{A5F1C13A-A11D-4495-A712-21513E9B7BE5}" name="Monthly Rate" dataDxfId="447" dataCellStyle="Millares"/>
    <tableColumn id="33" xr3:uid="{B8CE4B6C-367A-45D9-8B0F-465F319CD7A8}" name="Num Companies Worked" dataDxfId="446"/>
    <tableColumn id="34" xr3:uid="{863E5F14-2D75-41F0-8EE3-5B079CE01CD9}" name="Percent Salary Hike" dataDxfId="445"/>
    <tableColumn id="35" xr3:uid="{6228B094-349E-4B98-8016-12273FEC57BD}" name="Performance Rating" dataDxfId="444"/>
    <tableColumn id="36" xr3:uid="{8B954566-E7BE-47D8-AD61-68F4C8A67738}" name="Relationship Satisfaction" dataDxfId="443"/>
    <tableColumn id="38" xr3:uid="{97B856F7-E026-456E-A234-FB0DD7547187}" name="Stock Option Level" dataDxfId="442"/>
    <tableColumn id="39" xr3:uid="{6F096A92-96D9-4A12-9BCD-624FB167D4BB}" name="Total Working Years" dataDxfId="441"/>
    <tableColumn id="40" xr3:uid="{88A50B71-EC4D-4C46-B95D-817B9C1A6888}" name="Work Life Balance" dataDxfId="440"/>
    <tableColumn id="41" xr3:uid="{366C1C84-371D-4559-9E46-80BB7344B4AB}" name="Years At Company" dataDxfId="439"/>
    <tableColumn id="42" xr3:uid="{E0841270-6852-4853-BCC4-B02ABFF93966}" name="Years In Current Role" dataDxfId="438"/>
    <tableColumn id="43" xr3:uid="{7E153B01-0912-4956-A134-81CB7FB3C4B1}" name="Years Since Last Promotion" dataDxfId="437"/>
    <tableColumn id="4" xr3:uid="{39B9D521-4FE6-4A48-B604-DAF9A8FA4001}" name="Years With Curr Manager" dataDxfId="436"/>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435" dataDxfId="433" headerRowBorderDxfId="434" tableBorderDxfId="432">
  <autoFilter ref="A1:AR1473" xr:uid="{B6E7DCDE-E0F0-4BFE-A362-ED92883600C4}"/>
  <tableColumns count="44">
    <tableColumn id="1" xr3:uid="{45ABDC6A-055B-47EB-B3A7-AB274B8631D3}" name="Attrition" dataDxfId="431"/>
    <tableColumn id="2" xr3:uid="{87AD20E0-624F-40A5-AAF3-10D4DD27B3DF}" name="Business Travel" dataDxfId="430"/>
    <tableColumn id="3" xr3:uid="{3C695B61-E2C9-4F7B-9A23-983189EB68B6}" name="CF_age band" dataDxfId="429"/>
    <tableColumn id="4" xr3:uid="{C41E71E2-D171-49DD-A163-700A5A8A8488}" name="CF_attrition label" dataDxfId="428"/>
    <tableColumn id="5" xr3:uid="{B28059AE-7896-40FC-8CF9-EE834B0B279B}" name="Department" dataDxfId="427"/>
    <tableColumn id="6" xr3:uid="{F38200CC-99CC-4D9E-97C6-0FC905CBB576}" name="Education Field" dataDxfId="426"/>
    <tableColumn id="7" xr3:uid="{1BC6DB97-3525-4E9B-A772-6EC5CE4E8C78}" name="emp no" dataDxfId="425"/>
    <tableColumn id="8" xr3:uid="{A5728F79-CD30-4030-BB5A-2B8539911A00}" name="Employee Number" dataDxfId="424" dataCellStyle="Millares"/>
    <tableColumn id="9" xr3:uid="{9E509E34-E130-4935-B0C2-E4637A3AC810}" name="Gender" dataDxfId="423"/>
    <tableColumn id="10" xr3:uid="{07A85772-2966-487A-B83A-EEA7C160CBD0}" name="Job Role" dataDxfId="422"/>
    <tableColumn id="11" xr3:uid="{AD1D6958-0CAF-491E-9F96-A9CDCAD0FF07}" name="Marital Status" dataDxfId="421"/>
    <tableColumn id="12" xr3:uid="{5BA05156-91B5-4E8D-9D9B-82AEA901F5DC}" name="Over Time" dataDxfId="420"/>
    <tableColumn id="13" xr3:uid="{D3151191-0C5D-4542-80B9-2362BE770089}" name="Over18" dataDxfId="419"/>
    <tableColumn id="14" xr3:uid="{3A27A5BB-9381-461E-A880-FD254679DD4C}" name="Training Times Last Year" dataDxfId="418"/>
    <tableColumn id="15" xr3:uid="{11086FDC-C02B-4DF3-AA92-339017E39183}" name="-2" dataDxfId="417"/>
    <tableColumn id="16" xr3:uid="{FB76A4ED-4D88-4377-8394-067E194768A9}" name="0" dataDxfId="416"/>
    <tableColumn id="17" xr3:uid="{088C0E1B-13BC-45A6-8B16-705EBC9A1929}" name="Age" dataDxfId="415"/>
    <tableColumn id="18" xr3:uid="{6D028BA2-15A4-4B41-A865-AB129672FC16}" name="CF_attrition count" dataDxfId="414"/>
    <tableColumn id="19" xr3:uid="{04AFBF9C-EC1E-4057-97A5-4FDECA59E605}" name="CF_attrition counts" dataDxfId="413"/>
    <tableColumn id="20" xr3:uid="{5CD2209C-CA30-4DC0-948C-7703BB04DEE0}" name="CF_attrition rate" dataDxfId="412"/>
    <tableColumn id="21" xr3:uid="{432E1411-96EE-45FA-81EC-7DEFDD938D12}" name="CF_current Employee" dataDxfId="411"/>
    <tableColumn id="22" xr3:uid="{0CA3EEDD-A094-477F-B24D-80020D56F5EC}" name="Daily Rate" dataDxfId="410"/>
    <tableColumn id="23" xr3:uid="{AA9DB85D-96DC-4B76-BBD0-5496649B7CD7}" name="Distance From Home" dataDxfId="409"/>
    <tableColumn id="24" xr3:uid="{6B079A60-9B2D-4678-A7E0-CD9D65711F06}" name="Education" dataDxfId="408"/>
    <tableColumn id="25" xr3:uid="{B2933EED-4323-4325-B3FF-1E1C7BF29BFF}" name="Employee Count" dataDxfId="407"/>
    <tableColumn id="26" xr3:uid="{36D7E938-53DE-48D7-B658-F31A63CCC60D}" name="Environment Satisfaction" dataDxfId="406"/>
    <tableColumn id="27" xr3:uid="{77D9E637-A5CD-45D6-9C0A-C1687AE99341}" name="Hourly Rate" dataDxfId="405"/>
    <tableColumn id="28" xr3:uid="{4B8E150F-6ACF-472F-B64C-95CF86FB45ED}" name="Job Involvement" dataDxfId="404"/>
    <tableColumn id="29" xr3:uid="{3625FD4B-3054-48D7-88A5-41807B8E7B5D}" name="Job Level" dataDxfId="403"/>
    <tableColumn id="30" xr3:uid="{EFD6CC3E-363B-4332-BF16-96567875552A}" name="Job Satisfaction" dataDxfId="402"/>
    <tableColumn id="31" xr3:uid="{702E92B5-6D41-4721-9905-3B057EA90FD4}" name="Monthly Income" dataDxfId="401"/>
    <tableColumn id="32" xr3:uid="{BCC97D22-57B3-4222-9FDB-8B44A9A38410}" name="Monthly Rate" dataDxfId="400"/>
    <tableColumn id="33" xr3:uid="{EA8DC07C-D565-417A-872C-DB64F1322B9D}" name="Num Companies Worked" dataDxfId="399"/>
    <tableColumn id="34" xr3:uid="{0DCCDD71-AA4F-4828-A2E9-77E1B700D957}" name="Percent Salary Hike" dataDxfId="398"/>
    <tableColumn id="35" xr3:uid="{F57AE87B-E894-4F9E-B6A5-ACC92ABBC14F}" name="Performance Rating" dataDxfId="397"/>
    <tableColumn id="36" xr3:uid="{D6904702-F963-46E8-8C7A-75F323739A28}" name="Relationship Satisfaction" dataDxfId="396"/>
    <tableColumn id="37" xr3:uid="{5EC69A2D-B345-47F1-8D37-E110E34C067D}" name="Standard Hours" dataDxfId="395"/>
    <tableColumn id="38" xr3:uid="{56A738FC-240E-4B13-B8C3-DD8C1E039D45}" name="Stock Option Level" dataDxfId="394"/>
    <tableColumn id="39" xr3:uid="{0B283196-3223-44E1-BEE3-1E93BE13FF2C}" name="Total Working Years" dataDxfId="393"/>
    <tableColumn id="40" xr3:uid="{C514BF3D-1443-467E-93D4-5B929795A7FE}" name="Work Life Balance" dataDxfId="392"/>
    <tableColumn id="41" xr3:uid="{581D4419-7DF0-443C-81D9-E14FE1AC12A8}" name="Years At Company" dataDxfId="391"/>
    <tableColumn id="42" xr3:uid="{05DF97DD-1D1B-4AD5-9306-9AE04B104B81}" name="Years In Current Role" dataDxfId="390"/>
    <tableColumn id="43" xr3:uid="{120711C2-6110-4F32-8398-AE33F14045D7}" name="Years Since Last Promotion" dataDxfId="389"/>
    <tableColumn id="44" xr3:uid="{4E36DFC0-3E75-4B78-910C-69BB1C078F5B}" name="Years With Curr Manager" dataDxfId="388"/>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387" dataDxfId="385" headerRowBorderDxfId="386">
  <autoFilter ref="A1:W1471" xr:uid="{57FB5540-636B-4ABB-BAC2-2B91E5ABE724}"/>
  <tableColumns count="23">
    <tableColumn id="1" xr3:uid="{65722CCE-A2BD-436F-AF98-52CC18F868CF}" name="Training Times Last Year" dataDxfId="384"/>
    <tableColumn id="2" xr3:uid="{E0AEAFEB-047F-4D31-8E19-2A9534C90C85}" name="Age" dataDxfId="383"/>
    <tableColumn id="3" xr3:uid="{776A8F4B-EF28-4615-BC64-6A001E8CFC32}" name="CF_attrition count" dataDxfId="382"/>
    <tableColumn id="4" xr3:uid="{88FCE0CF-CABD-458E-A908-4121A3462B86}" name="Daily Rate" dataDxfId="381" dataCellStyle="Millares"/>
    <tableColumn id="5" xr3:uid="{052D16DF-0ABE-449D-9735-0B851980C957}" name="Distance From Home" dataDxfId="380"/>
    <tableColumn id="6" xr3:uid="{06D40169-3D7D-4010-A6D6-71CB9ED1DDAC}" name="Environment Satisfaction" dataDxfId="379"/>
    <tableColumn id="7" xr3:uid="{8C688124-E5DA-4B6A-96B8-6B49949E3C37}" name="Hourly Rate" dataDxfId="378"/>
    <tableColumn id="8" xr3:uid="{6FFB901E-DCEB-4667-A382-91D07B57CF6B}" name="Job Involvement" dataDxfId="377"/>
    <tableColumn id="9" xr3:uid="{E5BE7136-AD17-4B12-AA77-419EFD1C8F73}" name="Job Level" dataDxfId="376"/>
    <tableColumn id="10" xr3:uid="{E4752BA1-1F4E-46E1-8D24-722456EF6C69}" name="Job Satisfaction" dataDxfId="375"/>
    <tableColumn id="11" xr3:uid="{C669B40A-188F-4767-AEDD-50873EC9D93E}" name="Monthly Income" dataDxfId="374" dataCellStyle="Millares"/>
    <tableColumn id="12" xr3:uid="{DA92277F-3895-4B58-87FD-AFE745BD3768}" name="Monthly Rate" dataDxfId="373" dataCellStyle="Millares"/>
    <tableColumn id="13" xr3:uid="{DE783988-7272-4E24-A0B5-8A8A3E537091}" name="Num Companies Worked" dataDxfId="372"/>
    <tableColumn id="14" xr3:uid="{4A8B37FF-6A10-415F-95A7-4C68AC9B607F}" name="Percent Salary Hike" dataDxfId="371"/>
    <tableColumn id="15" xr3:uid="{D4981E13-2B61-4FA9-A7A8-BC9FD0CFCFC5}" name="Performance Rating" dataDxfId="370"/>
    <tableColumn id="16" xr3:uid="{51365FBE-0C64-4943-9802-71856F8DE84C}" name="Relationship Satisfaction" dataDxfId="369"/>
    <tableColumn id="17" xr3:uid="{E75FC820-29D6-4AA4-B141-CE506EA9888D}" name="Stock Option Level" dataDxfId="368"/>
    <tableColumn id="18" xr3:uid="{ED830A21-7443-4DEA-A3E4-E225D78DF9C2}" name="Total Working Years" dataDxfId="367"/>
    <tableColumn id="19" xr3:uid="{74D85D60-D692-45E8-BB45-F95D9B70D083}" name="Work Life Balance" dataDxfId="366"/>
    <tableColumn id="20" xr3:uid="{7BB30F0D-1A9A-46F5-B9B7-1359518BC52C}" name="Years At Company" dataDxfId="365"/>
    <tableColumn id="21" xr3:uid="{1154470E-6B39-474E-A4E6-093C54639A29}" name="Years In Current Role" dataDxfId="364"/>
    <tableColumn id="22" xr3:uid="{6CFD62BF-E338-4294-AAF8-9245E52531BE}" name="Years Since Last Promotion" dataDxfId="363"/>
    <tableColumn id="23" xr3:uid="{0789BBA5-2F6D-43F6-81B1-68CBFE0EBB9F}" name="Years With Curr Manager" dataDxfId="362"/>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48" dataDxfId="346" headerRowBorderDxfId="347" tableBorderDxfId="345">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44"/>
    <tableColumn id="2" xr3:uid="{58144BFB-E4C6-40FC-85E7-F351E2577776}" name="Business Travel" dataDxfId="343"/>
    <tableColumn id="3" xr3:uid="{489EDE67-42B7-4784-886E-E671DB82896D}" name="CF_age band" dataDxfId="342"/>
    <tableColumn id="5" xr3:uid="{A6CEF80E-D16F-4099-BC3E-ACE0AE573713}" name="Department" dataDxfId="341"/>
    <tableColumn id="6" xr3:uid="{1DA71A7B-2CE8-4A4C-A369-A2AABC5DD2DC}" name="Education Field" dataDxfId="340"/>
    <tableColumn id="9" xr3:uid="{E03C6EEA-C3FA-4EDF-9372-7E5E0176B456}" name="Gender" dataDxfId="339"/>
    <tableColumn id="10" xr3:uid="{E3DBFE02-E91A-48AD-8CA0-AA26220D2904}" name="Job Role" dataDxfId="338"/>
    <tableColumn id="11" xr3:uid="{2655629E-7012-4B22-8D21-24BE019A657D}" name="Marital Status" dataDxfId="337"/>
    <tableColumn id="12" xr3:uid="{ED9698AA-2C03-44E3-BEEB-92530EA36E96}" name="Over Time" dataDxfId="336"/>
    <tableColumn id="14" xr3:uid="{C6DF865F-9730-43DA-964D-40CFB8D4AABC}" name="Training Times Last Year" dataDxfId="335"/>
    <tableColumn id="17" xr3:uid="{3BD9ABBC-1140-4531-8341-9BED422A9FD0}" name="Age" dataDxfId="334"/>
    <tableColumn id="22" xr3:uid="{AEFE8D81-0B29-4421-BF61-D940030BC465}" name="Daily Rate" dataDxfId="333"/>
    <tableColumn id="23" xr3:uid="{714764F8-2344-4970-A771-235F4640D85F}" name="Distance From Home" dataDxfId="332"/>
    <tableColumn id="24" xr3:uid="{39FAF073-D3D7-4FFC-B5EB-D46B771A8E1A}" name="Education" dataDxfId="331"/>
    <tableColumn id="26" xr3:uid="{FF7B49DF-5B52-43E8-990B-B0580A307E16}" name="Environment Satisfaction" dataDxfId="330"/>
    <tableColumn id="27" xr3:uid="{BBA14471-B0BC-4A35-9B0F-ABF8BD7CF034}" name="Hourly Rate" dataDxfId="329"/>
    <tableColumn id="28" xr3:uid="{45552046-49BC-4CBB-9AB8-F228CF940E67}" name="Job Involvement" dataDxfId="328"/>
    <tableColumn id="30" xr3:uid="{F75737E2-6117-4BCF-A0B6-64198E7A1145}" name="Job Satisfaction" dataDxfId="327"/>
    <tableColumn id="31" xr3:uid="{1F3F3D9B-D882-4ED5-8F54-D6FCCC77612C}" name="Monthly Income" dataDxfId="326" dataCellStyle="Millares"/>
    <tableColumn id="32" xr3:uid="{D0AD5106-FAF1-4AC7-9F2A-8B9888CA66D6}" name="Monthly Rate" dataDxfId="325" dataCellStyle="Millares"/>
    <tableColumn id="33" xr3:uid="{FDB2C891-9756-4F64-B181-B6A1517B5F63}" name="Num Companies Worked" dataDxfId="324"/>
    <tableColumn id="34" xr3:uid="{2A01B80E-0602-4FD8-953A-1C06606ADD60}" name="Percent Salary Hike" dataDxfId="323"/>
    <tableColumn id="35" xr3:uid="{0AF78BD0-65E9-490E-9997-31761FF54895}" name="Performance Rating" dataDxfId="322"/>
    <tableColumn id="36" xr3:uid="{5A3E02E6-6255-4EBB-9B3A-CE3DE67420D9}" name="Relationship Satisfaction" dataDxfId="321"/>
    <tableColumn id="38" xr3:uid="{D4AEA856-122C-455A-A0A9-8BC1AEEB3653}" name="Stock Option Level" dataDxfId="320"/>
    <tableColumn id="39" xr3:uid="{A9B84FED-8742-4BFE-BCB4-CEB6BF9E9C96}" name="Total Working Years" dataDxfId="319"/>
    <tableColumn id="40" xr3:uid="{DD51F0B2-DBD0-48A9-9CA8-BB32EFE4154D}" name="Work Life Balance" dataDxfId="318"/>
    <tableColumn id="41" xr3:uid="{2A0E7E83-A965-41A3-BC04-DE2D6E244DCA}" name="Years At Company" dataDxfId="317"/>
    <tableColumn id="42" xr3:uid="{9257F4F2-13E4-4AF3-BC63-87CE4EE9560B}" name="Years In Current Role" dataDxfId="316"/>
    <tableColumn id="4" xr3:uid="{A3B55E15-99C3-4518-BEC0-F5F9E19306DD}" name="Job Level" dataDxfId="315"/>
    <tableColumn id="43" xr3:uid="{E7BDE588-E636-4834-8C7E-CC72E64E294E}" name="Years Since Last Promotion" dataDxfId="314"/>
    <tableColumn id="44" xr3:uid="{9CD05087-A9A7-46CD-B28D-CB7A96AE6954}" name="Years With Curr Manager" dataDxfId="313"/>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 Id="rId3"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7.xml"/><Relationship Id="rId13" Type="http://schemas.openxmlformats.org/officeDocument/2006/relationships/pivotTable" Target="../pivotTables/pivotTable52.xml"/><Relationship Id="rId18" Type="http://schemas.openxmlformats.org/officeDocument/2006/relationships/pivotTable" Target="../pivotTables/pivotTable57.xml"/><Relationship Id="rId3" Type="http://schemas.openxmlformats.org/officeDocument/2006/relationships/pivotTable" Target="../pivotTables/pivotTable42.xml"/><Relationship Id="rId21" Type="http://schemas.openxmlformats.org/officeDocument/2006/relationships/pivotTable" Target="../pivotTables/pivotTable60.xml"/><Relationship Id="rId7" Type="http://schemas.openxmlformats.org/officeDocument/2006/relationships/pivotTable" Target="../pivotTables/pivotTable46.xml"/><Relationship Id="rId12" Type="http://schemas.openxmlformats.org/officeDocument/2006/relationships/pivotTable" Target="../pivotTables/pivotTable51.xml"/><Relationship Id="rId17" Type="http://schemas.openxmlformats.org/officeDocument/2006/relationships/pivotTable" Target="../pivotTables/pivotTable56.xml"/><Relationship Id="rId2" Type="http://schemas.openxmlformats.org/officeDocument/2006/relationships/pivotTable" Target="../pivotTables/pivotTable41.xml"/><Relationship Id="rId16" Type="http://schemas.openxmlformats.org/officeDocument/2006/relationships/pivotTable" Target="../pivotTables/pivotTable55.xml"/><Relationship Id="rId20" Type="http://schemas.openxmlformats.org/officeDocument/2006/relationships/pivotTable" Target="../pivotTables/pivotTable59.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ivotTable" Target="../pivotTables/pivotTable50.xml"/><Relationship Id="rId5" Type="http://schemas.openxmlformats.org/officeDocument/2006/relationships/pivotTable" Target="../pivotTables/pivotTable44.xml"/><Relationship Id="rId15" Type="http://schemas.openxmlformats.org/officeDocument/2006/relationships/pivotTable" Target="../pivotTables/pivotTable54.xml"/><Relationship Id="rId23" Type="http://schemas.openxmlformats.org/officeDocument/2006/relationships/drawing" Target="../drawings/drawing2.xml"/><Relationship Id="rId10" Type="http://schemas.openxmlformats.org/officeDocument/2006/relationships/pivotTable" Target="../pivotTables/pivotTable49.xml"/><Relationship Id="rId19" Type="http://schemas.openxmlformats.org/officeDocument/2006/relationships/pivotTable" Target="../pivotTables/pivotTable58.xml"/><Relationship Id="rId4" Type="http://schemas.openxmlformats.org/officeDocument/2006/relationships/pivotTable" Target="../pivotTables/pivotTable43.xml"/><Relationship Id="rId9" Type="http://schemas.openxmlformats.org/officeDocument/2006/relationships/pivotTable" Target="../pivotTables/pivotTable48.xml"/><Relationship Id="rId14" Type="http://schemas.openxmlformats.org/officeDocument/2006/relationships/pivotTable" Target="../pivotTables/pivotTable53.xml"/><Relationship Id="rId22" Type="http://schemas.openxmlformats.org/officeDocument/2006/relationships/pivotTable" Target="../pivotTables/pivotTable6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1657</v>
      </c>
    </row>
    <row r="5" spans="1:17">
      <c r="B5" s="4"/>
    </row>
    <row r="6" spans="1:17">
      <c r="B6" s="8" t="s">
        <v>1658</v>
      </c>
    </row>
    <row r="7" spans="1:17">
      <c r="B7" s="8" t="s">
        <v>1704</v>
      </c>
    </row>
    <row r="8" spans="1:17">
      <c r="B8" s="8" t="s">
        <v>1659</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2" t="s">
        <v>1605</v>
      </c>
    </row>
    <row r="17" spans="1:2">
      <c r="A17" s="9">
        <v>3</v>
      </c>
      <c r="B17" s="8" t="s">
        <v>1565</v>
      </c>
    </row>
    <row r="18" spans="1:2">
      <c r="A18" s="9">
        <v>4</v>
      </c>
      <c r="B18" s="8" t="s">
        <v>1566</v>
      </c>
    </row>
    <row r="19" spans="1:2">
      <c r="A19" s="9">
        <v>5</v>
      </c>
      <c r="B19" s="43" t="s">
        <v>1677</v>
      </c>
    </row>
    <row r="20" spans="1:2">
      <c r="A20" s="9">
        <v>6</v>
      </c>
      <c r="B20" s="8" t="s">
        <v>1642</v>
      </c>
    </row>
    <row r="21" spans="1:2">
      <c r="A21" s="9">
        <v>7</v>
      </c>
      <c r="B21" s="43" t="s">
        <v>1606</v>
      </c>
    </row>
    <row r="22" spans="1:2">
      <c r="A22" s="9">
        <v>8</v>
      </c>
      <c r="B22" s="8" t="s">
        <v>1567</v>
      </c>
    </row>
    <row r="23" spans="1:2">
      <c r="A23" s="9">
        <v>9</v>
      </c>
      <c r="B23" s="43" t="s">
        <v>1607</v>
      </c>
    </row>
    <row r="24" spans="1:2">
      <c r="A24" s="9">
        <v>10</v>
      </c>
      <c r="B24" s="43" t="s">
        <v>1608</v>
      </c>
    </row>
    <row r="25" spans="1:2">
      <c r="A25" s="9">
        <v>11</v>
      </c>
      <c r="B25" s="8" t="s">
        <v>1568</v>
      </c>
    </row>
    <row r="26" spans="1:2">
      <c r="A26" s="9">
        <v>12</v>
      </c>
      <c r="B26" s="8" t="s">
        <v>1698</v>
      </c>
    </row>
    <row r="27" spans="1:2">
      <c r="A27" s="9">
        <v>13</v>
      </c>
      <c r="B27" s="43" t="s">
        <v>1609</v>
      </c>
    </row>
    <row r="28" spans="1:2">
      <c r="A28" s="9">
        <v>14</v>
      </c>
      <c r="B28" s="8" t="s">
        <v>1693</v>
      </c>
    </row>
    <row r="29" spans="1:2">
      <c r="A29" s="9">
        <v>15</v>
      </c>
      <c r="B29" s="8" t="s">
        <v>1569</v>
      </c>
    </row>
    <row r="30" spans="1:2">
      <c r="A30" s="9">
        <v>16</v>
      </c>
      <c r="B30" s="43" t="s">
        <v>1610</v>
      </c>
    </row>
    <row r="31" spans="1:2">
      <c r="A31" s="9">
        <v>17</v>
      </c>
      <c r="B31" s="8" t="s">
        <v>1570</v>
      </c>
    </row>
    <row r="32" spans="1:2">
      <c r="A32" s="9">
        <v>18</v>
      </c>
      <c r="B32" s="8" t="s">
        <v>1571</v>
      </c>
    </row>
    <row r="33" spans="1:2">
      <c r="A33" s="9">
        <v>19</v>
      </c>
      <c r="B33" s="8" t="s">
        <v>1699</v>
      </c>
    </row>
    <row r="34" spans="1:2">
      <c r="A34" s="9">
        <v>20</v>
      </c>
      <c r="B34" s="43" t="s">
        <v>1611</v>
      </c>
    </row>
    <row r="35" spans="1:2">
      <c r="A35" s="9">
        <v>21</v>
      </c>
      <c r="B35" s="8" t="s">
        <v>1572</v>
      </c>
    </row>
    <row r="36" spans="1:2">
      <c r="A36" s="9">
        <v>22</v>
      </c>
      <c r="B36" s="43" t="s">
        <v>1700</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2"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topLeftCell="A12" zoomScale="103" workbookViewId="0">
      <selection activeCell="P20" sqref="P20"/>
    </sheetView>
  </sheetViews>
  <sheetFormatPr baseColWidth="10" defaultRowHeight="14.25"/>
  <sheetData>
    <row r="1" spans="2:15" ht="14.65" thickBot="1"/>
    <row r="2" spans="2:15">
      <c r="B2" s="141" t="s">
        <v>2255</v>
      </c>
      <c r="C2" s="142"/>
      <c r="D2" s="142"/>
      <c r="E2" s="142"/>
      <c r="F2" s="142"/>
      <c r="G2" s="142"/>
      <c r="H2" s="142"/>
      <c r="I2" s="142"/>
      <c r="J2" s="142"/>
      <c r="K2" s="142"/>
      <c r="L2" s="142"/>
      <c r="M2" s="142"/>
      <c r="N2" s="142"/>
      <c r="O2" s="143"/>
    </row>
    <row r="3" spans="2:15">
      <c r="B3" s="144"/>
      <c r="C3" s="145"/>
      <c r="D3" s="145"/>
      <c r="E3" s="145"/>
      <c r="F3" s="145"/>
      <c r="G3" s="145"/>
      <c r="H3" s="145"/>
      <c r="I3" s="145"/>
      <c r="J3" s="145"/>
      <c r="K3" s="145"/>
      <c r="L3" s="145"/>
      <c r="M3" s="145"/>
      <c r="N3" s="145"/>
      <c r="O3" s="146"/>
    </row>
    <row r="4" spans="2:15">
      <c r="B4" s="144"/>
      <c r="C4" s="145"/>
      <c r="D4" s="145"/>
      <c r="E4" s="145"/>
      <c r="F4" s="145"/>
      <c r="G4" s="145"/>
      <c r="H4" s="145"/>
      <c r="I4" s="145"/>
      <c r="J4" s="145"/>
      <c r="K4" s="145"/>
      <c r="L4" s="145"/>
      <c r="M4" s="145"/>
      <c r="N4" s="145"/>
      <c r="O4" s="146"/>
    </row>
    <row r="5" spans="2:15">
      <c r="B5" s="144"/>
      <c r="C5" s="145"/>
      <c r="D5" s="145"/>
      <c r="E5" s="145"/>
      <c r="F5" s="145"/>
      <c r="G5" s="145"/>
      <c r="H5" s="145"/>
      <c r="I5" s="145"/>
      <c r="J5" s="145"/>
      <c r="K5" s="145"/>
      <c r="L5" s="145"/>
      <c r="M5" s="145"/>
      <c r="N5" s="145"/>
      <c r="O5" s="146"/>
    </row>
    <row r="6" spans="2:15">
      <c r="B6" s="144"/>
      <c r="C6" s="145"/>
      <c r="D6" s="145"/>
      <c r="E6" s="145"/>
      <c r="F6" s="145"/>
      <c r="G6" s="145"/>
      <c r="H6" s="145"/>
      <c r="I6" s="145"/>
      <c r="J6" s="145"/>
      <c r="K6" s="145"/>
      <c r="L6" s="145"/>
      <c r="M6" s="145"/>
      <c r="N6" s="145"/>
      <c r="O6" s="146"/>
    </row>
    <row r="7" spans="2:15">
      <c r="B7" s="144"/>
      <c r="C7" s="145"/>
      <c r="D7" s="145"/>
      <c r="E7" s="145"/>
      <c r="F7" s="145"/>
      <c r="G7" s="145"/>
      <c r="H7" s="145"/>
      <c r="I7" s="145"/>
      <c r="J7" s="145"/>
      <c r="K7" s="145"/>
      <c r="L7" s="145"/>
      <c r="M7" s="145"/>
      <c r="N7" s="145"/>
      <c r="O7" s="146"/>
    </row>
    <row r="8" spans="2:15">
      <c r="B8" s="144"/>
      <c r="C8" s="145"/>
      <c r="D8" s="145"/>
      <c r="E8" s="145"/>
      <c r="F8" s="145"/>
      <c r="G8" s="145"/>
      <c r="H8" s="145"/>
      <c r="I8" s="145"/>
      <c r="J8" s="145"/>
      <c r="K8" s="145"/>
      <c r="L8" s="145"/>
      <c r="M8" s="145"/>
      <c r="N8" s="145"/>
      <c r="O8" s="146"/>
    </row>
    <row r="9" spans="2:15">
      <c r="B9" s="144"/>
      <c r="C9" s="145"/>
      <c r="D9" s="145"/>
      <c r="E9" s="145"/>
      <c r="F9" s="145"/>
      <c r="G9" s="145"/>
      <c r="H9" s="145"/>
      <c r="I9" s="145"/>
      <c r="J9" s="145"/>
      <c r="K9" s="145"/>
      <c r="L9" s="145"/>
      <c r="M9" s="145"/>
      <c r="N9" s="145"/>
      <c r="O9" s="146"/>
    </row>
    <row r="10" spans="2:15">
      <c r="B10" s="144"/>
      <c r="C10" s="145"/>
      <c r="D10" s="145"/>
      <c r="E10" s="145"/>
      <c r="F10" s="145"/>
      <c r="G10" s="145"/>
      <c r="H10" s="145"/>
      <c r="I10" s="145"/>
      <c r="J10" s="145"/>
      <c r="K10" s="145"/>
      <c r="L10" s="145"/>
      <c r="M10" s="145"/>
      <c r="N10" s="145"/>
      <c r="O10" s="146"/>
    </row>
    <row r="11" spans="2:15">
      <c r="B11" s="144"/>
      <c r="C11" s="145"/>
      <c r="D11" s="145"/>
      <c r="E11" s="145"/>
      <c r="F11" s="145"/>
      <c r="G11" s="145"/>
      <c r="H11" s="145"/>
      <c r="I11" s="145"/>
      <c r="J11" s="145"/>
      <c r="K11" s="145"/>
      <c r="L11" s="145"/>
      <c r="M11" s="145"/>
      <c r="N11" s="145"/>
      <c r="O11" s="146"/>
    </row>
    <row r="12" spans="2:15">
      <c r="B12" s="144"/>
      <c r="C12" s="145"/>
      <c r="D12" s="145"/>
      <c r="E12" s="145"/>
      <c r="F12" s="145"/>
      <c r="G12" s="145"/>
      <c r="H12" s="145"/>
      <c r="I12" s="145"/>
      <c r="J12" s="145"/>
      <c r="K12" s="145"/>
      <c r="L12" s="145"/>
      <c r="M12" s="145"/>
      <c r="N12" s="145"/>
      <c r="O12" s="146"/>
    </row>
    <row r="13" spans="2:15">
      <c r="B13" s="144"/>
      <c r="C13" s="145"/>
      <c r="D13" s="145"/>
      <c r="E13" s="145"/>
      <c r="F13" s="145"/>
      <c r="G13" s="145"/>
      <c r="H13" s="145"/>
      <c r="I13" s="145"/>
      <c r="J13" s="145"/>
      <c r="K13" s="145"/>
      <c r="L13" s="145"/>
      <c r="M13" s="145"/>
      <c r="N13" s="145"/>
      <c r="O13" s="146"/>
    </row>
    <row r="14" spans="2:15">
      <c r="B14" s="144"/>
      <c r="C14" s="145"/>
      <c r="D14" s="145"/>
      <c r="E14" s="145"/>
      <c r="F14" s="145"/>
      <c r="G14" s="145"/>
      <c r="H14" s="145"/>
      <c r="I14" s="145"/>
      <c r="J14" s="145"/>
      <c r="K14" s="145"/>
      <c r="L14" s="145"/>
      <c r="M14" s="145"/>
      <c r="N14" s="145"/>
      <c r="O14" s="146"/>
    </row>
    <row r="15" spans="2:15">
      <c r="B15" s="144"/>
      <c r="C15" s="145"/>
      <c r="D15" s="145"/>
      <c r="E15" s="145"/>
      <c r="F15" s="145"/>
      <c r="G15" s="145"/>
      <c r="H15" s="145"/>
      <c r="I15" s="145"/>
      <c r="J15" s="145"/>
      <c r="K15" s="145"/>
      <c r="L15" s="145"/>
      <c r="M15" s="145"/>
      <c r="N15" s="145"/>
      <c r="O15" s="146"/>
    </row>
    <row r="16" spans="2:15">
      <c r="B16" s="144"/>
      <c r="C16" s="145"/>
      <c r="D16" s="145"/>
      <c r="E16" s="145"/>
      <c r="F16" s="145"/>
      <c r="G16" s="145"/>
      <c r="H16" s="145"/>
      <c r="I16" s="145"/>
      <c r="J16" s="145"/>
      <c r="K16" s="145"/>
      <c r="L16" s="145"/>
      <c r="M16" s="145"/>
      <c r="N16" s="145"/>
      <c r="O16" s="146"/>
    </row>
    <row r="17" spans="2:15">
      <c r="B17" s="144"/>
      <c r="C17" s="145"/>
      <c r="D17" s="145"/>
      <c r="E17" s="145"/>
      <c r="F17" s="145"/>
      <c r="G17" s="145"/>
      <c r="H17" s="145"/>
      <c r="I17" s="145"/>
      <c r="J17" s="145"/>
      <c r="K17" s="145"/>
      <c r="L17" s="145"/>
      <c r="M17" s="145"/>
      <c r="N17" s="145"/>
      <c r="O17" s="146"/>
    </row>
    <row r="18" spans="2:15">
      <c r="B18" s="144"/>
      <c r="C18" s="145"/>
      <c r="D18" s="145"/>
      <c r="E18" s="145"/>
      <c r="F18" s="145"/>
      <c r="G18" s="145"/>
      <c r="H18" s="145"/>
      <c r="I18" s="145"/>
      <c r="J18" s="145"/>
      <c r="K18" s="145"/>
      <c r="L18" s="145"/>
      <c r="M18" s="145"/>
      <c r="N18" s="145"/>
      <c r="O18" s="146"/>
    </row>
    <row r="19" spans="2:15">
      <c r="B19" s="144"/>
      <c r="C19" s="145"/>
      <c r="D19" s="145"/>
      <c r="E19" s="145"/>
      <c r="F19" s="145"/>
      <c r="G19" s="145"/>
      <c r="H19" s="145"/>
      <c r="I19" s="145"/>
      <c r="J19" s="145"/>
      <c r="K19" s="145"/>
      <c r="L19" s="145"/>
      <c r="M19" s="145"/>
      <c r="N19" s="145"/>
      <c r="O19" s="146"/>
    </row>
    <row r="20" spans="2:15">
      <c r="B20" s="144"/>
      <c r="C20" s="145"/>
      <c r="D20" s="145"/>
      <c r="E20" s="145"/>
      <c r="F20" s="145"/>
      <c r="G20" s="145"/>
      <c r="H20" s="145"/>
      <c r="I20" s="145"/>
      <c r="J20" s="145"/>
      <c r="K20" s="145"/>
      <c r="L20" s="145"/>
      <c r="M20" s="145"/>
      <c r="N20" s="145"/>
      <c r="O20" s="146"/>
    </row>
    <row r="21" spans="2:15">
      <c r="B21" s="144"/>
      <c r="C21" s="145"/>
      <c r="D21" s="145"/>
      <c r="E21" s="145"/>
      <c r="F21" s="145"/>
      <c r="G21" s="145"/>
      <c r="H21" s="145"/>
      <c r="I21" s="145"/>
      <c r="J21" s="145"/>
      <c r="K21" s="145"/>
      <c r="L21" s="145"/>
      <c r="M21" s="145"/>
      <c r="N21" s="145"/>
      <c r="O21" s="146"/>
    </row>
    <row r="22" spans="2:15">
      <c r="B22" s="144"/>
      <c r="C22" s="145"/>
      <c r="D22" s="145"/>
      <c r="E22" s="145"/>
      <c r="F22" s="145"/>
      <c r="G22" s="145"/>
      <c r="H22" s="145"/>
      <c r="I22" s="145"/>
      <c r="J22" s="145"/>
      <c r="K22" s="145"/>
      <c r="L22" s="145"/>
      <c r="M22" s="145"/>
      <c r="N22" s="145"/>
      <c r="O22" s="146"/>
    </row>
    <row r="23" spans="2:15">
      <c r="B23" s="144"/>
      <c r="C23" s="145"/>
      <c r="D23" s="145"/>
      <c r="E23" s="145"/>
      <c r="F23" s="145"/>
      <c r="G23" s="145"/>
      <c r="H23" s="145"/>
      <c r="I23" s="145"/>
      <c r="J23" s="145"/>
      <c r="K23" s="145"/>
      <c r="L23" s="145"/>
      <c r="M23" s="145"/>
      <c r="N23" s="145"/>
      <c r="O23" s="146"/>
    </row>
    <row r="24" spans="2:15">
      <c r="B24" s="144"/>
      <c r="C24" s="145"/>
      <c r="D24" s="145"/>
      <c r="E24" s="145"/>
      <c r="F24" s="145"/>
      <c r="G24" s="145"/>
      <c r="H24" s="145"/>
      <c r="I24" s="145"/>
      <c r="J24" s="145"/>
      <c r="K24" s="145"/>
      <c r="L24" s="145"/>
      <c r="M24" s="145"/>
      <c r="N24" s="145"/>
      <c r="O24" s="146"/>
    </row>
    <row r="25" spans="2:15">
      <c r="B25" s="144"/>
      <c r="C25" s="145"/>
      <c r="D25" s="145"/>
      <c r="E25" s="145"/>
      <c r="F25" s="145"/>
      <c r="G25" s="145"/>
      <c r="H25" s="145"/>
      <c r="I25" s="145"/>
      <c r="J25" s="145"/>
      <c r="K25" s="145"/>
      <c r="L25" s="145"/>
      <c r="M25" s="145"/>
      <c r="N25" s="145"/>
      <c r="O25" s="146"/>
    </row>
    <row r="26" spans="2:15">
      <c r="B26" s="144"/>
      <c r="C26" s="145"/>
      <c r="D26" s="145"/>
      <c r="E26" s="145"/>
      <c r="F26" s="145"/>
      <c r="G26" s="145"/>
      <c r="H26" s="145"/>
      <c r="I26" s="145"/>
      <c r="J26" s="145"/>
      <c r="K26" s="145"/>
      <c r="L26" s="145"/>
      <c r="M26" s="145"/>
      <c r="N26" s="145"/>
      <c r="O26" s="146"/>
    </row>
    <row r="27" spans="2:15">
      <c r="B27" s="144"/>
      <c r="C27" s="145"/>
      <c r="D27" s="145"/>
      <c r="E27" s="145"/>
      <c r="F27" s="145"/>
      <c r="G27" s="145"/>
      <c r="H27" s="145"/>
      <c r="I27" s="145"/>
      <c r="J27" s="145"/>
      <c r="K27" s="145"/>
      <c r="L27" s="145"/>
      <c r="M27" s="145"/>
      <c r="N27" s="145"/>
      <c r="O27" s="146"/>
    </row>
    <row r="28" spans="2:15">
      <c r="B28" s="144"/>
      <c r="C28" s="145"/>
      <c r="D28" s="145"/>
      <c r="E28" s="145"/>
      <c r="F28" s="145"/>
      <c r="G28" s="145"/>
      <c r="H28" s="145"/>
      <c r="I28" s="145"/>
      <c r="J28" s="145"/>
      <c r="K28" s="145"/>
      <c r="L28" s="145"/>
      <c r="M28" s="145"/>
      <c r="N28" s="145"/>
      <c r="O28" s="146"/>
    </row>
    <row r="29" spans="2:15">
      <c r="B29" s="144"/>
      <c r="C29" s="145"/>
      <c r="D29" s="145"/>
      <c r="E29" s="145"/>
      <c r="F29" s="145"/>
      <c r="G29" s="145"/>
      <c r="H29" s="145"/>
      <c r="I29" s="145"/>
      <c r="J29" s="145"/>
      <c r="K29" s="145"/>
      <c r="L29" s="145"/>
      <c r="M29" s="145"/>
      <c r="N29" s="145"/>
      <c r="O29" s="146"/>
    </row>
    <row r="30" spans="2:15">
      <c r="B30" s="144"/>
      <c r="C30" s="145"/>
      <c r="D30" s="145"/>
      <c r="E30" s="145"/>
      <c r="F30" s="145"/>
      <c r="G30" s="145"/>
      <c r="H30" s="145"/>
      <c r="I30" s="145"/>
      <c r="J30" s="145"/>
      <c r="K30" s="145"/>
      <c r="L30" s="145"/>
      <c r="M30" s="145"/>
      <c r="N30" s="145"/>
      <c r="O30" s="146"/>
    </row>
    <row r="31" spans="2:15">
      <c r="B31" s="144"/>
      <c r="C31" s="145"/>
      <c r="D31" s="145"/>
      <c r="E31" s="145"/>
      <c r="F31" s="145"/>
      <c r="G31" s="145"/>
      <c r="H31" s="145"/>
      <c r="I31" s="145"/>
      <c r="J31" s="145"/>
      <c r="K31" s="145"/>
      <c r="L31" s="145"/>
      <c r="M31" s="145"/>
      <c r="N31" s="145"/>
      <c r="O31" s="146"/>
    </row>
    <row r="32" spans="2:15">
      <c r="B32" s="144"/>
      <c r="C32" s="145"/>
      <c r="D32" s="145"/>
      <c r="E32" s="145"/>
      <c r="F32" s="145"/>
      <c r="G32" s="145"/>
      <c r="H32" s="145"/>
      <c r="I32" s="145"/>
      <c r="J32" s="145"/>
      <c r="K32" s="145"/>
      <c r="L32" s="145"/>
      <c r="M32" s="145"/>
      <c r="N32" s="145"/>
      <c r="O32" s="146"/>
    </row>
    <row r="33" spans="2:15">
      <c r="B33" s="144"/>
      <c r="C33" s="145"/>
      <c r="D33" s="145"/>
      <c r="E33" s="145"/>
      <c r="F33" s="145"/>
      <c r="G33" s="145"/>
      <c r="H33" s="145"/>
      <c r="I33" s="145"/>
      <c r="J33" s="145"/>
      <c r="K33" s="145"/>
      <c r="L33" s="145"/>
      <c r="M33" s="145"/>
      <c r="N33" s="145"/>
      <c r="O33" s="146"/>
    </row>
    <row r="34" spans="2:15">
      <c r="B34" s="144"/>
      <c r="C34" s="145"/>
      <c r="D34" s="145"/>
      <c r="E34" s="145"/>
      <c r="F34" s="145"/>
      <c r="G34" s="145"/>
      <c r="H34" s="145"/>
      <c r="I34" s="145"/>
      <c r="J34" s="145"/>
      <c r="K34" s="145"/>
      <c r="L34" s="145"/>
      <c r="M34" s="145"/>
      <c r="N34" s="145"/>
      <c r="O34" s="146"/>
    </row>
    <row r="35" spans="2:15">
      <c r="B35" s="144"/>
      <c r="C35" s="145"/>
      <c r="D35" s="145"/>
      <c r="E35" s="145"/>
      <c r="F35" s="145"/>
      <c r="G35" s="145"/>
      <c r="H35" s="145"/>
      <c r="I35" s="145"/>
      <c r="J35" s="145"/>
      <c r="K35" s="145"/>
      <c r="L35" s="145"/>
      <c r="M35" s="145"/>
      <c r="N35" s="145"/>
      <c r="O35" s="146"/>
    </row>
    <row r="36" spans="2:15">
      <c r="B36" s="144"/>
      <c r="C36" s="145"/>
      <c r="D36" s="145"/>
      <c r="E36" s="145"/>
      <c r="F36" s="145"/>
      <c r="G36" s="145"/>
      <c r="H36" s="145"/>
      <c r="I36" s="145"/>
      <c r="J36" s="145"/>
      <c r="K36" s="145"/>
      <c r="L36" s="145"/>
      <c r="M36" s="145"/>
      <c r="N36" s="145"/>
      <c r="O36" s="146"/>
    </row>
    <row r="37" spans="2:15">
      <c r="B37" s="144"/>
      <c r="C37" s="145"/>
      <c r="D37" s="145"/>
      <c r="E37" s="145"/>
      <c r="F37" s="145"/>
      <c r="G37" s="145"/>
      <c r="H37" s="145"/>
      <c r="I37" s="145"/>
      <c r="J37" s="145"/>
      <c r="K37" s="145"/>
      <c r="L37" s="145"/>
      <c r="M37" s="145"/>
      <c r="N37" s="145"/>
      <c r="O37" s="146"/>
    </row>
    <row r="38" spans="2:15">
      <c r="B38" s="144"/>
      <c r="C38" s="145"/>
      <c r="D38" s="145"/>
      <c r="E38" s="145"/>
      <c r="F38" s="145"/>
      <c r="G38" s="145"/>
      <c r="H38" s="145"/>
      <c r="I38" s="145"/>
      <c r="J38" s="145"/>
      <c r="K38" s="145"/>
      <c r="L38" s="145"/>
      <c r="M38" s="145"/>
      <c r="N38" s="145"/>
      <c r="O38" s="146"/>
    </row>
    <row r="39" spans="2:15" ht="14.65" thickBot="1">
      <c r="B39" s="147"/>
      <c r="C39" s="148"/>
      <c r="D39" s="148"/>
      <c r="E39" s="148"/>
      <c r="F39" s="148"/>
      <c r="G39" s="148"/>
      <c r="H39" s="148"/>
      <c r="I39" s="148"/>
      <c r="J39" s="148"/>
      <c r="K39" s="148"/>
      <c r="L39" s="148"/>
      <c r="M39" s="148"/>
      <c r="N39" s="148"/>
      <c r="O39" s="149"/>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615"/>
  <sheetViews>
    <sheetView showGridLines="0" tabSelected="1" topLeftCell="A416" zoomScale="88" zoomScaleNormal="85" workbookViewId="0">
      <selection activeCell="C563" sqref="C563"/>
    </sheetView>
  </sheetViews>
  <sheetFormatPr baseColWidth="10" defaultRowHeight="14.25"/>
  <cols>
    <col min="2" max="2" width="24.59765625" bestFit="1" customWidth="1"/>
    <col min="3" max="3" width="11.86328125" bestFit="1" customWidth="1"/>
    <col min="4" max="4" width="5.53125" bestFit="1" customWidth="1"/>
    <col min="5" max="5" width="11.53125" bestFit="1" customWidth="1"/>
    <col min="6" max="6" width="23.6640625" bestFit="1" customWidth="1"/>
    <col min="7" max="7" width="25.3984375" bestFit="1" customWidth="1"/>
    <col min="8" max="8" width="11.9296875" bestFit="1" customWidth="1"/>
    <col min="9" max="9" width="9" bestFit="1" customWidth="1"/>
    <col min="10" max="10" width="11.59765625" bestFit="1" customWidth="1"/>
    <col min="11" max="11" width="11.5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8" max="18" width="10.6640625" style="64"/>
  </cols>
  <sheetData>
    <row r="2" spans="1:16" ht="18.399999999999999" thickBot="1">
      <c r="B2" s="6" t="s">
        <v>1790</v>
      </c>
      <c r="C2" s="5"/>
      <c r="D2" s="5"/>
      <c r="E2" s="5"/>
      <c r="F2" s="5"/>
      <c r="G2" s="5"/>
      <c r="H2" s="5"/>
      <c r="I2" s="5"/>
      <c r="J2" s="5"/>
      <c r="K2" s="5"/>
      <c r="L2" s="5"/>
      <c r="M2" s="5"/>
      <c r="N2" s="5"/>
      <c r="O2" s="5"/>
      <c r="P2" s="5"/>
    </row>
    <row r="4" spans="1:16">
      <c r="B4" t="s">
        <v>1791</v>
      </c>
    </row>
    <row r="5" spans="1:16">
      <c r="B5" t="s">
        <v>1792</v>
      </c>
    </row>
    <row r="7" spans="1:16">
      <c r="A7" s="9" t="s">
        <v>1639</v>
      </c>
      <c r="B7" s="151" t="s">
        <v>1626</v>
      </c>
      <c r="C7" s="151"/>
      <c r="D7" s="151"/>
      <c r="E7" s="151"/>
    </row>
    <row r="8" spans="1:16">
      <c r="A8" s="9" t="s">
        <v>1641</v>
      </c>
      <c r="B8" s="151" t="s">
        <v>1627</v>
      </c>
      <c r="C8" s="151"/>
      <c r="D8" s="151"/>
      <c r="E8" s="151"/>
    </row>
    <row r="9" spans="1:16">
      <c r="A9" s="9" t="s">
        <v>1647</v>
      </c>
      <c r="B9" s="151" t="s">
        <v>1629</v>
      </c>
      <c r="C9" s="151"/>
      <c r="D9" s="151"/>
      <c r="E9" s="151"/>
    </row>
    <row r="10" spans="1:16">
      <c r="A10" s="9" t="s">
        <v>1648</v>
      </c>
      <c r="B10" s="151" t="s">
        <v>1630</v>
      </c>
      <c r="C10" s="151"/>
      <c r="D10" s="151"/>
      <c r="E10" s="151"/>
    </row>
    <row r="11" spans="1:16">
      <c r="A11" s="9" t="s">
        <v>1649</v>
      </c>
      <c r="B11" s="151" t="s">
        <v>1631</v>
      </c>
      <c r="C11" s="151"/>
      <c r="D11" s="151"/>
      <c r="E11" s="151"/>
    </row>
    <row r="12" spans="1:16">
      <c r="A12" s="9" t="s">
        <v>1650</v>
      </c>
      <c r="B12" s="151" t="s">
        <v>1632</v>
      </c>
      <c r="C12" s="151"/>
      <c r="D12" s="151"/>
      <c r="E12" s="151"/>
    </row>
    <row r="13" spans="1:16">
      <c r="A13" s="9" t="s">
        <v>1651</v>
      </c>
      <c r="B13" s="151" t="s">
        <v>1633</v>
      </c>
      <c r="C13" s="151"/>
      <c r="D13" s="151"/>
      <c r="E13" s="151"/>
    </row>
    <row r="14" spans="1:16">
      <c r="A14" s="9" t="s">
        <v>1652</v>
      </c>
      <c r="B14" s="151" t="s">
        <v>1634</v>
      </c>
      <c r="C14" s="151"/>
      <c r="D14" s="151"/>
      <c r="E14" s="151"/>
    </row>
    <row r="15" spans="1:16">
      <c r="A15" s="9" t="s">
        <v>1653</v>
      </c>
      <c r="B15" s="151" t="s">
        <v>1794</v>
      </c>
      <c r="C15" s="151"/>
      <c r="D15" s="151"/>
      <c r="E15" s="151"/>
    </row>
    <row r="16" spans="1:16">
      <c r="B16" s="67"/>
      <c r="C16" s="67"/>
      <c r="D16" s="67"/>
      <c r="E16" s="67"/>
    </row>
    <row r="18" spans="1:11">
      <c r="A18" s="9" t="s">
        <v>1639</v>
      </c>
      <c r="B18" s="150" t="s">
        <v>1626</v>
      </c>
      <c r="C18" s="150"/>
      <c r="D18" s="150"/>
      <c r="E18" s="150"/>
    </row>
    <row r="20" spans="1:11">
      <c r="B20" s="26" t="s">
        <v>1623</v>
      </c>
      <c r="C20" s="26" t="s">
        <v>1636</v>
      </c>
      <c r="D20" s="155"/>
      <c r="E20" s="155"/>
      <c r="F20" s="65"/>
      <c r="H20" s="26" t="s">
        <v>1623</v>
      </c>
      <c r="I20" s="26" t="s">
        <v>1636</v>
      </c>
      <c r="J20" s="155"/>
      <c r="K20" s="155"/>
    </row>
    <row r="21" spans="1:11">
      <c r="B21" s="26" t="s">
        <v>1625</v>
      </c>
      <c r="C21" t="s">
        <v>1624</v>
      </c>
      <c r="D21" t="s">
        <v>44</v>
      </c>
      <c r="E21" t="s">
        <v>1622</v>
      </c>
      <c r="F21" s="66" t="s">
        <v>1795</v>
      </c>
      <c r="H21" s="26" t="s">
        <v>1625</v>
      </c>
      <c r="I21" t="s">
        <v>1624</v>
      </c>
      <c r="J21" t="s">
        <v>44</v>
      </c>
      <c r="K21" t="s">
        <v>1622</v>
      </c>
    </row>
    <row r="22" spans="1:11">
      <c r="B22" s="21" t="s">
        <v>1707</v>
      </c>
      <c r="C22" s="156">
        <v>501</v>
      </c>
      <c r="D22" s="156">
        <v>87</v>
      </c>
      <c r="E22" s="156">
        <v>588</v>
      </c>
      <c r="F22" s="70">
        <f>GETPIVOTDATA("Attrition",$B$20,"Gender","female")/GETPIVOTDATA("Attrition",$B$20)</f>
        <v>0.4</v>
      </c>
      <c r="H22" s="21" t="s">
        <v>1707</v>
      </c>
      <c r="I22" s="71">
        <v>0.85204081632653061</v>
      </c>
      <c r="J22" s="71">
        <v>0.14795918367346939</v>
      </c>
      <c r="K22" s="71">
        <v>1</v>
      </c>
    </row>
    <row r="23" spans="1:11">
      <c r="B23" s="21" t="s">
        <v>1536</v>
      </c>
      <c r="C23" s="156">
        <v>732</v>
      </c>
      <c r="D23" s="156">
        <v>150</v>
      </c>
      <c r="E23" s="156">
        <v>882</v>
      </c>
      <c r="F23" s="70">
        <f>GETPIVOTDATA("Attrition",$B$20,"Gender","male")/GETPIVOTDATA("Attrition",$B$20)</f>
        <v>0.6</v>
      </c>
      <c r="H23" s="21" t="s">
        <v>1536</v>
      </c>
      <c r="I23" s="71">
        <v>0.82993197278911568</v>
      </c>
      <c r="J23" s="71">
        <v>0.17006802721088435</v>
      </c>
      <c r="K23" s="71">
        <v>1</v>
      </c>
    </row>
    <row r="24" spans="1:11">
      <c r="B24" s="21" t="s">
        <v>1622</v>
      </c>
      <c r="C24" s="156">
        <v>1233</v>
      </c>
      <c r="D24" s="156">
        <v>237</v>
      </c>
      <c r="E24" s="156">
        <v>1470</v>
      </c>
      <c r="F24" s="69">
        <f>SUM(F22:F23)</f>
        <v>1</v>
      </c>
      <c r="H24" s="21" t="s">
        <v>1622</v>
      </c>
      <c r="I24" s="71">
        <v>0.83877551020408159</v>
      </c>
      <c r="J24" s="71">
        <v>0.16122448979591836</v>
      </c>
      <c r="K24" s="71">
        <v>1</v>
      </c>
    </row>
    <row r="26" spans="1:11">
      <c r="B26" s="21" t="s">
        <v>1637</v>
      </c>
    </row>
    <row r="27" spans="1:11">
      <c r="B27" s="21" t="s">
        <v>1661</v>
      </c>
    </row>
    <row r="28" spans="1:11">
      <c r="B28" s="21"/>
    </row>
    <row r="29" spans="1:11">
      <c r="B29" s="21" t="s">
        <v>1638</v>
      </c>
    </row>
    <row r="30" spans="1:11">
      <c r="A30" s="101" t="s">
        <v>2052</v>
      </c>
      <c r="B30" s="21" t="s">
        <v>1662</v>
      </c>
    </row>
    <row r="31" spans="1:11">
      <c r="A31" s="9"/>
      <c r="B31" s="21" t="s">
        <v>1640</v>
      </c>
    </row>
    <row r="32" spans="1:11">
      <c r="A32" s="101" t="s">
        <v>2052</v>
      </c>
      <c r="B32" s="21" t="s">
        <v>1663</v>
      </c>
    </row>
    <row r="33" spans="1:7">
      <c r="A33" s="9"/>
      <c r="B33" s="21"/>
    </row>
    <row r="34" spans="1:7">
      <c r="B34" s="21" t="s">
        <v>1797</v>
      </c>
    </row>
    <row r="35" spans="1:7">
      <c r="B35" s="21"/>
    </row>
    <row r="36" spans="1:7">
      <c r="A36" s="101" t="s">
        <v>2052</v>
      </c>
      <c r="B36" s="21" t="s">
        <v>2175</v>
      </c>
    </row>
    <row r="37" spans="1:7">
      <c r="B37" s="21"/>
    </row>
    <row r="38" spans="1:7">
      <c r="A38" s="9"/>
      <c r="B38" s="26" t="s">
        <v>2174</v>
      </c>
      <c r="C38" s="26" t="s">
        <v>1636</v>
      </c>
      <c r="D38" s="155"/>
      <c r="E38" s="155"/>
      <c r="G38" s="24" t="s">
        <v>1809</v>
      </c>
    </row>
    <row r="39" spans="1:7">
      <c r="A39" s="9"/>
      <c r="B39" s="26" t="s">
        <v>1625</v>
      </c>
      <c r="C39" t="s">
        <v>1624</v>
      </c>
      <c r="D39" t="s">
        <v>44</v>
      </c>
      <c r="E39" t="s">
        <v>1622</v>
      </c>
    </row>
    <row r="40" spans="1:7">
      <c r="A40" s="9"/>
      <c r="B40" s="21" t="s">
        <v>1707</v>
      </c>
      <c r="C40" s="86">
        <v>2.9081836327345307</v>
      </c>
      <c r="D40" s="86">
        <v>2.5862068965517242</v>
      </c>
      <c r="E40" s="86">
        <v>2.860544217687075</v>
      </c>
      <c r="G40" t="s">
        <v>2179</v>
      </c>
    </row>
    <row r="41" spans="1:7">
      <c r="A41" s="9"/>
      <c r="B41" s="21" t="s">
        <v>1536</v>
      </c>
      <c r="C41" s="86">
        <v>2.7814207650273226</v>
      </c>
      <c r="D41" s="86">
        <v>2.6466666666666665</v>
      </c>
      <c r="E41" s="86">
        <v>2.7585034013605441</v>
      </c>
      <c r="G41" t="s">
        <v>2180</v>
      </c>
    </row>
    <row r="42" spans="1:7">
      <c r="A42" s="9"/>
      <c r="B42" s="21" t="s">
        <v>1622</v>
      </c>
      <c r="C42" s="86">
        <v>2.8329278183292783</v>
      </c>
      <c r="D42" s="86">
        <v>2.6244725738396624</v>
      </c>
      <c r="E42" s="86">
        <v>2.7993197278911564</v>
      </c>
      <c r="G42" t="s">
        <v>2181</v>
      </c>
    </row>
    <row r="43" spans="1:7">
      <c r="A43" s="9"/>
      <c r="G43" t="s">
        <v>2182</v>
      </c>
    </row>
    <row r="44" spans="1:7">
      <c r="A44" s="9"/>
      <c r="G44" t="s">
        <v>2183</v>
      </c>
    </row>
    <row r="45" spans="1:7">
      <c r="A45" s="9"/>
    </row>
    <row r="46" spans="1:7">
      <c r="A46" s="9"/>
    </row>
    <row r="47" spans="1:7">
      <c r="A47" s="9"/>
      <c r="G47" s="24" t="s">
        <v>1810</v>
      </c>
    </row>
    <row r="48" spans="1:7">
      <c r="A48" s="9"/>
    </row>
    <row r="49" spans="1:10">
      <c r="A49" s="9"/>
      <c r="G49" t="s">
        <v>2176</v>
      </c>
    </row>
    <row r="50" spans="1:10">
      <c r="A50" s="9"/>
      <c r="G50" t="s">
        <v>2177</v>
      </c>
    </row>
    <row r="51" spans="1:10">
      <c r="A51" s="9"/>
      <c r="G51" t="s">
        <v>2178</v>
      </c>
    </row>
    <row r="52" spans="1:10">
      <c r="A52" s="9"/>
    </row>
    <row r="53" spans="1:10">
      <c r="A53" s="9"/>
    </row>
    <row r="54" spans="1:10">
      <c r="A54" s="9"/>
      <c r="B54" s="21"/>
    </row>
    <row r="55" spans="1:10">
      <c r="A55" s="9"/>
      <c r="B55" s="21"/>
      <c r="H55" s="75"/>
      <c r="I55" s="75"/>
      <c r="J55" s="75"/>
    </row>
    <row r="56" spans="1:10">
      <c r="A56" s="9"/>
      <c r="B56" s="21"/>
      <c r="H56" s="75"/>
      <c r="I56" s="75"/>
      <c r="J56" s="75"/>
    </row>
    <row r="57" spans="1:10">
      <c r="A57" s="9"/>
      <c r="B57" s="21"/>
      <c r="H57" s="75"/>
      <c r="I57" s="75"/>
      <c r="J57" s="75"/>
    </row>
    <row r="58" spans="1:10">
      <c r="A58" s="9"/>
      <c r="B58" s="21"/>
    </row>
    <row r="59" spans="1:10">
      <c r="A59" s="9"/>
      <c r="B59" s="21"/>
    </row>
    <row r="60" spans="1:10">
      <c r="A60" s="101" t="s">
        <v>2052</v>
      </c>
      <c r="B60" s="21" t="s">
        <v>2186</v>
      </c>
      <c r="G60" t="s">
        <v>2185</v>
      </c>
    </row>
    <row r="61" spans="1:10">
      <c r="A61" s="9"/>
      <c r="B61" s="21"/>
    </row>
    <row r="62" spans="1:10">
      <c r="A62" s="9"/>
      <c r="B62" s="26" t="s">
        <v>2135</v>
      </c>
      <c r="C62" s="26" t="s">
        <v>1636</v>
      </c>
      <c r="D62" s="155"/>
      <c r="E62" s="155"/>
    </row>
    <row r="63" spans="1:10">
      <c r="A63" s="9"/>
      <c r="B63" s="26" t="s">
        <v>1625</v>
      </c>
      <c r="C63" t="s">
        <v>1624</v>
      </c>
      <c r="D63" t="s">
        <v>44</v>
      </c>
      <c r="E63" t="s">
        <v>1622</v>
      </c>
      <c r="G63" s="139" t="s">
        <v>2194</v>
      </c>
    </row>
    <row r="64" spans="1:10">
      <c r="A64" s="9"/>
      <c r="B64" s="21" t="s">
        <v>1707</v>
      </c>
      <c r="C64" s="86">
        <v>0.83233532934131738</v>
      </c>
      <c r="D64" s="86">
        <v>0.48275862068965519</v>
      </c>
      <c r="E64" s="86">
        <v>0.78061224489795922</v>
      </c>
    </row>
    <row r="65" spans="1:10">
      <c r="A65" s="9"/>
      <c r="B65" s="21" t="s">
        <v>1536</v>
      </c>
      <c r="C65" s="86">
        <v>0.85382513661202186</v>
      </c>
      <c r="D65" s="86">
        <v>0.55333333333333334</v>
      </c>
      <c r="E65" s="86">
        <v>0.80272108843537415</v>
      </c>
      <c r="G65" t="s">
        <v>2187</v>
      </c>
    </row>
    <row r="66" spans="1:10">
      <c r="B66" s="21" t="s">
        <v>1622</v>
      </c>
      <c r="C66" s="86">
        <v>0.84509326845093269</v>
      </c>
      <c r="D66" s="86">
        <v>0.52742616033755274</v>
      </c>
      <c r="E66" s="86">
        <v>0.79387755102040813</v>
      </c>
      <c r="G66" t="s">
        <v>2188</v>
      </c>
    </row>
    <row r="67" spans="1:10">
      <c r="B67" s="21"/>
      <c r="C67" s="86"/>
      <c r="D67" s="86"/>
      <c r="E67" s="86"/>
      <c r="G67" t="s">
        <v>2189</v>
      </c>
      <c r="H67" s="86"/>
      <c r="I67" s="86"/>
      <c r="J67" s="86"/>
    </row>
    <row r="68" spans="1:10">
      <c r="B68" s="21"/>
      <c r="C68" s="86"/>
      <c r="D68" s="86"/>
      <c r="E68" s="86"/>
      <c r="G68" t="s">
        <v>2190</v>
      </c>
      <c r="H68" s="86"/>
      <c r="I68" s="86"/>
      <c r="J68" s="86"/>
    </row>
    <row r="69" spans="1:10">
      <c r="B69" s="21"/>
      <c r="C69" s="86"/>
      <c r="D69" s="86"/>
      <c r="E69" s="86"/>
      <c r="G69" t="s">
        <v>2191</v>
      </c>
      <c r="H69" s="86"/>
      <c r="I69" s="86"/>
      <c r="J69" s="86"/>
    </row>
    <row r="70" spans="1:10">
      <c r="B70" s="21"/>
      <c r="C70" s="86"/>
      <c r="D70" s="86"/>
      <c r="E70" s="86"/>
      <c r="G70" t="s">
        <v>2192</v>
      </c>
      <c r="H70" s="86"/>
      <c r="I70" s="86"/>
      <c r="J70" s="86"/>
    </row>
    <row r="71" spans="1:10">
      <c r="B71" s="21"/>
      <c r="C71" s="86"/>
      <c r="D71" s="86"/>
      <c r="E71" s="86"/>
      <c r="G71" t="s">
        <v>2193</v>
      </c>
      <c r="H71" s="86"/>
      <c r="I71" s="86"/>
      <c r="J71" s="86"/>
    </row>
    <row r="72" spans="1:10">
      <c r="B72" s="21"/>
      <c r="C72" s="86"/>
      <c r="D72" s="86"/>
      <c r="E72" s="86"/>
      <c r="G72" t="s">
        <v>2195</v>
      </c>
      <c r="H72" s="86"/>
      <c r="I72" s="86"/>
      <c r="J72" s="86"/>
    </row>
    <row r="73" spans="1:10">
      <c r="B73" s="21"/>
      <c r="C73" s="86"/>
      <c r="D73" s="86"/>
      <c r="E73" s="86"/>
      <c r="H73" s="86"/>
      <c r="I73" s="86"/>
      <c r="J73" s="86"/>
    </row>
    <row r="74" spans="1:10">
      <c r="B74" s="21"/>
      <c r="C74" s="86"/>
      <c r="D74" s="86"/>
      <c r="E74" s="86"/>
      <c r="H74" s="86"/>
      <c r="I74" s="86"/>
      <c r="J74" s="86"/>
    </row>
    <row r="75" spans="1:10">
      <c r="B75" s="21"/>
      <c r="C75" s="86"/>
      <c r="D75" s="86"/>
      <c r="E75" s="86"/>
      <c r="H75" s="86"/>
      <c r="I75" s="86"/>
      <c r="J75" s="86"/>
    </row>
    <row r="76" spans="1:10">
      <c r="B76" s="21"/>
      <c r="C76" s="86"/>
      <c r="D76" s="86"/>
      <c r="E76" s="86"/>
      <c r="H76" s="86"/>
      <c r="I76" s="86"/>
      <c r="J76" s="86"/>
    </row>
    <row r="77" spans="1:10">
      <c r="B77" s="21"/>
      <c r="C77" s="86"/>
      <c r="D77" s="86"/>
      <c r="E77" s="86"/>
    </row>
    <row r="78" spans="1:10">
      <c r="B78" s="21"/>
      <c r="C78" s="86"/>
      <c r="D78" s="86"/>
      <c r="E78" s="86"/>
    </row>
    <row r="79" spans="1:10">
      <c r="B79" s="21"/>
      <c r="C79" s="86"/>
      <c r="D79" s="86"/>
      <c r="E79" s="86"/>
    </row>
    <row r="80" spans="1:10">
      <c r="B80" s="21"/>
      <c r="C80" s="86"/>
      <c r="D80" s="86"/>
      <c r="E80" s="86"/>
    </row>
    <row r="81" spans="1:12">
      <c r="B81" s="21"/>
      <c r="C81" s="86"/>
      <c r="D81" s="86"/>
      <c r="E81" s="86"/>
    </row>
    <row r="82" spans="1:12">
      <c r="A82" s="101" t="s">
        <v>2052</v>
      </c>
      <c r="B82" s="21" t="s">
        <v>2197</v>
      </c>
      <c r="C82" s="86"/>
      <c r="D82" s="86"/>
      <c r="E82" s="86"/>
    </row>
    <row r="83" spans="1:12">
      <c r="B83" s="21"/>
      <c r="C83" s="86"/>
      <c r="D83" s="86"/>
      <c r="E83" s="86"/>
    </row>
    <row r="84" spans="1:12">
      <c r="B84" s="21" t="s">
        <v>2199</v>
      </c>
      <c r="C84" s="86"/>
      <c r="D84" s="86"/>
      <c r="E84" s="86"/>
    </row>
    <row r="85" spans="1:12">
      <c r="B85" s="21"/>
      <c r="C85" s="86"/>
      <c r="D85" s="86"/>
      <c r="E85" s="86"/>
    </row>
    <row r="86" spans="1:12">
      <c r="B86" s="26" t="s">
        <v>2184</v>
      </c>
      <c r="C86" s="26" t="s">
        <v>1636</v>
      </c>
      <c r="D86" s="155"/>
      <c r="E86" s="155"/>
      <c r="G86" s="26" t="s">
        <v>2196</v>
      </c>
      <c r="H86" s="26" t="s">
        <v>1636</v>
      </c>
      <c r="I86" s="155"/>
      <c r="J86" s="155"/>
    </row>
    <row r="87" spans="1:12">
      <c r="B87" s="26" t="s">
        <v>1625</v>
      </c>
      <c r="C87" t="s">
        <v>1624</v>
      </c>
      <c r="D87" t="s">
        <v>44</v>
      </c>
      <c r="E87" t="s">
        <v>1622</v>
      </c>
      <c r="G87" s="26" t="s">
        <v>1625</v>
      </c>
      <c r="H87" t="s">
        <v>1624</v>
      </c>
      <c r="I87" t="s">
        <v>44</v>
      </c>
      <c r="J87" t="s">
        <v>1622</v>
      </c>
      <c r="L87" s="139" t="s">
        <v>2194</v>
      </c>
    </row>
    <row r="88" spans="1:12">
      <c r="B88" s="21" t="s">
        <v>1707</v>
      </c>
      <c r="C88" s="86">
        <v>4.6047904191616764</v>
      </c>
      <c r="D88" s="86">
        <v>3.3103448275862069</v>
      </c>
      <c r="E88" s="86">
        <v>4.4132653061224492</v>
      </c>
      <c r="G88" s="21" t="s">
        <v>1707</v>
      </c>
      <c r="H88" s="86">
        <v>2.3393213572854292</v>
      </c>
      <c r="I88" s="86">
        <v>2.0344827586206895</v>
      </c>
      <c r="J88" s="86">
        <v>2.2942176870748301</v>
      </c>
    </row>
    <row r="89" spans="1:12">
      <c r="B89" s="21" t="s">
        <v>1536</v>
      </c>
      <c r="C89" s="86">
        <v>4.4016393442622954</v>
      </c>
      <c r="D89" s="86">
        <v>2.6666666666666665</v>
      </c>
      <c r="E89" s="86">
        <v>4.1065759637188206</v>
      </c>
      <c r="G89" s="21" t="s">
        <v>1536</v>
      </c>
      <c r="H89" s="86">
        <v>2.1625683060109289</v>
      </c>
      <c r="I89" s="86">
        <v>1.8933333333333333</v>
      </c>
      <c r="J89" s="86">
        <v>2.116780045351474</v>
      </c>
      <c r="L89" t="s">
        <v>2198</v>
      </c>
    </row>
    <row r="90" spans="1:12">
      <c r="B90" s="21" t="s">
        <v>1622</v>
      </c>
      <c r="C90" s="86">
        <v>4.4841849148418493</v>
      </c>
      <c r="D90" s="86">
        <v>2.9029535864978904</v>
      </c>
      <c r="E90" s="86">
        <v>4.2292517006802717</v>
      </c>
      <c r="G90" s="21" t="s">
        <v>1622</v>
      </c>
      <c r="H90" s="86">
        <v>2.2343876723438769</v>
      </c>
      <c r="I90" s="86">
        <v>1.9451476793248945</v>
      </c>
      <c r="J90" s="86">
        <v>2.1877551020408164</v>
      </c>
      <c r="L90" t="s">
        <v>2200</v>
      </c>
    </row>
    <row r="91" spans="1:12">
      <c r="B91" s="21"/>
      <c r="C91" s="86"/>
      <c r="D91" s="86"/>
      <c r="E91" s="86"/>
      <c r="L91" t="s">
        <v>2201</v>
      </c>
    </row>
    <row r="92" spans="1:12">
      <c r="B92" s="21"/>
      <c r="C92" s="86"/>
      <c r="D92" s="86"/>
      <c r="E92" s="86"/>
      <c r="L92" t="s">
        <v>2202</v>
      </c>
    </row>
    <row r="93" spans="1:12">
      <c r="B93" s="21"/>
      <c r="C93" s="86"/>
      <c r="D93" s="86"/>
      <c r="E93" s="86"/>
    </row>
    <row r="94" spans="1:12">
      <c r="B94" s="21"/>
      <c r="C94" s="86"/>
      <c r="D94" s="86"/>
      <c r="E94" s="86"/>
      <c r="L94" t="s">
        <v>2203</v>
      </c>
    </row>
    <row r="95" spans="1:12">
      <c r="B95" s="21"/>
      <c r="C95" s="86"/>
      <c r="D95" s="86"/>
      <c r="E95" s="86"/>
      <c r="L95" t="s">
        <v>2204</v>
      </c>
    </row>
    <row r="96" spans="1:12">
      <c r="B96" s="21"/>
      <c r="C96" s="86"/>
      <c r="D96" s="86"/>
      <c r="E96" s="86"/>
      <c r="L96" t="s">
        <v>2205</v>
      </c>
    </row>
    <row r="97" spans="1:12">
      <c r="B97" s="21"/>
      <c r="C97" s="86"/>
      <c r="D97" s="86"/>
      <c r="E97" s="86"/>
    </row>
    <row r="98" spans="1:12">
      <c r="B98" s="21"/>
      <c r="C98" s="86"/>
      <c r="D98" s="86"/>
      <c r="E98" s="86"/>
      <c r="L98" t="s">
        <v>2206</v>
      </c>
    </row>
    <row r="99" spans="1:12">
      <c r="B99" s="21"/>
      <c r="C99" s="86"/>
      <c r="D99" s="86"/>
      <c r="E99" s="86"/>
      <c r="L99" t="s">
        <v>2207</v>
      </c>
    </row>
    <row r="100" spans="1:12">
      <c r="B100" s="21"/>
      <c r="C100" s="86"/>
      <c r="D100" s="86"/>
      <c r="E100" s="86"/>
      <c r="L100" t="s">
        <v>2208</v>
      </c>
    </row>
    <row r="101" spans="1:12">
      <c r="B101" s="21"/>
      <c r="C101" s="86"/>
      <c r="D101" s="86"/>
      <c r="E101" s="86"/>
    </row>
    <row r="102" spans="1:12">
      <c r="B102" s="21"/>
      <c r="C102" s="86"/>
      <c r="D102" s="86"/>
      <c r="E102" s="86"/>
    </row>
    <row r="103" spans="1:12">
      <c r="B103" s="21"/>
      <c r="C103" s="86"/>
      <c r="D103" s="86"/>
      <c r="E103" s="86"/>
    </row>
    <row r="104" spans="1:12">
      <c r="A104" s="9" t="s">
        <v>1641</v>
      </c>
      <c r="B104" s="150" t="s">
        <v>1627</v>
      </c>
      <c r="C104" s="150"/>
      <c r="D104" s="150"/>
      <c r="E104" s="150"/>
    </row>
    <row r="105" spans="1:12">
      <c r="A105" s="9"/>
      <c r="B105" s="68"/>
      <c r="C105" s="68"/>
      <c r="D105" s="68"/>
      <c r="E105" s="68"/>
    </row>
    <row r="106" spans="1:12">
      <c r="A106" s="9"/>
      <c r="B106" s="26" t="s">
        <v>1623</v>
      </c>
      <c r="C106" s="26" t="s">
        <v>1636</v>
      </c>
      <c r="D106" s="155"/>
      <c r="E106" s="155"/>
      <c r="H106" s="26" t="s">
        <v>1623</v>
      </c>
      <c r="I106" s="26" t="s">
        <v>1636</v>
      </c>
      <c r="J106" s="155"/>
      <c r="K106" s="155"/>
    </row>
    <row r="107" spans="1:12">
      <c r="A107" s="9"/>
      <c r="B107" s="26" t="s">
        <v>1628</v>
      </c>
      <c r="C107" t="s">
        <v>1624</v>
      </c>
      <c r="D107" t="s">
        <v>44</v>
      </c>
      <c r="E107" t="s">
        <v>1622</v>
      </c>
      <c r="F107" s="66" t="s">
        <v>1795</v>
      </c>
      <c r="H107" s="26" t="s">
        <v>1628</v>
      </c>
      <c r="I107" t="s">
        <v>1624</v>
      </c>
      <c r="J107" t="s">
        <v>44</v>
      </c>
      <c r="K107" t="s">
        <v>1622</v>
      </c>
    </row>
    <row r="108" spans="1:12">
      <c r="A108" s="9"/>
      <c r="B108" s="21" t="s">
        <v>53</v>
      </c>
      <c r="C108" s="157">
        <v>59</v>
      </c>
      <c r="D108" s="157">
        <v>38</v>
      </c>
      <c r="E108" s="157">
        <v>97</v>
      </c>
      <c r="F108" s="73">
        <f t="shared" ref="F108:F113" si="0">E108/$E$113</f>
        <v>6.5986394557823125E-2</v>
      </c>
      <c r="H108" s="21" t="s">
        <v>53</v>
      </c>
      <c r="I108" s="36">
        <v>0.60824742268041232</v>
      </c>
      <c r="J108" s="36">
        <v>0.39175257731958762</v>
      </c>
      <c r="K108" s="36">
        <v>1</v>
      </c>
    </row>
    <row r="109" spans="1:12">
      <c r="A109" s="9"/>
      <c r="B109" s="21" t="s">
        <v>51</v>
      </c>
      <c r="C109" s="157">
        <v>442</v>
      </c>
      <c r="D109" s="157">
        <v>112</v>
      </c>
      <c r="E109" s="157">
        <v>554</v>
      </c>
      <c r="F109" s="73">
        <f t="shared" si="0"/>
        <v>0.37687074829931971</v>
      </c>
      <c r="H109" s="21" t="s">
        <v>51</v>
      </c>
      <c r="I109" s="36">
        <v>0.79783393501805056</v>
      </c>
      <c r="J109" s="36">
        <v>0.20216606498194944</v>
      </c>
      <c r="K109" s="36">
        <v>1</v>
      </c>
    </row>
    <row r="110" spans="1:12">
      <c r="A110" s="9"/>
      <c r="B110" s="21" t="s">
        <v>49</v>
      </c>
      <c r="C110" s="157">
        <v>454</v>
      </c>
      <c r="D110" s="157">
        <v>51</v>
      </c>
      <c r="E110" s="157">
        <v>505</v>
      </c>
      <c r="F110" s="73">
        <f t="shared" si="0"/>
        <v>0.34353741496598639</v>
      </c>
      <c r="H110" s="21" t="s">
        <v>49</v>
      </c>
      <c r="I110" s="36">
        <v>0.89900990099009903</v>
      </c>
      <c r="J110" s="36">
        <v>0.100990099009901</v>
      </c>
      <c r="K110" s="36">
        <v>1</v>
      </c>
    </row>
    <row r="111" spans="1:12">
      <c r="A111" s="9"/>
      <c r="B111" s="21" t="s">
        <v>50</v>
      </c>
      <c r="C111" s="157">
        <v>220</v>
      </c>
      <c r="D111" s="157">
        <v>25</v>
      </c>
      <c r="E111" s="157">
        <v>245</v>
      </c>
      <c r="F111" s="73">
        <f t="shared" si="0"/>
        <v>0.16666666666666666</v>
      </c>
      <c r="H111" s="21" t="s">
        <v>50</v>
      </c>
      <c r="I111" s="36">
        <v>0.89795918367346939</v>
      </c>
      <c r="J111" s="36">
        <v>0.10204081632653061</v>
      </c>
      <c r="K111" s="36">
        <v>1</v>
      </c>
    </row>
    <row r="112" spans="1:12">
      <c r="A112" s="9"/>
      <c r="B112" s="21" t="s">
        <v>52</v>
      </c>
      <c r="C112" s="157">
        <v>58</v>
      </c>
      <c r="D112" s="157">
        <v>11</v>
      </c>
      <c r="E112" s="157">
        <v>69</v>
      </c>
      <c r="F112" s="73">
        <f t="shared" si="0"/>
        <v>4.6938775510204082E-2</v>
      </c>
      <c r="H112" s="21" t="s">
        <v>52</v>
      </c>
      <c r="I112" s="36">
        <v>0.84057971014492749</v>
      </c>
      <c r="J112" s="36">
        <v>0.15942028985507245</v>
      </c>
      <c r="K112" s="36">
        <v>1</v>
      </c>
    </row>
    <row r="113" spans="1:11">
      <c r="A113" s="9"/>
      <c r="B113" s="21" t="s">
        <v>1622</v>
      </c>
      <c r="C113" s="156">
        <v>1233</v>
      </c>
      <c r="D113" s="156">
        <v>237</v>
      </c>
      <c r="E113" s="156">
        <v>1470</v>
      </c>
      <c r="F113" s="69">
        <f t="shared" si="0"/>
        <v>1</v>
      </c>
      <c r="H113" s="21" t="s">
        <v>1622</v>
      </c>
      <c r="I113" s="71">
        <v>0.83877551020408159</v>
      </c>
      <c r="J113" s="71">
        <v>0.16122448979591836</v>
      </c>
      <c r="K113" s="71">
        <v>1</v>
      </c>
    </row>
    <row r="114" spans="1:11">
      <c r="A114" s="9"/>
      <c r="B114" s="21"/>
    </row>
    <row r="115" spans="1:11">
      <c r="B115" s="21" t="s">
        <v>1664</v>
      </c>
    </row>
    <row r="116" spans="1:11">
      <c r="B116" s="21" t="s">
        <v>1665</v>
      </c>
    </row>
    <row r="117" spans="1:11">
      <c r="B117" s="21" t="s">
        <v>1666</v>
      </c>
    </row>
    <row r="118" spans="1:11">
      <c r="B118" s="21"/>
    </row>
    <row r="119" spans="1:11">
      <c r="B119" s="21" t="s">
        <v>1667</v>
      </c>
    </row>
    <row r="120" spans="1:11">
      <c r="B120" s="21"/>
    </row>
    <row r="121" spans="1:11">
      <c r="B121" s="21" t="s">
        <v>1799</v>
      </c>
    </row>
    <row r="122" spans="1:11">
      <c r="B122" s="21" t="s">
        <v>1800</v>
      </c>
    </row>
    <row r="123" spans="1:11">
      <c r="A123" s="101" t="s">
        <v>2052</v>
      </c>
      <c r="B123" s="21" t="s">
        <v>1668</v>
      </c>
    </row>
    <row r="124" spans="1:11">
      <c r="A124" s="101" t="s">
        <v>2052</v>
      </c>
      <c r="B124" s="21" t="s">
        <v>1669</v>
      </c>
    </row>
    <row r="125" spans="1:11">
      <c r="A125" s="101" t="s">
        <v>2052</v>
      </c>
      <c r="B125" s="21" t="s">
        <v>1670</v>
      </c>
    </row>
    <row r="126" spans="1:11">
      <c r="A126" s="9"/>
      <c r="B126" s="21" t="s">
        <v>1671</v>
      </c>
    </row>
    <row r="127" spans="1:11">
      <c r="A127" s="101" t="s">
        <v>2052</v>
      </c>
      <c r="B127" s="21" t="s">
        <v>1672</v>
      </c>
    </row>
    <row r="128" spans="1:11">
      <c r="A128" s="101" t="s">
        <v>2052</v>
      </c>
      <c r="B128" s="21" t="s">
        <v>1673</v>
      </c>
    </row>
    <row r="129" spans="1:8">
      <c r="A129" s="9"/>
      <c r="B129" s="21"/>
    </row>
    <row r="130" spans="1:8">
      <c r="A130" s="9"/>
      <c r="B130" s="21" t="s">
        <v>1797</v>
      </c>
    </row>
    <row r="131" spans="1:8">
      <c r="A131" s="9"/>
      <c r="B131" s="21"/>
    </row>
    <row r="132" spans="1:8">
      <c r="A132" s="101" t="s">
        <v>2052</v>
      </c>
      <c r="B132" s="21" t="s">
        <v>1798</v>
      </c>
    </row>
    <row r="133" spans="1:8">
      <c r="A133" s="9"/>
      <c r="B133" s="21"/>
    </row>
    <row r="134" spans="1:8">
      <c r="A134" s="9"/>
      <c r="B134" s="26" t="s">
        <v>1796</v>
      </c>
      <c r="C134" s="26" t="s">
        <v>1806</v>
      </c>
      <c r="D134" s="155"/>
      <c r="E134" s="155"/>
      <c r="H134" s="24" t="s">
        <v>1809</v>
      </c>
    </row>
    <row r="135" spans="1:8">
      <c r="A135" s="9"/>
      <c r="B135" s="26" t="s">
        <v>1628</v>
      </c>
      <c r="C135" t="s">
        <v>1624</v>
      </c>
      <c r="D135" t="s">
        <v>44</v>
      </c>
      <c r="E135" t="s">
        <v>1622</v>
      </c>
      <c r="F135" s="66" t="s">
        <v>1813</v>
      </c>
    </row>
    <row r="136" spans="1:8">
      <c r="A136" s="9"/>
      <c r="B136" s="21" t="s">
        <v>53</v>
      </c>
      <c r="C136" s="59">
        <v>2813.0169491525426</v>
      </c>
      <c r="D136" s="59">
        <v>2419.2894736842104</v>
      </c>
      <c r="E136" s="59">
        <v>2658.7731958762888</v>
      </c>
      <c r="F136" s="61">
        <f t="shared" ref="F136:F141" si="1">C136-D136</f>
        <v>393.72747546833216</v>
      </c>
      <c r="H136" t="s">
        <v>1801</v>
      </c>
    </row>
    <row r="137" spans="1:8">
      <c r="A137" s="9"/>
      <c r="B137" s="21" t="s">
        <v>51</v>
      </c>
      <c r="C137" s="59">
        <v>4976.8642533936654</v>
      </c>
      <c r="D137" s="59">
        <v>4031.8928571428573</v>
      </c>
      <c r="E137" s="59">
        <v>4785.8231046931405</v>
      </c>
      <c r="F137" s="61">
        <f t="shared" si="1"/>
        <v>944.97139625080808</v>
      </c>
      <c r="H137" t="s">
        <v>1802</v>
      </c>
    </row>
    <row r="138" spans="1:8">
      <c r="A138" s="9"/>
      <c r="B138" s="21" t="s">
        <v>49</v>
      </c>
      <c r="C138" s="59">
        <v>6913.5550660792951</v>
      </c>
      <c r="D138" s="59">
        <v>5667.411764705882</v>
      </c>
      <c r="E138" s="59">
        <v>6787.7069306930689</v>
      </c>
      <c r="F138" s="61">
        <f t="shared" si="1"/>
        <v>1246.1433013734131</v>
      </c>
      <c r="H138" t="s">
        <v>1803</v>
      </c>
    </row>
    <row r="139" spans="1:8">
      <c r="A139" s="9"/>
      <c r="B139" s="21" t="s">
        <v>50</v>
      </c>
      <c r="C139" s="59">
        <v>10411.440909090908</v>
      </c>
      <c r="D139" s="59">
        <v>8358.7999999999993</v>
      </c>
      <c r="E139" s="59">
        <v>10201.98775510204</v>
      </c>
      <c r="F139" s="61">
        <f t="shared" si="1"/>
        <v>2052.6409090909092</v>
      </c>
    </row>
    <row r="140" spans="1:8">
      <c r="A140" s="9"/>
      <c r="B140" s="21" t="s">
        <v>52</v>
      </c>
      <c r="C140" s="59">
        <v>10857.844827586207</v>
      </c>
      <c r="D140" s="59">
        <v>8457.0909090909099</v>
      </c>
      <c r="E140" s="59">
        <v>10475.115942028986</v>
      </c>
      <c r="F140" s="61">
        <f t="shared" si="1"/>
        <v>2400.7539184952966</v>
      </c>
      <c r="G140" s="87">
        <f>AVERAGE(F136:F140)</f>
        <v>1407.6474001357517</v>
      </c>
      <c r="H140" t="s">
        <v>1804</v>
      </c>
    </row>
    <row r="141" spans="1:8">
      <c r="A141" s="9"/>
      <c r="B141" s="21" t="s">
        <v>1622</v>
      </c>
      <c r="C141" s="72">
        <v>6832.7396593673966</v>
      </c>
      <c r="D141" s="72">
        <v>4787.0928270042195</v>
      </c>
      <c r="E141" s="72">
        <v>6502.931292517007</v>
      </c>
      <c r="F141" s="74">
        <f t="shared" si="1"/>
        <v>2045.6468323631771</v>
      </c>
      <c r="H141" t="s">
        <v>1805</v>
      </c>
    </row>
    <row r="142" spans="1:8">
      <c r="A142" s="9"/>
      <c r="B142" s="21"/>
      <c r="C142" s="72"/>
      <c r="D142" s="72"/>
      <c r="E142" s="72"/>
    </row>
    <row r="143" spans="1:8">
      <c r="A143" s="9"/>
      <c r="B143" s="21"/>
      <c r="C143" s="72"/>
      <c r="D143" s="72"/>
      <c r="E143" s="72"/>
      <c r="H143" t="s">
        <v>1807</v>
      </c>
    </row>
    <row r="144" spans="1:8">
      <c r="A144" s="9"/>
      <c r="B144" s="21"/>
      <c r="C144" s="72"/>
      <c r="D144" s="72"/>
      <c r="E144" s="72"/>
      <c r="H144" t="s">
        <v>1808</v>
      </c>
    </row>
    <row r="145" spans="1:8">
      <c r="A145" s="9"/>
      <c r="B145" s="21"/>
      <c r="C145" s="72"/>
      <c r="D145" s="72"/>
      <c r="E145" s="72"/>
    </row>
    <row r="146" spans="1:8">
      <c r="A146" s="9"/>
      <c r="B146" s="21"/>
      <c r="C146" s="72"/>
      <c r="D146" s="72"/>
      <c r="E146" s="72"/>
      <c r="H146" s="24" t="s">
        <v>1810</v>
      </c>
    </row>
    <row r="147" spans="1:8">
      <c r="A147" s="9"/>
      <c r="B147" s="21"/>
      <c r="C147" s="72"/>
      <c r="D147" s="72"/>
      <c r="E147" s="72"/>
    </row>
    <row r="148" spans="1:8">
      <c r="A148" s="9"/>
      <c r="B148" s="21"/>
      <c r="C148" s="72"/>
      <c r="D148" s="72"/>
      <c r="E148" s="72"/>
      <c r="H148" t="s">
        <v>1811</v>
      </c>
    </row>
    <row r="149" spans="1:8">
      <c r="A149" s="9"/>
      <c r="B149" s="21"/>
      <c r="C149" s="72"/>
      <c r="D149" s="72"/>
      <c r="E149" s="72"/>
      <c r="H149" t="s">
        <v>1812</v>
      </c>
    </row>
    <row r="150" spans="1:8">
      <c r="A150" s="9"/>
      <c r="B150" s="21"/>
      <c r="C150" s="72"/>
      <c r="D150" s="72"/>
      <c r="E150" s="72"/>
      <c r="H150" t="s">
        <v>1814</v>
      </c>
    </row>
    <row r="151" spans="1:8">
      <c r="A151" s="9"/>
      <c r="B151" s="21"/>
      <c r="C151" s="72"/>
      <c r="D151" s="72"/>
      <c r="E151" s="72"/>
    </row>
    <row r="152" spans="1:8">
      <c r="A152" s="9"/>
      <c r="B152" s="21"/>
      <c r="C152" s="72"/>
      <c r="D152" s="72"/>
      <c r="E152" s="72"/>
    </row>
    <row r="153" spans="1:8">
      <c r="A153" s="9"/>
      <c r="B153" s="21"/>
      <c r="C153" s="72"/>
      <c r="D153" s="72"/>
      <c r="E153" s="72"/>
    </row>
    <row r="154" spans="1:8">
      <c r="A154" s="9"/>
      <c r="B154" s="21"/>
      <c r="C154" s="72"/>
      <c r="D154" s="72"/>
      <c r="E154" s="72"/>
    </row>
    <row r="155" spans="1:8">
      <c r="A155" s="9"/>
      <c r="B155" s="21"/>
      <c r="C155" s="72"/>
      <c r="D155" s="72"/>
      <c r="E155" s="72"/>
    </row>
    <row r="156" spans="1:8">
      <c r="A156" s="101" t="s">
        <v>2052</v>
      </c>
      <c r="B156" s="21" t="s">
        <v>2211</v>
      </c>
      <c r="C156" s="72"/>
      <c r="D156" s="72"/>
      <c r="E156" s="72"/>
      <c r="F156" t="s">
        <v>2210</v>
      </c>
    </row>
    <row r="157" spans="1:8">
      <c r="A157" s="9"/>
      <c r="B157" s="21"/>
    </row>
    <row r="158" spans="1:8">
      <c r="A158" s="9"/>
      <c r="B158" s="26" t="s">
        <v>2134</v>
      </c>
      <c r="C158" s="26" t="s">
        <v>1806</v>
      </c>
      <c r="D158" s="155"/>
      <c r="E158" s="155"/>
      <c r="H158" t="s">
        <v>2213</v>
      </c>
    </row>
    <row r="159" spans="1:8">
      <c r="A159" s="9"/>
      <c r="B159" s="26" t="s">
        <v>1628</v>
      </c>
      <c r="C159" t="s">
        <v>1624</v>
      </c>
      <c r="D159" t="s">
        <v>44</v>
      </c>
      <c r="E159" t="s">
        <v>1622</v>
      </c>
      <c r="F159" s="66" t="s">
        <v>2212</v>
      </c>
      <c r="H159" t="s">
        <v>2214</v>
      </c>
    </row>
    <row r="160" spans="1:8">
      <c r="A160" s="9"/>
      <c r="B160" s="21" t="s">
        <v>53</v>
      </c>
      <c r="C160" s="59">
        <v>2.7288135593220337</v>
      </c>
      <c r="D160" s="59">
        <v>2.4736842105263159</v>
      </c>
      <c r="E160" s="59">
        <v>2.6288659793814433</v>
      </c>
      <c r="F160" s="135">
        <f t="shared" ref="F160:F163" si="2">C160-D160</f>
        <v>0.2551293487957178</v>
      </c>
      <c r="G160" s="86">
        <f>AVERAGE(F160:F164)</f>
        <v>0.16539706391304901</v>
      </c>
      <c r="H160" t="s">
        <v>2215</v>
      </c>
    </row>
    <row r="161" spans="1:8">
      <c r="A161" s="9"/>
      <c r="B161" s="21" t="s">
        <v>51</v>
      </c>
      <c r="C161" s="59">
        <v>2.6425339366515836</v>
      </c>
      <c r="D161" s="59">
        <v>2.5535714285714284</v>
      </c>
      <c r="E161" s="59">
        <v>2.6245487364620939</v>
      </c>
      <c r="F161" s="135">
        <f t="shared" si="2"/>
        <v>8.8962508080155267E-2</v>
      </c>
      <c r="H161" t="s">
        <v>2216</v>
      </c>
    </row>
    <row r="162" spans="1:8">
      <c r="A162" s="9"/>
      <c r="B162" s="21" t="s">
        <v>49</v>
      </c>
      <c r="C162" s="59">
        <v>2.6806167400881056</v>
      </c>
      <c r="D162" s="59">
        <v>2.2549019607843137</v>
      </c>
      <c r="E162" s="59">
        <v>2.6376237623762377</v>
      </c>
      <c r="F162" s="135">
        <f t="shared" si="2"/>
        <v>0.42571477930379187</v>
      </c>
      <c r="H162" t="s">
        <v>2217</v>
      </c>
    </row>
    <row r="163" spans="1:8">
      <c r="A163" s="9"/>
      <c r="B163" s="21" t="s">
        <v>50</v>
      </c>
      <c r="C163" s="59">
        <v>2.6545454545454548</v>
      </c>
      <c r="D163" s="59">
        <v>2.2400000000000002</v>
      </c>
      <c r="E163" s="59">
        <v>2.6122448979591835</v>
      </c>
      <c r="F163" s="135">
        <f t="shared" si="2"/>
        <v>0.41454545454545455</v>
      </c>
      <c r="H163" t="s">
        <v>2218</v>
      </c>
    </row>
    <row r="164" spans="1:8">
      <c r="A164" s="9"/>
      <c r="B164" s="21" t="s">
        <v>52</v>
      </c>
      <c r="C164" s="59">
        <v>2.5517241379310347</v>
      </c>
      <c r="D164" s="59">
        <v>2.9090909090909092</v>
      </c>
      <c r="E164" s="59">
        <v>2.6086956521739131</v>
      </c>
      <c r="F164" s="135">
        <f t="shared" ref="F164:F165" si="3">C164-D164</f>
        <v>-0.35736677115987447</v>
      </c>
      <c r="H164" t="s">
        <v>2219</v>
      </c>
    </row>
    <row r="165" spans="1:8">
      <c r="A165" s="9"/>
      <c r="B165" s="21" t="s">
        <v>1622</v>
      </c>
      <c r="C165" s="72">
        <v>2.6585563665855636</v>
      </c>
      <c r="D165" s="72">
        <v>2.4599156118143459</v>
      </c>
      <c r="E165" s="72">
        <v>2.6265306122448981</v>
      </c>
      <c r="F165" s="74">
        <f t="shared" si="3"/>
        <v>0.19864075477121768</v>
      </c>
    </row>
    <row r="166" spans="1:8">
      <c r="A166" s="9"/>
      <c r="B166" s="140" t="s">
        <v>2209</v>
      </c>
    </row>
    <row r="167" spans="1:8">
      <c r="A167" s="9"/>
      <c r="B167" s="140"/>
    </row>
    <row r="168" spans="1:8">
      <c r="A168" s="9"/>
      <c r="B168" s="140"/>
    </row>
    <row r="169" spans="1:8">
      <c r="A169" s="9"/>
      <c r="B169" s="140"/>
    </row>
    <row r="170" spans="1:8">
      <c r="A170" s="9"/>
      <c r="B170" s="140"/>
    </row>
    <row r="171" spans="1:8">
      <c r="A171" s="9"/>
      <c r="B171" s="140"/>
    </row>
    <row r="172" spans="1:8">
      <c r="A172" s="9"/>
      <c r="B172" s="140"/>
    </row>
    <row r="173" spans="1:8">
      <c r="A173" s="9"/>
      <c r="B173" s="140"/>
    </row>
    <row r="174" spans="1:8">
      <c r="A174" s="9"/>
      <c r="B174" s="140"/>
    </row>
    <row r="175" spans="1:8">
      <c r="A175" s="9"/>
      <c r="B175" s="140"/>
    </row>
    <row r="176" spans="1:8">
      <c r="A176" s="9"/>
      <c r="B176" s="140"/>
    </row>
    <row r="177" spans="1:8">
      <c r="A177" s="9"/>
      <c r="B177" s="140"/>
    </row>
    <row r="178" spans="1:8">
      <c r="A178" s="9"/>
      <c r="B178" s="140"/>
    </row>
    <row r="179" spans="1:8">
      <c r="A179" s="9"/>
      <c r="B179" s="140"/>
    </row>
    <row r="180" spans="1:8">
      <c r="A180" s="9"/>
      <c r="B180" s="140"/>
    </row>
    <row r="181" spans="1:8">
      <c r="A181" s="9"/>
      <c r="B181" s="140"/>
    </row>
    <row r="182" spans="1:8">
      <c r="A182" s="101" t="s">
        <v>2052</v>
      </c>
      <c r="B182" s="21" t="s">
        <v>2221</v>
      </c>
      <c r="C182" s="72"/>
      <c r="D182" s="72"/>
      <c r="E182" s="72"/>
    </row>
    <row r="183" spans="1:8">
      <c r="A183" s="9"/>
      <c r="B183" s="21"/>
    </row>
    <row r="184" spans="1:8">
      <c r="A184" s="9"/>
      <c r="B184" s="26" t="s">
        <v>2173</v>
      </c>
      <c r="C184" s="26" t="s">
        <v>1806</v>
      </c>
      <c r="D184" s="155"/>
      <c r="E184" s="155"/>
      <c r="H184" t="s">
        <v>2222</v>
      </c>
    </row>
    <row r="185" spans="1:8">
      <c r="A185" s="9"/>
      <c r="B185" s="26" t="s">
        <v>1628</v>
      </c>
      <c r="C185" t="s">
        <v>1624</v>
      </c>
      <c r="D185" t="s">
        <v>44</v>
      </c>
      <c r="E185" t="s">
        <v>1622</v>
      </c>
      <c r="F185" s="66" t="s">
        <v>2212</v>
      </c>
      <c r="H185" t="s">
        <v>2223</v>
      </c>
    </row>
    <row r="186" spans="1:8">
      <c r="A186" s="9"/>
      <c r="B186" s="21" t="s">
        <v>53</v>
      </c>
      <c r="C186" s="59">
        <v>2.8813559322033897</v>
      </c>
      <c r="D186" s="59">
        <v>2.8421052631578947</v>
      </c>
      <c r="E186" s="59">
        <v>2.865979381443299</v>
      </c>
      <c r="F186" s="135">
        <f t="shared" ref="F186:F191" si="4">C186-D186</f>
        <v>3.9250669045495012E-2</v>
      </c>
      <c r="H186" t="s">
        <v>2224</v>
      </c>
    </row>
    <row r="187" spans="1:8">
      <c r="A187" s="9"/>
      <c r="B187" s="21" t="s">
        <v>51</v>
      </c>
      <c r="C187" s="59">
        <v>2.755656108597285</v>
      </c>
      <c r="D187" s="59">
        <v>2.6607142857142856</v>
      </c>
      <c r="E187" s="59">
        <v>2.7364620938628157</v>
      </c>
      <c r="F187" s="135">
        <f t="shared" si="4"/>
        <v>9.494182288299946E-2</v>
      </c>
      <c r="H187" t="s">
        <v>2225</v>
      </c>
    </row>
    <row r="188" spans="1:8">
      <c r="A188" s="9"/>
      <c r="B188" s="21" t="s">
        <v>49</v>
      </c>
      <c r="C188" s="59">
        <v>2.8303964757709252</v>
      </c>
      <c r="D188" s="59">
        <v>2.4509803921568629</v>
      </c>
      <c r="E188" s="59">
        <v>2.7920792079207919</v>
      </c>
      <c r="F188" s="135">
        <f t="shared" si="4"/>
        <v>0.37941608361406232</v>
      </c>
      <c r="H188" t="s">
        <v>2226</v>
      </c>
    </row>
    <row r="189" spans="1:8">
      <c r="A189" s="9"/>
      <c r="B189" s="21" t="s">
        <v>50</v>
      </c>
      <c r="C189" s="59">
        <v>2.7136363636363638</v>
      </c>
      <c r="D189" s="59">
        <v>2.92</v>
      </c>
      <c r="E189" s="59">
        <v>2.7346938775510203</v>
      </c>
      <c r="F189" s="135">
        <f t="shared" si="4"/>
        <v>-0.20636363636363608</v>
      </c>
    </row>
    <row r="190" spans="1:8">
      <c r="A190" s="9"/>
      <c r="B190" s="21" t="s">
        <v>52</v>
      </c>
      <c r="C190" s="59">
        <v>2.7413793103448274</v>
      </c>
      <c r="D190" s="59">
        <v>2.3636363636363638</v>
      </c>
      <c r="E190" s="59">
        <v>2.681159420289855</v>
      </c>
      <c r="F190" s="135">
        <f t="shared" si="4"/>
        <v>0.37774294670846364</v>
      </c>
      <c r="H190" t="s">
        <v>2227</v>
      </c>
    </row>
    <row r="191" spans="1:8">
      <c r="A191" s="9"/>
      <c r="B191" s="21" t="s">
        <v>1622</v>
      </c>
      <c r="C191" s="72">
        <v>2.781021897810219</v>
      </c>
      <c r="D191" s="72">
        <v>2.6582278481012658</v>
      </c>
      <c r="E191" s="72">
        <v>2.7612244897959184</v>
      </c>
      <c r="F191" s="74">
        <f t="shared" si="4"/>
        <v>0.12279404970895325</v>
      </c>
      <c r="H191" t="s">
        <v>2228</v>
      </c>
    </row>
    <row r="192" spans="1:8">
      <c r="A192" s="9"/>
      <c r="B192" s="140"/>
      <c r="H192" t="s">
        <v>2229</v>
      </c>
    </row>
    <row r="193" spans="1:8">
      <c r="A193" s="9"/>
      <c r="B193" s="140"/>
      <c r="H193" t="s">
        <v>2230</v>
      </c>
    </row>
    <row r="194" spans="1:8">
      <c r="A194" s="9"/>
      <c r="B194" s="140"/>
    </row>
    <row r="195" spans="1:8">
      <c r="A195" s="9"/>
      <c r="B195" s="140"/>
      <c r="H195" t="s">
        <v>2231</v>
      </c>
    </row>
    <row r="196" spans="1:8">
      <c r="A196" s="9"/>
      <c r="B196" s="140"/>
      <c r="H196" t="s">
        <v>2232</v>
      </c>
    </row>
    <row r="197" spans="1:8">
      <c r="A197" s="9"/>
      <c r="B197" s="140"/>
    </row>
    <row r="198" spans="1:8">
      <c r="A198" s="9"/>
      <c r="B198" s="140"/>
    </row>
    <row r="199" spans="1:8">
      <c r="A199" s="9"/>
      <c r="B199" s="140"/>
    </row>
    <row r="200" spans="1:8">
      <c r="A200" s="9"/>
      <c r="B200" s="140"/>
    </row>
    <row r="201" spans="1:8">
      <c r="A201" s="9"/>
      <c r="B201" s="140"/>
    </row>
    <row r="202" spans="1:8">
      <c r="A202" s="9"/>
      <c r="B202" s="140"/>
    </row>
    <row r="203" spans="1:8">
      <c r="A203" s="9"/>
      <c r="B203" s="140"/>
    </row>
    <row r="204" spans="1:8">
      <c r="A204" s="9"/>
      <c r="B204" s="140"/>
    </row>
    <row r="205" spans="1:8">
      <c r="A205" s="9"/>
      <c r="B205" s="140"/>
    </row>
    <row r="206" spans="1:8">
      <c r="A206" s="9"/>
      <c r="B206" s="140"/>
    </row>
    <row r="207" spans="1:8">
      <c r="A207" s="9"/>
      <c r="B207" s="21"/>
    </row>
    <row r="208" spans="1:8">
      <c r="A208" s="9" t="s">
        <v>1647</v>
      </c>
      <c r="B208" s="150" t="s">
        <v>1629</v>
      </c>
      <c r="C208" s="150"/>
      <c r="D208" s="150"/>
      <c r="E208" s="150"/>
    </row>
    <row r="209" spans="1:11">
      <c r="A209" s="9"/>
      <c r="B209" s="68"/>
      <c r="C209" s="68"/>
      <c r="D209" s="68"/>
      <c r="E209" s="68"/>
    </row>
    <row r="210" spans="1:11">
      <c r="A210" s="9"/>
      <c r="B210" s="26" t="s">
        <v>1623</v>
      </c>
      <c r="C210" s="26" t="s">
        <v>1636</v>
      </c>
      <c r="D210" s="155"/>
      <c r="E210" s="155"/>
      <c r="H210" s="26" t="s">
        <v>1623</v>
      </c>
      <c r="I210" s="26" t="s">
        <v>1636</v>
      </c>
      <c r="J210" s="155"/>
      <c r="K210" s="155"/>
    </row>
    <row r="211" spans="1:11">
      <c r="A211" s="9"/>
      <c r="B211" s="26" t="s">
        <v>1660</v>
      </c>
      <c r="C211" s="11" t="s">
        <v>1624</v>
      </c>
      <c r="D211" s="11" t="s">
        <v>44</v>
      </c>
      <c r="E211" s="11" t="s">
        <v>1622</v>
      </c>
      <c r="F211" s="77" t="s">
        <v>1795</v>
      </c>
      <c r="H211" s="26" t="s">
        <v>1660</v>
      </c>
      <c r="I211" s="11" t="s">
        <v>1624</v>
      </c>
      <c r="J211" s="11" t="s">
        <v>44</v>
      </c>
      <c r="K211" s="11" t="s">
        <v>1622</v>
      </c>
    </row>
    <row r="212" spans="1:11">
      <c r="A212" s="9"/>
      <c r="B212" s="21" t="s">
        <v>58</v>
      </c>
      <c r="C212" s="157">
        <v>51</v>
      </c>
      <c r="D212" s="157">
        <v>12</v>
      </c>
      <c r="E212" s="157">
        <v>63</v>
      </c>
      <c r="F212" s="75">
        <f t="shared" ref="F212:F214" si="5">E212/$E$216</f>
        <v>4.2857142857142858E-2</v>
      </c>
      <c r="H212" s="21" t="s">
        <v>58</v>
      </c>
      <c r="I212" s="36">
        <v>0.80952380952380953</v>
      </c>
      <c r="J212" s="36">
        <v>0.19047619047619047</v>
      </c>
      <c r="K212" s="36">
        <v>1</v>
      </c>
    </row>
    <row r="213" spans="1:11">
      <c r="A213" s="9"/>
      <c r="B213" s="21" t="s">
        <v>57</v>
      </c>
      <c r="C213" s="157">
        <v>825</v>
      </c>
      <c r="D213" s="157">
        <v>132</v>
      </c>
      <c r="E213" s="157">
        <v>957</v>
      </c>
      <c r="F213" s="75">
        <f t="shared" si="5"/>
        <v>0.65102040816326534</v>
      </c>
      <c r="H213" s="21" t="s">
        <v>57</v>
      </c>
      <c r="I213" s="36">
        <v>0.86206896551724133</v>
      </c>
      <c r="J213" s="36">
        <v>0.13793103448275862</v>
      </c>
      <c r="K213" s="36">
        <v>1</v>
      </c>
    </row>
    <row r="214" spans="1:11">
      <c r="A214" s="9"/>
      <c r="B214" s="21" t="s">
        <v>56</v>
      </c>
      <c r="C214" s="157">
        <v>354</v>
      </c>
      <c r="D214" s="157">
        <v>92</v>
      </c>
      <c r="E214" s="157">
        <v>446</v>
      </c>
      <c r="F214" s="75">
        <f t="shared" si="5"/>
        <v>0.30340136054421768</v>
      </c>
      <c r="H214" s="21" t="s">
        <v>56</v>
      </c>
      <c r="I214" s="36">
        <v>0.79372197309417036</v>
      </c>
      <c r="J214" s="36">
        <v>0.20627802690582961</v>
      </c>
      <c r="K214" s="36">
        <v>1</v>
      </c>
    </row>
    <row r="215" spans="1:11">
      <c r="A215" s="9"/>
      <c r="B215" s="21" t="s">
        <v>1925</v>
      </c>
      <c r="C215" s="157">
        <v>3</v>
      </c>
      <c r="D215" s="157">
        <v>1</v>
      </c>
      <c r="E215" s="157">
        <v>4</v>
      </c>
      <c r="F215" s="75">
        <f t="shared" ref="F215:F216" si="6">E215/$E$216</f>
        <v>2.7210884353741495E-3</v>
      </c>
      <c r="H215" s="21" t="s">
        <v>1925</v>
      </c>
      <c r="I215" s="36">
        <v>0.75</v>
      </c>
      <c r="J215" s="36">
        <v>0.25</v>
      </c>
      <c r="K215" s="36">
        <v>1</v>
      </c>
    </row>
    <row r="216" spans="1:11">
      <c r="A216" s="9"/>
      <c r="B216" s="21" t="s">
        <v>1622</v>
      </c>
      <c r="C216" s="157">
        <v>1233</v>
      </c>
      <c r="D216" s="157">
        <v>237</v>
      </c>
      <c r="E216" s="157">
        <v>1470</v>
      </c>
      <c r="F216" s="76">
        <f t="shared" si="6"/>
        <v>1</v>
      </c>
      <c r="H216" s="21" t="s">
        <v>1622</v>
      </c>
      <c r="I216" s="36">
        <v>0.83877551020408159</v>
      </c>
      <c r="J216" s="36">
        <v>0.16122448979591836</v>
      </c>
      <c r="K216" s="36">
        <v>1</v>
      </c>
    </row>
    <row r="217" spans="1:11">
      <c r="A217" s="9"/>
    </row>
    <row r="218" spans="1:11">
      <c r="A218" s="9"/>
      <c r="B218" s="21" t="s">
        <v>1674</v>
      </c>
      <c r="C218" s="68"/>
      <c r="D218" s="68"/>
      <c r="E218" s="68"/>
    </row>
    <row r="219" spans="1:11">
      <c r="A219" s="9"/>
      <c r="B219" s="21" t="s">
        <v>1675</v>
      </c>
      <c r="C219" s="68"/>
      <c r="D219" s="68"/>
      <c r="E219" s="68"/>
    </row>
    <row r="220" spans="1:11">
      <c r="A220" s="9"/>
      <c r="B220" s="21" t="s">
        <v>1676</v>
      </c>
      <c r="C220" s="68"/>
      <c r="D220" s="68"/>
      <c r="E220" s="68"/>
    </row>
    <row r="221" spans="1:11">
      <c r="A221" s="9"/>
      <c r="B221" s="21"/>
      <c r="C221" s="68"/>
      <c r="D221" s="68"/>
      <c r="E221" s="68"/>
    </row>
    <row r="222" spans="1:11">
      <c r="A222" s="9"/>
      <c r="B222" s="21" t="s">
        <v>2139</v>
      </c>
      <c r="C222" s="68"/>
      <c r="D222" s="68"/>
      <c r="E222" s="68"/>
    </row>
    <row r="223" spans="1:11">
      <c r="A223" s="9"/>
      <c r="B223" s="21"/>
      <c r="C223" s="68"/>
      <c r="D223" s="68"/>
      <c r="E223" s="68"/>
    </row>
    <row r="224" spans="1:11">
      <c r="A224" s="9"/>
      <c r="B224" s="68"/>
      <c r="C224" s="68"/>
      <c r="D224" s="68"/>
      <c r="E224" s="68"/>
    </row>
    <row r="225" spans="1:8">
      <c r="A225" s="101" t="s">
        <v>2052</v>
      </c>
      <c r="B225" s="21" t="s">
        <v>2138</v>
      </c>
      <c r="C225" s="68"/>
      <c r="D225" s="68"/>
      <c r="E225" s="68"/>
    </row>
    <row r="226" spans="1:8">
      <c r="A226" s="9"/>
      <c r="B226" s="24"/>
    </row>
    <row r="227" spans="1:8">
      <c r="A227" s="9"/>
      <c r="B227" t="s">
        <v>2142</v>
      </c>
    </row>
    <row r="228" spans="1:8">
      <c r="A228" s="9"/>
      <c r="B228" s="24"/>
    </row>
    <row r="229" spans="1:8">
      <c r="A229" s="9"/>
      <c r="B229" s="26" t="s">
        <v>2134</v>
      </c>
      <c r="C229" s="26" t="s">
        <v>1636</v>
      </c>
      <c r="D229" s="155"/>
      <c r="E229" s="155"/>
      <c r="H229" s="137" t="s">
        <v>1809</v>
      </c>
    </row>
    <row r="230" spans="1:8">
      <c r="A230" s="9"/>
      <c r="B230" s="26" t="s">
        <v>1660</v>
      </c>
      <c r="C230" s="11" t="s">
        <v>1624</v>
      </c>
      <c r="D230" s="11" t="s">
        <v>44</v>
      </c>
      <c r="E230" s="11" t="s">
        <v>1622</v>
      </c>
      <c r="F230" s="77" t="s">
        <v>2149</v>
      </c>
      <c r="H230" s="21"/>
    </row>
    <row r="231" spans="1:8">
      <c r="A231" s="9"/>
      <c r="B231" s="21" t="s">
        <v>58</v>
      </c>
      <c r="C231" s="88">
        <v>2.9803921568627452</v>
      </c>
      <c r="D231" s="88">
        <v>2.75</v>
      </c>
      <c r="E231" s="88">
        <v>2.9365079365079363</v>
      </c>
      <c r="F231" s="135">
        <f>GETPIVOTDATA("Job Satisfaction",$B$229,"Attrition","no","Department","HR")-GETPIVOTDATA("Job Satisfaction",$B$229,"Attrition","yes","Department","HR")</f>
        <v>0.23039215686274517</v>
      </c>
      <c r="G231" s="100">
        <f>AVERAGE(F231:F233)</f>
        <v>0.1759892303765033</v>
      </c>
      <c r="H231" s="21" t="s">
        <v>2140</v>
      </c>
    </row>
    <row r="232" spans="1:8">
      <c r="A232" s="9"/>
      <c r="B232" s="21" t="s">
        <v>57</v>
      </c>
      <c r="C232" s="88">
        <v>2.7466666666666666</v>
      </c>
      <c r="D232" s="88">
        <v>2.5</v>
      </c>
      <c r="E232" s="88">
        <v>2.7126436781609193</v>
      </c>
      <c r="F232" s="135">
        <f>GETPIVOTDATA("Job Satisfaction",$B$229,"Attrition","no","Department","R&amp;D")-GETPIVOTDATA("Job Satisfaction",$B$229,"Attrition","yes","Department","R&amp;D")</f>
        <v>0.24666666666666659</v>
      </c>
      <c r="H232" s="21" t="s">
        <v>2141</v>
      </c>
    </row>
    <row r="233" spans="1:8">
      <c r="A233" s="9"/>
      <c r="B233" s="21" t="s">
        <v>56</v>
      </c>
      <c r="C233" s="88">
        <v>2.4096045197740112</v>
      </c>
      <c r="D233" s="88">
        <v>2.3586956521739131</v>
      </c>
      <c r="E233" s="88">
        <v>2.399103139013453</v>
      </c>
      <c r="F233" s="135">
        <f>GETPIVOTDATA("Job Satisfaction",$B$229,"Attrition","no","Department","Sales")-GETPIVOTDATA("Job Satisfaction",$B$229,"Attrition","yes","Department","Sales")</f>
        <v>5.0908867600098162E-2</v>
      </c>
      <c r="H233" s="21" t="s">
        <v>2145</v>
      </c>
    </row>
    <row r="234" spans="1:8">
      <c r="A234" s="9"/>
      <c r="B234" s="21" t="s">
        <v>1622</v>
      </c>
      <c r="C234" s="88">
        <v>2.6593495934959348</v>
      </c>
      <c r="D234" s="88">
        <v>2.4576271186440679</v>
      </c>
      <c r="E234" s="88">
        <v>2.6268758526603002</v>
      </c>
      <c r="F234" s="136">
        <f>GETPIVOTDATA("Job Satisfaction",$B$229,"Attrition","no")-GETPIVOTDATA("Job Satisfaction",$B$229,"Attrition","yes")</f>
        <v>0.2017224748518669</v>
      </c>
      <c r="H234" s="21" t="s">
        <v>2143</v>
      </c>
    </row>
    <row r="235" spans="1:8">
      <c r="A235" s="9"/>
      <c r="F235" s="158"/>
      <c r="H235" s="21" t="s">
        <v>2144</v>
      </c>
    </row>
    <row r="236" spans="1:8">
      <c r="A236" s="9"/>
      <c r="B236" s="68"/>
      <c r="C236" s="68"/>
      <c r="D236" s="68"/>
      <c r="E236" s="68"/>
      <c r="H236" s="21"/>
    </row>
    <row r="237" spans="1:8">
      <c r="A237" s="9"/>
      <c r="B237" s="68"/>
      <c r="C237" s="68"/>
      <c r="D237" s="68"/>
      <c r="E237" s="68"/>
      <c r="H237" s="21" t="s">
        <v>2150</v>
      </c>
    </row>
    <row r="238" spans="1:8">
      <c r="A238" s="9"/>
      <c r="B238" s="68"/>
      <c r="C238" s="68"/>
      <c r="D238" s="68"/>
      <c r="E238" s="68"/>
      <c r="H238" s="21" t="s">
        <v>2151</v>
      </c>
    </row>
    <row r="239" spans="1:8">
      <c r="A239" s="9"/>
      <c r="B239" s="68"/>
      <c r="C239" s="68"/>
      <c r="D239" s="68"/>
      <c r="E239" s="68"/>
      <c r="H239" s="21" t="s">
        <v>2152</v>
      </c>
    </row>
    <row r="240" spans="1:8">
      <c r="A240" s="9"/>
      <c r="B240" s="68"/>
      <c r="C240" s="68"/>
      <c r="D240" s="68"/>
      <c r="E240" s="68"/>
    </row>
    <row r="241" spans="1:8">
      <c r="A241" s="9"/>
      <c r="B241" s="68"/>
      <c r="C241" s="68"/>
      <c r="D241" s="68"/>
      <c r="E241" s="68"/>
      <c r="H241" s="21" t="s">
        <v>2154</v>
      </c>
    </row>
    <row r="242" spans="1:8">
      <c r="A242" s="9"/>
      <c r="B242" s="68"/>
      <c r="C242" s="68"/>
      <c r="D242" s="68"/>
      <c r="E242" s="68"/>
      <c r="H242" s="21" t="s">
        <v>2155</v>
      </c>
    </row>
    <row r="243" spans="1:8">
      <c r="A243" s="9"/>
      <c r="B243" s="68"/>
      <c r="C243" s="68"/>
      <c r="D243" s="68"/>
      <c r="E243" s="68"/>
    </row>
    <row r="244" spans="1:8">
      <c r="A244" s="9"/>
      <c r="B244" s="68"/>
      <c r="C244" s="68"/>
      <c r="D244" s="68"/>
      <c r="E244" s="68"/>
      <c r="H244" s="137" t="s">
        <v>1810</v>
      </c>
    </row>
    <row r="245" spans="1:8">
      <c r="A245" s="9"/>
      <c r="B245" s="68"/>
      <c r="C245" s="68"/>
      <c r="D245" s="68"/>
      <c r="E245" s="68"/>
      <c r="H245" s="21"/>
    </row>
    <row r="246" spans="1:8">
      <c r="A246" s="9"/>
      <c r="B246" s="68"/>
      <c r="C246" s="68"/>
      <c r="D246" s="68"/>
      <c r="E246" s="68"/>
      <c r="H246" s="21" t="s">
        <v>2146</v>
      </c>
    </row>
    <row r="247" spans="1:8">
      <c r="A247" s="9"/>
      <c r="B247" s="68"/>
      <c r="C247" s="68"/>
      <c r="D247" s="68"/>
      <c r="E247" s="68"/>
      <c r="H247" s="21" t="s">
        <v>2148</v>
      </c>
    </row>
    <row r="248" spans="1:8">
      <c r="A248" s="9"/>
      <c r="B248" s="68"/>
      <c r="C248" s="68"/>
      <c r="D248" s="68"/>
      <c r="E248" s="68"/>
      <c r="H248" s="21" t="s">
        <v>2153</v>
      </c>
    </row>
    <row r="249" spans="1:8">
      <c r="A249" s="9"/>
      <c r="B249" s="68"/>
      <c r="C249" s="68"/>
      <c r="D249" s="68"/>
      <c r="E249" s="68"/>
    </row>
    <row r="250" spans="1:8">
      <c r="A250" s="9"/>
      <c r="B250" s="68"/>
      <c r="C250" s="68"/>
      <c r="D250" s="68"/>
      <c r="E250" s="68"/>
    </row>
    <row r="251" spans="1:8">
      <c r="A251" s="9"/>
      <c r="B251" s="68"/>
      <c r="C251" s="68"/>
      <c r="D251" s="68"/>
      <c r="E251" s="68"/>
    </row>
    <row r="252" spans="1:8">
      <c r="A252" s="101" t="s">
        <v>2052</v>
      </c>
      <c r="B252" s="21" t="s">
        <v>2242</v>
      </c>
      <c r="C252" s="68"/>
      <c r="D252" s="68"/>
      <c r="E252" s="68"/>
      <c r="H252" s="139" t="s">
        <v>2233</v>
      </c>
    </row>
    <row r="253" spans="1:8">
      <c r="A253" s="9"/>
      <c r="B253" s="68"/>
      <c r="C253" s="68"/>
      <c r="D253" s="68"/>
      <c r="E253" s="68"/>
    </row>
    <row r="254" spans="1:8">
      <c r="A254" s="9"/>
      <c r="B254" s="26" t="s">
        <v>1796</v>
      </c>
      <c r="C254" s="26" t="s">
        <v>1636</v>
      </c>
      <c r="D254" s="155"/>
      <c r="E254" s="155"/>
      <c r="H254" s="21" t="s">
        <v>2234</v>
      </c>
    </row>
    <row r="255" spans="1:8">
      <c r="A255" s="9"/>
      <c r="B255" s="26" t="s">
        <v>1660</v>
      </c>
      <c r="C255" s="11" t="s">
        <v>1624</v>
      </c>
      <c r="D255" s="11" t="s">
        <v>44</v>
      </c>
      <c r="E255" s="11" t="s">
        <v>1622</v>
      </c>
      <c r="F255" s="77" t="s">
        <v>2149</v>
      </c>
      <c r="H255" s="21" t="s">
        <v>2235</v>
      </c>
    </row>
    <row r="256" spans="1:8">
      <c r="A256" s="9"/>
      <c r="B256" s="21" t="s">
        <v>58</v>
      </c>
      <c r="C256" s="163">
        <v>7345.9803921568628</v>
      </c>
      <c r="D256" s="163">
        <v>3715.75</v>
      </c>
      <c r="E256" s="163">
        <v>6654.5079365079364</v>
      </c>
      <c r="F256" s="160">
        <f t="shared" ref="F256:F259" si="7">C256-D256</f>
        <v>3630.2303921568628</v>
      </c>
      <c r="H256" s="21" t="s">
        <v>2236</v>
      </c>
    </row>
    <row r="257" spans="1:8">
      <c r="A257" s="9"/>
      <c r="B257" s="21" t="s">
        <v>57</v>
      </c>
      <c r="C257" s="163">
        <v>6642.9878787878788</v>
      </c>
      <c r="D257" s="163">
        <v>4123.363636363636</v>
      </c>
      <c r="E257" s="163">
        <v>6295.4535005224661</v>
      </c>
      <c r="F257" s="160">
        <f t="shared" si="7"/>
        <v>2519.6242424242428</v>
      </c>
      <c r="H257" s="21" t="s">
        <v>2237</v>
      </c>
    </row>
    <row r="258" spans="1:8">
      <c r="A258" s="9"/>
      <c r="B258" s="21" t="s">
        <v>56</v>
      </c>
      <c r="C258" s="163">
        <v>7232.2401129943501</v>
      </c>
      <c r="D258" s="163">
        <v>5908.45652173913</v>
      </c>
      <c r="E258" s="163">
        <v>6959.17264573991</v>
      </c>
      <c r="F258" s="160">
        <f t="shared" si="7"/>
        <v>1323.78359125522</v>
      </c>
    </row>
    <row r="259" spans="1:8">
      <c r="A259" s="9"/>
      <c r="B259" s="21" t="s">
        <v>1622</v>
      </c>
      <c r="C259" s="163">
        <v>6841.7260162601624</v>
      </c>
      <c r="D259" s="163">
        <v>4798.5211864406783</v>
      </c>
      <c r="E259" s="163">
        <v>6512.8062755798092</v>
      </c>
      <c r="F259" s="161">
        <f t="shared" si="7"/>
        <v>2043.2048298194841</v>
      </c>
      <c r="H259" s="21" t="s">
        <v>2238</v>
      </c>
    </row>
    <row r="260" spans="1:8">
      <c r="A260" s="9"/>
      <c r="F260" s="159"/>
      <c r="H260" s="21" t="s">
        <v>2239</v>
      </c>
    </row>
    <row r="261" spans="1:8">
      <c r="A261" s="9"/>
      <c r="B261" s="68"/>
      <c r="C261" s="68"/>
      <c r="D261" s="68"/>
      <c r="E261" s="68"/>
      <c r="H261" s="21"/>
    </row>
    <row r="262" spans="1:8">
      <c r="A262" s="9"/>
      <c r="B262" s="68"/>
      <c r="C262" s="68"/>
      <c r="D262" s="68"/>
      <c r="E262" s="68"/>
      <c r="H262" s="21" t="s">
        <v>2240</v>
      </c>
    </row>
    <row r="263" spans="1:8">
      <c r="A263" s="9"/>
      <c r="B263" s="68"/>
      <c r="C263" s="68"/>
      <c r="D263" s="68"/>
      <c r="E263" s="68"/>
      <c r="H263" s="21" t="s">
        <v>2241</v>
      </c>
    </row>
    <row r="264" spans="1:8">
      <c r="A264" s="9"/>
      <c r="B264" s="68"/>
      <c r="C264" s="68"/>
      <c r="D264" s="68"/>
      <c r="E264" s="68"/>
      <c r="H264" s="21"/>
    </row>
    <row r="265" spans="1:8">
      <c r="A265" s="9"/>
      <c r="B265" s="68"/>
      <c r="C265" s="68"/>
      <c r="D265" s="68"/>
      <c r="E265" s="68"/>
      <c r="H265" s="21"/>
    </row>
    <row r="266" spans="1:8">
      <c r="A266" s="9"/>
      <c r="B266" s="68"/>
      <c r="C266" s="68"/>
      <c r="D266" s="68"/>
      <c r="E266" s="68"/>
    </row>
    <row r="267" spans="1:8">
      <c r="A267" s="9"/>
      <c r="B267" s="68"/>
      <c r="C267" s="68"/>
      <c r="D267" s="68"/>
      <c r="E267" s="68"/>
    </row>
    <row r="268" spans="1:8">
      <c r="A268" s="9"/>
      <c r="B268" s="68"/>
      <c r="C268" s="68"/>
      <c r="D268" s="68"/>
      <c r="E268" s="68"/>
    </row>
    <row r="269" spans="1:8">
      <c r="A269" s="9"/>
      <c r="B269" s="68"/>
      <c r="C269" s="68"/>
      <c r="D269" s="68"/>
      <c r="E269" s="68"/>
    </row>
    <row r="270" spans="1:8">
      <c r="A270" s="9"/>
      <c r="B270" s="68"/>
      <c r="C270" s="68"/>
      <c r="D270" s="68"/>
      <c r="E270" s="68"/>
    </row>
    <row r="271" spans="1:8">
      <c r="A271" s="9"/>
      <c r="B271" s="68"/>
      <c r="C271" s="68"/>
      <c r="D271" s="68"/>
      <c r="E271" s="68"/>
    </row>
    <row r="272" spans="1:8">
      <c r="A272" s="9"/>
      <c r="B272" s="68"/>
      <c r="C272" s="68"/>
      <c r="D272" s="68"/>
      <c r="E272" s="68"/>
    </row>
    <row r="273" spans="1:11">
      <c r="A273" s="9"/>
      <c r="B273" s="68"/>
      <c r="C273" s="68"/>
      <c r="D273" s="68"/>
      <c r="E273" s="68"/>
    </row>
    <row r="274" spans="1:11">
      <c r="A274" s="9"/>
      <c r="B274" s="68"/>
      <c r="C274" s="68"/>
      <c r="D274" s="68"/>
      <c r="E274" s="68"/>
    </row>
    <row r="275" spans="1:11">
      <c r="A275" s="9" t="s">
        <v>1648</v>
      </c>
      <c r="B275" s="150" t="s">
        <v>1630</v>
      </c>
      <c r="C275" s="150"/>
      <c r="D275" s="150"/>
      <c r="E275" s="150"/>
    </row>
    <row r="276" spans="1:11">
      <c r="A276" s="9"/>
      <c r="B276" s="68"/>
      <c r="C276" s="68"/>
      <c r="D276" s="68"/>
      <c r="E276" s="68"/>
    </row>
    <row r="277" spans="1:11">
      <c r="A277" s="9"/>
      <c r="B277" s="26" t="s">
        <v>1623</v>
      </c>
      <c r="C277" s="26" t="s">
        <v>1636</v>
      </c>
      <c r="D277" s="155"/>
      <c r="E277" s="155"/>
      <c r="H277" s="26" t="s">
        <v>1623</v>
      </c>
      <c r="I277" s="26" t="s">
        <v>1636</v>
      </c>
      <c r="J277" s="155"/>
      <c r="K277" s="155"/>
    </row>
    <row r="278" spans="1:11">
      <c r="A278" s="9"/>
      <c r="B278" s="26" t="s">
        <v>1815</v>
      </c>
      <c r="C278" t="s">
        <v>1624</v>
      </c>
      <c r="D278" t="s">
        <v>44</v>
      </c>
      <c r="E278" t="s">
        <v>1622</v>
      </c>
      <c r="F278" s="66" t="s">
        <v>1795</v>
      </c>
      <c r="H278" s="26" t="s">
        <v>1815</v>
      </c>
      <c r="I278" t="s">
        <v>1624</v>
      </c>
      <c r="J278" t="s">
        <v>44</v>
      </c>
      <c r="K278" t="s">
        <v>1622</v>
      </c>
    </row>
    <row r="279" spans="1:11">
      <c r="A279" s="9"/>
      <c r="B279" s="21" t="s">
        <v>64</v>
      </c>
      <c r="C279" s="157">
        <v>20</v>
      </c>
      <c r="D279" s="157">
        <v>7</v>
      </c>
      <c r="E279" s="157">
        <v>27</v>
      </c>
      <c r="F279" s="75">
        <f t="shared" ref="F279:F284" si="8">E279/$E$285</f>
        <v>1.8367346938775512E-2</v>
      </c>
      <c r="H279" s="21" t="s">
        <v>64</v>
      </c>
      <c r="I279" s="36">
        <v>0.7407407407407407</v>
      </c>
      <c r="J279" s="165">
        <v>0.25925925925925924</v>
      </c>
      <c r="K279" s="36">
        <v>1</v>
      </c>
    </row>
    <row r="280" spans="1:11">
      <c r="A280" s="9"/>
      <c r="B280" s="21" t="s">
        <v>59</v>
      </c>
      <c r="C280" s="157">
        <v>517</v>
      </c>
      <c r="D280" s="157">
        <v>89</v>
      </c>
      <c r="E280" s="157">
        <v>606</v>
      </c>
      <c r="F280" s="75">
        <f t="shared" si="8"/>
        <v>0.41224489795918368</v>
      </c>
      <c r="H280" s="21" t="s">
        <v>59</v>
      </c>
      <c r="I280" s="36">
        <v>0.85313531353135319</v>
      </c>
      <c r="J280" s="165">
        <v>0.14686468646864687</v>
      </c>
      <c r="K280" s="36">
        <v>1</v>
      </c>
    </row>
    <row r="281" spans="1:11">
      <c r="A281" s="9"/>
      <c r="B281" s="21" t="s">
        <v>62</v>
      </c>
      <c r="C281" s="157">
        <v>124</v>
      </c>
      <c r="D281" s="157">
        <v>35</v>
      </c>
      <c r="E281" s="157">
        <v>159</v>
      </c>
      <c r="F281" s="75">
        <f t="shared" si="8"/>
        <v>0.10816326530612246</v>
      </c>
      <c r="H281" s="21" t="s">
        <v>62</v>
      </c>
      <c r="I281" s="36">
        <v>0.77987421383647804</v>
      </c>
      <c r="J281" s="165">
        <v>0.22012578616352202</v>
      </c>
      <c r="K281" s="36">
        <v>1</v>
      </c>
    </row>
    <row r="282" spans="1:11">
      <c r="A282" s="9"/>
      <c r="B282" s="21" t="s">
        <v>61</v>
      </c>
      <c r="C282" s="157">
        <v>401</v>
      </c>
      <c r="D282" s="157">
        <v>63</v>
      </c>
      <c r="E282" s="157">
        <v>464</v>
      </c>
      <c r="F282" s="75">
        <f t="shared" si="8"/>
        <v>0.31564625850340133</v>
      </c>
      <c r="H282" s="21" t="s">
        <v>61</v>
      </c>
      <c r="I282" s="36">
        <v>0.86422413793103448</v>
      </c>
      <c r="J282" s="165">
        <v>0.13577586206896552</v>
      </c>
      <c r="K282" s="36">
        <v>1</v>
      </c>
    </row>
    <row r="283" spans="1:11">
      <c r="A283" s="9"/>
      <c r="B283" s="21" t="s">
        <v>60</v>
      </c>
      <c r="C283" s="157">
        <v>71</v>
      </c>
      <c r="D283" s="157">
        <v>11</v>
      </c>
      <c r="E283" s="157">
        <v>82</v>
      </c>
      <c r="F283" s="75">
        <f t="shared" si="8"/>
        <v>5.5782312925170066E-2</v>
      </c>
      <c r="H283" s="21" t="s">
        <v>60</v>
      </c>
      <c r="I283" s="36">
        <v>0.86585365853658536</v>
      </c>
      <c r="J283" s="165">
        <v>0.13414634146341464</v>
      </c>
      <c r="K283" s="36">
        <v>1</v>
      </c>
    </row>
    <row r="284" spans="1:11">
      <c r="A284" s="9"/>
      <c r="B284" s="21" t="s">
        <v>63</v>
      </c>
      <c r="C284" s="157">
        <v>100</v>
      </c>
      <c r="D284" s="157">
        <v>32</v>
      </c>
      <c r="E284" s="157">
        <v>132</v>
      </c>
      <c r="F284" s="75">
        <f t="shared" si="8"/>
        <v>8.9795918367346933E-2</v>
      </c>
      <c r="H284" s="21" t="s">
        <v>63</v>
      </c>
      <c r="I284" s="36">
        <v>0.75757575757575757</v>
      </c>
      <c r="J284" s="165">
        <v>0.24242424242424243</v>
      </c>
      <c r="K284" s="36">
        <v>1</v>
      </c>
    </row>
    <row r="285" spans="1:11">
      <c r="A285" s="9"/>
      <c r="B285" s="21" t="s">
        <v>1622</v>
      </c>
      <c r="C285" s="157">
        <v>1233</v>
      </c>
      <c r="D285" s="157">
        <v>237</v>
      </c>
      <c r="E285" s="157">
        <v>1470</v>
      </c>
      <c r="F285" s="76">
        <f>E283/$E$216</f>
        <v>5.5782312925170066E-2</v>
      </c>
      <c r="H285" s="21" t="s">
        <v>1622</v>
      </c>
      <c r="I285" s="36">
        <v>0.83877551020408159</v>
      </c>
      <c r="J285" s="36">
        <v>0.16122448979591836</v>
      </c>
      <c r="K285" s="36">
        <v>1</v>
      </c>
    </row>
    <row r="286" spans="1:11">
      <c r="A286" s="9"/>
      <c r="B286" s="68"/>
      <c r="C286" s="68"/>
      <c r="D286" s="68"/>
      <c r="E286" s="68"/>
    </row>
    <row r="287" spans="1:11">
      <c r="A287" s="9"/>
      <c r="B287" s="21" t="s">
        <v>1705</v>
      </c>
      <c r="C287" s="68"/>
      <c r="D287" s="68"/>
      <c r="E287" s="68"/>
    </row>
    <row r="288" spans="1:11">
      <c r="A288" s="9"/>
      <c r="B288" s="21" t="s">
        <v>1706</v>
      </c>
      <c r="C288" s="68"/>
      <c r="D288" s="68"/>
      <c r="E288" s="68"/>
    </row>
    <row r="289" spans="1:8">
      <c r="A289" s="9"/>
      <c r="B289" s="21"/>
      <c r="C289" s="68"/>
      <c r="D289" s="68"/>
      <c r="E289" s="68"/>
    </row>
    <row r="290" spans="1:8">
      <c r="A290" s="9"/>
      <c r="B290" s="21"/>
      <c r="C290" s="68"/>
      <c r="D290" s="68"/>
      <c r="E290" s="68"/>
    </row>
    <row r="291" spans="1:8">
      <c r="A291" s="101" t="s">
        <v>2052</v>
      </c>
      <c r="B291" s="21" t="s">
        <v>2243</v>
      </c>
      <c r="C291" s="68"/>
      <c r="D291" s="68"/>
      <c r="E291" s="68"/>
    </row>
    <row r="292" spans="1:8">
      <c r="A292" s="9"/>
      <c r="B292" s="21"/>
      <c r="C292" s="68"/>
      <c r="D292" s="68"/>
      <c r="E292" s="68"/>
    </row>
    <row r="293" spans="1:8">
      <c r="A293" s="9"/>
      <c r="B293" s="26" t="s">
        <v>1796</v>
      </c>
      <c r="C293" s="26" t="s">
        <v>1636</v>
      </c>
      <c r="D293" s="155"/>
      <c r="E293" s="155"/>
    </row>
    <row r="294" spans="1:8">
      <c r="A294" s="9"/>
      <c r="B294" s="26" t="s">
        <v>1815</v>
      </c>
      <c r="C294" t="s">
        <v>1624</v>
      </c>
      <c r="D294" t="s">
        <v>44</v>
      </c>
      <c r="E294" t="s">
        <v>1622</v>
      </c>
      <c r="F294" s="77" t="s">
        <v>1813</v>
      </c>
      <c r="H294" t="s">
        <v>2244</v>
      </c>
    </row>
    <row r="295" spans="1:8">
      <c r="A295" s="9"/>
      <c r="B295" s="21" t="s">
        <v>64</v>
      </c>
      <c r="C295" s="59">
        <v>8579.9500000000007</v>
      </c>
      <c r="D295" s="166">
        <v>3416</v>
      </c>
      <c r="E295" s="59">
        <v>7241.1481481481478</v>
      </c>
      <c r="F295" s="160">
        <f t="shared" ref="F295:F296" si="9">C295-D295</f>
        <v>5163.9500000000007</v>
      </c>
      <c r="H295" t="s">
        <v>2245</v>
      </c>
    </row>
    <row r="296" spans="1:8">
      <c r="A296" s="9"/>
      <c r="B296" s="21" t="s">
        <v>59</v>
      </c>
      <c r="C296" s="59">
        <v>6775.437137330754</v>
      </c>
      <c r="D296" s="166">
        <v>4650.0224719101125</v>
      </c>
      <c r="E296" s="59">
        <v>6463.288778877888</v>
      </c>
      <c r="F296" s="160">
        <f t="shared" si="9"/>
        <v>2125.4146654206415</v>
      </c>
      <c r="H296" t="s">
        <v>2246</v>
      </c>
    </row>
    <row r="297" spans="1:8">
      <c r="A297" s="9"/>
      <c r="B297" s="21" t="s">
        <v>62</v>
      </c>
      <c r="C297" s="59">
        <v>7569.7741935483873</v>
      </c>
      <c r="D297" s="166">
        <v>6564.9428571428571</v>
      </c>
      <c r="E297" s="59">
        <v>7348.5849056603774</v>
      </c>
      <c r="F297" s="160">
        <f t="shared" ref="F297:F301" si="10">C297-D297</f>
        <v>1004.8313364055302</v>
      </c>
    </row>
    <row r="298" spans="1:8">
      <c r="A298" s="9"/>
      <c r="B298" s="21" t="s">
        <v>61</v>
      </c>
      <c r="C298" s="59">
        <v>6800.8054862842891</v>
      </c>
      <c r="D298" s="166">
        <v>4659.269841269841</v>
      </c>
      <c r="E298" s="59">
        <v>6510.0366379310344</v>
      </c>
      <c r="F298" s="61">
        <f t="shared" si="10"/>
        <v>2141.5356450144482</v>
      </c>
      <c r="H298" t="s">
        <v>2247</v>
      </c>
    </row>
    <row r="299" spans="1:8">
      <c r="A299" s="9"/>
      <c r="B299" s="21" t="s">
        <v>60</v>
      </c>
      <c r="C299" s="59">
        <v>6422.7042253521131</v>
      </c>
      <c r="D299" s="166">
        <v>3805</v>
      </c>
      <c r="E299" s="59">
        <v>6071.5487804878048</v>
      </c>
      <c r="F299" s="61">
        <f t="shared" si="10"/>
        <v>2617.7042253521131</v>
      </c>
      <c r="H299" t="s">
        <v>2248</v>
      </c>
    </row>
    <row r="300" spans="1:8">
      <c r="A300" s="9"/>
      <c r="B300" s="21" t="s">
        <v>63</v>
      </c>
      <c r="C300" s="59">
        <v>6284.81</v>
      </c>
      <c r="D300" s="166">
        <v>4112.96875</v>
      </c>
      <c r="E300" s="59">
        <v>5758.30303030303</v>
      </c>
      <c r="F300" s="61">
        <f t="shared" si="10"/>
        <v>2171.8412500000004</v>
      </c>
    </row>
    <row r="301" spans="1:8">
      <c r="A301" s="9"/>
      <c r="B301" s="21" t="s">
        <v>1622</v>
      </c>
      <c r="C301" s="59">
        <v>6832.7396593673966</v>
      </c>
      <c r="D301" s="59">
        <v>4787.0928270042195</v>
      </c>
      <c r="E301" s="59">
        <v>6502.931292517007</v>
      </c>
      <c r="F301" s="79">
        <f t="shared" si="10"/>
        <v>2045.6468323631771</v>
      </c>
      <c r="H301" t="s">
        <v>2252</v>
      </c>
    </row>
    <row r="302" spans="1:8">
      <c r="A302" s="9"/>
      <c r="B302" s="21"/>
      <c r="C302" s="68"/>
      <c r="D302" s="68"/>
      <c r="E302" s="68"/>
      <c r="H302" t="s">
        <v>2249</v>
      </c>
    </row>
    <row r="303" spans="1:8">
      <c r="A303" s="9"/>
      <c r="B303" s="21"/>
      <c r="C303" s="68"/>
      <c r="D303" s="68"/>
      <c r="E303" s="68"/>
      <c r="H303" t="s">
        <v>2250</v>
      </c>
    </row>
    <row r="304" spans="1:8">
      <c r="A304" s="9"/>
      <c r="B304" s="21"/>
      <c r="C304" s="68"/>
      <c r="D304" s="68"/>
      <c r="E304" s="68"/>
    </row>
    <row r="305" spans="1:8">
      <c r="A305" s="9"/>
      <c r="B305" s="21"/>
      <c r="C305" s="68"/>
      <c r="D305" s="68"/>
      <c r="E305" s="68"/>
      <c r="H305" t="s">
        <v>2251</v>
      </c>
    </row>
    <row r="306" spans="1:8">
      <c r="A306" s="9"/>
      <c r="B306" s="21"/>
      <c r="C306" s="68"/>
      <c r="D306" s="68"/>
      <c r="E306" s="68"/>
    </row>
    <row r="307" spans="1:8">
      <c r="A307" s="9"/>
      <c r="B307" s="21"/>
      <c r="C307" s="68"/>
      <c r="D307" s="68"/>
      <c r="E307" s="68"/>
    </row>
    <row r="308" spans="1:8">
      <c r="A308" s="9"/>
      <c r="B308" s="21"/>
      <c r="C308" s="68"/>
      <c r="D308" s="68"/>
      <c r="E308" s="68"/>
    </row>
    <row r="309" spans="1:8">
      <c r="A309" s="9"/>
      <c r="B309" s="21"/>
      <c r="C309" s="68"/>
      <c r="D309" s="68"/>
      <c r="E309" s="68"/>
    </row>
    <row r="310" spans="1:8">
      <c r="A310" s="9"/>
      <c r="B310" s="21"/>
      <c r="C310" s="68"/>
      <c r="D310" s="68"/>
      <c r="E310" s="68"/>
    </row>
    <row r="311" spans="1:8">
      <c r="A311" s="9"/>
      <c r="B311" s="21"/>
      <c r="C311" s="68"/>
      <c r="D311" s="68"/>
      <c r="E311" s="68"/>
    </row>
    <row r="312" spans="1:8">
      <c r="A312" s="9"/>
      <c r="B312" s="21"/>
      <c r="C312" s="68"/>
      <c r="D312" s="68"/>
      <c r="E312" s="68"/>
    </row>
    <row r="313" spans="1:8">
      <c r="A313" s="9"/>
      <c r="B313" s="21"/>
      <c r="C313" s="68"/>
      <c r="D313" s="68"/>
      <c r="E313" s="68"/>
    </row>
    <row r="314" spans="1:8">
      <c r="A314" s="9"/>
      <c r="B314" s="21"/>
      <c r="C314" s="68"/>
      <c r="D314" s="68"/>
      <c r="E314" s="68"/>
    </row>
    <row r="315" spans="1:8">
      <c r="A315" s="9"/>
      <c r="B315" s="21"/>
      <c r="C315" s="68"/>
      <c r="D315" s="68"/>
      <c r="E315" s="68"/>
    </row>
    <row r="316" spans="1:8">
      <c r="A316" s="9"/>
      <c r="B316" s="21"/>
      <c r="C316" s="68"/>
      <c r="D316" s="68"/>
      <c r="E316" s="68"/>
    </row>
    <row r="317" spans="1:8">
      <c r="A317" s="9"/>
      <c r="B317" s="21"/>
      <c r="C317" s="68"/>
      <c r="D317" s="68"/>
      <c r="E317" s="68"/>
    </row>
    <row r="318" spans="1:8">
      <c r="A318" s="9"/>
      <c r="B318" s="21"/>
      <c r="C318" s="68"/>
      <c r="D318" s="68"/>
      <c r="E318" s="68"/>
    </row>
    <row r="319" spans="1:8">
      <c r="A319" s="9"/>
      <c r="B319" s="21"/>
      <c r="C319" s="68"/>
      <c r="D319" s="68"/>
      <c r="E319" s="68"/>
    </row>
    <row r="320" spans="1:8">
      <c r="A320" s="9"/>
      <c r="B320" s="21"/>
      <c r="C320" s="68"/>
      <c r="D320" s="68"/>
      <c r="E320" s="68"/>
    </row>
    <row r="321" spans="1:7">
      <c r="A321" s="101" t="s">
        <v>2052</v>
      </c>
      <c r="B321" s="21" t="s">
        <v>2254</v>
      </c>
      <c r="C321" s="68"/>
      <c r="D321" s="68"/>
      <c r="E321" s="68"/>
    </row>
    <row r="322" spans="1:7">
      <c r="A322" s="9"/>
      <c r="B322" s="21"/>
      <c r="C322" s="68"/>
      <c r="D322" s="68"/>
      <c r="E322" s="68"/>
    </row>
    <row r="323" spans="1:7">
      <c r="A323" s="9"/>
      <c r="B323" s="26" t="s">
        <v>2134</v>
      </c>
      <c r="C323" s="26" t="s">
        <v>1636</v>
      </c>
      <c r="D323" s="155"/>
      <c r="E323" s="155"/>
    </row>
    <row r="324" spans="1:7">
      <c r="A324" s="9"/>
      <c r="B324" s="26" t="s">
        <v>1815</v>
      </c>
      <c r="C324" t="s">
        <v>1624</v>
      </c>
      <c r="D324" t="s">
        <v>44</v>
      </c>
      <c r="E324" t="s">
        <v>1622</v>
      </c>
    </row>
    <row r="325" spans="1:7">
      <c r="A325" s="9"/>
      <c r="B325" s="21" t="s">
        <v>64</v>
      </c>
      <c r="C325" s="59">
        <v>3.15</v>
      </c>
      <c r="D325" s="166">
        <v>2.5714285714285716</v>
      </c>
      <c r="E325" s="59">
        <v>3</v>
      </c>
    </row>
    <row r="326" spans="1:7">
      <c r="A326" s="9"/>
      <c r="B326" s="21" t="s">
        <v>59</v>
      </c>
      <c r="C326" s="59">
        <v>2.1624758220502902</v>
      </c>
      <c r="D326" s="166">
        <v>1.8426966292134832</v>
      </c>
      <c r="E326" s="59">
        <v>2.1155115511551155</v>
      </c>
      <c r="G326" t="s">
        <v>2253</v>
      </c>
    </row>
    <row r="327" spans="1:7">
      <c r="A327" s="9"/>
      <c r="B327" s="21" t="s">
        <v>62</v>
      </c>
      <c r="C327" s="59">
        <v>1.8064516129032258</v>
      </c>
      <c r="D327" s="166">
        <v>1.7142857142857142</v>
      </c>
      <c r="E327" s="59">
        <v>1.7861635220125787</v>
      </c>
    </row>
    <row r="328" spans="1:7">
      <c r="A328" s="9"/>
      <c r="B328" s="21" t="s">
        <v>61</v>
      </c>
      <c r="C328" s="59">
        <v>3.117206982543641</v>
      </c>
      <c r="D328" s="166">
        <v>2.9365079365079363</v>
      </c>
      <c r="E328" s="59">
        <v>3.0926724137931036</v>
      </c>
    </row>
    <row r="329" spans="1:7">
      <c r="A329" s="9"/>
      <c r="B329" s="21" t="s">
        <v>60</v>
      </c>
      <c r="C329" s="59">
        <v>3.183098591549296</v>
      </c>
      <c r="D329" s="166">
        <v>3.3636363636363638</v>
      </c>
      <c r="E329" s="59">
        <v>3.2073170731707319</v>
      </c>
    </row>
    <row r="330" spans="1:7">
      <c r="A330" s="9"/>
      <c r="B330" s="21" t="s">
        <v>63</v>
      </c>
      <c r="C330" s="59">
        <v>3.97</v>
      </c>
      <c r="D330" s="166">
        <v>3.71875</v>
      </c>
      <c r="E330" s="59">
        <v>3.9090909090909092</v>
      </c>
    </row>
    <row r="331" spans="1:7">
      <c r="A331" s="9"/>
      <c r="B331" s="21" t="s">
        <v>1622</v>
      </c>
      <c r="C331" s="59">
        <v>2.6585563665855636</v>
      </c>
      <c r="D331" s="59">
        <v>2.4599156118143459</v>
      </c>
      <c r="E331" s="59">
        <v>2.6265306122448981</v>
      </c>
    </row>
    <row r="332" spans="1:7">
      <c r="A332" s="9"/>
      <c r="B332" s="68"/>
      <c r="C332" s="68"/>
      <c r="D332" s="68"/>
      <c r="E332" s="68"/>
    </row>
    <row r="333" spans="1:7">
      <c r="A333" s="9"/>
      <c r="B333" s="68"/>
      <c r="C333" s="68"/>
      <c r="D333" s="68"/>
      <c r="E333" s="68"/>
    </row>
    <row r="334" spans="1:7">
      <c r="A334" s="9"/>
      <c r="B334" s="68"/>
      <c r="C334" s="68"/>
      <c r="D334" s="68"/>
      <c r="E334" s="68"/>
    </row>
    <row r="335" spans="1:7">
      <c r="A335" s="9"/>
      <c r="B335" s="68"/>
      <c r="C335" s="68"/>
      <c r="D335" s="68"/>
      <c r="E335" s="68"/>
    </row>
    <row r="336" spans="1:7">
      <c r="A336" s="9"/>
      <c r="B336" s="68"/>
      <c r="C336" s="68"/>
      <c r="D336" s="68"/>
      <c r="E336" s="68"/>
    </row>
    <row r="337" spans="1:11">
      <c r="A337" s="9"/>
      <c r="B337" s="68"/>
      <c r="C337" s="68"/>
      <c r="D337" s="68"/>
      <c r="E337" s="68"/>
    </row>
    <row r="338" spans="1:11">
      <c r="A338" s="9"/>
      <c r="B338" s="68"/>
      <c r="C338" s="68"/>
      <c r="D338" s="68"/>
      <c r="E338" s="68"/>
    </row>
    <row r="339" spans="1:11">
      <c r="A339" s="9"/>
      <c r="B339" s="68"/>
      <c r="C339" s="68"/>
      <c r="D339" s="68"/>
      <c r="E339" s="68"/>
    </row>
    <row r="340" spans="1:11">
      <c r="A340" s="9"/>
      <c r="B340" s="68"/>
      <c r="C340" s="68"/>
      <c r="D340" s="68"/>
      <c r="E340" s="68"/>
    </row>
    <row r="341" spans="1:11">
      <c r="A341" s="9"/>
      <c r="B341" s="68"/>
      <c r="C341" s="68"/>
      <c r="D341" s="68"/>
      <c r="E341" s="68"/>
    </row>
    <row r="342" spans="1:11">
      <c r="A342" s="9"/>
      <c r="B342" s="68"/>
      <c r="C342" s="68"/>
      <c r="D342" s="68"/>
      <c r="E342" s="68"/>
    </row>
    <row r="343" spans="1:11">
      <c r="A343" s="9"/>
      <c r="B343" s="68"/>
      <c r="C343" s="68"/>
      <c r="D343" s="68"/>
      <c r="E343" s="68"/>
    </row>
    <row r="344" spans="1:11">
      <c r="A344" s="9"/>
      <c r="B344" s="68"/>
      <c r="C344" s="68"/>
      <c r="D344" s="68"/>
      <c r="E344" s="68"/>
    </row>
    <row r="345" spans="1:11">
      <c r="A345" s="9"/>
      <c r="B345" s="68"/>
      <c r="C345" s="68"/>
      <c r="D345" s="68"/>
      <c r="E345" s="68"/>
    </row>
    <row r="346" spans="1:11">
      <c r="A346" s="9"/>
      <c r="B346" s="68"/>
      <c r="C346" s="68"/>
      <c r="D346" s="68"/>
      <c r="E346" s="68"/>
    </row>
    <row r="347" spans="1:11">
      <c r="A347" s="9"/>
      <c r="B347" s="68"/>
      <c r="C347" s="68"/>
      <c r="D347" s="68"/>
      <c r="E347" s="68"/>
    </row>
    <row r="348" spans="1:11">
      <c r="A348" s="9"/>
      <c r="B348" s="68"/>
      <c r="C348" s="68"/>
      <c r="D348" s="68"/>
      <c r="E348" s="68"/>
    </row>
    <row r="349" spans="1:11">
      <c r="A349" s="9"/>
      <c r="B349" s="68"/>
      <c r="C349" s="68"/>
      <c r="D349" s="68"/>
      <c r="E349" s="68"/>
    </row>
    <row r="350" spans="1:11">
      <c r="A350" s="9" t="s">
        <v>1649</v>
      </c>
      <c r="B350" s="150" t="s">
        <v>1631</v>
      </c>
      <c r="C350" s="150"/>
      <c r="D350" s="150"/>
      <c r="E350" s="150"/>
    </row>
    <row r="351" spans="1:11">
      <c r="A351" s="9"/>
      <c r="B351" s="68"/>
      <c r="C351" s="68"/>
      <c r="D351" s="68"/>
      <c r="E351" s="68"/>
    </row>
    <row r="352" spans="1:11">
      <c r="A352" s="9"/>
      <c r="B352" s="26" t="s">
        <v>1623</v>
      </c>
      <c r="C352" s="26" t="s">
        <v>1636</v>
      </c>
      <c r="D352" s="155"/>
      <c r="E352" s="155"/>
      <c r="H352" s="26" t="s">
        <v>1623</v>
      </c>
      <c r="I352" s="26" t="s">
        <v>1636</v>
      </c>
      <c r="J352" s="155"/>
      <c r="K352" s="155"/>
    </row>
    <row r="353" spans="1:11">
      <c r="A353" s="9"/>
      <c r="B353" s="26" t="s">
        <v>1816</v>
      </c>
      <c r="C353" t="s">
        <v>1624</v>
      </c>
      <c r="D353" t="s">
        <v>44</v>
      </c>
      <c r="E353" t="s">
        <v>1622</v>
      </c>
      <c r="F353" s="66" t="s">
        <v>1795</v>
      </c>
      <c r="H353" s="26" t="s">
        <v>9</v>
      </c>
      <c r="I353" t="s">
        <v>1624</v>
      </c>
      <c r="J353" t="s">
        <v>44</v>
      </c>
      <c r="K353" t="s">
        <v>1622</v>
      </c>
    </row>
    <row r="354" spans="1:11">
      <c r="A354" s="9"/>
      <c r="B354" s="21" t="s">
        <v>1544</v>
      </c>
      <c r="C354" s="157">
        <v>121</v>
      </c>
      <c r="D354" s="157">
        <v>9</v>
      </c>
      <c r="E354" s="157">
        <v>130</v>
      </c>
      <c r="F354" s="73">
        <f t="shared" ref="F354:F364" si="11">E354/$E$364</f>
        <v>8.8435374149659865E-2</v>
      </c>
      <c r="H354" s="21" t="s">
        <v>1539</v>
      </c>
      <c r="I354" s="36">
        <v>0.75875486381322954</v>
      </c>
      <c r="J354" s="36">
        <v>0.24124513618677043</v>
      </c>
      <c r="K354" s="36">
        <v>1</v>
      </c>
    </row>
    <row r="355" spans="1:11">
      <c r="A355" s="9"/>
      <c r="B355" s="21" t="s">
        <v>64</v>
      </c>
      <c r="C355" s="157">
        <v>40</v>
      </c>
      <c r="D355" s="157">
        <v>12</v>
      </c>
      <c r="E355" s="157">
        <v>52</v>
      </c>
      <c r="F355" s="73">
        <f t="shared" si="11"/>
        <v>3.5374149659863949E-2</v>
      </c>
      <c r="H355" s="21" t="s">
        <v>1537</v>
      </c>
      <c r="I355" s="36">
        <v>0.82515337423312884</v>
      </c>
      <c r="J355" s="36">
        <v>0.17484662576687116</v>
      </c>
      <c r="K355" s="36">
        <v>1</v>
      </c>
    </row>
    <row r="356" spans="1:11">
      <c r="A356" s="9"/>
      <c r="B356" s="21" t="s">
        <v>1539</v>
      </c>
      <c r="C356" s="157">
        <v>195</v>
      </c>
      <c r="D356" s="157">
        <v>62</v>
      </c>
      <c r="E356" s="157">
        <v>257</v>
      </c>
      <c r="F356" s="73">
        <f t="shared" si="11"/>
        <v>0.17482993197278912</v>
      </c>
      <c r="H356" s="21" t="s">
        <v>1538</v>
      </c>
      <c r="I356" s="36">
        <v>0.83904109589041098</v>
      </c>
      <c r="J356" s="36">
        <v>0.16095890410958905</v>
      </c>
      <c r="K356" s="36">
        <v>1</v>
      </c>
    </row>
    <row r="357" spans="1:11">
      <c r="A357" s="9"/>
      <c r="B357" s="21" t="s">
        <v>1541</v>
      </c>
      <c r="C357" s="157">
        <v>97</v>
      </c>
      <c r="D357" s="157">
        <v>5</v>
      </c>
      <c r="E357" s="157">
        <v>102</v>
      </c>
      <c r="F357" s="73">
        <f t="shared" si="11"/>
        <v>6.9387755102040816E-2</v>
      </c>
      <c r="H357" s="21" t="s">
        <v>1542</v>
      </c>
      <c r="I357" s="36">
        <v>0.60240963855421692</v>
      </c>
      <c r="J357" s="36">
        <v>0.39759036144578314</v>
      </c>
      <c r="K357" s="36">
        <v>1</v>
      </c>
    </row>
    <row r="358" spans="1:11">
      <c r="A358" s="9"/>
      <c r="B358" s="21" t="s">
        <v>1540</v>
      </c>
      <c r="C358" s="157">
        <v>134</v>
      </c>
      <c r="D358" s="157">
        <v>10</v>
      </c>
      <c r="E358" s="157">
        <v>144</v>
      </c>
      <c r="F358" s="73">
        <f t="shared" si="11"/>
        <v>9.7959183673469383E-2</v>
      </c>
      <c r="H358" s="21" t="s">
        <v>64</v>
      </c>
      <c r="I358" s="36">
        <v>0.76923076923076927</v>
      </c>
      <c r="J358" s="36">
        <v>0.23076923076923078</v>
      </c>
      <c r="K358" s="36">
        <v>1</v>
      </c>
    </row>
    <row r="359" spans="1:11">
      <c r="A359" s="9"/>
      <c r="B359" s="21" t="s">
        <v>1543</v>
      </c>
      <c r="C359" s="157">
        <v>78</v>
      </c>
      <c r="D359" s="157">
        <v>2</v>
      </c>
      <c r="E359" s="157">
        <v>80</v>
      </c>
      <c r="F359" s="73">
        <f t="shared" si="11"/>
        <v>5.4421768707482991E-2</v>
      </c>
      <c r="H359" s="21" t="s">
        <v>1540</v>
      </c>
      <c r="I359" s="36">
        <v>0.93055555555555558</v>
      </c>
      <c r="J359" s="165">
        <v>6.9444444444444448E-2</v>
      </c>
      <c r="K359" s="36">
        <v>1</v>
      </c>
    </row>
    <row r="360" spans="1:11">
      <c r="A360" s="9"/>
      <c r="B360" s="21" t="s">
        <v>1538</v>
      </c>
      <c r="C360" s="157">
        <v>245</v>
      </c>
      <c r="D360" s="157">
        <v>47</v>
      </c>
      <c r="E360" s="157">
        <v>292</v>
      </c>
      <c r="F360" s="73">
        <f t="shared" si="11"/>
        <v>0.19863945578231293</v>
      </c>
      <c r="H360" s="21" t="s">
        <v>1544</v>
      </c>
      <c r="I360" s="36">
        <v>0.93076923076923079</v>
      </c>
      <c r="J360" s="165">
        <v>6.9230769230769235E-2</v>
      </c>
      <c r="K360" s="36">
        <v>1</v>
      </c>
    </row>
    <row r="361" spans="1:11">
      <c r="A361" s="9"/>
      <c r="B361" s="21" t="s">
        <v>1537</v>
      </c>
      <c r="C361" s="157">
        <v>269</v>
      </c>
      <c r="D361" s="157">
        <v>57</v>
      </c>
      <c r="E361" s="157">
        <v>326</v>
      </c>
      <c r="F361" s="73">
        <f t="shared" si="11"/>
        <v>0.22176870748299321</v>
      </c>
      <c r="H361" s="21" t="s">
        <v>1541</v>
      </c>
      <c r="I361" s="36">
        <v>0.9509803921568627</v>
      </c>
      <c r="J361" s="165">
        <v>4.9019607843137254E-2</v>
      </c>
      <c r="K361" s="36">
        <v>1</v>
      </c>
    </row>
    <row r="362" spans="1:11">
      <c r="A362" s="9"/>
      <c r="B362" s="21" t="s">
        <v>1542</v>
      </c>
      <c r="C362" s="157">
        <v>50</v>
      </c>
      <c r="D362" s="157">
        <v>33</v>
      </c>
      <c r="E362" s="157">
        <v>83</v>
      </c>
      <c r="F362" s="73">
        <f t="shared" si="11"/>
        <v>5.6462585034013607E-2</v>
      </c>
      <c r="H362" s="21" t="s">
        <v>1543</v>
      </c>
      <c r="I362" s="36">
        <v>0.97499999999999998</v>
      </c>
      <c r="J362" s="165">
        <v>2.5000000000000001E-2</v>
      </c>
      <c r="K362" s="36">
        <v>1</v>
      </c>
    </row>
    <row r="363" spans="1:11">
      <c r="A363" s="9"/>
      <c r="B363" s="21" t="s">
        <v>1925</v>
      </c>
      <c r="C363" s="157">
        <v>4</v>
      </c>
      <c r="D363" s="157"/>
      <c r="E363" s="157">
        <v>4</v>
      </c>
      <c r="F363" s="73">
        <f t="shared" si="11"/>
        <v>2.7210884353741495E-3</v>
      </c>
      <c r="H363" s="21" t="s">
        <v>1925</v>
      </c>
      <c r="I363" s="36">
        <v>1</v>
      </c>
      <c r="J363" s="36">
        <v>0</v>
      </c>
      <c r="K363" s="36">
        <v>1</v>
      </c>
    </row>
    <row r="364" spans="1:11">
      <c r="A364" s="9"/>
      <c r="B364" s="21" t="s">
        <v>1622</v>
      </c>
      <c r="C364" s="157">
        <v>1233</v>
      </c>
      <c r="D364" s="157">
        <v>237</v>
      </c>
      <c r="E364" s="157">
        <v>1470</v>
      </c>
      <c r="F364" s="76">
        <f t="shared" si="11"/>
        <v>1</v>
      </c>
      <c r="H364" s="21" t="s">
        <v>1622</v>
      </c>
      <c r="I364" s="36">
        <v>0.83877551020408159</v>
      </c>
      <c r="J364" s="36">
        <v>0.16122448979591836</v>
      </c>
      <c r="K364" s="36">
        <v>1</v>
      </c>
    </row>
    <row r="365" spans="1:11">
      <c r="A365" s="9"/>
      <c r="B365" s="21"/>
      <c r="C365" s="11"/>
      <c r="D365" s="11"/>
      <c r="E365" s="11"/>
      <c r="F365" s="78"/>
      <c r="H365" s="21"/>
      <c r="I365" s="36"/>
      <c r="J365" s="36"/>
      <c r="K365" s="36"/>
    </row>
    <row r="366" spans="1:11">
      <c r="A366" s="9"/>
      <c r="B366" s="21" t="s">
        <v>1654</v>
      </c>
      <c r="C366" s="11"/>
      <c r="D366" s="11"/>
      <c r="E366" s="11"/>
      <c r="F366" s="78"/>
      <c r="H366" s="21"/>
      <c r="I366" s="36"/>
      <c r="J366" s="36"/>
      <c r="K366" s="36"/>
    </row>
    <row r="367" spans="1:11">
      <c r="A367" s="9"/>
      <c r="B367" s="21" t="s">
        <v>1655</v>
      </c>
      <c r="C367" s="11"/>
      <c r="D367" s="11"/>
      <c r="E367" s="11"/>
      <c r="F367" s="78"/>
      <c r="H367" s="21"/>
      <c r="I367" s="36"/>
      <c r="J367" s="36"/>
      <c r="K367" s="36"/>
    </row>
    <row r="368" spans="1:11">
      <c r="A368" s="9"/>
      <c r="B368" s="21" t="s">
        <v>1656</v>
      </c>
      <c r="C368" s="11"/>
      <c r="D368" s="11"/>
      <c r="E368" s="11"/>
      <c r="F368" s="78"/>
      <c r="H368" s="21"/>
      <c r="I368" s="36"/>
      <c r="J368" s="36"/>
      <c r="K368" s="36"/>
    </row>
    <row r="369" spans="1:18">
      <c r="A369" s="9"/>
      <c r="C369" s="11"/>
      <c r="D369" s="11"/>
      <c r="E369" s="11"/>
      <c r="F369" s="78"/>
      <c r="H369" s="21"/>
      <c r="I369" s="36"/>
      <c r="J369" s="36"/>
      <c r="K369" s="36"/>
    </row>
    <row r="370" spans="1:18">
      <c r="A370" s="9"/>
      <c r="B370" s="21" t="s">
        <v>2170</v>
      </c>
      <c r="C370" s="11"/>
      <c r="D370" s="11"/>
      <c r="E370" s="11"/>
      <c r="F370" s="78"/>
      <c r="H370" s="21"/>
      <c r="I370" s="36"/>
      <c r="J370" s="36"/>
      <c r="K370" s="36"/>
    </row>
    <row r="371" spans="1:18">
      <c r="A371" s="9"/>
      <c r="B371" s="21" t="s">
        <v>2171</v>
      </c>
      <c r="C371" s="11"/>
      <c r="D371" s="11"/>
      <c r="E371" s="11"/>
      <c r="F371" s="78"/>
      <c r="H371" s="21"/>
      <c r="I371" s="36"/>
      <c r="J371" s="36"/>
      <c r="K371" s="36"/>
    </row>
    <row r="372" spans="1:18">
      <c r="A372" s="9"/>
      <c r="B372" s="21" t="s">
        <v>2172</v>
      </c>
      <c r="C372" s="11"/>
      <c r="D372" s="11"/>
      <c r="E372" s="11"/>
      <c r="F372" s="78"/>
      <c r="H372" s="21"/>
      <c r="I372" s="36"/>
      <c r="J372" s="36"/>
      <c r="K372" s="36"/>
    </row>
    <row r="373" spans="1:18">
      <c r="A373" s="9"/>
      <c r="B373" s="21"/>
      <c r="C373" s="11"/>
      <c r="D373" s="11"/>
      <c r="E373" s="11"/>
      <c r="F373" s="78"/>
      <c r="H373" s="21"/>
      <c r="I373" s="36"/>
      <c r="J373" s="36"/>
      <c r="K373" s="36"/>
    </row>
    <row r="374" spans="1:18">
      <c r="A374" s="9"/>
      <c r="B374" s="21"/>
      <c r="C374" s="11"/>
      <c r="D374" s="11"/>
      <c r="E374" s="11"/>
      <c r="F374" s="78"/>
      <c r="H374" s="21"/>
      <c r="I374" s="36"/>
      <c r="J374" s="36"/>
      <c r="K374" s="36"/>
    </row>
    <row r="375" spans="1:18">
      <c r="A375" s="9"/>
      <c r="B375" s="21"/>
      <c r="C375" s="11"/>
      <c r="D375" s="11"/>
      <c r="E375" s="11"/>
      <c r="F375" s="78"/>
      <c r="H375" s="21"/>
      <c r="I375" s="36"/>
      <c r="J375" s="36"/>
      <c r="K375" s="36"/>
    </row>
    <row r="376" spans="1:18">
      <c r="A376" s="9"/>
      <c r="B376" s="26" t="s">
        <v>1796</v>
      </c>
      <c r="C376" s="26" t="s">
        <v>1636</v>
      </c>
      <c r="D376" s="155"/>
      <c r="E376" s="155"/>
      <c r="F376" s="78"/>
      <c r="K376" s="36"/>
    </row>
    <row r="377" spans="1:18">
      <c r="A377" s="9"/>
      <c r="B377" s="26" t="s">
        <v>1816</v>
      </c>
      <c r="C377" t="s">
        <v>1624</v>
      </c>
      <c r="D377" t="s">
        <v>44</v>
      </c>
      <c r="E377" t="s">
        <v>1622</v>
      </c>
      <c r="F377" s="78"/>
      <c r="K377" s="36"/>
    </row>
    <row r="378" spans="1:18">
      <c r="A378" s="9"/>
      <c r="B378" s="21" t="s">
        <v>1544</v>
      </c>
      <c r="C378" s="59">
        <v>7471.8760330578516</v>
      </c>
      <c r="D378" s="168">
        <v>8548.2222222222226</v>
      </c>
      <c r="E378" s="59">
        <v>7546.3923076923074</v>
      </c>
      <c r="F378" s="78"/>
      <c r="K378" s="36"/>
    </row>
    <row r="379" spans="1:18">
      <c r="A379" s="9"/>
      <c r="B379" s="21" t="s">
        <v>64</v>
      </c>
      <c r="C379" s="59">
        <v>4391.75</v>
      </c>
      <c r="D379" s="167">
        <v>3715.75</v>
      </c>
      <c r="E379" s="59">
        <v>4235.75</v>
      </c>
      <c r="F379" s="78"/>
      <c r="K379" s="36"/>
    </row>
    <row r="380" spans="1:18">
      <c r="A380" s="9"/>
      <c r="B380" s="21" t="s">
        <v>1539</v>
      </c>
      <c r="C380" s="59">
        <v>3345.2</v>
      </c>
      <c r="D380" s="167">
        <v>2919.2580645161293</v>
      </c>
      <c r="E380" s="59">
        <v>3242.4435797665369</v>
      </c>
      <c r="Q380" s="64"/>
      <c r="R380"/>
    </row>
    <row r="381" spans="1:18">
      <c r="A381" s="9"/>
      <c r="B381" s="21" t="s">
        <v>1541</v>
      </c>
      <c r="C381" s="59">
        <v>17201.484536082473</v>
      </c>
      <c r="D381" s="169">
        <v>16797.400000000001</v>
      </c>
      <c r="E381" s="59">
        <v>17181.676470588234</v>
      </c>
    </row>
    <row r="382" spans="1:18">
      <c r="A382" s="9"/>
      <c r="B382" s="21" t="s">
        <v>1540</v>
      </c>
      <c r="C382" s="59">
        <v>7273.2388059701489</v>
      </c>
      <c r="D382" s="168">
        <v>7365.5</v>
      </c>
      <c r="E382" s="59">
        <v>7279.645833333333</v>
      </c>
    </row>
    <row r="383" spans="1:18">
      <c r="A383" s="9"/>
      <c r="B383" s="21" t="s">
        <v>1543</v>
      </c>
      <c r="C383" s="59">
        <v>15947.346153846154</v>
      </c>
      <c r="D383" s="169">
        <v>19395.5</v>
      </c>
      <c r="E383" s="59">
        <v>16033.55</v>
      </c>
    </row>
    <row r="384" spans="1:18">
      <c r="A384" s="9"/>
      <c r="B384" s="21" t="s">
        <v>1538</v>
      </c>
      <c r="C384" s="59">
        <v>3328.1224489795918</v>
      </c>
      <c r="D384" s="167">
        <v>2780.4680851063831</v>
      </c>
      <c r="E384" s="59">
        <v>3239.972602739726</v>
      </c>
    </row>
    <row r="385" spans="1:5">
      <c r="A385" s="9"/>
      <c r="B385" s="21" t="s">
        <v>1537</v>
      </c>
      <c r="C385" s="59">
        <v>6804.6171003717473</v>
      </c>
      <c r="D385" s="168">
        <v>7489</v>
      </c>
      <c r="E385" s="59">
        <v>6924.2791411042945</v>
      </c>
    </row>
    <row r="386" spans="1:5">
      <c r="A386" s="9"/>
      <c r="B386" s="21" t="s">
        <v>1542</v>
      </c>
      <c r="C386" s="59">
        <v>2798.44</v>
      </c>
      <c r="D386" s="167">
        <v>2364.7272727272725</v>
      </c>
      <c r="E386" s="59">
        <v>2626</v>
      </c>
    </row>
    <row r="387" spans="1:5">
      <c r="A387" s="9"/>
      <c r="B387" s="21" t="s">
        <v>1622</v>
      </c>
      <c r="C387" s="59">
        <v>6838.8006509357201</v>
      </c>
      <c r="D387" s="59">
        <v>4787.0928270042195</v>
      </c>
      <c r="E387" s="59">
        <v>6507.1125511596183</v>
      </c>
    </row>
    <row r="388" spans="1:5">
      <c r="A388" s="9"/>
    </row>
    <row r="389" spans="1:5">
      <c r="A389" s="9"/>
    </row>
    <row r="390" spans="1:5">
      <c r="A390" s="9"/>
    </row>
    <row r="391" spans="1:5">
      <c r="A391" s="9"/>
    </row>
    <row r="392" spans="1:5">
      <c r="A392" s="9"/>
    </row>
    <row r="393" spans="1:5">
      <c r="A393" s="9"/>
    </row>
    <row r="394" spans="1:5">
      <c r="A394" s="9"/>
    </row>
    <row r="395" spans="1:5">
      <c r="A395" s="9"/>
    </row>
    <row r="396" spans="1:5">
      <c r="A396" s="9"/>
    </row>
    <row r="397" spans="1:5">
      <c r="A397" s="9"/>
    </row>
    <row r="398" spans="1:5">
      <c r="A398" s="9"/>
    </row>
    <row r="399" spans="1:5">
      <c r="A399" s="9"/>
    </row>
    <row r="400" spans="1:5">
      <c r="A400" s="9"/>
    </row>
    <row r="401" spans="1:10">
      <c r="A401" s="9"/>
    </row>
    <row r="402" spans="1:10">
      <c r="A402" s="9"/>
    </row>
    <row r="403" spans="1:10">
      <c r="A403" s="9"/>
    </row>
    <row r="404" spans="1:10">
      <c r="A404" s="9"/>
    </row>
    <row r="405" spans="1:10">
      <c r="A405" s="9"/>
    </row>
    <row r="406" spans="1:10">
      <c r="A406" s="9"/>
    </row>
    <row r="407" spans="1:10">
      <c r="A407" s="9"/>
    </row>
    <row r="408" spans="1:10">
      <c r="A408" s="9"/>
      <c r="B408" s="26" t="s">
        <v>2134</v>
      </c>
      <c r="C408" s="26" t="s">
        <v>1636</v>
      </c>
      <c r="D408" s="155"/>
      <c r="E408" s="155"/>
      <c r="G408" s="26" t="s">
        <v>2169</v>
      </c>
      <c r="H408" s="26" t="s">
        <v>1636</v>
      </c>
      <c r="I408" s="155"/>
      <c r="J408" s="155"/>
    </row>
    <row r="409" spans="1:10">
      <c r="A409" s="9"/>
      <c r="B409" s="26" t="s">
        <v>1816</v>
      </c>
      <c r="C409" t="s">
        <v>1624</v>
      </c>
      <c r="D409" t="s">
        <v>44</v>
      </c>
      <c r="E409" t="s">
        <v>1622</v>
      </c>
      <c r="G409" s="26" t="s">
        <v>1816</v>
      </c>
      <c r="H409" t="s">
        <v>1624</v>
      </c>
      <c r="I409" t="s">
        <v>44</v>
      </c>
      <c r="J409" t="s">
        <v>1622</v>
      </c>
    </row>
    <row r="410" spans="1:10">
      <c r="A410" s="9"/>
      <c r="B410" s="21" t="s">
        <v>1544</v>
      </c>
      <c r="C410" s="59">
        <v>2.884297520661157</v>
      </c>
      <c r="D410" s="166">
        <v>3</v>
      </c>
      <c r="E410" s="59">
        <v>2.8923076923076922</v>
      </c>
      <c r="G410" s="21" t="s">
        <v>1544</v>
      </c>
      <c r="H410" s="59">
        <v>2.9256198347107438</v>
      </c>
      <c r="I410" s="166">
        <v>2.3333333333333335</v>
      </c>
      <c r="J410" s="59">
        <v>2.8846153846153846</v>
      </c>
    </row>
    <row r="411" spans="1:10">
      <c r="A411" s="9"/>
      <c r="B411" s="21" t="s">
        <v>64</v>
      </c>
      <c r="C411" s="59">
        <v>2.95</v>
      </c>
      <c r="D411" s="166">
        <v>2.75</v>
      </c>
      <c r="E411" s="59">
        <v>2.9038461538461537</v>
      </c>
      <c r="G411" s="21" t="s">
        <v>64</v>
      </c>
      <c r="H411" s="59">
        <v>2.7250000000000001</v>
      </c>
      <c r="I411" s="166">
        <v>2.8333333333333335</v>
      </c>
      <c r="J411" s="59">
        <v>2.75</v>
      </c>
    </row>
    <row r="412" spans="1:10">
      <c r="A412" s="9"/>
      <c r="B412" s="21" t="s">
        <v>1539</v>
      </c>
      <c r="C412" s="59">
        <v>2.6564102564102563</v>
      </c>
      <c r="D412" s="166">
        <v>2.306451612903226</v>
      </c>
      <c r="E412" s="59">
        <v>2.5719844357976656</v>
      </c>
      <c r="G412" s="21" t="s">
        <v>1539</v>
      </c>
      <c r="H412" s="59">
        <v>2.882051282051282</v>
      </c>
      <c r="I412" s="166">
        <v>2.5</v>
      </c>
      <c r="J412" s="59">
        <v>2.7898832684824901</v>
      </c>
    </row>
    <row r="413" spans="1:10">
      <c r="A413" s="9"/>
      <c r="B413" s="21" t="s">
        <v>1541</v>
      </c>
      <c r="C413" s="59">
        <v>2.6597938144329896</v>
      </c>
      <c r="D413" s="166">
        <v>2.4</v>
      </c>
      <c r="E413" s="59">
        <v>2.6470588235294117</v>
      </c>
      <c r="G413" s="21" t="s">
        <v>1541</v>
      </c>
      <c r="H413" s="59">
        <v>2.8762886597938144</v>
      </c>
      <c r="I413" s="166">
        <v>1.8</v>
      </c>
      <c r="J413" s="59">
        <v>2.8235294117647061</v>
      </c>
    </row>
    <row r="414" spans="1:10">
      <c r="A414" s="9"/>
      <c r="B414" s="21" t="s">
        <v>1540</v>
      </c>
      <c r="C414" s="59">
        <v>2.6268656716417911</v>
      </c>
      <c r="D414" s="166">
        <v>2.2999999999999998</v>
      </c>
      <c r="E414" s="59">
        <v>2.6041666666666665</v>
      </c>
      <c r="G414" s="21" t="s">
        <v>1540</v>
      </c>
      <c r="H414" s="59">
        <v>2.9850746268656718</v>
      </c>
      <c r="I414" s="166">
        <v>2.6</v>
      </c>
      <c r="J414" s="59">
        <v>2.9583333333333335</v>
      </c>
    </row>
    <row r="415" spans="1:10">
      <c r="A415" s="9"/>
      <c r="B415" s="21" t="s">
        <v>1543</v>
      </c>
      <c r="C415" s="59">
        <v>2.6794871794871793</v>
      </c>
      <c r="D415" s="166">
        <v>2</v>
      </c>
      <c r="E415" s="59">
        <v>2.6625000000000001</v>
      </c>
      <c r="G415" s="21" t="s">
        <v>1543</v>
      </c>
      <c r="H415" s="59">
        <v>2.5</v>
      </c>
      <c r="I415" s="166">
        <v>3</v>
      </c>
      <c r="J415" s="59">
        <v>2.5125000000000002</v>
      </c>
    </row>
    <row r="416" spans="1:10">
      <c r="A416" s="9"/>
      <c r="B416" s="21" t="s">
        <v>1538</v>
      </c>
      <c r="C416" s="59">
        <v>2.8</v>
      </c>
      <c r="D416" s="166">
        <v>2.7234042553191489</v>
      </c>
      <c r="E416" s="59">
        <v>2.7876712328767121</v>
      </c>
      <c r="G416" s="21" t="s">
        <v>1538</v>
      </c>
      <c r="H416" s="59">
        <v>2.8734693877551019</v>
      </c>
      <c r="I416" s="166">
        <v>2.6808510638297873</v>
      </c>
      <c r="J416" s="59">
        <v>2.8424657534246576</v>
      </c>
    </row>
    <row r="417" spans="1:18">
      <c r="A417" s="9"/>
      <c r="B417" s="21" t="s">
        <v>1537</v>
      </c>
      <c r="C417" s="59">
        <v>2.4200743494423791</v>
      </c>
      <c r="D417" s="166">
        <v>2.2456140350877192</v>
      </c>
      <c r="E417" s="59">
        <v>2.3895705521472395</v>
      </c>
      <c r="G417" s="21" t="s">
        <v>1537</v>
      </c>
      <c r="H417" s="59">
        <v>2.8141263940520447</v>
      </c>
      <c r="I417" s="166">
        <v>2.4736842105263159</v>
      </c>
      <c r="J417" s="59">
        <v>2.7546012269938651</v>
      </c>
    </row>
    <row r="418" spans="1:18">
      <c r="A418" s="9"/>
      <c r="B418" s="21" t="s">
        <v>1542</v>
      </c>
      <c r="C418" s="59">
        <v>2.56</v>
      </c>
      <c r="D418" s="166">
        <v>2.5757575757575757</v>
      </c>
      <c r="E418" s="59">
        <v>2.5662650602409638</v>
      </c>
      <c r="G418" s="21" t="s">
        <v>1542</v>
      </c>
      <c r="H418" s="59">
        <v>2.92</v>
      </c>
      <c r="I418" s="166">
        <v>2.8787878787878789</v>
      </c>
      <c r="J418" s="59">
        <v>2.9036144578313254</v>
      </c>
    </row>
    <row r="419" spans="1:18">
      <c r="A419" s="9"/>
      <c r="B419" s="21" t="s">
        <v>1622</v>
      </c>
      <c r="C419" s="59">
        <v>2.6598860862489828</v>
      </c>
      <c r="D419" s="59">
        <v>2.4599156118143459</v>
      </c>
      <c r="E419" s="59">
        <v>2.6275579809004093</v>
      </c>
      <c r="G419" s="21" t="s">
        <v>1622</v>
      </c>
      <c r="H419" s="59">
        <v>2.8527257933279087</v>
      </c>
      <c r="I419" s="59">
        <v>2.5864978902953588</v>
      </c>
      <c r="J419" s="59">
        <v>2.8096862210095499</v>
      </c>
    </row>
    <row r="420" spans="1:18">
      <c r="A420" s="9"/>
    </row>
    <row r="421" spans="1:18">
      <c r="A421" s="9"/>
      <c r="B421" s="68"/>
      <c r="C421" s="68"/>
      <c r="D421" s="68"/>
      <c r="E421" s="68"/>
    </row>
    <row r="422" spans="1:18">
      <c r="A422" s="9"/>
      <c r="B422" s="68"/>
      <c r="C422" s="68"/>
      <c r="D422" s="68"/>
      <c r="E422" s="68"/>
    </row>
    <row r="423" spans="1:18">
      <c r="A423" s="9" t="s">
        <v>1650</v>
      </c>
      <c r="B423" s="150" t="s">
        <v>1632</v>
      </c>
      <c r="C423" s="150"/>
      <c r="D423" s="150"/>
      <c r="E423" s="150"/>
    </row>
    <row r="424" spans="1:18">
      <c r="A424" s="9"/>
      <c r="B424" s="68"/>
      <c r="C424" s="68"/>
      <c r="D424" s="68"/>
      <c r="E424" s="68"/>
    </row>
    <row r="425" spans="1:18">
      <c r="A425" s="9"/>
      <c r="B425" s="26" t="s">
        <v>1623</v>
      </c>
      <c r="C425" s="26" t="s">
        <v>1636</v>
      </c>
      <c r="D425" s="155"/>
      <c r="E425" s="155"/>
      <c r="H425" s="26" t="s">
        <v>1623</v>
      </c>
      <c r="I425" s="26" t="s">
        <v>1636</v>
      </c>
      <c r="J425" s="155"/>
      <c r="K425" s="155"/>
    </row>
    <row r="426" spans="1:18">
      <c r="A426" s="9"/>
      <c r="B426" s="26" t="s">
        <v>1817</v>
      </c>
      <c r="C426" t="s">
        <v>1624</v>
      </c>
      <c r="D426" t="s">
        <v>44</v>
      </c>
      <c r="E426" t="s">
        <v>1622</v>
      </c>
      <c r="F426" s="66" t="s">
        <v>1795</v>
      </c>
      <c r="H426" s="26" t="s">
        <v>1817</v>
      </c>
      <c r="I426" t="s">
        <v>1624</v>
      </c>
      <c r="J426" t="s">
        <v>44</v>
      </c>
      <c r="K426" t="s">
        <v>1622</v>
      </c>
    </row>
    <row r="427" spans="1:18">
      <c r="A427" s="9"/>
      <c r="B427" s="21" t="s">
        <v>1547</v>
      </c>
      <c r="C427" s="157">
        <v>294</v>
      </c>
      <c r="D427" s="157">
        <v>33</v>
      </c>
      <c r="E427" s="157">
        <v>327</v>
      </c>
      <c r="F427" s="75">
        <f t="shared" ref="F427:F430" si="12">E427/$E$430</f>
        <v>0.22244897959183674</v>
      </c>
      <c r="H427" s="21" t="s">
        <v>1547</v>
      </c>
      <c r="I427" s="36">
        <v>0.8990825688073395</v>
      </c>
      <c r="J427" s="36">
        <v>0.10091743119266056</v>
      </c>
      <c r="K427" s="36">
        <v>1</v>
      </c>
    </row>
    <row r="428" spans="1:18">
      <c r="A428" s="9"/>
      <c r="B428" s="21" t="s">
        <v>1546</v>
      </c>
      <c r="C428" s="157">
        <v>589</v>
      </c>
      <c r="D428" s="157">
        <v>84</v>
      </c>
      <c r="E428" s="157">
        <v>673</v>
      </c>
      <c r="F428" s="75">
        <f t="shared" si="12"/>
        <v>0.45782312925170066</v>
      </c>
      <c r="H428" s="21" t="s">
        <v>1546</v>
      </c>
      <c r="I428" s="36">
        <v>0.87518573551263001</v>
      </c>
      <c r="J428" s="36">
        <v>0.12481426448736999</v>
      </c>
      <c r="K428" s="36">
        <v>1</v>
      </c>
    </row>
    <row r="429" spans="1:18">
      <c r="A429" s="9"/>
      <c r="B429" s="21" t="s">
        <v>1545</v>
      </c>
      <c r="C429" s="157">
        <v>350</v>
      </c>
      <c r="D429" s="157">
        <v>120</v>
      </c>
      <c r="E429" s="157">
        <v>470</v>
      </c>
      <c r="F429" s="75">
        <f t="shared" si="12"/>
        <v>0.31972789115646261</v>
      </c>
      <c r="H429" s="21" t="s">
        <v>1545</v>
      </c>
      <c r="I429" s="36">
        <v>0.74468085106382975</v>
      </c>
      <c r="J429" s="36">
        <v>0.25531914893617019</v>
      </c>
      <c r="K429" s="36">
        <v>1</v>
      </c>
    </row>
    <row r="430" spans="1:18">
      <c r="A430" s="9"/>
      <c r="B430" s="21" t="s">
        <v>1622</v>
      </c>
      <c r="C430" s="157">
        <v>1233</v>
      </c>
      <c r="D430" s="157">
        <v>237</v>
      </c>
      <c r="E430" s="157">
        <v>1470</v>
      </c>
      <c r="F430" s="76">
        <f t="shared" si="12"/>
        <v>1</v>
      </c>
      <c r="H430" s="21" t="s">
        <v>1622</v>
      </c>
      <c r="I430" s="36">
        <v>0.83877551020408159</v>
      </c>
      <c r="J430" s="36">
        <v>0.16122448979591836</v>
      </c>
      <c r="K430" s="36">
        <v>1</v>
      </c>
    </row>
    <row r="431" spans="1:18">
      <c r="A431" s="9"/>
      <c r="F431" s="78"/>
      <c r="M431" s="64"/>
      <c r="R431"/>
    </row>
    <row r="432" spans="1:18">
      <c r="A432" s="9"/>
      <c r="B432" s="21" t="s">
        <v>1711</v>
      </c>
      <c r="F432" s="78"/>
      <c r="M432" s="64"/>
      <c r="R432"/>
    </row>
    <row r="433" spans="1:18">
      <c r="A433" s="9"/>
      <c r="B433" s="21" t="s">
        <v>1712</v>
      </c>
      <c r="F433" s="78"/>
      <c r="M433" s="64"/>
      <c r="R433"/>
    </row>
    <row r="434" spans="1:18">
      <c r="A434" s="9"/>
      <c r="B434" s="21" t="s">
        <v>1713</v>
      </c>
      <c r="F434" s="78"/>
      <c r="M434" s="64"/>
      <c r="R434"/>
    </row>
    <row r="435" spans="1:18">
      <c r="A435" s="9"/>
      <c r="F435" s="78"/>
      <c r="M435" s="64"/>
      <c r="R435"/>
    </row>
    <row r="436" spans="1:18">
      <c r="A436" s="9"/>
      <c r="B436" s="21" t="s">
        <v>1714</v>
      </c>
      <c r="F436" s="78"/>
      <c r="M436" s="64"/>
      <c r="R436"/>
    </row>
    <row r="437" spans="1:18">
      <c r="A437" s="9"/>
      <c r="B437" s="21"/>
      <c r="F437" s="78"/>
      <c r="M437" s="64"/>
      <c r="R437"/>
    </row>
    <row r="438" spans="1:18">
      <c r="A438" s="9"/>
      <c r="B438" s="26" t="s">
        <v>1796</v>
      </c>
      <c r="C438" s="26" t="s">
        <v>1636</v>
      </c>
      <c r="D438" s="155"/>
      <c r="E438" s="155"/>
      <c r="F438" s="78"/>
      <c r="M438" s="64"/>
      <c r="R438"/>
    </row>
    <row r="439" spans="1:18">
      <c r="A439" s="9"/>
      <c r="B439" s="26" t="s">
        <v>1817</v>
      </c>
      <c r="C439" t="s">
        <v>1624</v>
      </c>
      <c r="D439" t="s">
        <v>44</v>
      </c>
      <c r="E439" t="s">
        <v>1622</v>
      </c>
      <c r="F439" s="78"/>
    </row>
    <row r="440" spans="1:18">
      <c r="A440" s="9"/>
      <c r="B440" s="21" t="s">
        <v>1547</v>
      </c>
      <c r="C440" s="59">
        <v>7071.4557823129253</v>
      </c>
      <c r="D440" s="59">
        <v>4245.69696969697</v>
      </c>
      <c r="E440" s="59">
        <v>6786.2874617737007</v>
      </c>
      <c r="F440" s="78"/>
    </row>
    <row r="441" spans="1:18">
      <c r="A441" s="9"/>
      <c r="B441" s="162" t="s">
        <v>1707</v>
      </c>
      <c r="C441" s="59">
        <v>7053.4814814814818</v>
      </c>
      <c r="D441" s="59">
        <v>3359.4444444444443</v>
      </c>
      <c r="E441" s="59">
        <v>6769.3247863247861</v>
      </c>
      <c r="F441" s="78"/>
    </row>
    <row r="442" spans="1:18">
      <c r="A442" s="9"/>
      <c r="B442" s="162" t="s">
        <v>1536</v>
      </c>
      <c r="C442" s="59">
        <v>7081.8924731182797</v>
      </c>
      <c r="D442" s="59">
        <v>4578.041666666667</v>
      </c>
      <c r="E442" s="59">
        <v>6795.7380952380954</v>
      </c>
      <c r="F442" s="78"/>
    </row>
    <row r="443" spans="1:18">
      <c r="A443" s="9"/>
      <c r="B443" s="21" t="s">
        <v>1546</v>
      </c>
      <c r="C443" s="59">
        <v>6969.7792869269952</v>
      </c>
      <c r="D443" s="59">
        <v>5558.8214285714284</v>
      </c>
      <c r="E443" s="59">
        <v>6793.6716196136704</v>
      </c>
      <c r="F443" s="78"/>
    </row>
    <row r="444" spans="1:18">
      <c r="A444" s="9"/>
      <c r="B444" s="162" t="s">
        <v>1707</v>
      </c>
      <c r="C444" s="59">
        <v>7323.1327800829877</v>
      </c>
      <c r="D444" s="59">
        <v>5865.1935483870966</v>
      </c>
      <c r="E444" s="59">
        <v>7156.9705882352937</v>
      </c>
      <c r="F444" s="78"/>
    </row>
    <row r="445" spans="1:18">
      <c r="A445" s="9"/>
      <c r="B445" s="162" t="s">
        <v>1536</v>
      </c>
      <c r="C445" s="59">
        <v>6725.0718390804595</v>
      </c>
      <c r="D445" s="59">
        <v>5379.6226415094343</v>
      </c>
      <c r="E445" s="59">
        <v>6547.2443890274317</v>
      </c>
      <c r="F445" s="78"/>
    </row>
    <row r="446" spans="1:18">
      <c r="A446" s="9"/>
      <c r="B446" s="21" t="s">
        <v>1545</v>
      </c>
      <c r="C446" s="59">
        <v>6401.6</v>
      </c>
      <c r="D446" s="59">
        <v>4395.7666666666664</v>
      </c>
      <c r="E446" s="59">
        <v>5889.4723404255319</v>
      </c>
      <c r="F446" s="78"/>
    </row>
    <row r="447" spans="1:18">
      <c r="A447" s="9"/>
      <c r="B447" s="162" t="s">
        <v>1707</v>
      </c>
      <c r="C447" s="59">
        <v>6513.7039473684208</v>
      </c>
      <c r="D447" s="59">
        <v>4317.255319148936</v>
      </c>
      <c r="E447" s="59">
        <v>5994.9447236180904</v>
      </c>
      <c r="F447" s="78"/>
    </row>
    <row r="448" spans="1:18">
      <c r="A448" s="9"/>
      <c r="B448" s="162" t="s">
        <v>1536</v>
      </c>
      <c r="C448" s="59">
        <v>6315.5404040404037</v>
      </c>
      <c r="D448" s="59">
        <v>4446.3150684931506</v>
      </c>
      <c r="E448" s="59">
        <v>5812.022140221402</v>
      </c>
      <c r="F448" s="78"/>
    </row>
    <row r="449" spans="1:6">
      <c r="A449" s="9"/>
      <c r="B449" s="21" t="s">
        <v>1622</v>
      </c>
      <c r="C449" s="59">
        <v>6832.7396593673966</v>
      </c>
      <c r="D449" s="59">
        <v>4787.0928270042195</v>
      </c>
      <c r="E449" s="59">
        <v>6502.931292517007</v>
      </c>
      <c r="F449" s="78"/>
    </row>
    <row r="450" spans="1:6">
      <c r="A450" s="9"/>
      <c r="B450" s="21"/>
      <c r="F450" s="78"/>
    </row>
    <row r="451" spans="1:6">
      <c r="A451" s="9"/>
      <c r="B451" s="26" t="s">
        <v>2220</v>
      </c>
      <c r="C451" s="26" t="s">
        <v>1636</v>
      </c>
      <c r="D451" s="155"/>
      <c r="E451" s="155"/>
      <c r="F451" s="78"/>
    </row>
    <row r="452" spans="1:6">
      <c r="A452" s="9"/>
      <c r="B452" s="26" t="s">
        <v>1817</v>
      </c>
      <c r="C452" t="s">
        <v>1624</v>
      </c>
      <c r="D452" t="s">
        <v>44</v>
      </c>
      <c r="E452" t="s">
        <v>1622</v>
      </c>
      <c r="F452" s="78"/>
    </row>
    <row r="453" spans="1:6">
      <c r="A453" s="9"/>
      <c r="B453" s="21" t="s">
        <v>1547</v>
      </c>
      <c r="C453" s="59">
        <v>2.7244897959183674</v>
      </c>
      <c r="D453" s="59">
        <v>2.7272727272727271</v>
      </c>
      <c r="E453" s="59">
        <v>2.7247706422018347</v>
      </c>
      <c r="F453" s="78"/>
    </row>
    <row r="454" spans="1:6">
      <c r="A454" s="9"/>
      <c r="B454" s="21" t="s">
        <v>1546</v>
      </c>
      <c r="C454" s="59">
        <v>2.6655348047538201</v>
      </c>
      <c r="D454" s="59">
        <v>2.6309523809523809</v>
      </c>
      <c r="E454" s="59">
        <v>2.6612184249628528</v>
      </c>
      <c r="F454" s="78"/>
    </row>
    <row r="455" spans="1:6">
      <c r="A455" s="9"/>
      <c r="B455" s="21" t="s">
        <v>1545</v>
      </c>
      <c r="C455" s="59">
        <v>2.8571428571428572</v>
      </c>
      <c r="D455" s="59">
        <v>2.5416666666666665</v>
      </c>
      <c r="E455" s="59">
        <v>2.7765957446808511</v>
      </c>
      <c r="F455" s="78"/>
    </row>
    <row r="456" spans="1:6">
      <c r="A456" s="9"/>
      <c r="B456" s="21" t="s">
        <v>1622</v>
      </c>
      <c r="C456" s="59">
        <v>2.7339821573398218</v>
      </c>
      <c r="D456" s="59">
        <v>2.5991561181434597</v>
      </c>
      <c r="E456" s="59">
        <v>2.7122448979591836</v>
      </c>
      <c r="F456" s="78"/>
    </row>
    <row r="457" spans="1:6">
      <c r="A457" s="9"/>
      <c r="F457" s="78"/>
    </row>
    <row r="458" spans="1:6">
      <c r="A458" s="9"/>
      <c r="F458" s="78"/>
    </row>
    <row r="459" spans="1:6">
      <c r="A459" s="9"/>
      <c r="F459" s="78"/>
    </row>
    <row r="460" spans="1:6">
      <c r="A460" s="9"/>
      <c r="F460" s="78"/>
    </row>
    <row r="461" spans="1:6">
      <c r="A461" s="9"/>
      <c r="F461" s="78"/>
    </row>
    <row r="462" spans="1:6">
      <c r="A462" s="9"/>
      <c r="F462" s="78"/>
    </row>
    <row r="463" spans="1:6">
      <c r="A463" s="9"/>
      <c r="F463" s="78"/>
    </row>
    <row r="464" spans="1:6">
      <c r="A464" s="9"/>
      <c r="F464" s="78"/>
    </row>
    <row r="465" spans="1:11">
      <c r="A465" s="9"/>
      <c r="F465" s="78"/>
    </row>
    <row r="466" spans="1:11">
      <c r="A466" s="9"/>
      <c r="B466" s="21"/>
      <c r="F466" s="78"/>
    </row>
    <row r="467" spans="1:11">
      <c r="A467" s="9"/>
      <c r="B467" s="21"/>
      <c r="F467" s="78"/>
    </row>
    <row r="468" spans="1:11">
      <c r="A468" s="9"/>
      <c r="B468" s="21"/>
      <c r="C468" s="11"/>
      <c r="D468" s="11"/>
      <c r="E468" s="11"/>
    </row>
    <row r="469" spans="1:11">
      <c r="A469" s="9"/>
      <c r="B469" s="21"/>
      <c r="C469" s="11"/>
      <c r="D469" s="11"/>
      <c r="E469" s="11"/>
    </row>
    <row r="470" spans="1:11">
      <c r="A470" s="9"/>
      <c r="B470" s="21"/>
      <c r="C470" s="11"/>
      <c r="D470" s="11"/>
      <c r="E470" s="11"/>
    </row>
    <row r="471" spans="1:11">
      <c r="A471" s="9"/>
      <c r="B471" s="21"/>
      <c r="C471" s="11"/>
      <c r="D471" s="11"/>
      <c r="E471" s="11"/>
    </row>
    <row r="472" spans="1:11">
      <c r="A472" s="9"/>
      <c r="B472" s="21"/>
      <c r="C472" s="11"/>
      <c r="D472" s="11"/>
      <c r="E472" s="11"/>
    </row>
    <row r="473" spans="1:11">
      <c r="A473" s="9" t="s">
        <v>1651</v>
      </c>
      <c r="B473" s="150" t="s">
        <v>1633</v>
      </c>
      <c r="C473" s="150"/>
      <c r="D473" s="150"/>
      <c r="E473" s="150"/>
    </row>
    <row r="474" spans="1:11">
      <c r="A474" s="9"/>
      <c r="B474" s="68"/>
      <c r="C474" s="68"/>
      <c r="D474" s="68"/>
      <c r="E474" s="68"/>
    </row>
    <row r="475" spans="1:11">
      <c r="A475" s="9"/>
      <c r="B475" s="26" t="s">
        <v>1623</v>
      </c>
      <c r="C475" s="26" t="s">
        <v>1636</v>
      </c>
      <c r="D475" s="155"/>
      <c r="E475" s="155"/>
      <c r="H475" s="26" t="s">
        <v>1623</v>
      </c>
      <c r="I475" s="26" t="s">
        <v>1636</v>
      </c>
      <c r="J475" s="155"/>
      <c r="K475" s="155"/>
    </row>
    <row r="476" spans="1:11">
      <c r="A476" s="9"/>
      <c r="B476" s="26" t="s">
        <v>1643</v>
      </c>
      <c r="C476" t="s">
        <v>1624</v>
      </c>
      <c r="D476" t="s">
        <v>44</v>
      </c>
      <c r="E476" t="s">
        <v>1622</v>
      </c>
      <c r="F476" s="66" t="s">
        <v>1795</v>
      </c>
      <c r="H476" s="26" t="s">
        <v>1643</v>
      </c>
      <c r="I476" t="s">
        <v>1624</v>
      </c>
      <c r="J476" t="s">
        <v>44</v>
      </c>
      <c r="K476" t="s">
        <v>1622</v>
      </c>
    </row>
    <row r="477" spans="1:11">
      <c r="A477" s="9"/>
      <c r="B477" s="21" t="s">
        <v>1549</v>
      </c>
      <c r="C477" s="157">
        <v>944</v>
      </c>
      <c r="D477" s="157">
        <v>110</v>
      </c>
      <c r="E477" s="157">
        <v>1054</v>
      </c>
      <c r="F477" s="75">
        <f t="shared" ref="F477:F479" si="13">E477/$E$479</f>
        <v>0.71700680272108841</v>
      </c>
      <c r="H477" s="21" t="s">
        <v>1549</v>
      </c>
      <c r="I477" s="36">
        <v>0.89563567362428842</v>
      </c>
      <c r="J477" s="36">
        <v>0.10436432637571158</v>
      </c>
      <c r="K477" s="36">
        <v>1</v>
      </c>
    </row>
    <row r="478" spans="1:11">
      <c r="A478" s="9"/>
      <c r="B478" s="21" t="s">
        <v>1548</v>
      </c>
      <c r="C478" s="157">
        <v>289</v>
      </c>
      <c r="D478" s="157">
        <v>127</v>
      </c>
      <c r="E478" s="157">
        <v>416</v>
      </c>
      <c r="F478" s="75">
        <f t="shared" si="13"/>
        <v>0.28299319727891159</v>
      </c>
      <c r="H478" s="21" t="s">
        <v>1548</v>
      </c>
      <c r="I478" s="36">
        <v>0.69471153846153844</v>
      </c>
      <c r="J478" s="36">
        <v>0.30528846153846156</v>
      </c>
      <c r="K478" s="36">
        <v>1</v>
      </c>
    </row>
    <row r="479" spans="1:11">
      <c r="A479" s="9"/>
      <c r="B479" s="21" t="s">
        <v>1622</v>
      </c>
      <c r="C479" s="157">
        <v>1233</v>
      </c>
      <c r="D479" s="157">
        <v>237</v>
      </c>
      <c r="E479" s="157">
        <v>1470</v>
      </c>
      <c r="F479" s="76">
        <f t="shared" si="13"/>
        <v>1</v>
      </c>
      <c r="H479" s="21" t="s">
        <v>1622</v>
      </c>
      <c r="I479" s="36">
        <v>0.83877551020408159</v>
      </c>
      <c r="J479" s="36">
        <v>0.16122448979591836</v>
      </c>
      <c r="K479" s="36">
        <v>1</v>
      </c>
    </row>
    <row r="480" spans="1:11">
      <c r="A480" s="9"/>
    </row>
    <row r="481" spans="1:5">
      <c r="A481" s="9"/>
      <c r="B481" s="21" t="s">
        <v>1715</v>
      </c>
    </row>
    <row r="482" spans="1:5">
      <c r="A482" s="9"/>
      <c r="B482" s="21" t="s">
        <v>1716</v>
      </c>
    </row>
    <row r="483" spans="1:5">
      <c r="A483" s="9"/>
      <c r="B483" s="21"/>
    </row>
    <row r="484" spans="1:5">
      <c r="A484" s="9"/>
      <c r="B484" s="21" t="s">
        <v>1644</v>
      </c>
      <c r="C484" s="68"/>
      <c r="D484" s="68"/>
      <c r="E484" s="68"/>
    </row>
    <row r="485" spans="1:5">
      <c r="A485" s="9"/>
      <c r="B485" s="21" t="s">
        <v>1645</v>
      </c>
      <c r="C485" s="68"/>
      <c r="D485" s="68"/>
      <c r="E485" s="68"/>
    </row>
    <row r="486" spans="1:5">
      <c r="A486" s="9"/>
      <c r="B486" s="21" t="s">
        <v>1646</v>
      </c>
      <c r="C486" s="68"/>
      <c r="D486" s="68"/>
      <c r="E486" s="68"/>
    </row>
    <row r="487" spans="1:5">
      <c r="A487" s="9"/>
      <c r="B487" s="21"/>
      <c r="C487" s="68"/>
      <c r="D487" s="68"/>
      <c r="E487" s="68"/>
    </row>
    <row r="488" spans="1:5">
      <c r="A488" s="9"/>
      <c r="B488" s="21" t="s">
        <v>1797</v>
      </c>
      <c r="C488" s="68"/>
      <c r="D488" s="68"/>
      <c r="E488" s="68"/>
    </row>
    <row r="489" spans="1:5">
      <c r="A489" s="9"/>
      <c r="B489" s="21"/>
      <c r="C489" s="68"/>
      <c r="D489" s="68"/>
      <c r="E489" s="68"/>
    </row>
    <row r="490" spans="1:5">
      <c r="A490" s="9"/>
      <c r="B490" s="26" t="s">
        <v>2134</v>
      </c>
      <c r="C490" s="26" t="s">
        <v>1636</v>
      </c>
      <c r="D490" s="155"/>
      <c r="E490" s="155"/>
    </row>
    <row r="491" spans="1:5">
      <c r="A491" s="9"/>
      <c r="B491" s="26" t="s">
        <v>1643</v>
      </c>
      <c r="C491" t="s">
        <v>1624</v>
      </c>
      <c r="D491" t="s">
        <v>44</v>
      </c>
      <c r="E491" t="s">
        <v>1622</v>
      </c>
    </row>
    <row r="492" spans="1:5">
      <c r="A492" s="9"/>
      <c r="B492" s="21" t="s">
        <v>1549</v>
      </c>
      <c r="C492" s="88">
        <v>2.6430084745762712</v>
      </c>
      <c r="D492" s="88">
        <v>2.581818181818182</v>
      </c>
      <c r="E492" s="88">
        <v>2.6366223908918407</v>
      </c>
    </row>
    <row r="493" spans="1:5">
      <c r="A493" s="9"/>
      <c r="B493" s="21" t="s">
        <v>1548</v>
      </c>
      <c r="C493" s="88">
        <v>2.7093425605536332</v>
      </c>
      <c r="D493" s="88">
        <v>2.3543307086614171</v>
      </c>
      <c r="E493" s="88">
        <v>2.6009615384615383</v>
      </c>
    </row>
    <row r="494" spans="1:5">
      <c r="A494" s="9"/>
      <c r="B494" s="21" t="s">
        <v>1622</v>
      </c>
      <c r="C494" s="88">
        <v>2.6585563665855636</v>
      </c>
      <c r="D494" s="88">
        <v>2.4599156118143459</v>
      </c>
      <c r="E494" s="88">
        <v>2.6265306122448981</v>
      </c>
    </row>
    <row r="495" spans="1:5">
      <c r="A495" s="9"/>
      <c r="B495" s="21"/>
      <c r="C495" s="157"/>
      <c r="D495" s="157"/>
      <c r="E495" s="157"/>
    </row>
    <row r="496" spans="1:5">
      <c r="A496" s="9"/>
      <c r="B496" s="21"/>
      <c r="C496" s="157"/>
      <c r="D496" s="157"/>
      <c r="E496" s="157"/>
    </row>
    <row r="497" spans="1:11">
      <c r="A497" s="9"/>
    </row>
    <row r="498" spans="1:11">
      <c r="A498" s="9"/>
    </row>
    <row r="499" spans="1:11">
      <c r="A499" s="9"/>
    </row>
    <row r="500" spans="1:11">
      <c r="A500" s="9"/>
    </row>
    <row r="501" spans="1:11">
      <c r="A501" s="9"/>
    </row>
    <row r="502" spans="1:11">
      <c r="A502" s="9"/>
      <c r="B502" s="21"/>
      <c r="C502" s="157"/>
      <c r="D502" s="157"/>
      <c r="E502" s="157"/>
    </row>
    <row r="503" spans="1:11">
      <c r="A503" s="9"/>
      <c r="B503" s="21"/>
      <c r="C503" s="68"/>
      <c r="D503" s="68"/>
      <c r="E503" s="68"/>
    </row>
    <row r="504" spans="1:11">
      <c r="A504" s="9"/>
      <c r="B504" s="68"/>
      <c r="C504" s="68"/>
      <c r="D504" s="68"/>
      <c r="E504" s="68"/>
    </row>
    <row r="505" spans="1:11">
      <c r="A505" s="9" t="s">
        <v>1652</v>
      </c>
      <c r="B505" s="150" t="s">
        <v>1634</v>
      </c>
      <c r="C505" s="150"/>
      <c r="D505" s="150"/>
      <c r="E505" s="150"/>
    </row>
    <row r="506" spans="1:11">
      <c r="A506" s="9"/>
      <c r="B506" s="68"/>
      <c r="C506" s="68"/>
      <c r="D506" s="68"/>
      <c r="E506" s="68"/>
    </row>
    <row r="507" spans="1:11">
      <c r="A507" s="9"/>
      <c r="B507" s="26" t="s">
        <v>1623</v>
      </c>
      <c r="C507" s="26" t="s">
        <v>1636</v>
      </c>
      <c r="D507" s="155"/>
      <c r="E507" s="155"/>
      <c r="H507" s="26" t="s">
        <v>1623</v>
      </c>
      <c r="I507" s="26" t="s">
        <v>1636</v>
      </c>
      <c r="J507" s="155"/>
      <c r="K507" s="155"/>
    </row>
    <row r="508" spans="1:11">
      <c r="A508" s="9"/>
      <c r="B508" s="26" t="s">
        <v>23</v>
      </c>
      <c r="C508" t="s">
        <v>1624</v>
      </c>
      <c r="D508" t="s">
        <v>44</v>
      </c>
      <c r="E508" t="s">
        <v>1622</v>
      </c>
      <c r="F508" s="66" t="s">
        <v>1795</v>
      </c>
      <c r="H508" s="26" t="s">
        <v>1818</v>
      </c>
      <c r="I508" t="s">
        <v>1624</v>
      </c>
      <c r="J508" t="s">
        <v>44</v>
      </c>
      <c r="K508" t="s">
        <v>1622</v>
      </c>
    </row>
    <row r="509" spans="1:11">
      <c r="A509" s="9"/>
      <c r="B509" s="21" t="s">
        <v>1551</v>
      </c>
      <c r="C509" s="157">
        <v>238</v>
      </c>
      <c r="D509" s="157">
        <v>44</v>
      </c>
      <c r="E509" s="157">
        <v>282</v>
      </c>
      <c r="F509" s="75">
        <f t="shared" ref="F509:F514" si="14">E509/$E$514</f>
        <v>0.19183673469387755</v>
      </c>
      <c r="H509" s="21" t="s">
        <v>1551</v>
      </c>
      <c r="I509" s="36">
        <v>0.84397163120567376</v>
      </c>
      <c r="J509" s="36">
        <v>0.15602836879432624</v>
      </c>
      <c r="K509" s="36">
        <v>1</v>
      </c>
    </row>
    <row r="510" spans="1:11">
      <c r="A510" s="9"/>
      <c r="B510" s="21" t="s">
        <v>1554</v>
      </c>
      <c r="C510" s="157">
        <v>473</v>
      </c>
      <c r="D510" s="157">
        <v>99</v>
      </c>
      <c r="E510" s="157">
        <v>572</v>
      </c>
      <c r="F510" s="75">
        <f t="shared" si="14"/>
        <v>0.38911564625850342</v>
      </c>
      <c r="H510" s="21" t="s">
        <v>1554</v>
      </c>
      <c r="I510" s="36">
        <v>0.82692307692307687</v>
      </c>
      <c r="J510" s="36">
        <v>0.17307692307692307</v>
      </c>
      <c r="K510" s="36">
        <v>1</v>
      </c>
    </row>
    <row r="511" spans="1:11">
      <c r="A511" s="9"/>
      <c r="B511" s="21" t="s">
        <v>1555</v>
      </c>
      <c r="C511" s="157">
        <v>43</v>
      </c>
      <c r="D511" s="157">
        <v>5</v>
      </c>
      <c r="E511" s="157">
        <v>48</v>
      </c>
      <c r="F511" s="75">
        <f t="shared" si="14"/>
        <v>3.2653061224489799E-2</v>
      </c>
      <c r="H511" s="21" t="s">
        <v>1555</v>
      </c>
      <c r="I511" s="36">
        <v>0.89583333333333337</v>
      </c>
      <c r="J511" s="36">
        <v>0.10416666666666667</v>
      </c>
      <c r="K511" s="36">
        <v>1</v>
      </c>
    </row>
    <row r="512" spans="1:11">
      <c r="A512" s="9"/>
      <c r="B512" s="21" t="s">
        <v>1552</v>
      </c>
      <c r="C512" s="157">
        <v>139</v>
      </c>
      <c r="D512" s="157">
        <v>31</v>
      </c>
      <c r="E512" s="157">
        <v>170</v>
      </c>
      <c r="F512" s="75">
        <f t="shared" si="14"/>
        <v>0.11564625850340136</v>
      </c>
      <c r="H512" s="21" t="s">
        <v>1552</v>
      </c>
      <c r="I512" s="36">
        <v>0.81764705882352939</v>
      </c>
      <c r="J512" s="36">
        <v>0.18235294117647058</v>
      </c>
      <c r="K512" s="36">
        <v>1</v>
      </c>
    </row>
    <row r="513" spans="1:11">
      <c r="A513" s="9"/>
      <c r="B513" s="21" t="s">
        <v>1553</v>
      </c>
      <c r="C513" s="157">
        <v>340</v>
      </c>
      <c r="D513" s="157">
        <v>58</v>
      </c>
      <c r="E513" s="157">
        <v>398</v>
      </c>
      <c r="F513" s="75">
        <f t="shared" si="14"/>
        <v>0.27074829931972788</v>
      </c>
      <c r="H513" s="21" t="s">
        <v>1553</v>
      </c>
      <c r="I513" s="36">
        <v>0.85427135678391963</v>
      </c>
      <c r="J513" s="36">
        <v>0.14572864321608039</v>
      </c>
      <c r="K513" s="36">
        <v>1</v>
      </c>
    </row>
    <row r="514" spans="1:11">
      <c r="A514" s="9"/>
      <c r="B514" s="21" t="s">
        <v>1622</v>
      </c>
      <c r="C514" s="157">
        <v>1233</v>
      </c>
      <c r="D514" s="157">
        <v>237</v>
      </c>
      <c r="E514" s="157">
        <v>1470</v>
      </c>
      <c r="F514" s="76">
        <f t="shared" si="14"/>
        <v>1</v>
      </c>
      <c r="H514" s="21" t="s">
        <v>1622</v>
      </c>
      <c r="I514" s="36">
        <v>0.83877551020408159</v>
      </c>
      <c r="J514" s="36">
        <v>0.16122448979591836</v>
      </c>
      <c r="K514" s="36">
        <v>1</v>
      </c>
    </row>
    <row r="515" spans="1:11">
      <c r="A515" s="9"/>
      <c r="B515" s="68"/>
      <c r="C515" s="68"/>
      <c r="D515" s="68"/>
      <c r="E515" s="68"/>
    </row>
    <row r="516" spans="1:11">
      <c r="A516" s="9"/>
      <c r="B516" s="21" t="s">
        <v>1717</v>
      </c>
      <c r="C516" s="68"/>
      <c r="D516" s="68"/>
      <c r="E516" s="68"/>
    </row>
    <row r="517" spans="1:11">
      <c r="A517" s="9"/>
      <c r="B517" s="21" t="s">
        <v>1718</v>
      </c>
      <c r="C517" s="68"/>
      <c r="D517" s="68"/>
      <c r="E517" s="68"/>
    </row>
    <row r="518" spans="1:11">
      <c r="A518" s="9"/>
      <c r="B518" s="21" t="s">
        <v>1719</v>
      </c>
      <c r="C518" s="68"/>
      <c r="D518" s="68"/>
      <c r="E518" s="68"/>
    </row>
    <row r="519" spans="1:11">
      <c r="A519" s="9"/>
      <c r="C519" s="68"/>
      <c r="D519" s="68"/>
      <c r="E519" s="68"/>
    </row>
    <row r="520" spans="1:11">
      <c r="A520" s="9"/>
      <c r="B520" s="21" t="s">
        <v>1720</v>
      </c>
      <c r="C520" s="68"/>
      <c r="D520" s="68"/>
      <c r="E520" s="68"/>
    </row>
    <row r="521" spans="1:11">
      <c r="A521" s="9"/>
      <c r="B521" s="21"/>
      <c r="C521" s="68"/>
      <c r="D521" s="68"/>
      <c r="E521" s="68"/>
    </row>
    <row r="522" spans="1:11">
      <c r="A522" s="101" t="s">
        <v>2052</v>
      </c>
      <c r="B522" s="21" t="s">
        <v>2168</v>
      </c>
      <c r="C522" s="68"/>
      <c r="D522" s="68"/>
      <c r="E522" s="68"/>
    </row>
    <row r="523" spans="1:11">
      <c r="A523" s="101"/>
      <c r="B523" s="24"/>
      <c r="C523" s="68"/>
      <c r="D523" s="68"/>
      <c r="E523" s="68"/>
    </row>
    <row r="524" spans="1:11">
      <c r="A524" s="101"/>
      <c r="B524" t="s">
        <v>2156</v>
      </c>
      <c r="C524" s="68"/>
      <c r="D524" s="68"/>
      <c r="E524" s="68"/>
    </row>
    <row r="525" spans="1:11">
      <c r="A525" s="101"/>
      <c r="B525" s="21"/>
      <c r="C525" s="68"/>
      <c r="D525" s="68"/>
      <c r="E525" s="68"/>
    </row>
    <row r="526" spans="1:11">
      <c r="A526" s="9"/>
      <c r="B526" s="26" t="s">
        <v>1796</v>
      </c>
      <c r="C526" s="26" t="s">
        <v>1636</v>
      </c>
      <c r="D526" s="155"/>
      <c r="E526" s="155"/>
      <c r="G526">
        <v>6502.9312925170098</v>
      </c>
    </row>
    <row r="527" spans="1:11">
      <c r="A527" s="9"/>
      <c r="B527" s="26" t="s">
        <v>23</v>
      </c>
      <c r="C527" t="s">
        <v>1624</v>
      </c>
      <c r="D527" t="s">
        <v>44</v>
      </c>
      <c r="E527" t="s">
        <v>1622</v>
      </c>
      <c r="F527" s="66" t="s">
        <v>1813</v>
      </c>
      <c r="H527" s="24" t="s">
        <v>1809</v>
      </c>
    </row>
    <row r="528" spans="1:11">
      <c r="A528" s="9"/>
      <c r="B528" s="21" t="s">
        <v>1552</v>
      </c>
      <c r="C528" s="59">
        <v>5926.1294964028775</v>
      </c>
      <c r="D528" s="59">
        <v>4360.1612903225805</v>
      </c>
      <c r="E528" s="59">
        <v>5640.5705882352941</v>
      </c>
      <c r="F528" s="61">
        <f t="shared" ref="F528:F533" si="15">C528-D528</f>
        <v>1565.968206080297</v>
      </c>
    </row>
    <row r="529" spans="1:8">
      <c r="A529" s="9"/>
      <c r="B529" s="21" t="s">
        <v>1551</v>
      </c>
      <c r="C529" s="59">
        <v>6586.0588235294117</v>
      </c>
      <c r="D529" s="59">
        <v>4282.545454545455</v>
      </c>
      <c r="E529" s="59">
        <v>6226.6453900709221</v>
      </c>
      <c r="F529" s="61">
        <f t="shared" si="15"/>
        <v>2303.5133689839568</v>
      </c>
      <c r="H529" t="s">
        <v>2157</v>
      </c>
    </row>
    <row r="530" spans="1:8">
      <c r="A530" s="9"/>
      <c r="B530" s="21" t="s">
        <v>1554</v>
      </c>
      <c r="C530" s="59">
        <v>6882.9196617336156</v>
      </c>
      <c r="D530" s="59">
        <v>4770.242424242424</v>
      </c>
      <c r="E530" s="59">
        <v>6517.2639860139861</v>
      </c>
      <c r="F530" s="61">
        <f t="shared" si="15"/>
        <v>2112.6772374911916</v>
      </c>
      <c r="H530" t="s">
        <v>2158</v>
      </c>
    </row>
    <row r="531" spans="1:8">
      <c r="A531" s="9"/>
      <c r="B531" s="21" t="s">
        <v>1553</v>
      </c>
      <c r="C531" s="59">
        <v>7087.8147058823533</v>
      </c>
      <c r="D531" s="59">
        <v>5335.1551724137935</v>
      </c>
      <c r="E531" s="59">
        <v>6832.4020100502512</v>
      </c>
      <c r="F531" s="61">
        <f t="shared" si="15"/>
        <v>1752.6595334685599</v>
      </c>
      <c r="H531" t="s">
        <v>2159</v>
      </c>
    </row>
    <row r="532" spans="1:8">
      <c r="A532" s="9"/>
      <c r="B532" s="21" t="s">
        <v>1555</v>
      </c>
      <c r="C532" s="59">
        <v>8559.9069767441852</v>
      </c>
      <c r="D532" s="59">
        <v>5850.2</v>
      </c>
      <c r="E532" s="59">
        <v>8277.6458333333339</v>
      </c>
      <c r="F532" s="61">
        <f t="shared" si="15"/>
        <v>2709.7069767441853</v>
      </c>
      <c r="H532" t="s">
        <v>2160</v>
      </c>
    </row>
    <row r="533" spans="1:8">
      <c r="A533" s="9"/>
      <c r="B533" s="21" t="s">
        <v>1622</v>
      </c>
      <c r="C533" s="59">
        <v>6832.7396593673966</v>
      </c>
      <c r="D533" s="59">
        <v>4787.0928270042195</v>
      </c>
      <c r="E533" s="59">
        <v>6502.931292517007</v>
      </c>
      <c r="F533" s="79">
        <f t="shared" si="15"/>
        <v>2045.6468323631771</v>
      </c>
      <c r="G533" s="138">
        <f>AVERAGE(F528:F532)</f>
        <v>2088.9050645536381</v>
      </c>
      <c r="H533" t="s">
        <v>2161</v>
      </c>
    </row>
    <row r="534" spans="1:8">
      <c r="A534" s="9"/>
      <c r="B534" s="21"/>
      <c r="C534" s="59"/>
      <c r="D534" s="59"/>
      <c r="E534" s="59"/>
      <c r="F534" s="80"/>
      <c r="H534" t="s">
        <v>2162</v>
      </c>
    </row>
    <row r="535" spans="1:8">
      <c r="A535" s="9"/>
      <c r="B535" s="21"/>
      <c r="C535" s="59"/>
      <c r="D535" s="59"/>
      <c r="E535" s="59"/>
      <c r="F535" s="80"/>
    </row>
    <row r="536" spans="1:8">
      <c r="A536" s="9"/>
      <c r="B536" s="21"/>
      <c r="C536" s="59"/>
      <c r="D536" s="59"/>
      <c r="E536" s="59"/>
      <c r="F536" s="80"/>
      <c r="H536" t="s">
        <v>2163</v>
      </c>
    </row>
    <row r="537" spans="1:8">
      <c r="A537" s="9"/>
      <c r="B537" s="21"/>
      <c r="C537" s="59"/>
      <c r="D537" s="59"/>
      <c r="E537" s="59"/>
      <c r="F537" s="80"/>
      <c r="H537" t="s">
        <v>2164</v>
      </c>
    </row>
    <row r="538" spans="1:8">
      <c r="A538" s="9"/>
      <c r="B538" s="21"/>
      <c r="C538" s="59"/>
      <c r="D538" s="59"/>
      <c r="E538" s="59"/>
      <c r="F538" s="80"/>
      <c r="H538" t="s">
        <v>2165</v>
      </c>
    </row>
    <row r="539" spans="1:8">
      <c r="A539" s="9"/>
      <c r="B539" s="21"/>
      <c r="C539" s="59"/>
      <c r="D539" s="59"/>
      <c r="E539" s="59"/>
      <c r="F539" s="80"/>
    </row>
    <row r="540" spans="1:8">
      <c r="A540" s="9"/>
      <c r="B540" s="21"/>
      <c r="C540" s="59"/>
      <c r="D540" s="59"/>
      <c r="E540" s="59"/>
      <c r="F540" s="80"/>
      <c r="H540" t="s">
        <v>2166</v>
      </c>
    </row>
    <row r="541" spans="1:8">
      <c r="A541" s="9"/>
      <c r="B541" s="21"/>
      <c r="C541" s="59"/>
      <c r="D541" s="59"/>
      <c r="E541" s="59"/>
      <c r="F541" s="80"/>
      <c r="H541" t="s">
        <v>2167</v>
      </c>
    </row>
    <row r="542" spans="1:8">
      <c r="A542" s="9"/>
      <c r="B542" s="21"/>
      <c r="C542" s="59"/>
      <c r="D542" s="59"/>
      <c r="E542" s="59"/>
      <c r="F542" s="80"/>
    </row>
    <row r="543" spans="1:8">
      <c r="A543" s="9"/>
      <c r="B543" s="21"/>
      <c r="C543" s="59"/>
      <c r="D543" s="59"/>
      <c r="E543" s="59"/>
      <c r="F543" s="80"/>
      <c r="H543" s="24" t="s">
        <v>1810</v>
      </c>
    </row>
    <row r="544" spans="1:8">
      <c r="A544" s="9"/>
      <c r="B544" s="21"/>
      <c r="C544" s="59"/>
      <c r="D544" s="59"/>
      <c r="E544" s="59"/>
      <c r="F544" s="80"/>
    </row>
    <row r="545" spans="1:8">
      <c r="A545" s="9"/>
      <c r="B545" s="21"/>
      <c r="C545" s="59"/>
      <c r="D545" s="59"/>
      <c r="E545" s="59"/>
      <c r="F545" s="80"/>
      <c r="H545" t="s">
        <v>2136</v>
      </c>
    </row>
    <row r="546" spans="1:8">
      <c r="A546" s="9"/>
      <c r="B546" s="68"/>
      <c r="C546" s="68"/>
      <c r="D546" s="68"/>
      <c r="E546" s="68"/>
      <c r="H546" t="s">
        <v>1812</v>
      </c>
    </row>
    <row r="547" spans="1:8">
      <c r="A547" s="9"/>
      <c r="B547" s="68"/>
      <c r="C547" s="68"/>
      <c r="D547" s="68"/>
      <c r="E547" s="68"/>
      <c r="H547" t="s">
        <v>2137</v>
      </c>
    </row>
    <row r="548" spans="1:8">
      <c r="A548" s="9"/>
      <c r="B548" s="68"/>
      <c r="C548" s="68"/>
      <c r="D548" s="68"/>
      <c r="E548" s="68"/>
    </row>
    <row r="549" spans="1:8">
      <c r="A549" s="9"/>
      <c r="B549" s="68"/>
      <c r="C549" s="68"/>
      <c r="D549" s="68"/>
      <c r="E549" s="68"/>
    </row>
    <row r="550" spans="1:8">
      <c r="A550" s="9"/>
      <c r="B550" s="68"/>
      <c r="C550" s="68"/>
      <c r="D550" s="68"/>
      <c r="E550" s="68"/>
    </row>
    <row r="551" spans="1:8">
      <c r="A551" s="9"/>
      <c r="B551" s="26" t="s">
        <v>2134</v>
      </c>
      <c r="C551" s="26" t="s">
        <v>1636</v>
      </c>
      <c r="D551" s="155"/>
      <c r="E551" s="155"/>
    </row>
    <row r="552" spans="1:8">
      <c r="A552" s="9"/>
      <c r="B552" s="26" t="s">
        <v>23</v>
      </c>
      <c r="C552" t="s">
        <v>1624</v>
      </c>
      <c r="D552" t="s">
        <v>44</v>
      </c>
      <c r="E552" t="s">
        <v>1622</v>
      </c>
    </row>
    <row r="553" spans="1:8">
      <c r="A553" s="9"/>
      <c r="B553" s="21" t="s">
        <v>1552</v>
      </c>
      <c r="C553" s="59">
        <v>2.6690647482014387</v>
      </c>
      <c r="D553" s="59">
        <v>2.7096774193548385</v>
      </c>
      <c r="E553" s="59">
        <v>2.6764705882352939</v>
      </c>
    </row>
    <row r="554" spans="1:8">
      <c r="A554" s="9"/>
      <c r="B554" s="21" t="s">
        <v>1551</v>
      </c>
      <c r="C554" s="59">
        <v>2.7478991596638656</v>
      </c>
      <c r="D554" s="59">
        <v>2.5454545454545454</v>
      </c>
      <c r="E554" s="59">
        <v>2.7163120567375887</v>
      </c>
    </row>
    <row r="555" spans="1:8">
      <c r="A555" s="9"/>
      <c r="B555" s="21" t="s">
        <v>1554</v>
      </c>
      <c r="C555" s="59">
        <v>2.6342494714587739</v>
      </c>
      <c r="D555" s="59">
        <v>2.4747474747474749</v>
      </c>
      <c r="E555" s="59">
        <v>2.6066433566433567</v>
      </c>
    </row>
    <row r="556" spans="1:8">
      <c r="A556" s="9"/>
      <c r="B556" s="21" t="s">
        <v>1553</v>
      </c>
      <c r="C556" s="59">
        <v>2.65</v>
      </c>
      <c r="D556" s="59">
        <v>2.2413793103448274</v>
      </c>
      <c r="E556" s="59">
        <v>2.5904522613065328</v>
      </c>
    </row>
    <row r="557" spans="1:8">
      <c r="A557" s="9"/>
      <c r="B557" s="21" t="s">
        <v>1555</v>
      </c>
      <c r="C557" s="59">
        <v>2.4651162790697674</v>
      </c>
      <c r="D557" s="59">
        <v>2.4</v>
      </c>
      <c r="E557" s="59">
        <v>2.4583333333333335</v>
      </c>
    </row>
    <row r="558" spans="1:8">
      <c r="A558" s="9"/>
      <c r="B558" s="21" t="s">
        <v>1622</v>
      </c>
      <c r="C558" s="59">
        <v>2.6585563665855636</v>
      </c>
      <c r="D558" s="59">
        <v>2.4599156118143459</v>
      </c>
      <c r="E558" s="59">
        <v>2.6265306122448981</v>
      </c>
    </row>
    <row r="559" spans="1:8">
      <c r="A559" s="9"/>
      <c r="B559" s="68"/>
      <c r="C559" s="68"/>
      <c r="D559" s="68"/>
      <c r="E559" s="68"/>
    </row>
    <row r="560" spans="1:8">
      <c r="A560" s="9"/>
      <c r="B560" s="68"/>
      <c r="C560" s="68"/>
      <c r="D560" s="68"/>
      <c r="E560" s="68"/>
    </row>
    <row r="561" spans="1:11">
      <c r="A561" s="9"/>
      <c r="B561" s="68"/>
      <c r="C561" s="68"/>
      <c r="D561" s="68"/>
      <c r="E561" s="68"/>
    </row>
    <row r="562" spans="1:11">
      <c r="A562" s="9"/>
      <c r="B562" s="68"/>
      <c r="C562" s="68"/>
      <c r="D562" s="68"/>
      <c r="E562" s="68"/>
    </row>
    <row r="563" spans="1:11">
      <c r="A563" s="9"/>
      <c r="B563" s="68"/>
      <c r="C563" s="68"/>
      <c r="D563" s="68"/>
      <c r="E563" s="68"/>
    </row>
    <row r="564" spans="1:11">
      <c r="A564" s="9"/>
      <c r="B564" s="68"/>
      <c r="C564" s="68"/>
      <c r="D564" s="68"/>
      <c r="E564" s="68"/>
    </row>
    <row r="565" spans="1:11">
      <c r="A565" s="9"/>
      <c r="B565" s="68"/>
      <c r="C565" s="68"/>
      <c r="D565" s="68"/>
      <c r="E565" s="68"/>
    </row>
    <row r="566" spans="1:11">
      <c r="A566" s="9"/>
      <c r="B566" s="68"/>
      <c r="C566" s="68"/>
      <c r="D566" s="68"/>
      <c r="E566" s="68"/>
    </row>
    <row r="567" spans="1:11">
      <c r="A567" s="9"/>
      <c r="B567" s="68"/>
      <c r="C567" s="68"/>
      <c r="D567" s="68"/>
      <c r="E567" s="68"/>
    </row>
    <row r="568" spans="1:11">
      <c r="A568" s="9"/>
      <c r="B568" s="68"/>
      <c r="C568" s="68"/>
      <c r="D568" s="68"/>
      <c r="E568" s="68"/>
    </row>
    <row r="569" spans="1:11">
      <c r="A569" s="9"/>
      <c r="B569" s="68"/>
      <c r="C569" s="68"/>
      <c r="D569" s="68"/>
      <c r="E569" s="68"/>
    </row>
    <row r="570" spans="1:11">
      <c r="A570" s="9"/>
      <c r="B570" s="68"/>
      <c r="C570" s="68"/>
      <c r="D570" s="68"/>
      <c r="E570" s="68"/>
    </row>
    <row r="571" spans="1:11">
      <c r="A571" s="9"/>
      <c r="B571" s="68"/>
      <c r="C571" s="68"/>
      <c r="D571" s="68"/>
      <c r="E571" s="68"/>
    </row>
    <row r="572" spans="1:11">
      <c r="A572" s="9" t="s">
        <v>1653</v>
      </c>
      <c r="B572" s="150" t="s">
        <v>1794</v>
      </c>
      <c r="C572" s="150"/>
      <c r="D572" s="150"/>
      <c r="E572" s="150"/>
    </row>
    <row r="574" spans="1:11">
      <c r="B574" s="26" t="s">
        <v>1623</v>
      </c>
      <c r="C574" s="26" t="s">
        <v>1636</v>
      </c>
      <c r="D574" s="155"/>
      <c r="E574" s="155"/>
      <c r="H574" s="26" t="s">
        <v>1623</v>
      </c>
      <c r="I574" s="26" t="s">
        <v>1636</v>
      </c>
      <c r="J574" s="155"/>
      <c r="K574" s="155"/>
    </row>
    <row r="575" spans="1:11">
      <c r="B575" s="26" t="s">
        <v>1819</v>
      </c>
      <c r="C575" t="s">
        <v>1624</v>
      </c>
      <c r="D575" t="s">
        <v>44</v>
      </c>
      <c r="E575" t="s">
        <v>1622</v>
      </c>
      <c r="F575" s="66" t="s">
        <v>1795</v>
      </c>
      <c r="H575" s="26" t="s">
        <v>1819</v>
      </c>
      <c r="I575" t="s">
        <v>1624</v>
      </c>
      <c r="J575" t="s">
        <v>44</v>
      </c>
      <c r="K575" t="s">
        <v>1622</v>
      </c>
    </row>
    <row r="576" spans="1:11">
      <c r="B576" s="21" t="s">
        <v>48</v>
      </c>
      <c r="C576" s="157">
        <v>138</v>
      </c>
      <c r="D576" s="157">
        <v>12</v>
      </c>
      <c r="E576" s="157">
        <v>150</v>
      </c>
      <c r="F576" s="75">
        <f t="shared" ref="F576:F579" si="16">E576/$E$579</f>
        <v>0.10204081632653061</v>
      </c>
      <c r="H576" s="21" t="s">
        <v>48</v>
      </c>
      <c r="I576" s="36">
        <v>0.92</v>
      </c>
      <c r="J576" s="36">
        <v>0.08</v>
      </c>
      <c r="K576" s="36">
        <v>1</v>
      </c>
    </row>
    <row r="577" spans="2:11">
      <c r="B577" s="21" t="s">
        <v>47</v>
      </c>
      <c r="C577" s="157">
        <v>208</v>
      </c>
      <c r="D577" s="157">
        <v>69</v>
      </c>
      <c r="E577" s="157">
        <v>277</v>
      </c>
      <c r="F577" s="75">
        <f t="shared" si="16"/>
        <v>0.18843537414965986</v>
      </c>
      <c r="H577" s="21" t="s">
        <v>47</v>
      </c>
      <c r="I577" s="36">
        <v>0.75090252707581229</v>
      </c>
      <c r="J577" s="36">
        <v>0.24909747292418771</v>
      </c>
      <c r="K577" s="36">
        <v>1</v>
      </c>
    </row>
    <row r="578" spans="2:11">
      <c r="B578" s="21" t="s">
        <v>46</v>
      </c>
      <c r="C578" s="157">
        <v>887</v>
      </c>
      <c r="D578" s="157">
        <v>156</v>
      </c>
      <c r="E578" s="157">
        <v>1043</v>
      </c>
      <c r="F578" s="75">
        <f t="shared" si="16"/>
        <v>0.70952380952380956</v>
      </c>
      <c r="H578" s="21" t="s">
        <v>46</v>
      </c>
      <c r="I578" s="36">
        <v>0.85043144774688395</v>
      </c>
      <c r="J578" s="36">
        <v>0.14956855225311602</v>
      </c>
      <c r="K578" s="36">
        <v>1</v>
      </c>
    </row>
    <row r="579" spans="2:11">
      <c r="B579" s="21" t="s">
        <v>1622</v>
      </c>
      <c r="C579" s="157">
        <v>1233</v>
      </c>
      <c r="D579" s="157">
        <v>237</v>
      </c>
      <c r="E579" s="157">
        <v>1470</v>
      </c>
      <c r="F579" s="76">
        <f t="shared" si="16"/>
        <v>1</v>
      </c>
      <c r="H579" s="21" t="s">
        <v>1622</v>
      </c>
      <c r="I579" s="36">
        <v>0.83877551020408159</v>
      </c>
      <c r="J579" s="36">
        <v>0.16122448979591836</v>
      </c>
      <c r="K579" s="36">
        <v>1</v>
      </c>
    </row>
    <row r="581" spans="2:11">
      <c r="B581" s="21" t="s">
        <v>1820</v>
      </c>
    </row>
    <row r="582" spans="2:11">
      <c r="B582" s="21" t="s">
        <v>1821</v>
      </c>
    </row>
    <row r="585" spans="2:11">
      <c r="B585" t="s">
        <v>1822</v>
      </c>
    </row>
    <row r="586" spans="2:11">
      <c r="B586" t="s">
        <v>1823</v>
      </c>
    </row>
    <row r="587" spans="2:11">
      <c r="B587" t="s">
        <v>1824</v>
      </c>
    </row>
    <row r="589" spans="2:11">
      <c r="B589" t="s">
        <v>1825</v>
      </c>
    </row>
    <row r="590" spans="2:11">
      <c r="B590" t="s">
        <v>1826</v>
      </c>
    </row>
    <row r="592" spans="2:11">
      <c r="B592" s="21" t="s">
        <v>1797</v>
      </c>
    </row>
    <row r="593" spans="1:11">
      <c r="B593" s="21"/>
    </row>
    <row r="594" spans="1:11">
      <c r="A594" s="101" t="s">
        <v>2052</v>
      </c>
      <c r="B594" s="21" t="s">
        <v>1883</v>
      </c>
    </row>
    <row r="595" spans="1:11">
      <c r="B595" s="21"/>
    </row>
    <row r="596" spans="1:11">
      <c r="B596" t="s">
        <v>2156</v>
      </c>
    </row>
    <row r="597" spans="1:11">
      <c r="B597" s="21"/>
    </row>
    <row r="598" spans="1:11">
      <c r="B598" s="26" t="s">
        <v>1827</v>
      </c>
      <c r="C598" s="26" t="s">
        <v>1643</v>
      </c>
      <c r="D598" s="155"/>
      <c r="E598" s="155"/>
      <c r="H598" s="26" t="s">
        <v>1827</v>
      </c>
      <c r="I598" s="26" t="s">
        <v>1643</v>
      </c>
      <c r="J598" s="155"/>
      <c r="K598" s="155"/>
    </row>
    <row r="599" spans="1:11">
      <c r="B599" s="26" t="s">
        <v>1819</v>
      </c>
      <c r="C599" t="s">
        <v>1549</v>
      </c>
      <c r="D599" t="s">
        <v>1548</v>
      </c>
      <c r="E599" t="s">
        <v>1622</v>
      </c>
      <c r="H599" s="26" t="s">
        <v>1819</v>
      </c>
      <c r="I599" t="s">
        <v>1549</v>
      </c>
      <c r="J599" t="s">
        <v>1548</v>
      </c>
      <c r="K599" t="s">
        <v>1622</v>
      </c>
    </row>
    <row r="600" spans="1:11">
      <c r="B600" s="21" t="s">
        <v>48</v>
      </c>
      <c r="C600" s="157">
        <v>115</v>
      </c>
      <c r="D600" s="157">
        <v>35</v>
      </c>
      <c r="E600" s="157">
        <v>150</v>
      </c>
      <c r="H600" s="21" t="s">
        <v>48</v>
      </c>
      <c r="I600" s="36">
        <v>0.76666666666666672</v>
      </c>
      <c r="J600" s="36">
        <v>0.23333333333333334</v>
      </c>
      <c r="K600" s="36">
        <v>1</v>
      </c>
    </row>
    <row r="601" spans="1:11">
      <c r="B601" s="21" t="s">
        <v>47</v>
      </c>
      <c r="C601" s="157">
        <v>191</v>
      </c>
      <c r="D601" s="157">
        <v>86</v>
      </c>
      <c r="E601" s="157">
        <v>277</v>
      </c>
      <c r="H601" s="21" t="s">
        <v>47</v>
      </c>
      <c r="I601" s="36">
        <v>0.68953068592057765</v>
      </c>
      <c r="J601" s="36">
        <v>0.31046931407942241</v>
      </c>
      <c r="K601" s="36">
        <v>1</v>
      </c>
    </row>
    <row r="602" spans="1:11">
      <c r="B602" s="21" t="s">
        <v>46</v>
      </c>
      <c r="C602" s="157">
        <v>748</v>
      </c>
      <c r="D602" s="157">
        <v>295</v>
      </c>
      <c r="E602" s="157">
        <v>1043</v>
      </c>
      <c r="H602" s="21" t="s">
        <v>46</v>
      </c>
      <c r="I602" s="36">
        <v>0.71716203259827416</v>
      </c>
      <c r="J602" s="36">
        <v>0.28283796740172579</v>
      </c>
      <c r="K602" s="36">
        <v>1</v>
      </c>
    </row>
    <row r="603" spans="1:11">
      <c r="B603" s="21" t="s">
        <v>1622</v>
      </c>
      <c r="C603" s="157">
        <v>1054</v>
      </c>
      <c r="D603" s="157">
        <v>416</v>
      </c>
      <c r="E603" s="157">
        <v>1470</v>
      </c>
      <c r="H603" s="21" t="s">
        <v>1622</v>
      </c>
      <c r="I603" s="36">
        <v>0.71700680272108841</v>
      </c>
      <c r="J603" s="36">
        <v>0.28299319727891159</v>
      </c>
      <c r="K603" s="36">
        <v>1</v>
      </c>
    </row>
    <row r="606" spans="1:11">
      <c r="G606" s="20" t="s">
        <v>1828</v>
      </c>
    </row>
    <row r="607" spans="1:11">
      <c r="G607" s="20" t="s">
        <v>1829</v>
      </c>
    </row>
    <row r="608" spans="1:11">
      <c r="G608" s="20" t="s">
        <v>1830</v>
      </c>
    </row>
    <row r="609" spans="7:7">
      <c r="G609" s="20" t="s">
        <v>1831</v>
      </c>
    </row>
    <row r="610" spans="7:7">
      <c r="G610" s="20" t="s">
        <v>1832</v>
      </c>
    </row>
    <row r="611" spans="7:7">
      <c r="G611" s="20"/>
    </row>
    <row r="612" spans="7:7">
      <c r="G612" s="20" t="s">
        <v>1833</v>
      </c>
    </row>
    <row r="613" spans="7:7">
      <c r="G613" s="20" t="s">
        <v>1881</v>
      </c>
    </row>
    <row r="614" spans="7:7">
      <c r="G614" s="20"/>
    </row>
    <row r="615" spans="7:7">
      <c r="G615" s="20" t="s">
        <v>1882</v>
      </c>
    </row>
  </sheetData>
  <sortState xmlns:xlrd2="http://schemas.microsoft.com/office/spreadsheetml/2017/richdata2" ref="G409:H417">
    <sortCondition descending="1" ref="H409:H417"/>
  </sortState>
  <mergeCells count="18">
    <mergeCell ref="B13:E13"/>
    <mergeCell ref="B14:E14"/>
    <mergeCell ref="B15:E15"/>
    <mergeCell ref="B7:E7"/>
    <mergeCell ref="B8:E8"/>
    <mergeCell ref="B9:E9"/>
    <mergeCell ref="B10:E10"/>
    <mergeCell ref="B11:E11"/>
    <mergeCell ref="B12:E12"/>
    <mergeCell ref="B423:E423"/>
    <mergeCell ref="B473:E473"/>
    <mergeCell ref="B505:E505"/>
    <mergeCell ref="B572:E572"/>
    <mergeCell ref="B18:E18"/>
    <mergeCell ref="B104:E104"/>
    <mergeCell ref="B208:E208"/>
    <mergeCell ref="B275:E275"/>
    <mergeCell ref="B350:E350"/>
  </mergeCells>
  <hyperlinks>
    <hyperlink ref="A7" location="Relaciones!A7" display="A." xr:uid="{766DB045-8379-41A7-9FF9-CB381AAA1634}"/>
  </hyperlinks>
  <pageMargins left="0.7" right="0.7" top="0.75" bottom="0.75" header="0.3" footer="0.3"/>
  <drawing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S705"/>
  <sheetViews>
    <sheetView showGridLines="0" topLeftCell="A378" zoomScale="90" zoomScaleNormal="85" workbookViewId="0">
      <selection activeCell="A378" sqref="A378"/>
    </sheetView>
  </sheetViews>
  <sheetFormatPr baseColWidth="10" defaultRowHeight="14.25"/>
  <cols>
    <col min="2" max="2" width="20.59765625" customWidth="1"/>
    <col min="3" max="3" width="13.86328125" bestFit="1" customWidth="1"/>
    <col min="5" max="5" width="23.1328125" bestFit="1" customWidth="1"/>
    <col min="6" max="6" width="28"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11" ht="18.399999999999999" thickBot="1">
      <c r="B2" s="6" t="s">
        <v>1601</v>
      </c>
      <c r="C2" s="5"/>
      <c r="D2" s="5"/>
      <c r="E2" s="5"/>
      <c r="F2" s="5"/>
      <c r="G2" s="5"/>
      <c r="H2" s="5"/>
    </row>
    <row r="3" spans="1:11" ht="18">
      <c r="B3" s="22"/>
    </row>
    <row r="4" spans="1:11" ht="15.75">
      <c r="B4" s="62" t="s">
        <v>1777</v>
      </c>
      <c r="H4" s="64"/>
      <c r="I4" s="64"/>
      <c r="J4" s="64"/>
      <c r="K4" s="64"/>
    </row>
    <row r="5" spans="1:11" ht="15.75">
      <c r="B5" s="62" t="s">
        <v>1858</v>
      </c>
      <c r="H5" s="64"/>
      <c r="I5" s="64"/>
      <c r="J5" s="64"/>
      <c r="K5" s="64"/>
    </row>
    <row r="6" spans="1:11" ht="15.75">
      <c r="B6" s="62" t="s">
        <v>1793</v>
      </c>
    </row>
    <row r="7" spans="1:11" ht="15.75">
      <c r="B7" s="62"/>
    </row>
    <row r="8" spans="1:11" ht="15.75">
      <c r="A8" s="9" t="s">
        <v>1639</v>
      </c>
      <c r="B8" s="62" t="s">
        <v>1602</v>
      </c>
    </row>
    <row r="9" spans="1:11">
      <c r="A9" s="9" t="s">
        <v>1641</v>
      </c>
      <c r="B9" s="63" t="s">
        <v>13</v>
      </c>
    </row>
    <row r="10" spans="1:11">
      <c r="A10" s="9" t="s">
        <v>1647</v>
      </c>
      <c r="B10" t="s">
        <v>30</v>
      </c>
    </row>
    <row r="11" spans="1:11">
      <c r="A11" s="9" t="s">
        <v>1648</v>
      </c>
      <c r="B11" t="s">
        <v>22</v>
      </c>
    </row>
    <row r="12" spans="1:11">
      <c r="A12" s="9" t="s">
        <v>1649</v>
      </c>
      <c r="B12" t="s">
        <v>25</v>
      </c>
    </row>
    <row r="13" spans="1:11">
      <c r="A13" s="9" t="s">
        <v>1650</v>
      </c>
      <c r="B13" t="s">
        <v>27</v>
      </c>
    </row>
    <row r="14" spans="1:11">
      <c r="A14" s="9" t="s">
        <v>1651</v>
      </c>
      <c r="B14" t="s">
        <v>29</v>
      </c>
    </row>
    <row r="15" spans="1:11">
      <c r="A15" s="9" t="s">
        <v>1652</v>
      </c>
      <c r="B15" t="s">
        <v>32</v>
      </c>
    </row>
    <row r="16" spans="1:11">
      <c r="A16" s="9" t="s">
        <v>1653</v>
      </c>
      <c r="B16" t="s">
        <v>34</v>
      </c>
    </row>
    <row r="17" spans="1:19">
      <c r="A17" s="9" t="s">
        <v>1679</v>
      </c>
      <c r="B17" t="s">
        <v>37</v>
      </c>
    </row>
    <row r="18" spans="1:19">
      <c r="A18" s="9" t="s">
        <v>1680</v>
      </c>
      <c r="B18" t="s">
        <v>38</v>
      </c>
    </row>
    <row r="19" spans="1:19">
      <c r="A19" s="9" t="s">
        <v>1681</v>
      </c>
      <c r="B19" t="s">
        <v>39</v>
      </c>
    </row>
    <row r="20" spans="1:19">
      <c r="A20" s="9" t="s">
        <v>1682</v>
      </c>
      <c r="B20" t="s">
        <v>40</v>
      </c>
    </row>
    <row r="21" spans="1:19">
      <c r="A21" s="9" t="s">
        <v>1774</v>
      </c>
      <c r="B21" t="s">
        <v>41</v>
      </c>
    </row>
    <row r="22" spans="1:19">
      <c r="A22" s="9" t="s">
        <v>1775</v>
      </c>
      <c r="B22" t="s">
        <v>42</v>
      </c>
    </row>
    <row r="23" spans="1:19">
      <c r="A23" s="9" t="s">
        <v>1776</v>
      </c>
      <c r="B23" t="s">
        <v>43</v>
      </c>
    </row>
    <row r="24" spans="1:19">
      <c r="A24" s="9" t="s">
        <v>1845</v>
      </c>
      <c r="B24" s="85" t="s">
        <v>1842</v>
      </c>
    </row>
    <row r="25" spans="1:19">
      <c r="A25" s="9" t="s">
        <v>1846</v>
      </c>
      <c r="B25" s="85" t="s">
        <v>1843</v>
      </c>
    </row>
    <row r="26" spans="1:19">
      <c r="A26" s="9" t="s">
        <v>1847</v>
      </c>
      <c r="B26" s="85" t="s">
        <v>1844</v>
      </c>
    </row>
    <row r="27" spans="1:19">
      <c r="A27" s="9" t="s">
        <v>1922</v>
      </c>
      <c r="B27" t="s">
        <v>1933</v>
      </c>
    </row>
    <row r="28" spans="1:19">
      <c r="A28" s="9" t="s">
        <v>1923</v>
      </c>
      <c r="B28" t="s">
        <v>1921</v>
      </c>
    </row>
    <row r="29" spans="1:19" ht="18">
      <c r="B29" s="22"/>
    </row>
    <row r="30" spans="1:19" ht="15.75">
      <c r="A30" s="9" t="s">
        <v>1639</v>
      </c>
      <c r="B30" s="23" t="s">
        <v>1602</v>
      </c>
    </row>
    <row r="31" spans="1:19" ht="14.65" thickBot="1"/>
    <row r="32" spans="1:19" ht="14.65" thickBot="1">
      <c r="B32" s="152" t="s">
        <v>16</v>
      </c>
      <c r="C32" s="153"/>
      <c r="E32" s="58" t="s">
        <v>1880</v>
      </c>
      <c r="F32" s="59" t="s">
        <v>1879</v>
      </c>
      <c r="P32" s="58" t="s">
        <v>1879</v>
      </c>
      <c r="Q32" s="58" t="s">
        <v>2147</v>
      </c>
      <c r="R32" s="59"/>
      <c r="S32" s="59"/>
    </row>
    <row r="33" spans="2:19">
      <c r="B33" s="16" t="s">
        <v>1588</v>
      </c>
      <c r="C33" s="18">
        <v>36.934782608695649</v>
      </c>
      <c r="E33" s="59" t="s">
        <v>53</v>
      </c>
      <c r="F33" s="60">
        <v>97</v>
      </c>
      <c r="P33" s="58" t="s">
        <v>1880</v>
      </c>
      <c r="Q33" s="59" t="s">
        <v>1624</v>
      </c>
      <c r="R33" s="59" t="s">
        <v>44</v>
      </c>
      <c r="S33" s="59" t="s">
        <v>1622</v>
      </c>
    </row>
    <row r="34" spans="2:19">
      <c r="B34" s="16" t="s">
        <v>1589</v>
      </c>
      <c r="C34" s="18">
        <v>0.23810263371765525</v>
      </c>
      <c r="E34" s="59" t="s">
        <v>51</v>
      </c>
      <c r="F34" s="60">
        <v>554</v>
      </c>
      <c r="P34" s="59" t="s">
        <v>53</v>
      </c>
      <c r="Q34" s="60">
        <v>59</v>
      </c>
      <c r="R34" s="60">
        <v>38</v>
      </c>
      <c r="S34" s="60">
        <v>97</v>
      </c>
    </row>
    <row r="35" spans="2:19">
      <c r="B35" s="16" t="s">
        <v>1590</v>
      </c>
      <c r="C35" s="18">
        <v>36</v>
      </c>
      <c r="E35" s="59" t="s">
        <v>49</v>
      </c>
      <c r="F35" s="60">
        <v>505</v>
      </c>
      <c r="P35" s="59" t="s">
        <v>51</v>
      </c>
      <c r="Q35" s="60">
        <v>442</v>
      </c>
      <c r="R35" s="60">
        <v>112</v>
      </c>
      <c r="S35" s="60">
        <v>554</v>
      </c>
    </row>
    <row r="36" spans="2:19">
      <c r="B36" s="16" t="s">
        <v>1591</v>
      </c>
      <c r="C36" s="18">
        <v>35</v>
      </c>
      <c r="E36" s="59" t="s">
        <v>50</v>
      </c>
      <c r="F36" s="60">
        <v>245</v>
      </c>
      <c r="P36" s="59" t="s">
        <v>49</v>
      </c>
      <c r="Q36" s="60">
        <v>454</v>
      </c>
      <c r="R36" s="60">
        <v>51</v>
      </c>
      <c r="S36" s="60">
        <v>505</v>
      </c>
    </row>
    <row r="37" spans="2:19">
      <c r="B37" s="16" t="s">
        <v>1592</v>
      </c>
      <c r="C37" s="18">
        <v>9.1352009325353034</v>
      </c>
      <c r="E37" s="59" t="s">
        <v>52</v>
      </c>
      <c r="F37" s="60">
        <v>69</v>
      </c>
      <c r="P37" s="59" t="s">
        <v>50</v>
      </c>
      <c r="Q37" s="60">
        <v>220</v>
      </c>
      <c r="R37" s="60">
        <v>25</v>
      </c>
      <c r="S37" s="60">
        <v>245</v>
      </c>
    </row>
    <row r="38" spans="2:19">
      <c r="B38" s="16" t="s">
        <v>1593</v>
      </c>
      <c r="C38" s="18">
        <v>83.45189607779389</v>
      </c>
      <c r="E38" s="59" t="s">
        <v>1622</v>
      </c>
      <c r="F38" s="60">
        <v>1470</v>
      </c>
      <c r="P38" s="59" t="s">
        <v>52</v>
      </c>
      <c r="Q38" s="60">
        <v>58</v>
      </c>
      <c r="R38" s="60">
        <v>11</v>
      </c>
      <c r="S38" s="60">
        <v>69</v>
      </c>
    </row>
    <row r="39" spans="2:19">
      <c r="B39" s="16" t="s">
        <v>1594</v>
      </c>
      <c r="C39" s="18">
        <v>-0.40736873467468548</v>
      </c>
      <c r="P39" s="59" t="s">
        <v>1622</v>
      </c>
      <c r="Q39" s="60">
        <v>1233</v>
      </c>
      <c r="R39" s="60">
        <v>237</v>
      </c>
      <c r="S39" s="60">
        <v>1470</v>
      </c>
    </row>
    <row r="40" spans="2:19">
      <c r="B40" s="16" t="s">
        <v>1595</v>
      </c>
      <c r="C40" s="18">
        <v>0.4107716074212045</v>
      </c>
    </row>
    <row r="41" spans="2:19">
      <c r="B41" s="16" t="s">
        <v>1596</v>
      </c>
      <c r="C41" s="18">
        <v>42</v>
      </c>
    </row>
    <row r="42" spans="2:19">
      <c r="B42" s="16" t="s">
        <v>1597</v>
      </c>
      <c r="C42" s="18">
        <v>18</v>
      </c>
    </row>
    <row r="43" spans="2:19">
      <c r="B43" s="16" t="s">
        <v>1598</v>
      </c>
      <c r="C43" s="18">
        <v>60</v>
      </c>
    </row>
    <row r="44" spans="2:19">
      <c r="B44" s="16" t="s">
        <v>1599</v>
      </c>
      <c r="C44" s="18">
        <v>54368</v>
      </c>
    </row>
    <row r="45" spans="2:19" ht="14.65" thickBot="1">
      <c r="B45" s="17" t="s">
        <v>1600</v>
      </c>
      <c r="C45" s="19">
        <v>1472</v>
      </c>
    </row>
    <row r="47" spans="2:19">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1641</v>
      </c>
      <c r="B62" s="27" t="s">
        <v>13</v>
      </c>
    </row>
    <row r="63" spans="1:6" ht="14.65" thickBot="1"/>
    <row r="64" spans="1:6" ht="14.65" thickBot="1">
      <c r="B64" s="154" t="s">
        <v>13</v>
      </c>
      <c r="C64" s="153"/>
      <c r="E64" s="58" t="s">
        <v>1730</v>
      </c>
      <c r="F64" s="59" t="s">
        <v>1731</v>
      </c>
    </row>
    <row r="65" spans="2:6">
      <c r="B65" s="28" t="s">
        <v>1588</v>
      </c>
      <c r="C65" s="30">
        <v>2.7993197278911564</v>
      </c>
      <c r="E65" s="164">
        <v>0</v>
      </c>
      <c r="F65" s="164">
        <v>54</v>
      </c>
    </row>
    <row r="66" spans="2:6">
      <c r="B66" s="16" t="s">
        <v>1589</v>
      </c>
      <c r="C66" s="31">
        <v>3.3626790558979706E-2</v>
      </c>
      <c r="E66" s="164">
        <v>1</v>
      </c>
      <c r="F66" s="164">
        <v>71</v>
      </c>
    </row>
    <row r="67" spans="2:6">
      <c r="B67" s="16" t="s">
        <v>1590</v>
      </c>
      <c r="C67" s="31">
        <v>3</v>
      </c>
      <c r="E67" s="164">
        <v>2</v>
      </c>
      <c r="F67" s="164">
        <v>547</v>
      </c>
    </row>
    <row r="68" spans="2:6">
      <c r="B68" s="16" t="s">
        <v>1591</v>
      </c>
      <c r="C68" s="31">
        <v>2</v>
      </c>
      <c r="E68" s="164">
        <v>3</v>
      </c>
      <c r="F68" s="164">
        <v>491</v>
      </c>
    </row>
    <row r="69" spans="2:6">
      <c r="B69" s="16" t="s">
        <v>1592</v>
      </c>
      <c r="C69" s="31">
        <v>1.2892706207958458</v>
      </c>
      <c r="E69" s="164">
        <v>4</v>
      </c>
      <c r="F69" s="164">
        <v>123</v>
      </c>
    </row>
    <row r="70" spans="2:6">
      <c r="B70" s="16" t="s">
        <v>1593</v>
      </c>
      <c r="C70" s="31">
        <v>1.6622187336473055</v>
      </c>
      <c r="E70" s="164">
        <v>5</v>
      </c>
      <c r="F70" s="164">
        <v>119</v>
      </c>
    </row>
    <row r="71" spans="2:6">
      <c r="B71" s="16" t="s">
        <v>1594</v>
      </c>
      <c r="C71" s="31">
        <v>0.49499298603952147</v>
      </c>
      <c r="E71" s="164">
        <v>6</v>
      </c>
      <c r="F71" s="164">
        <v>65</v>
      </c>
    </row>
    <row r="72" spans="2:6">
      <c r="B72" s="16" t="s">
        <v>1595</v>
      </c>
      <c r="C72" s="31">
        <v>0.55312417105371126</v>
      </c>
      <c r="E72" s="59" t="s">
        <v>1622</v>
      </c>
      <c r="F72" s="60">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1635</v>
      </c>
    </row>
    <row r="81" spans="1:2">
      <c r="B81" t="s">
        <v>1726</v>
      </c>
    </row>
    <row r="82" spans="1:2">
      <c r="B82" t="s">
        <v>1725</v>
      </c>
    </row>
    <row r="84" spans="1:2">
      <c r="B84" t="s">
        <v>1727</v>
      </c>
    </row>
    <row r="85" spans="1:2">
      <c r="B85" t="s">
        <v>1728</v>
      </c>
    </row>
    <row r="86" spans="1:2">
      <c r="B86" t="s">
        <v>1729</v>
      </c>
    </row>
    <row r="88" spans="1:2">
      <c r="B88" t="s">
        <v>1733</v>
      </c>
    </row>
    <row r="89" spans="1:2">
      <c r="B89" t="s">
        <v>1732</v>
      </c>
    </row>
    <row r="90" spans="1:2">
      <c r="B90" t="s">
        <v>1734</v>
      </c>
    </row>
    <row r="92" spans="1:2">
      <c r="B92" t="s">
        <v>1735</v>
      </c>
    </row>
    <row r="93" spans="1:2">
      <c r="B93" t="s">
        <v>1736</v>
      </c>
    </row>
    <row r="95" spans="1:2">
      <c r="A95" s="9" t="s">
        <v>1647</v>
      </c>
      <c r="B95" s="24" t="str">
        <f>B97</f>
        <v>Monthly Income</v>
      </c>
    </row>
    <row r="96" spans="1:2" ht="14.65" thickBot="1"/>
    <row r="97" spans="2:6" ht="14.65" thickBot="1">
      <c r="B97" s="152" t="s">
        <v>30</v>
      </c>
      <c r="C97" s="153"/>
      <c r="E97" s="58" t="s">
        <v>30</v>
      </c>
      <c r="F97" s="59" t="s">
        <v>1741</v>
      </c>
    </row>
    <row r="98" spans="2:6">
      <c r="B98" s="16" t="s">
        <v>1588</v>
      </c>
      <c r="C98" s="30">
        <v>6502.9312925170098</v>
      </c>
      <c r="E98" s="59" t="s">
        <v>1742</v>
      </c>
      <c r="F98" s="59">
        <v>542</v>
      </c>
    </row>
    <row r="99" spans="2:6">
      <c r="B99" s="16" t="s">
        <v>1589</v>
      </c>
      <c r="C99" s="31">
        <v>122.79305380296323</v>
      </c>
      <c r="E99" s="59" t="s">
        <v>1743</v>
      </c>
      <c r="F99" s="59">
        <v>493</v>
      </c>
    </row>
    <row r="100" spans="2:6">
      <c r="B100" s="16" t="s">
        <v>1590</v>
      </c>
      <c r="C100" s="31">
        <v>4919</v>
      </c>
      <c r="D100" s="61"/>
      <c r="E100" s="59" t="s">
        <v>1744</v>
      </c>
      <c r="F100" s="59">
        <v>154</v>
      </c>
    </row>
    <row r="101" spans="2:6">
      <c r="B101" s="16" t="s">
        <v>1591</v>
      </c>
      <c r="C101" s="31">
        <v>2342</v>
      </c>
      <c r="E101" s="59" t="s">
        <v>1745</v>
      </c>
      <c r="F101" s="59">
        <v>96</v>
      </c>
    </row>
    <row r="102" spans="2:6">
      <c r="B102" s="16" t="s">
        <v>1592</v>
      </c>
      <c r="C102" s="31">
        <v>4707.956783097994</v>
      </c>
      <c r="E102" s="59" t="s">
        <v>1746</v>
      </c>
      <c r="F102" s="59">
        <v>59</v>
      </c>
    </row>
    <row r="103" spans="2:6">
      <c r="B103" s="16" t="s">
        <v>1593</v>
      </c>
      <c r="C103" s="31">
        <v>22164857.07151841</v>
      </c>
      <c r="E103" s="59" t="s">
        <v>1747</v>
      </c>
      <c r="F103" s="59">
        <v>76</v>
      </c>
    </row>
    <row r="104" spans="2:6">
      <c r="B104" s="16" t="s">
        <v>1594</v>
      </c>
      <c r="C104" s="31">
        <v>1.0052326914498502</v>
      </c>
      <c r="E104" s="59" t="s">
        <v>1748</v>
      </c>
      <c r="F104" s="59">
        <v>50</v>
      </c>
    </row>
    <row r="105" spans="2:6">
      <c r="B105" s="16" t="s">
        <v>1595</v>
      </c>
      <c r="C105" s="31">
        <v>1.3698166808390648</v>
      </c>
      <c r="E105" s="59" t="s">
        <v>1622</v>
      </c>
      <c r="F105" s="60">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1737</v>
      </c>
      <c r="C112" s="33"/>
    </row>
    <row r="113" spans="1:3">
      <c r="C113" s="33"/>
    </row>
    <row r="114" spans="1:3">
      <c r="B114" t="s">
        <v>1738</v>
      </c>
      <c r="C114" s="33"/>
    </row>
    <row r="115" spans="1:3">
      <c r="B115" t="s">
        <v>1752</v>
      </c>
      <c r="C115" s="33"/>
    </row>
    <row r="116" spans="1:3">
      <c r="C116" s="33"/>
    </row>
    <row r="117" spans="1:3">
      <c r="B117" t="s">
        <v>1739</v>
      </c>
      <c r="C117" s="33"/>
    </row>
    <row r="118" spans="1:3">
      <c r="B118" t="s">
        <v>1740</v>
      </c>
      <c r="C118" s="33"/>
    </row>
    <row r="119" spans="1:3">
      <c r="C119" s="33"/>
    </row>
    <row r="120" spans="1:3">
      <c r="B120" t="s">
        <v>1749</v>
      </c>
      <c r="C120" s="33"/>
    </row>
    <row r="121" spans="1:3">
      <c r="B121" t="s">
        <v>1753</v>
      </c>
      <c r="C121" s="33"/>
    </row>
    <row r="122" spans="1:3">
      <c r="B122" t="s">
        <v>1750</v>
      </c>
      <c r="C122" s="33"/>
    </row>
    <row r="123" spans="1:3">
      <c r="B123" t="s">
        <v>1751</v>
      </c>
      <c r="C123" s="33"/>
    </row>
    <row r="124" spans="1:3">
      <c r="C124" s="33"/>
    </row>
    <row r="125" spans="1:3">
      <c r="B125" t="s">
        <v>1754</v>
      </c>
      <c r="C125" s="33"/>
    </row>
    <row r="126" spans="1:3">
      <c r="B126" t="s">
        <v>1755</v>
      </c>
      <c r="C126" s="33"/>
    </row>
    <row r="127" spans="1:3">
      <c r="B127" s="29"/>
      <c r="C127" s="33"/>
    </row>
    <row r="128" spans="1:3">
      <c r="A128" s="9" t="s">
        <v>1648</v>
      </c>
      <c r="B128" s="24" t="str">
        <f>B130</f>
        <v>Distance From Home</v>
      </c>
      <c r="C128" s="33"/>
    </row>
    <row r="129" spans="2:6" ht="14.65" thickBot="1"/>
    <row r="130" spans="2:6" ht="14.65" thickBot="1">
      <c r="B130" s="152" t="s">
        <v>22</v>
      </c>
      <c r="C130" s="153"/>
      <c r="E130" s="58" t="s">
        <v>1767</v>
      </c>
      <c r="F130" s="59" t="s">
        <v>1760</v>
      </c>
    </row>
    <row r="131" spans="2:6">
      <c r="B131" s="16" t="s">
        <v>1588</v>
      </c>
      <c r="C131" s="30">
        <v>9.1925170068027207</v>
      </c>
      <c r="E131" s="59" t="s">
        <v>1761</v>
      </c>
      <c r="F131" s="60">
        <v>567</v>
      </c>
    </row>
    <row r="132" spans="2:6">
      <c r="B132" s="16" t="s">
        <v>1589</v>
      </c>
      <c r="C132" s="31">
        <v>0.21144345343098558</v>
      </c>
      <c r="E132" s="59" t="s">
        <v>1762</v>
      </c>
      <c r="F132" s="60">
        <v>373</v>
      </c>
    </row>
    <row r="133" spans="2:6">
      <c r="B133" s="16" t="s">
        <v>1590</v>
      </c>
      <c r="C133" s="31">
        <v>7</v>
      </c>
      <c r="E133" s="59" t="s">
        <v>1763</v>
      </c>
      <c r="F133" s="60">
        <v>175</v>
      </c>
    </row>
    <row r="134" spans="2:6">
      <c r="B134" s="16" t="s">
        <v>1591</v>
      </c>
      <c r="C134" s="31">
        <v>2</v>
      </c>
      <c r="E134" s="59" t="s">
        <v>1764</v>
      </c>
      <c r="F134" s="60">
        <v>126</v>
      </c>
    </row>
    <row r="135" spans="2:6">
      <c r="B135" s="16" t="s">
        <v>1592</v>
      </c>
      <c r="C135" s="31">
        <v>8.1068644356660737</v>
      </c>
      <c r="E135" s="59" t="s">
        <v>1765</v>
      </c>
      <c r="F135" s="60">
        <v>117</v>
      </c>
    </row>
    <row r="136" spans="2:6">
      <c r="B136" s="16" t="s">
        <v>1593</v>
      </c>
      <c r="C136" s="31">
        <v>65.721250978267406</v>
      </c>
      <c r="E136" s="59" t="s">
        <v>1766</v>
      </c>
      <c r="F136" s="60">
        <v>112</v>
      </c>
    </row>
    <row r="137" spans="2:6">
      <c r="B137" s="16" t="s">
        <v>1594</v>
      </c>
      <c r="C137" s="31">
        <v>-0.22483340490405412</v>
      </c>
      <c r="E137" s="59" t="s">
        <v>1622</v>
      </c>
      <c r="F137" s="60">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1756</v>
      </c>
      <c r="C145" s="33"/>
    </row>
    <row r="146" spans="1:3">
      <c r="C146" s="33"/>
    </row>
    <row r="147" spans="1:3">
      <c r="B147" t="s">
        <v>1757</v>
      </c>
      <c r="C147" s="33"/>
    </row>
    <row r="148" spans="1:3">
      <c r="B148" t="s">
        <v>1758</v>
      </c>
      <c r="C148" s="33"/>
    </row>
    <row r="149" spans="1:3">
      <c r="B149" t="s">
        <v>1759</v>
      </c>
      <c r="C149" s="33"/>
    </row>
    <row r="150" spans="1:3">
      <c r="C150" s="33"/>
    </row>
    <row r="151" spans="1:3">
      <c r="B151" t="s">
        <v>1768</v>
      </c>
      <c r="C151" s="33"/>
    </row>
    <row r="152" spans="1:3">
      <c r="B152" t="s">
        <v>1769</v>
      </c>
      <c r="C152" s="33"/>
    </row>
    <row r="153" spans="1:3">
      <c r="B153" t="s">
        <v>1770</v>
      </c>
      <c r="C153" s="33"/>
    </row>
    <row r="154" spans="1:3">
      <c r="B154" t="s">
        <v>1771</v>
      </c>
      <c r="C154" s="33"/>
    </row>
    <row r="155" spans="1:3">
      <c r="C155" s="33"/>
    </row>
    <row r="156" spans="1:3">
      <c r="B156" t="s">
        <v>1772</v>
      </c>
      <c r="C156" s="33"/>
    </row>
    <row r="157" spans="1:3">
      <c r="B157" t="s">
        <v>1773</v>
      </c>
      <c r="C157" s="33"/>
    </row>
    <row r="158" spans="1:3">
      <c r="B158" s="29"/>
      <c r="C158" s="33"/>
    </row>
    <row r="159" spans="1:3">
      <c r="A159" s="9" t="s">
        <v>1649</v>
      </c>
      <c r="B159" s="24" t="str">
        <f>B161</f>
        <v>Environment Satisfaction</v>
      </c>
      <c r="C159" s="33"/>
    </row>
    <row r="160" spans="1:3" ht="14.65" thickBot="1"/>
    <row r="161" spans="2:6" ht="14.65" thickBot="1">
      <c r="B161" s="152" t="s">
        <v>25</v>
      </c>
      <c r="C161" s="153"/>
      <c r="E161" s="58" t="s">
        <v>1779</v>
      </c>
      <c r="F161" s="59" t="s">
        <v>1778</v>
      </c>
    </row>
    <row r="162" spans="2:6">
      <c r="B162" s="16" t="s">
        <v>1588</v>
      </c>
      <c r="C162" s="30">
        <v>2.8102040816326532</v>
      </c>
      <c r="E162" s="60">
        <v>1</v>
      </c>
      <c r="F162" s="60">
        <v>264</v>
      </c>
    </row>
    <row r="163" spans="2:6">
      <c r="B163" s="16" t="s">
        <v>1589</v>
      </c>
      <c r="C163" s="31">
        <v>2.8791390792698782E-2</v>
      </c>
      <c r="E163" s="60">
        <v>2</v>
      </c>
      <c r="F163" s="60">
        <v>269</v>
      </c>
    </row>
    <row r="164" spans="2:6">
      <c r="B164" s="16" t="s">
        <v>1590</v>
      </c>
      <c r="C164" s="31">
        <v>3</v>
      </c>
      <c r="E164" s="60">
        <v>3</v>
      </c>
      <c r="F164" s="60">
        <v>419</v>
      </c>
    </row>
    <row r="165" spans="2:6">
      <c r="B165" s="16" t="s">
        <v>1591</v>
      </c>
      <c r="C165" s="31">
        <v>4</v>
      </c>
      <c r="E165" s="60">
        <v>4</v>
      </c>
      <c r="F165" s="60">
        <v>518</v>
      </c>
    </row>
    <row r="166" spans="2:6">
      <c r="B166" s="16" t="s">
        <v>1592</v>
      </c>
      <c r="C166" s="31">
        <v>1.1038785939375368</v>
      </c>
      <c r="E166" s="59" t="s">
        <v>1622</v>
      </c>
      <c r="F166" s="60">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1780</v>
      </c>
      <c r="C176" s="33"/>
    </row>
    <row r="177" spans="1:3">
      <c r="C177" s="33"/>
    </row>
    <row r="178" spans="1:3">
      <c r="B178" t="s">
        <v>1781</v>
      </c>
      <c r="C178" s="33"/>
    </row>
    <row r="179" spans="1:3">
      <c r="B179" t="s">
        <v>1782</v>
      </c>
      <c r="C179" s="33"/>
    </row>
    <row r="180" spans="1:3">
      <c r="C180" s="33"/>
    </row>
    <row r="181" spans="1:3">
      <c r="B181" t="s">
        <v>1783</v>
      </c>
      <c r="C181" s="33"/>
    </row>
    <row r="182" spans="1:3">
      <c r="C182" s="33"/>
    </row>
    <row r="183" spans="1:3">
      <c r="B183" t="s">
        <v>1784</v>
      </c>
      <c r="C183" s="33"/>
    </row>
    <row r="184" spans="1:3">
      <c r="B184" t="s">
        <v>1785</v>
      </c>
      <c r="C184" s="33"/>
    </row>
    <row r="185" spans="1:3">
      <c r="B185" t="s">
        <v>1786</v>
      </c>
      <c r="C185" s="33"/>
    </row>
    <row r="186" spans="1:3">
      <c r="B186" t="s">
        <v>1787</v>
      </c>
      <c r="C186" s="33"/>
    </row>
    <row r="187" spans="1:3">
      <c r="C187" s="33"/>
    </row>
    <row r="188" spans="1:3">
      <c r="B188" t="s">
        <v>1788</v>
      </c>
      <c r="C188" s="33"/>
    </row>
    <row r="189" spans="1:3">
      <c r="B189" t="s">
        <v>1789</v>
      </c>
      <c r="C189" s="33"/>
    </row>
    <row r="190" spans="1:3">
      <c r="B190" s="29"/>
      <c r="C190" s="33"/>
    </row>
    <row r="191" spans="1:3">
      <c r="A191" s="9" t="s">
        <v>1650</v>
      </c>
      <c r="B191" s="24" t="str">
        <f>B193</f>
        <v>Job Involvement</v>
      </c>
      <c r="C191" s="33"/>
    </row>
    <row r="192" spans="1:3" ht="14.65" thickBot="1"/>
    <row r="193" spans="2:6" ht="14.65" thickBot="1">
      <c r="B193" s="152" t="s">
        <v>27</v>
      </c>
      <c r="C193" s="153"/>
      <c r="E193" s="58" t="s">
        <v>27</v>
      </c>
      <c r="F193" s="59" t="s">
        <v>1838</v>
      </c>
    </row>
    <row r="194" spans="2:6">
      <c r="B194" s="16" t="s">
        <v>1588</v>
      </c>
      <c r="C194" s="30">
        <v>2.7299319727891156</v>
      </c>
      <c r="E194" s="164">
        <v>1</v>
      </c>
      <c r="F194" s="164">
        <v>83</v>
      </c>
    </row>
    <row r="195" spans="2:6">
      <c r="B195" s="16" t="s">
        <v>1589</v>
      </c>
      <c r="C195" s="31">
        <v>1.8558956621196179E-2</v>
      </c>
      <c r="E195" s="164">
        <v>2</v>
      </c>
      <c r="F195" s="164">
        <v>375</v>
      </c>
    </row>
    <row r="196" spans="2:6">
      <c r="B196" s="16" t="s">
        <v>1590</v>
      </c>
      <c r="C196" s="31">
        <v>3</v>
      </c>
      <c r="E196" s="164">
        <v>3</v>
      </c>
      <c r="F196" s="164">
        <v>868</v>
      </c>
    </row>
    <row r="197" spans="2:6">
      <c r="B197" s="16" t="s">
        <v>1591</v>
      </c>
      <c r="C197" s="31">
        <v>3</v>
      </c>
      <c r="E197" s="164">
        <v>4</v>
      </c>
      <c r="F197" s="164">
        <v>144</v>
      </c>
    </row>
    <row r="198" spans="2:6">
      <c r="B198" s="16" t="s">
        <v>1592</v>
      </c>
      <c r="C198" s="31">
        <v>0.71156114296323059</v>
      </c>
      <c r="E198" s="59" t="s">
        <v>1622</v>
      </c>
      <c r="F198" s="60">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1834</v>
      </c>
      <c r="C208" s="33"/>
    </row>
    <row r="209" spans="1:6">
      <c r="B209" t="s">
        <v>1835</v>
      </c>
      <c r="C209" s="33"/>
    </row>
    <row r="210" spans="1:6">
      <c r="B210" t="s">
        <v>1836</v>
      </c>
      <c r="C210" s="33"/>
    </row>
    <row r="211" spans="1:6">
      <c r="C211" s="33"/>
    </row>
    <row r="212" spans="1:6">
      <c r="B212" t="s">
        <v>1837</v>
      </c>
      <c r="C212" s="33"/>
    </row>
    <row r="213" spans="1:6">
      <c r="C213" s="33"/>
    </row>
    <row r="214" spans="1:6">
      <c r="B214" t="s">
        <v>1839</v>
      </c>
      <c r="C214" s="33"/>
    </row>
    <row r="215" spans="1:6">
      <c r="B215" t="s">
        <v>1840</v>
      </c>
      <c r="C215" s="33"/>
    </row>
    <row r="216" spans="1:6">
      <c r="B216" t="s">
        <v>1848</v>
      </c>
      <c r="C216" s="33"/>
    </row>
    <row r="217" spans="1:6">
      <c r="C217" s="33"/>
    </row>
    <row r="218" spans="1:6">
      <c r="B218" t="s">
        <v>1841</v>
      </c>
      <c r="C218" s="33"/>
    </row>
    <row r="219" spans="1:6">
      <c r="C219" s="33"/>
    </row>
    <row r="220" spans="1:6">
      <c r="A220" s="9" t="s">
        <v>1651</v>
      </c>
      <c r="B220" s="24" t="str">
        <f>B222</f>
        <v>Job Satisfaction</v>
      </c>
      <c r="C220" s="33"/>
    </row>
    <row r="221" spans="1:6" ht="14.65" thickBot="1"/>
    <row r="222" spans="1:6" ht="14.65" thickBot="1">
      <c r="B222" s="152" t="s">
        <v>29</v>
      </c>
      <c r="C222" s="153"/>
      <c r="E222" s="58" t="s">
        <v>29</v>
      </c>
      <c r="F222" s="59" t="s">
        <v>1849</v>
      </c>
    </row>
    <row r="223" spans="1:6">
      <c r="B223" s="16" t="s">
        <v>1588</v>
      </c>
      <c r="C223" s="30">
        <v>2.6265306122448981</v>
      </c>
      <c r="E223" s="60">
        <v>1</v>
      </c>
      <c r="F223" s="60">
        <v>280</v>
      </c>
    </row>
    <row r="224" spans="1:6">
      <c r="B224" s="16" t="s">
        <v>1589</v>
      </c>
      <c r="C224" s="31">
        <v>2.7842207197922231E-2</v>
      </c>
      <c r="E224" s="60">
        <v>2</v>
      </c>
      <c r="F224" s="60">
        <v>374</v>
      </c>
    </row>
    <row r="225" spans="2:6">
      <c r="B225" s="16" t="s">
        <v>1590</v>
      </c>
      <c r="C225" s="31">
        <v>3</v>
      </c>
      <c r="E225" s="60">
        <v>3</v>
      </c>
      <c r="F225" s="60">
        <v>431</v>
      </c>
    </row>
    <row r="226" spans="2:6">
      <c r="B226" s="16" t="s">
        <v>1591</v>
      </c>
      <c r="C226" s="31">
        <v>3</v>
      </c>
      <c r="E226" s="60">
        <v>4</v>
      </c>
      <c r="F226" s="60">
        <v>385</v>
      </c>
    </row>
    <row r="227" spans="2:6">
      <c r="B227" s="16" t="s">
        <v>1592</v>
      </c>
      <c r="C227" s="31">
        <v>1.0674863453124297</v>
      </c>
      <c r="E227" s="59" t="s">
        <v>1622</v>
      </c>
      <c r="F227" s="60">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1850</v>
      </c>
    </row>
    <row r="239" spans="2:6">
      <c r="B239" t="s">
        <v>1851</v>
      </c>
    </row>
    <row r="240" spans="2:6">
      <c r="B240" t="s">
        <v>1852</v>
      </c>
    </row>
    <row r="242" spans="1:6">
      <c r="B242" t="s">
        <v>1853</v>
      </c>
    </row>
    <row r="243" spans="1:6">
      <c r="B243" t="s">
        <v>1854</v>
      </c>
    </row>
    <row r="245" spans="1:6">
      <c r="B245" t="s">
        <v>1855</v>
      </c>
    </row>
    <row r="246" spans="1:6">
      <c r="B246" t="s">
        <v>1856</v>
      </c>
    </row>
    <row r="247" spans="1:6">
      <c r="B247" t="s">
        <v>1859</v>
      </c>
    </row>
    <row r="248" spans="1:6">
      <c r="B248" t="s">
        <v>1857</v>
      </c>
    </row>
    <row r="250" spans="1:6">
      <c r="B250" t="s">
        <v>1860</v>
      </c>
    </row>
    <row r="251" spans="1:6">
      <c r="B251" t="s">
        <v>1861</v>
      </c>
    </row>
    <row r="253" spans="1:6">
      <c r="A253" s="9" t="s">
        <v>1652</v>
      </c>
      <c r="B253" s="24" t="str">
        <f>B255</f>
        <v>Num Companies Worked</v>
      </c>
    </row>
    <row r="254" spans="1:6" ht="14.65" thickBot="1"/>
    <row r="255" spans="1:6" ht="14.65" thickBot="1">
      <c r="B255" s="152" t="s">
        <v>32</v>
      </c>
      <c r="C255" s="153"/>
      <c r="E255" s="58" t="s">
        <v>32</v>
      </c>
      <c r="F255" s="59" t="s">
        <v>1862</v>
      </c>
    </row>
    <row r="256" spans="1:6">
      <c r="B256" s="16" t="s">
        <v>1588</v>
      </c>
      <c r="C256" s="30">
        <v>2.6931972789115646</v>
      </c>
      <c r="E256" s="60">
        <v>0</v>
      </c>
      <c r="F256" s="60">
        <v>197</v>
      </c>
    </row>
    <row r="257" spans="2:6">
      <c r="B257" s="16" t="s">
        <v>1589</v>
      </c>
      <c r="C257" s="31">
        <v>6.5153137213143225E-2</v>
      </c>
      <c r="E257" s="60">
        <v>1</v>
      </c>
      <c r="F257" s="60">
        <v>521</v>
      </c>
    </row>
    <row r="258" spans="2:6">
      <c r="B258" s="16" t="s">
        <v>1590</v>
      </c>
      <c r="C258" s="31">
        <v>2</v>
      </c>
      <c r="E258" s="60">
        <v>2</v>
      </c>
      <c r="F258" s="60">
        <v>146</v>
      </c>
    </row>
    <row r="259" spans="2:6">
      <c r="B259" s="16" t="s">
        <v>1591</v>
      </c>
      <c r="C259" s="31">
        <v>1</v>
      </c>
      <c r="E259" s="60">
        <v>3</v>
      </c>
      <c r="F259" s="60">
        <v>159</v>
      </c>
    </row>
    <row r="260" spans="2:6">
      <c r="B260" s="16" t="s">
        <v>1592</v>
      </c>
      <c r="C260" s="31">
        <v>2.4980090060707472</v>
      </c>
      <c r="E260" s="60">
        <v>4</v>
      </c>
      <c r="F260" s="60">
        <v>139</v>
      </c>
    </row>
    <row r="261" spans="2:6">
      <c r="B261" s="16" t="s">
        <v>1593</v>
      </c>
      <c r="C261" s="31">
        <v>6.2400489944105617</v>
      </c>
      <c r="E261" s="60">
        <v>5</v>
      </c>
      <c r="F261" s="60">
        <v>63</v>
      </c>
    </row>
    <row r="262" spans="2:6">
      <c r="B262" s="16" t="s">
        <v>1594</v>
      </c>
      <c r="C262" s="31">
        <v>1.0213816690374244E-2</v>
      </c>
      <c r="E262" s="60">
        <v>6</v>
      </c>
      <c r="F262" s="60">
        <v>70</v>
      </c>
    </row>
    <row r="263" spans="2:6">
      <c r="B263" s="16" t="s">
        <v>1595</v>
      </c>
      <c r="C263" s="31">
        <v>1.0264711119681991</v>
      </c>
      <c r="E263" s="60">
        <v>7</v>
      </c>
      <c r="F263" s="60">
        <v>74</v>
      </c>
    </row>
    <row r="264" spans="2:6">
      <c r="B264" s="16" t="s">
        <v>1596</v>
      </c>
      <c r="C264" s="31">
        <v>9</v>
      </c>
      <c r="E264" s="60">
        <v>8</v>
      </c>
      <c r="F264" s="60">
        <v>49</v>
      </c>
    </row>
    <row r="265" spans="2:6">
      <c r="B265" s="16" t="s">
        <v>1597</v>
      </c>
      <c r="C265" s="31">
        <v>0</v>
      </c>
      <c r="E265" s="60">
        <v>9</v>
      </c>
      <c r="F265" s="60">
        <v>52</v>
      </c>
    </row>
    <row r="266" spans="2:6">
      <c r="B266" s="16" t="s">
        <v>1598</v>
      </c>
      <c r="C266" s="31">
        <v>9</v>
      </c>
      <c r="E266" s="59" t="s">
        <v>1622</v>
      </c>
      <c r="F266" s="60">
        <v>1470</v>
      </c>
    </row>
    <row r="267" spans="2:6">
      <c r="B267" s="16" t="s">
        <v>1599</v>
      </c>
      <c r="C267" s="31">
        <v>3959</v>
      </c>
    </row>
    <row r="268" spans="2:6" ht="14.65" thickBot="1">
      <c r="B268" s="17" t="s">
        <v>1600</v>
      </c>
      <c r="C268" s="32">
        <v>1470</v>
      </c>
    </row>
    <row r="269" spans="2:6">
      <c r="B269" s="29"/>
      <c r="C269" s="33"/>
    </row>
    <row r="270" spans="2:6">
      <c r="B270" t="s">
        <v>1901</v>
      </c>
      <c r="C270" s="33"/>
    </row>
    <row r="271" spans="2:6">
      <c r="C271" s="33"/>
    </row>
    <row r="272" spans="2:6">
      <c r="B272" t="s">
        <v>1902</v>
      </c>
      <c r="C272" s="33"/>
    </row>
    <row r="273" spans="1:6">
      <c r="B273" t="s">
        <v>1903</v>
      </c>
      <c r="C273" s="33"/>
    </row>
    <row r="274" spans="1:6">
      <c r="C274" s="33"/>
    </row>
    <row r="275" spans="1:6">
      <c r="B275" t="s">
        <v>1904</v>
      </c>
      <c r="C275" s="33"/>
    </row>
    <row r="276" spans="1:6">
      <c r="B276" t="s">
        <v>1906</v>
      </c>
      <c r="C276" s="33"/>
    </row>
    <row r="277" spans="1:6">
      <c r="B277" t="s">
        <v>1905</v>
      </c>
      <c r="C277" s="33"/>
    </row>
    <row r="278" spans="1:6">
      <c r="C278" s="33"/>
    </row>
    <row r="279" spans="1:6">
      <c r="B279" t="s">
        <v>1908</v>
      </c>
      <c r="C279" s="33"/>
    </row>
    <row r="280" spans="1:6">
      <c r="B280" t="s">
        <v>1909</v>
      </c>
      <c r="C280" s="33"/>
    </row>
    <row r="281" spans="1:6">
      <c r="B281" t="s">
        <v>1907</v>
      </c>
      <c r="C281" s="33"/>
    </row>
    <row r="282" spans="1:6">
      <c r="B282" t="s">
        <v>1910</v>
      </c>
      <c r="C282" s="33"/>
    </row>
    <row r="283" spans="1:6">
      <c r="C283" s="33"/>
    </row>
    <row r="284" spans="1:6">
      <c r="B284" t="s">
        <v>1911</v>
      </c>
      <c r="C284" s="33"/>
    </row>
    <row r="285" spans="1:6">
      <c r="C285" s="33"/>
    </row>
    <row r="286" spans="1:6">
      <c r="A286" s="9" t="s">
        <v>1653</v>
      </c>
      <c r="B286" s="24" t="str">
        <f>B288</f>
        <v>Performance Rating</v>
      </c>
      <c r="C286" s="33"/>
    </row>
    <row r="287" spans="1:6" ht="14.65" thickBot="1"/>
    <row r="288" spans="1:6" ht="14.65" thickBot="1">
      <c r="B288" s="152" t="s">
        <v>34</v>
      </c>
      <c r="C288" s="153"/>
      <c r="E288" s="58" t="s">
        <v>1863</v>
      </c>
      <c r="F288" s="59" t="s">
        <v>1864</v>
      </c>
    </row>
    <row r="289" spans="2:6">
      <c r="B289" s="16" t="s">
        <v>1588</v>
      </c>
      <c r="C289" s="30">
        <v>3.1537414965986397</v>
      </c>
      <c r="E289" s="60">
        <v>3</v>
      </c>
      <c r="F289" s="60">
        <v>1244</v>
      </c>
    </row>
    <row r="290" spans="2:6">
      <c r="B290" s="16" t="s">
        <v>1589</v>
      </c>
      <c r="C290" s="31">
        <v>9.4110087478247555E-3</v>
      </c>
      <c r="E290" s="60">
        <v>4</v>
      </c>
      <c r="F290" s="60">
        <v>226</v>
      </c>
    </row>
    <row r="291" spans="2:6">
      <c r="B291" s="16" t="s">
        <v>1590</v>
      </c>
      <c r="C291" s="31">
        <v>3</v>
      </c>
      <c r="E291" s="59" t="s">
        <v>1622</v>
      </c>
      <c r="F291" s="60">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1912</v>
      </c>
      <c r="C303" s="33"/>
    </row>
    <row r="304" spans="2:6">
      <c r="C304" s="33"/>
    </row>
    <row r="305" spans="1:6">
      <c r="B305" t="s">
        <v>1913</v>
      </c>
      <c r="C305" s="33"/>
    </row>
    <row r="306" spans="1:6">
      <c r="B306" t="s">
        <v>1914</v>
      </c>
      <c r="C306" s="33"/>
    </row>
    <row r="307" spans="1:6">
      <c r="C307" s="33"/>
    </row>
    <row r="308" spans="1:6">
      <c r="B308" s="85" t="s">
        <v>1915</v>
      </c>
      <c r="C308" s="33"/>
    </row>
    <row r="309" spans="1:6">
      <c r="B309" s="85" t="s">
        <v>1916</v>
      </c>
      <c r="C309" s="33"/>
    </row>
    <row r="310" spans="1:6">
      <c r="B310" t="s">
        <v>1917</v>
      </c>
      <c r="C310" s="33"/>
    </row>
    <row r="311" spans="1:6">
      <c r="B311" t="s">
        <v>1918</v>
      </c>
      <c r="C311" s="33"/>
    </row>
    <row r="312" spans="1:6">
      <c r="C312" s="33"/>
    </row>
    <row r="313" spans="1:6">
      <c r="B313" t="s">
        <v>1919</v>
      </c>
      <c r="C313" s="33"/>
    </row>
    <row r="314" spans="1:6">
      <c r="B314" t="s">
        <v>1920</v>
      </c>
      <c r="C314" s="33"/>
    </row>
    <row r="315" spans="1:6">
      <c r="B315" s="29"/>
      <c r="C315" s="33"/>
    </row>
    <row r="316" spans="1:6">
      <c r="A316" s="9" t="s">
        <v>1679</v>
      </c>
      <c r="B316" s="24" t="str">
        <f>B318</f>
        <v>Stock Option Level</v>
      </c>
      <c r="C316" s="33"/>
    </row>
    <row r="317" spans="1:6" ht="14.65" thickBot="1"/>
    <row r="318" spans="1:6" ht="14.65" thickBot="1">
      <c r="B318" s="152" t="s">
        <v>37</v>
      </c>
      <c r="C318" s="153"/>
      <c r="E318" s="58" t="s">
        <v>37</v>
      </c>
      <c r="F318" s="59" t="s">
        <v>1865</v>
      </c>
    </row>
    <row r="319" spans="1:6">
      <c r="B319" s="16" t="s">
        <v>1588</v>
      </c>
      <c r="C319" s="30">
        <v>0.79387755102040813</v>
      </c>
      <c r="E319" s="60">
        <v>0</v>
      </c>
      <c r="F319" s="60">
        <v>631</v>
      </c>
    </row>
    <row r="320" spans="1:6">
      <c r="B320" s="16" t="s">
        <v>1589</v>
      </c>
      <c r="C320" s="31">
        <v>2.2223886273788514E-2</v>
      </c>
      <c r="E320" s="60">
        <v>1</v>
      </c>
      <c r="F320" s="60">
        <v>596</v>
      </c>
    </row>
    <row r="321" spans="2:6">
      <c r="B321" s="16" t="s">
        <v>1590</v>
      </c>
      <c r="C321" s="31">
        <v>1</v>
      </c>
      <c r="E321" s="60">
        <v>2</v>
      </c>
      <c r="F321" s="60">
        <v>158</v>
      </c>
    </row>
    <row r="322" spans="2:6">
      <c r="B322" s="16" t="s">
        <v>1591</v>
      </c>
      <c r="C322" s="31">
        <v>0</v>
      </c>
      <c r="E322" s="60">
        <v>3</v>
      </c>
      <c r="F322" s="60">
        <v>85</v>
      </c>
    </row>
    <row r="323" spans="2:6">
      <c r="B323" s="16" t="s">
        <v>1592</v>
      </c>
      <c r="C323" s="31">
        <v>0.85207666793083803</v>
      </c>
      <c r="E323" s="59" t="s">
        <v>1622</v>
      </c>
      <c r="F323" s="60">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1924</v>
      </c>
    </row>
    <row r="335" spans="2:6">
      <c r="B335" t="s">
        <v>1926</v>
      </c>
    </row>
    <row r="336" spans="2:6">
      <c r="B336" t="s">
        <v>1927</v>
      </c>
    </row>
    <row r="337" spans="1:6">
      <c r="B337" t="s">
        <v>1932</v>
      </c>
    </row>
    <row r="339" spans="1:6">
      <c r="B339" t="s">
        <v>1928</v>
      </c>
    </row>
    <row r="340" spans="1:6">
      <c r="B340" t="s">
        <v>1930</v>
      </c>
    </row>
    <row r="341" spans="1:6">
      <c r="B341" t="s">
        <v>1929</v>
      </c>
    </row>
    <row r="343" spans="1:6">
      <c r="B343" t="s">
        <v>1931</v>
      </c>
    </row>
    <row r="345" spans="1:6">
      <c r="A345" s="9" t="s">
        <v>1680</v>
      </c>
      <c r="B345" s="24" t="str">
        <f>B347</f>
        <v>Total Working Years</v>
      </c>
    </row>
    <row r="346" spans="1:6" ht="14.65" thickBot="1"/>
    <row r="347" spans="1:6" ht="14.65" thickBot="1">
      <c r="B347" s="152" t="s">
        <v>38</v>
      </c>
      <c r="C347" s="153"/>
      <c r="E347" s="58" t="s">
        <v>38</v>
      </c>
      <c r="F347" s="59" t="s">
        <v>1866</v>
      </c>
    </row>
    <row r="348" spans="1:6">
      <c r="B348" s="16" t="s">
        <v>1588</v>
      </c>
      <c r="C348" s="30">
        <v>11.279591836734694</v>
      </c>
      <c r="E348" s="59" t="s">
        <v>1761</v>
      </c>
      <c r="F348" s="60">
        <v>228</v>
      </c>
    </row>
    <row r="349" spans="1:6">
      <c r="B349" s="16" t="s">
        <v>1589</v>
      </c>
      <c r="C349" s="31">
        <v>0.20293855422392412</v>
      </c>
      <c r="E349" s="59" t="s">
        <v>1762</v>
      </c>
      <c r="F349" s="60">
        <v>493</v>
      </c>
    </row>
    <row r="350" spans="1:6">
      <c r="B350" s="16" t="s">
        <v>1590</v>
      </c>
      <c r="C350" s="31">
        <v>10</v>
      </c>
      <c r="E350" s="59" t="s">
        <v>1763</v>
      </c>
      <c r="F350" s="60">
        <v>353</v>
      </c>
    </row>
    <row r="351" spans="1:6">
      <c r="B351" s="16" t="s">
        <v>1591</v>
      </c>
      <c r="C351" s="31">
        <v>10</v>
      </c>
      <c r="E351" s="59" t="s">
        <v>1764</v>
      </c>
      <c r="F351" s="60">
        <v>159</v>
      </c>
    </row>
    <row r="352" spans="1:6">
      <c r="B352" s="16" t="s">
        <v>1592</v>
      </c>
      <c r="C352" s="31">
        <v>7.7807816755149988</v>
      </c>
      <c r="E352" s="59" t="s">
        <v>1765</v>
      </c>
      <c r="F352" s="60">
        <v>125</v>
      </c>
    </row>
    <row r="353" spans="2:6">
      <c r="B353" s="16" t="s">
        <v>1593</v>
      </c>
      <c r="C353" s="31">
        <v>60.540563482029988</v>
      </c>
      <c r="E353" s="59" t="s">
        <v>1867</v>
      </c>
      <c r="F353" s="60">
        <v>59</v>
      </c>
    </row>
    <row r="354" spans="2:6">
      <c r="B354" s="16" t="s">
        <v>1594</v>
      </c>
      <c r="C354" s="31">
        <v>0.91826953662134514</v>
      </c>
      <c r="E354" s="59" t="s">
        <v>1868</v>
      </c>
      <c r="F354" s="60">
        <v>37</v>
      </c>
    </row>
    <row r="355" spans="2:6">
      <c r="B355" s="16" t="s">
        <v>1595</v>
      </c>
      <c r="C355" s="31">
        <v>1.1171718528128625</v>
      </c>
      <c r="E355" s="59" t="s">
        <v>1869</v>
      </c>
      <c r="F355" s="60">
        <v>16</v>
      </c>
    </row>
    <row r="356" spans="2:6">
      <c r="B356" s="16" t="s">
        <v>1596</v>
      </c>
      <c r="C356" s="31">
        <v>40</v>
      </c>
      <c r="E356" s="59" t="s">
        <v>1622</v>
      </c>
      <c r="F356" s="60">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1934</v>
      </c>
      <c r="C362" s="33"/>
    </row>
    <row r="363" spans="2:6">
      <c r="C363" s="33"/>
    </row>
    <row r="364" spans="2:6">
      <c r="B364" t="s">
        <v>1935</v>
      </c>
      <c r="C364" s="33"/>
    </row>
    <row r="365" spans="2:6">
      <c r="B365" t="s">
        <v>1936</v>
      </c>
      <c r="C365" s="33"/>
    </row>
    <row r="366" spans="2:6">
      <c r="B366" t="s">
        <v>1937</v>
      </c>
      <c r="C366" s="33"/>
    </row>
    <row r="367" spans="2:6">
      <c r="C367" s="33"/>
    </row>
    <row r="368" spans="2:6">
      <c r="B368" t="s">
        <v>1938</v>
      </c>
      <c r="C368" s="33"/>
    </row>
    <row r="369" spans="1:6">
      <c r="B369" t="s">
        <v>1939</v>
      </c>
      <c r="C369" s="33"/>
    </row>
    <row r="370" spans="1:6">
      <c r="C370" s="33"/>
    </row>
    <row r="371" spans="1:6">
      <c r="B371" t="s">
        <v>1940</v>
      </c>
      <c r="C371" s="33"/>
    </row>
    <row r="372" spans="1:6">
      <c r="B372" t="s">
        <v>1941</v>
      </c>
      <c r="C372" s="33"/>
    </row>
    <row r="373" spans="1:6">
      <c r="B373" t="s">
        <v>1942</v>
      </c>
      <c r="C373" s="33"/>
    </row>
    <row r="374" spans="1:6">
      <c r="C374" s="33"/>
    </row>
    <row r="375" spans="1:6">
      <c r="B375" t="s">
        <v>1944</v>
      </c>
      <c r="C375" s="33"/>
    </row>
    <row r="376" spans="1:6">
      <c r="B376" t="s">
        <v>1943</v>
      </c>
      <c r="C376" s="33"/>
    </row>
    <row r="377" spans="1:6">
      <c r="B377" s="29"/>
      <c r="C377" s="33"/>
    </row>
    <row r="378" spans="1:6">
      <c r="A378" s="9" t="s">
        <v>1681</v>
      </c>
      <c r="B378" s="24" t="str">
        <f>B380</f>
        <v>Work Life Balance</v>
      </c>
      <c r="C378" s="33"/>
    </row>
    <row r="379" spans="1:6" ht="14.65" thickBot="1"/>
    <row r="380" spans="1:6" ht="14.65" thickBot="1">
      <c r="B380" s="152" t="s">
        <v>39</v>
      </c>
      <c r="C380" s="153"/>
      <c r="E380" s="58" t="s">
        <v>39</v>
      </c>
      <c r="F380" s="59" t="s">
        <v>1870</v>
      </c>
    </row>
    <row r="381" spans="1:6">
      <c r="B381" s="16" t="s">
        <v>1588</v>
      </c>
      <c r="C381" s="30">
        <v>2.7612244897959184</v>
      </c>
      <c r="E381" s="60">
        <v>1</v>
      </c>
      <c r="F381" s="60">
        <v>80</v>
      </c>
    </row>
    <row r="382" spans="1:6">
      <c r="B382" s="16" t="s">
        <v>1589</v>
      </c>
      <c r="C382" s="31">
        <v>1.8426321346029478E-2</v>
      </c>
      <c r="E382" s="60">
        <v>2</v>
      </c>
      <c r="F382" s="60">
        <v>344</v>
      </c>
    </row>
    <row r="383" spans="1:6">
      <c r="B383" s="16" t="s">
        <v>1590</v>
      </c>
      <c r="C383" s="31">
        <v>3</v>
      </c>
      <c r="E383" s="60">
        <v>3</v>
      </c>
      <c r="F383" s="60">
        <v>893</v>
      </c>
    </row>
    <row r="384" spans="1:6">
      <c r="B384" s="16" t="s">
        <v>1591</v>
      </c>
      <c r="C384" s="31">
        <v>3</v>
      </c>
      <c r="E384" s="60">
        <v>4</v>
      </c>
      <c r="F384" s="60">
        <v>153</v>
      </c>
    </row>
    <row r="385" spans="2:6">
      <c r="B385" s="16" t="s">
        <v>1592</v>
      </c>
      <c r="C385" s="31">
        <v>0.70647582971415102</v>
      </c>
      <c r="E385" s="59" t="s">
        <v>1622</v>
      </c>
      <c r="F385" s="60">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1945</v>
      </c>
      <c r="C395" s="33"/>
    </row>
    <row r="396" spans="2:6">
      <c r="C396" s="33"/>
    </row>
    <row r="397" spans="2:6">
      <c r="B397" t="s">
        <v>1946</v>
      </c>
      <c r="C397" s="33"/>
    </row>
    <row r="398" spans="2:6">
      <c r="B398" t="s">
        <v>1947</v>
      </c>
      <c r="C398" s="33"/>
    </row>
    <row r="399" spans="2:6">
      <c r="C399" s="33"/>
    </row>
    <row r="400" spans="2:6">
      <c r="B400" t="s">
        <v>1948</v>
      </c>
      <c r="C400" s="33"/>
    </row>
    <row r="401" spans="1:6">
      <c r="B401" t="s">
        <v>1949</v>
      </c>
      <c r="C401" s="33"/>
    </row>
    <row r="402" spans="1:6">
      <c r="B402" t="s">
        <v>1950</v>
      </c>
      <c r="C402" s="33"/>
    </row>
    <row r="403" spans="1:6">
      <c r="C403" s="33"/>
    </row>
    <row r="404" spans="1:6">
      <c r="B404" s="85" t="s">
        <v>1951</v>
      </c>
      <c r="C404" s="33"/>
    </row>
    <row r="405" spans="1:6">
      <c r="B405" t="s">
        <v>1952</v>
      </c>
      <c r="C405" s="33"/>
    </row>
    <row r="406" spans="1:6">
      <c r="B406" s="29"/>
      <c r="C406" s="33"/>
    </row>
    <row r="407" spans="1:6">
      <c r="A407" s="9" t="s">
        <v>1682</v>
      </c>
      <c r="B407" s="24" t="str">
        <f>B409</f>
        <v>Years At Company</v>
      </c>
      <c r="C407" s="33"/>
    </row>
    <row r="408" spans="1:6" ht="14.65" thickBot="1"/>
    <row r="409" spans="1:6" ht="14.65" thickBot="1">
      <c r="B409" s="152" t="s">
        <v>40</v>
      </c>
      <c r="C409" s="153"/>
      <c r="E409" s="58" t="s">
        <v>1872</v>
      </c>
      <c r="F409" s="59" t="s">
        <v>1871</v>
      </c>
    </row>
    <row r="410" spans="1:6">
      <c r="B410" s="16" t="s">
        <v>1588</v>
      </c>
      <c r="C410" s="30">
        <v>7.0081632653061225</v>
      </c>
      <c r="E410" s="60" t="s">
        <v>1761</v>
      </c>
      <c r="F410" s="60">
        <v>580</v>
      </c>
    </row>
    <row r="411" spans="1:6">
      <c r="B411" s="16" t="s">
        <v>1589</v>
      </c>
      <c r="C411" s="31">
        <v>0.15979219167115288</v>
      </c>
      <c r="E411" s="60" t="s">
        <v>1762</v>
      </c>
      <c r="F411" s="60">
        <v>524</v>
      </c>
    </row>
    <row r="412" spans="1:6">
      <c r="B412" s="16" t="s">
        <v>1590</v>
      </c>
      <c r="C412" s="31">
        <v>5</v>
      </c>
      <c r="E412" s="60" t="s">
        <v>1763</v>
      </c>
      <c r="F412" s="60">
        <v>208</v>
      </c>
    </row>
    <row r="413" spans="1:6">
      <c r="B413" s="16" t="s">
        <v>1591</v>
      </c>
      <c r="C413" s="31">
        <v>5</v>
      </c>
      <c r="E413" s="60" t="s">
        <v>1764</v>
      </c>
      <c r="F413" s="60">
        <v>65</v>
      </c>
    </row>
    <row r="414" spans="1:6">
      <c r="B414" s="16" t="s">
        <v>1592</v>
      </c>
      <c r="C414" s="31">
        <v>6.1265251524035689</v>
      </c>
      <c r="E414" s="60" t="s">
        <v>1765</v>
      </c>
      <c r="F414" s="60">
        <v>64</v>
      </c>
    </row>
    <row r="415" spans="1:6">
      <c r="B415" s="16" t="s">
        <v>1593</v>
      </c>
      <c r="C415" s="31">
        <v>37.534310443033576</v>
      </c>
      <c r="E415" s="60" t="s">
        <v>1867</v>
      </c>
      <c r="F415" s="60">
        <v>12</v>
      </c>
    </row>
    <row r="416" spans="1:6">
      <c r="B416" s="16" t="s">
        <v>1594</v>
      </c>
      <c r="C416" s="31">
        <v>3.9355087557547246</v>
      </c>
      <c r="E416" s="60" t="s">
        <v>1868</v>
      </c>
      <c r="F416" s="60">
        <v>13</v>
      </c>
    </row>
    <row r="417" spans="2:6">
      <c r="B417" s="16" t="s">
        <v>1595</v>
      </c>
      <c r="C417" s="31">
        <v>1.7645294543422161</v>
      </c>
      <c r="E417" s="60" t="s">
        <v>1869</v>
      </c>
      <c r="F417" s="60">
        <v>4</v>
      </c>
    </row>
    <row r="418" spans="2:6">
      <c r="B418" s="16" t="s">
        <v>1596</v>
      </c>
      <c r="C418" s="31">
        <v>40</v>
      </c>
      <c r="E418" s="59" t="s">
        <v>1622</v>
      </c>
      <c r="F418" s="60">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1953</v>
      </c>
      <c r="C424" s="33"/>
    </row>
    <row r="425" spans="2:6">
      <c r="C425" s="33"/>
    </row>
    <row r="426" spans="2:6">
      <c r="B426" t="s">
        <v>1954</v>
      </c>
      <c r="C426" s="33"/>
    </row>
    <row r="427" spans="2:6">
      <c r="B427" t="s">
        <v>1955</v>
      </c>
      <c r="C427" s="33"/>
    </row>
    <row r="428" spans="2:6">
      <c r="C428" s="33"/>
    </row>
    <row r="429" spans="2:6">
      <c r="B429" t="s">
        <v>1956</v>
      </c>
      <c r="C429" s="33"/>
    </row>
    <row r="430" spans="2:6">
      <c r="B430" t="s">
        <v>1957</v>
      </c>
      <c r="C430" s="33"/>
    </row>
    <row r="431" spans="2:6">
      <c r="C431" s="33"/>
    </row>
    <row r="432" spans="2:6">
      <c r="B432" t="s">
        <v>1958</v>
      </c>
      <c r="C432" s="33"/>
    </row>
    <row r="433" spans="1:6">
      <c r="B433" t="s">
        <v>1959</v>
      </c>
      <c r="C433" s="33"/>
    </row>
    <row r="434" spans="1:6">
      <c r="B434" t="s">
        <v>1960</v>
      </c>
      <c r="C434" s="33"/>
    </row>
    <row r="435" spans="1:6">
      <c r="B435" t="s">
        <v>1961</v>
      </c>
      <c r="C435" s="33"/>
    </row>
    <row r="436" spans="1:6">
      <c r="C436" s="33"/>
    </row>
    <row r="437" spans="1:6">
      <c r="B437" t="s">
        <v>1962</v>
      </c>
      <c r="C437" s="33"/>
    </row>
    <row r="438" spans="1:6">
      <c r="C438" s="33"/>
    </row>
    <row r="439" spans="1:6">
      <c r="B439" s="29"/>
      <c r="C439" s="33"/>
    </row>
    <row r="440" spans="1:6">
      <c r="A440" s="9" t="s">
        <v>1774</v>
      </c>
      <c r="B440" s="24" t="str">
        <f>B442</f>
        <v>Years In Current Role</v>
      </c>
      <c r="C440" s="33"/>
    </row>
    <row r="441" spans="1:6" ht="14.65" thickBot="1"/>
    <row r="442" spans="1:6" ht="14.65" thickBot="1">
      <c r="B442" s="152" t="s">
        <v>41</v>
      </c>
      <c r="C442" s="153"/>
      <c r="E442" s="58" t="s">
        <v>1874</v>
      </c>
      <c r="F442" s="59" t="s">
        <v>1873</v>
      </c>
    </row>
    <row r="443" spans="1:6">
      <c r="B443" s="16" t="s">
        <v>1588</v>
      </c>
      <c r="C443" s="30">
        <v>4.2292517006802717</v>
      </c>
      <c r="E443" s="60" t="s">
        <v>1761</v>
      </c>
      <c r="F443" s="60">
        <v>912</v>
      </c>
    </row>
    <row r="444" spans="1:6">
      <c r="B444" s="16" t="s">
        <v>1589</v>
      </c>
      <c r="C444" s="31">
        <v>9.4498756324832386E-2</v>
      </c>
      <c r="E444" s="60" t="s">
        <v>1762</v>
      </c>
      <c r="F444" s="60">
        <v>451</v>
      </c>
    </row>
    <row r="445" spans="1:6">
      <c r="B445" s="16" t="s">
        <v>1590</v>
      </c>
      <c r="C445" s="31">
        <v>3</v>
      </c>
      <c r="E445" s="60" t="s">
        <v>1763</v>
      </c>
      <c r="F445" s="60">
        <v>86</v>
      </c>
    </row>
    <row r="446" spans="1:6">
      <c r="B446" s="16" t="s">
        <v>1591</v>
      </c>
      <c r="C446" s="31">
        <v>2</v>
      </c>
      <c r="E446" s="60" t="s">
        <v>1764</v>
      </c>
      <c r="F446" s="60">
        <v>21</v>
      </c>
    </row>
    <row r="447" spans="1:6">
      <c r="B447" s="16" t="s">
        <v>1592</v>
      </c>
      <c r="C447" s="31">
        <v>3.623137034670628</v>
      </c>
      <c r="E447" s="59" t="s">
        <v>1622</v>
      </c>
      <c r="F447" s="60">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1963</v>
      </c>
    </row>
    <row r="459" spans="2:3">
      <c r="B459" t="s">
        <v>1964</v>
      </c>
    </row>
    <row r="460" spans="2:3">
      <c r="B460" t="s">
        <v>1965</v>
      </c>
    </row>
    <row r="462" spans="2:3">
      <c r="B462" t="s">
        <v>1966</v>
      </c>
    </row>
    <row r="463" spans="2:3">
      <c r="B463" t="s">
        <v>1967</v>
      </c>
    </row>
    <row r="465" spans="1:6">
      <c r="B465" t="s">
        <v>1968</v>
      </c>
    </row>
    <row r="466" spans="1:6">
      <c r="B466" t="s">
        <v>1969</v>
      </c>
    </row>
    <row r="467" spans="1:6">
      <c r="B467" t="s">
        <v>1970</v>
      </c>
    </row>
    <row r="469" spans="1:6">
      <c r="B469" t="s">
        <v>1971</v>
      </c>
    </row>
    <row r="471" spans="1:6">
      <c r="A471" s="9" t="s">
        <v>1775</v>
      </c>
      <c r="B471" s="24" t="str">
        <f>B473</f>
        <v>Years Since Last Promotion</v>
      </c>
    </row>
    <row r="472" spans="1:6" ht="14.65" thickBot="1"/>
    <row r="473" spans="1:6" ht="14.65" thickBot="1">
      <c r="B473" s="152" t="s">
        <v>42</v>
      </c>
      <c r="C473" s="153"/>
      <c r="E473" s="58" t="s">
        <v>1876</v>
      </c>
      <c r="F473" s="59" t="s">
        <v>1875</v>
      </c>
    </row>
    <row r="474" spans="1:6">
      <c r="B474" s="16" t="s">
        <v>1588</v>
      </c>
      <c r="C474" s="30">
        <v>2.1877551020408164</v>
      </c>
      <c r="E474" s="60">
        <v>0</v>
      </c>
      <c r="F474" s="60">
        <v>581</v>
      </c>
    </row>
    <row r="475" spans="1:6">
      <c r="B475" s="16" t="s">
        <v>1589</v>
      </c>
      <c r="C475" s="31">
        <v>8.4047512089120646E-2</v>
      </c>
      <c r="E475" s="60">
        <v>1</v>
      </c>
      <c r="F475" s="60">
        <v>357</v>
      </c>
    </row>
    <row r="476" spans="1:6">
      <c r="B476" s="16" t="s">
        <v>1590</v>
      </c>
      <c r="C476" s="31">
        <v>1</v>
      </c>
      <c r="E476" s="60">
        <v>2</v>
      </c>
      <c r="F476" s="60">
        <v>159</v>
      </c>
    </row>
    <row r="477" spans="1:6">
      <c r="B477" s="16" t="s">
        <v>1591</v>
      </c>
      <c r="C477" s="31">
        <v>0</v>
      </c>
      <c r="E477" s="60">
        <v>3</v>
      </c>
      <c r="F477" s="60">
        <v>52</v>
      </c>
    </row>
    <row r="478" spans="1:6">
      <c r="B478" s="16" t="s">
        <v>1592</v>
      </c>
      <c r="C478" s="31">
        <v>3.2224302791379671</v>
      </c>
      <c r="E478" s="60">
        <v>4</v>
      </c>
      <c r="F478" s="60">
        <v>61</v>
      </c>
    </row>
    <row r="479" spans="1:6">
      <c r="B479" s="16" t="s">
        <v>1593</v>
      </c>
      <c r="C479" s="31">
        <v>10.384056903905197</v>
      </c>
      <c r="E479" s="60">
        <v>5</v>
      </c>
      <c r="F479" s="60">
        <v>45</v>
      </c>
    </row>
    <row r="480" spans="1:6">
      <c r="B480" s="16" t="s">
        <v>1594</v>
      </c>
      <c r="C480" s="31">
        <v>3.6126731145487301</v>
      </c>
      <c r="E480" s="60">
        <v>6</v>
      </c>
      <c r="F480" s="60">
        <v>32</v>
      </c>
    </row>
    <row r="481" spans="2:6">
      <c r="B481" s="16" t="s">
        <v>1595</v>
      </c>
      <c r="C481" s="31">
        <v>1.98428998335252</v>
      </c>
      <c r="E481" s="60">
        <v>7</v>
      </c>
      <c r="F481" s="60">
        <v>76</v>
      </c>
    </row>
    <row r="482" spans="2:6">
      <c r="B482" s="16" t="s">
        <v>1596</v>
      </c>
      <c r="C482" s="31">
        <v>15</v>
      </c>
      <c r="E482" s="60">
        <v>8</v>
      </c>
      <c r="F482" s="60">
        <v>18</v>
      </c>
    </row>
    <row r="483" spans="2:6">
      <c r="B483" s="16" t="s">
        <v>1597</v>
      </c>
      <c r="C483" s="31">
        <v>0</v>
      </c>
      <c r="E483" s="60">
        <v>9</v>
      </c>
      <c r="F483" s="60">
        <v>17</v>
      </c>
    </row>
    <row r="484" spans="2:6">
      <c r="B484" s="16" t="s">
        <v>1598</v>
      </c>
      <c r="C484" s="31">
        <v>15</v>
      </c>
      <c r="E484" s="60">
        <v>10</v>
      </c>
      <c r="F484" s="60">
        <v>6</v>
      </c>
    </row>
    <row r="485" spans="2:6">
      <c r="B485" s="16" t="s">
        <v>1599</v>
      </c>
      <c r="C485" s="31">
        <v>3216</v>
      </c>
      <c r="E485" s="60">
        <v>11</v>
      </c>
      <c r="F485" s="60">
        <v>24</v>
      </c>
    </row>
    <row r="486" spans="2:6" ht="14.65" thickBot="1">
      <c r="B486" s="17" t="s">
        <v>1600</v>
      </c>
      <c r="C486" s="32">
        <v>1470</v>
      </c>
      <c r="E486" s="60">
        <v>12</v>
      </c>
      <c r="F486" s="60">
        <v>10</v>
      </c>
    </row>
    <row r="487" spans="2:6">
      <c r="B487" s="29"/>
      <c r="C487" s="33"/>
      <c r="E487" s="60">
        <v>13</v>
      </c>
      <c r="F487" s="60">
        <v>10</v>
      </c>
    </row>
    <row r="488" spans="2:6">
      <c r="C488" s="33"/>
      <c r="E488" s="60">
        <v>14</v>
      </c>
      <c r="F488" s="60">
        <v>9</v>
      </c>
    </row>
    <row r="489" spans="2:6">
      <c r="C489" s="33"/>
      <c r="E489" s="60">
        <v>15</v>
      </c>
      <c r="F489" s="60">
        <v>13</v>
      </c>
    </row>
    <row r="490" spans="2:6">
      <c r="C490" s="33"/>
      <c r="E490" s="59" t="s">
        <v>1622</v>
      </c>
      <c r="F490" s="60">
        <v>1470</v>
      </c>
    </row>
    <row r="491" spans="2:6">
      <c r="C491" s="33"/>
    </row>
    <row r="492" spans="2:6">
      <c r="B492" t="s">
        <v>1972</v>
      </c>
      <c r="C492" s="33"/>
    </row>
    <row r="493" spans="2:6">
      <c r="C493" s="33"/>
    </row>
    <row r="494" spans="2:6">
      <c r="B494" t="s">
        <v>1973</v>
      </c>
      <c r="C494" s="33"/>
    </row>
    <row r="495" spans="2:6">
      <c r="B495" t="s">
        <v>1974</v>
      </c>
      <c r="C495" s="33"/>
    </row>
    <row r="496" spans="2:6">
      <c r="C496" s="33"/>
    </row>
    <row r="497" spans="1:6">
      <c r="B497" t="s">
        <v>1975</v>
      </c>
      <c r="C497" s="33"/>
    </row>
    <row r="498" spans="1:6">
      <c r="B498" t="s">
        <v>1976</v>
      </c>
      <c r="C498" s="33"/>
    </row>
    <row r="499" spans="1:6">
      <c r="C499" s="33"/>
    </row>
    <row r="500" spans="1:6">
      <c r="B500" t="s">
        <v>1978</v>
      </c>
      <c r="C500" s="33"/>
    </row>
    <row r="501" spans="1:6">
      <c r="B501" t="s">
        <v>1977</v>
      </c>
      <c r="C501" s="33"/>
    </row>
    <row r="502" spans="1:6">
      <c r="B502" t="s">
        <v>1979</v>
      </c>
      <c r="C502" s="33"/>
    </row>
    <row r="503" spans="1:6">
      <c r="C503" s="33"/>
    </row>
    <row r="504" spans="1:6">
      <c r="B504" t="s">
        <v>1980</v>
      </c>
      <c r="C504" s="33"/>
    </row>
    <row r="505" spans="1:6">
      <c r="C505" s="33"/>
    </row>
    <row r="506" spans="1:6">
      <c r="A506" s="9" t="s">
        <v>1776</v>
      </c>
      <c r="B506" s="24" t="str">
        <f>B508</f>
        <v>Years With Curr Manager</v>
      </c>
      <c r="C506" s="33"/>
    </row>
    <row r="507" spans="1:6" ht="14.65" thickBot="1"/>
    <row r="508" spans="1:6" ht="14.65" thickBot="1">
      <c r="B508" s="152" t="s">
        <v>43</v>
      </c>
      <c r="C508" s="153"/>
      <c r="E508" s="58" t="s">
        <v>1878</v>
      </c>
      <c r="F508" s="59" t="s">
        <v>1877</v>
      </c>
    </row>
    <row r="509" spans="1:6">
      <c r="B509" s="16" t="s">
        <v>1588</v>
      </c>
      <c r="C509" s="30">
        <v>4.1231292517006803</v>
      </c>
      <c r="E509" s="60">
        <v>0</v>
      </c>
      <c r="F509" s="60">
        <v>263</v>
      </c>
    </row>
    <row r="510" spans="1:6">
      <c r="B510" s="16" t="s">
        <v>1589</v>
      </c>
      <c r="C510" s="31">
        <v>9.3064221022331903E-2</v>
      </c>
      <c r="E510" s="60">
        <v>1</v>
      </c>
      <c r="F510" s="60">
        <v>76</v>
      </c>
    </row>
    <row r="511" spans="1:6">
      <c r="B511" s="16" t="s">
        <v>1590</v>
      </c>
      <c r="C511" s="31">
        <v>3</v>
      </c>
      <c r="E511" s="60">
        <v>2</v>
      </c>
      <c r="F511" s="60">
        <v>344</v>
      </c>
    </row>
    <row r="512" spans="1:6">
      <c r="B512" s="16" t="s">
        <v>1591</v>
      </c>
      <c r="C512" s="31">
        <v>2</v>
      </c>
      <c r="E512" s="60">
        <v>3</v>
      </c>
      <c r="F512" s="60">
        <v>142</v>
      </c>
    </row>
    <row r="513" spans="2:6">
      <c r="B513" s="16" t="s">
        <v>1592</v>
      </c>
      <c r="C513" s="31">
        <v>3.5681361205404372</v>
      </c>
      <c r="E513" s="60">
        <v>4</v>
      </c>
      <c r="F513" s="60">
        <v>98</v>
      </c>
    </row>
    <row r="514" spans="2:6">
      <c r="B514" s="16" t="s">
        <v>1593</v>
      </c>
      <c r="C514" s="31">
        <v>12.731595374705361</v>
      </c>
      <c r="E514" s="60">
        <v>5</v>
      </c>
      <c r="F514" s="60">
        <v>31</v>
      </c>
    </row>
    <row r="515" spans="2:6">
      <c r="B515" s="16" t="s">
        <v>1594</v>
      </c>
      <c r="C515" s="31">
        <v>0.17105808388335442</v>
      </c>
      <c r="E515" s="60">
        <v>6</v>
      </c>
      <c r="F515" s="60">
        <v>29</v>
      </c>
    </row>
    <row r="516" spans="2:6">
      <c r="B516" s="16" t="s">
        <v>1595</v>
      </c>
      <c r="C516" s="31">
        <v>0.83345099199184625</v>
      </c>
      <c r="E516" s="60">
        <v>7</v>
      </c>
      <c r="F516" s="60">
        <v>216</v>
      </c>
    </row>
    <row r="517" spans="2:6">
      <c r="B517" s="16" t="s">
        <v>1596</v>
      </c>
      <c r="C517" s="31">
        <v>17</v>
      </c>
      <c r="E517" s="60">
        <v>8</v>
      </c>
      <c r="F517" s="60">
        <v>107</v>
      </c>
    </row>
    <row r="518" spans="2:6">
      <c r="B518" s="16" t="s">
        <v>1597</v>
      </c>
      <c r="C518" s="31">
        <v>0</v>
      </c>
      <c r="E518" s="60">
        <v>9</v>
      </c>
      <c r="F518" s="60">
        <v>64</v>
      </c>
    </row>
    <row r="519" spans="2:6">
      <c r="B519" s="16" t="s">
        <v>1598</v>
      </c>
      <c r="C519" s="31">
        <v>17</v>
      </c>
      <c r="E519" s="60">
        <v>10</v>
      </c>
      <c r="F519" s="60">
        <v>27</v>
      </c>
    </row>
    <row r="520" spans="2:6">
      <c r="B520" s="16" t="s">
        <v>1599</v>
      </c>
      <c r="C520" s="31">
        <v>6061</v>
      </c>
      <c r="E520" s="60">
        <v>11</v>
      </c>
      <c r="F520" s="60">
        <v>22</v>
      </c>
    </row>
    <row r="521" spans="2:6" ht="14.65" thickBot="1">
      <c r="B521" s="17" t="s">
        <v>1600</v>
      </c>
      <c r="C521" s="32">
        <v>1470</v>
      </c>
      <c r="E521" s="60">
        <v>12</v>
      </c>
      <c r="F521" s="60">
        <v>18</v>
      </c>
    </row>
    <row r="522" spans="2:6">
      <c r="E522" s="60">
        <v>13</v>
      </c>
      <c r="F522" s="60">
        <v>14</v>
      </c>
    </row>
    <row r="523" spans="2:6">
      <c r="E523" s="60">
        <v>14</v>
      </c>
      <c r="F523" s="60">
        <v>5</v>
      </c>
    </row>
    <row r="524" spans="2:6">
      <c r="E524" s="60">
        <v>15</v>
      </c>
      <c r="F524" s="60">
        <v>5</v>
      </c>
    </row>
    <row r="525" spans="2:6">
      <c r="E525" s="60">
        <v>16</v>
      </c>
      <c r="F525" s="60">
        <v>2</v>
      </c>
    </row>
    <row r="526" spans="2:6">
      <c r="E526" s="60">
        <v>17</v>
      </c>
      <c r="F526" s="60">
        <v>7</v>
      </c>
    </row>
    <row r="527" spans="2:6">
      <c r="E527" s="59" t="s">
        <v>1622</v>
      </c>
      <c r="F527" s="60">
        <v>1470</v>
      </c>
    </row>
    <row r="529" spans="1:2">
      <c r="B529" t="s">
        <v>1981</v>
      </c>
    </row>
    <row r="531" spans="1:2">
      <c r="B531" t="s">
        <v>1982</v>
      </c>
    </row>
    <row r="532" spans="1:2">
      <c r="B532" t="s">
        <v>1983</v>
      </c>
    </row>
    <row r="534" spans="1:2">
      <c r="B534" t="s">
        <v>1984</v>
      </c>
    </row>
    <row r="535" spans="1:2">
      <c r="B535" t="s">
        <v>1985</v>
      </c>
    </row>
    <row r="537" spans="1:2">
      <c r="B537" t="s">
        <v>1986</v>
      </c>
    </row>
    <row r="538" spans="1:2">
      <c r="B538" t="s">
        <v>1988</v>
      </c>
    </row>
    <row r="539" spans="1:2">
      <c r="B539" t="s">
        <v>1987</v>
      </c>
    </row>
    <row r="541" spans="1:2">
      <c r="B541" t="s">
        <v>1989</v>
      </c>
    </row>
    <row r="543" spans="1:2">
      <c r="A543" s="9" t="s">
        <v>1845</v>
      </c>
      <c r="B543" s="24" t="s">
        <v>1842</v>
      </c>
    </row>
    <row r="544" spans="1:2" ht="14.65" thickBot="1"/>
    <row r="545" spans="2:6" ht="14.65" thickBot="1">
      <c r="B545" s="152" t="s">
        <v>21</v>
      </c>
      <c r="C545" s="153"/>
      <c r="E545" s="58" t="s">
        <v>1842</v>
      </c>
      <c r="F545" s="59" t="s">
        <v>1884</v>
      </c>
    </row>
    <row r="546" spans="2:6">
      <c r="B546" s="28" t="s">
        <v>1588</v>
      </c>
      <c r="C546" s="82">
        <v>802.48571428571427</v>
      </c>
      <c r="E546" s="59" t="s">
        <v>1885</v>
      </c>
      <c r="F546" s="59">
        <v>947</v>
      </c>
    </row>
    <row r="547" spans="2:6">
      <c r="B547" s="16" t="s">
        <v>1589</v>
      </c>
      <c r="C547" s="83">
        <v>10.524335057032236</v>
      </c>
      <c r="E547" s="59" t="s">
        <v>1886</v>
      </c>
      <c r="F547" s="59">
        <v>90</v>
      </c>
    </row>
    <row r="548" spans="2:6">
      <c r="B548" s="16" t="s">
        <v>1590</v>
      </c>
      <c r="C548" s="83">
        <v>802</v>
      </c>
      <c r="E548" s="59" t="s">
        <v>1887</v>
      </c>
      <c r="F548" s="59">
        <v>109</v>
      </c>
    </row>
    <row r="549" spans="2:6">
      <c r="B549" s="16" t="s">
        <v>1591</v>
      </c>
      <c r="C549" s="83">
        <v>691</v>
      </c>
      <c r="E549" s="59" t="s">
        <v>1888</v>
      </c>
      <c r="F549" s="59">
        <v>105</v>
      </c>
    </row>
    <row r="550" spans="2:6">
      <c r="B550" s="16" t="s">
        <v>1592</v>
      </c>
      <c r="C550" s="83">
        <v>403.50909994352821</v>
      </c>
      <c r="E550" s="59" t="s">
        <v>1889</v>
      </c>
      <c r="F550" s="59">
        <v>122</v>
      </c>
    </row>
    <row r="551" spans="2:6">
      <c r="B551" s="16" t="s">
        <v>1593</v>
      </c>
      <c r="C551" s="83">
        <v>162819.59373723625</v>
      </c>
      <c r="E551" s="59" t="s">
        <v>1890</v>
      </c>
      <c r="F551" s="59">
        <v>97</v>
      </c>
    </row>
    <row r="552" spans="2:6">
      <c r="B552" s="16" t="s">
        <v>1594</v>
      </c>
      <c r="C552" s="83">
        <v>-1.2038228076234587</v>
      </c>
      <c r="E552" s="59" t="s">
        <v>1622</v>
      </c>
      <c r="F552" s="60">
        <v>1470</v>
      </c>
    </row>
    <row r="553" spans="2:6">
      <c r="B553" s="16" t="s">
        <v>1595</v>
      </c>
      <c r="C553" s="83">
        <v>-3.5185683523259476E-3</v>
      </c>
    </row>
    <row r="554" spans="2:6">
      <c r="B554" s="16" t="s">
        <v>1596</v>
      </c>
      <c r="C554" s="83">
        <v>1397</v>
      </c>
    </row>
    <row r="555" spans="2:6">
      <c r="B555" s="16" t="s">
        <v>1597</v>
      </c>
      <c r="C555" s="83">
        <v>102</v>
      </c>
    </row>
    <row r="556" spans="2:6">
      <c r="B556" s="16" t="s">
        <v>1598</v>
      </c>
      <c r="C556" s="83">
        <v>1499</v>
      </c>
    </row>
    <row r="557" spans="2:6">
      <c r="B557" s="16" t="s">
        <v>1599</v>
      </c>
      <c r="C557" s="83">
        <v>1179654</v>
      </c>
    </row>
    <row r="558" spans="2:6" ht="14.65" thickBot="1">
      <c r="B558" s="17" t="s">
        <v>1600</v>
      </c>
      <c r="C558" s="84">
        <v>1470</v>
      </c>
    </row>
    <row r="559" spans="2:6">
      <c r="B559" s="29"/>
      <c r="C559" s="81"/>
    </row>
    <row r="560" spans="2:6">
      <c r="B560" t="s">
        <v>2001</v>
      </c>
    </row>
    <row r="562" spans="1:2">
      <c r="B562" t="s">
        <v>1990</v>
      </c>
    </row>
    <row r="563" spans="1:2">
      <c r="B563" t="s">
        <v>1991</v>
      </c>
    </row>
    <row r="565" spans="1:2">
      <c r="B565" t="s">
        <v>1992</v>
      </c>
    </row>
    <row r="566" spans="1:2">
      <c r="B566" t="s">
        <v>1993</v>
      </c>
    </row>
    <row r="568" spans="1:2">
      <c r="B568" t="s">
        <v>1994</v>
      </c>
    </row>
    <row r="569" spans="1:2">
      <c r="B569" t="s">
        <v>1995</v>
      </c>
    </row>
    <row r="570" spans="1:2">
      <c r="B570" t="s">
        <v>1996</v>
      </c>
    </row>
    <row r="571" spans="1:2">
      <c r="B571" t="s">
        <v>1997</v>
      </c>
    </row>
    <row r="573" spans="1:2">
      <c r="B573" t="s">
        <v>1998</v>
      </c>
    </row>
    <row r="574" spans="1:2">
      <c r="B574" t="s">
        <v>1999</v>
      </c>
    </row>
    <row r="576" spans="1:2">
      <c r="A576" s="9" t="s">
        <v>1846</v>
      </c>
      <c r="B576" s="24" t="s">
        <v>1843</v>
      </c>
    </row>
    <row r="577" spans="1:6" ht="14.65" thickBot="1">
      <c r="A577" s="9"/>
      <c r="B577" s="24"/>
    </row>
    <row r="578" spans="1:6" ht="14.65" thickBot="1">
      <c r="A578" s="9"/>
      <c r="B578" s="152" t="s">
        <v>31</v>
      </c>
      <c r="C578" s="153"/>
      <c r="E578" s="58" t="s">
        <v>1843</v>
      </c>
      <c r="F578" s="59" t="s">
        <v>1891</v>
      </c>
    </row>
    <row r="579" spans="1:6">
      <c r="A579" s="9"/>
      <c r="B579" s="28" t="s">
        <v>1588</v>
      </c>
      <c r="C579" s="82">
        <v>14313.103401360544</v>
      </c>
      <c r="E579" s="59" t="s">
        <v>2044</v>
      </c>
      <c r="F579" s="59">
        <v>512</v>
      </c>
    </row>
    <row r="580" spans="1:6">
      <c r="A580" s="9"/>
      <c r="B580" s="16" t="s">
        <v>1589</v>
      </c>
      <c r="C580" s="83">
        <v>185.64628456319574</v>
      </c>
      <c r="E580" s="59" t="s">
        <v>2045</v>
      </c>
      <c r="F580" s="59">
        <v>472</v>
      </c>
    </row>
    <row r="581" spans="1:6">
      <c r="A581" s="9"/>
      <c r="B581" s="16" t="s">
        <v>1590</v>
      </c>
      <c r="C581" s="83">
        <v>14235.5</v>
      </c>
      <c r="D581" s="89"/>
      <c r="E581" s="59" t="s">
        <v>2046</v>
      </c>
      <c r="F581" s="59">
        <v>486</v>
      </c>
    </row>
    <row r="582" spans="1:6">
      <c r="A582" s="9"/>
      <c r="B582" s="16" t="s">
        <v>1591</v>
      </c>
      <c r="C582" s="83">
        <v>9150</v>
      </c>
      <c r="E582" s="59" t="s">
        <v>1622</v>
      </c>
      <c r="F582" s="60">
        <v>1470</v>
      </c>
    </row>
    <row r="583" spans="1:6">
      <c r="A583" s="9"/>
      <c r="B583" s="16" t="s">
        <v>1592</v>
      </c>
      <c r="C583" s="83">
        <v>7117.7860440599779</v>
      </c>
    </row>
    <row r="584" spans="1:6">
      <c r="A584" s="9"/>
      <c r="B584" s="16" t="s">
        <v>1593</v>
      </c>
      <c r="C584" s="83">
        <v>50662878.16901499</v>
      </c>
    </row>
    <row r="585" spans="1:6">
      <c r="A585" s="9"/>
      <c r="B585" s="16" t="s">
        <v>1594</v>
      </c>
      <c r="C585" s="83">
        <v>-1.2149560995878794</v>
      </c>
    </row>
    <row r="586" spans="1:6">
      <c r="A586" s="9"/>
      <c r="B586" s="16" t="s">
        <v>1595</v>
      </c>
      <c r="C586" s="83">
        <v>1.8577807891132433E-2</v>
      </c>
    </row>
    <row r="587" spans="1:6">
      <c r="A587" s="9"/>
      <c r="B587" s="16" t="s">
        <v>1596</v>
      </c>
      <c r="C587" s="83">
        <v>24905</v>
      </c>
    </row>
    <row r="588" spans="1:6">
      <c r="A588" s="9"/>
      <c r="B588" s="16" t="s">
        <v>1597</v>
      </c>
      <c r="C588" s="83">
        <v>2094</v>
      </c>
    </row>
    <row r="589" spans="1:6">
      <c r="A589" s="9"/>
      <c r="B589" s="16" t="s">
        <v>1598</v>
      </c>
      <c r="C589" s="83">
        <v>26999</v>
      </c>
    </row>
    <row r="590" spans="1:6">
      <c r="A590" s="9"/>
      <c r="B590" s="16" t="s">
        <v>1599</v>
      </c>
      <c r="C590" s="83">
        <v>21040262</v>
      </c>
    </row>
    <row r="591" spans="1:6" ht="14.65" thickBot="1">
      <c r="A591" s="9"/>
      <c r="B591" s="17" t="s">
        <v>1600</v>
      </c>
      <c r="C591" s="84">
        <v>1470</v>
      </c>
    </row>
    <row r="592" spans="1:6">
      <c r="A592" s="9"/>
      <c r="B592" s="24"/>
    </row>
    <row r="593" spans="1:2">
      <c r="A593" s="9"/>
      <c r="B593" t="s">
        <v>2000</v>
      </c>
    </row>
    <row r="594" spans="1:2">
      <c r="A594" s="9"/>
    </row>
    <row r="595" spans="1:2">
      <c r="A595" s="9"/>
      <c r="B595" t="s">
        <v>2002</v>
      </c>
    </row>
    <row r="596" spans="1:2">
      <c r="A596" s="9"/>
      <c r="B596" t="s">
        <v>1991</v>
      </c>
    </row>
    <row r="597" spans="1:2">
      <c r="A597" s="9"/>
    </row>
    <row r="598" spans="1:2">
      <c r="A598" s="9"/>
      <c r="B598" t="s">
        <v>2003</v>
      </c>
    </row>
    <row r="599" spans="1:2">
      <c r="A599" s="9"/>
      <c r="B599" t="s">
        <v>2004</v>
      </c>
    </row>
    <row r="600" spans="1:2">
      <c r="A600" s="9"/>
    </row>
    <row r="601" spans="1:2">
      <c r="A601" s="9"/>
      <c r="B601" t="s">
        <v>2005</v>
      </c>
    </row>
    <row r="602" spans="1:2">
      <c r="A602" s="9"/>
      <c r="B602" t="s">
        <v>2006</v>
      </c>
    </row>
    <row r="603" spans="1:2">
      <c r="A603" s="9"/>
      <c r="B603" t="s">
        <v>2007</v>
      </c>
    </row>
    <row r="604" spans="1:2">
      <c r="A604" s="9"/>
    </row>
    <row r="605" spans="1:2">
      <c r="A605" s="9"/>
      <c r="B605" t="s">
        <v>2008</v>
      </c>
    </row>
    <row r="606" spans="1:2">
      <c r="A606" s="9"/>
      <c r="B606" s="24"/>
    </row>
    <row r="607" spans="1:2">
      <c r="A607" s="9" t="s">
        <v>1847</v>
      </c>
      <c r="B607" s="24" t="s">
        <v>1844</v>
      </c>
    </row>
    <row r="608" spans="1:2" ht="14.65" thickBot="1"/>
    <row r="609" spans="2:6" ht="14.65" thickBot="1">
      <c r="B609" s="152" t="s">
        <v>26</v>
      </c>
      <c r="C609" s="153"/>
      <c r="E609" s="58" t="s">
        <v>1900</v>
      </c>
      <c r="F609" s="59" t="s">
        <v>1899</v>
      </c>
    </row>
    <row r="610" spans="2:6">
      <c r="B610" s="28" t="s">
        <v>1588</v>
      </c>
      <c r="C610" s="82">
        <v>65.89115646258503</v>
      </c>
      <c r="E610" s="59" t="s">
        <v>1892</v>
      </c>
      <c r="F610" s="60">
        <v>173</v>
      </c>
    </row>
    <row r="611" spans="2:6">
      <c r="B611" s="16" t="s">
        <v>1589</v>
      </c>
      <c r="C611" s="83">
        <v>0.53023267020950848</v>
      </c>
      <c r="E611" s="59" t="s">
        <v>1893</v>
      </c>
      <c r="F611" s="60">
        <v>220</v>
      </c>
    </row>
    <row r="612" spans="2:6">
      <c r="B612" s="16" t="s">
        <v>1590</v>
      </c>
      <c r="C612" s="83">
        <v>66</v>
      </c>
      <c r="E612" s="59" t="s">
        <v>1894</v>
      </c>
      <c r="F612" s="60">
        <v>211</v>
      </c>
    </row>
    <row r="613" spans="2:6">
      <c r="B613" s="16" t="s">
        <v>1591</v>
      </c>
      <c r="C613" s="83">
        <v>66</v>
      </c>
      <c r="E613" s="59" t="s">
        <v>1895</v>
      </c>
      <c r="F613" s="60">
        <v>197</v>
      </c>
    </row>
    <row r="614" spans="2:6">
      <c r="B614" s="16" t="s">
        <v>1592</v>
      </c>
      <c r="C614" s="83">
        <v>20.329427593996169</v>
      </c>
      <c r="E614" s="59" t="s">
        <v>1896</v>
      </c>
      <c r="F614" s="60">
        <v>213</v>
      </c>
    </row>
    <row r="615" spans="2:6">
      <c r="B615" s="16" t="s">
        <v>1593</v>
      </c>
      <c r="C615" s="83">
        <v>413.28562629953285</v>
      </c>
      <c r="E615" s="59" t="s">
        <v>1897</v>
      </c>
      <c r="F615" s="60">
        <v>218</v>
      </c>
    </row>
    <row r="616" spans="2:6">
      <c r="B616" s="16" t="s">
        <v>1594</v>
      </c>
      <c r="C616" s="83">
        <v>-1.1963984562566001</v>
      </c>
      <c r="E616" s="59" t="s">
        <v>1898</v>
      </c>
      <c r="F616" s="60">
        <v>238</v>
      </c>
    </row>
    <row r="617" spans="2:6">
      <c r="B617" s="16" t="s">
        <v>1595</v>
      </c>
      <c r="C617" s="83">
        <v>-3.2310952900449011E-2</v>
      </c>
      <c r="E617" s="59" t="s">
        <v>1622</v>
      </c>
      <c r="F617" s="60">
        <v>1470</v>
      </c>
    </row>
    <row r="618" spans="2:6">
      <c r="B618" s="16" t="s">
        <v>1596</v>
      </c>
      <c r="C618" s="83">
        <v>70</v>
      </c>
    </row>
    <row r="619" spans="2:6">
      <c r="B619" s="16" t="s">
        <v>1597</v>
      </c>
      <c r="C619" s="83">
        <v>30</v>
      </c>
    </row>
    <row r="620" spans="2:6">
      <c r="B620" s="16" t="s">
        <v>1598</v>
      </c>
      <c r="C620" s="83">
        <v>100</v>
      </c>
    </row>
    <row r="621" spans="2:6">
      <c r="B621" s="16" t="s">
        <v>1599</v>
      </c>
      <c r="C621" s="83">
        <v>96860</v>
      </c>
    </row>
    <row r="622" spans="2:6" ht="14.65" thickBot="1">
      <c r="B622" s="17" t="s">
        <v>1600</v>
      </c>
      <c r="C622" s="84">
        <v>1470</v>
      </c>
    </row>
    <row r="624" spans="2:6">
      <c r="B624" t="s">
        <v>2009</v>
      </c>
    </row>
    <row r="626" spans="1:2">
      <c r="B626" t="s">
        <v>2010</v>
      </c>
    </row>
    <row r="627" spans="1:2">
      <c r="B627" t="s">
        <v>1991</v>
      </c>
    </row>
    <row r="629" spans="1:2">
      <c r="B629" t="s">
        <v>2011</v>
      </c>
    </row>
    <row r="630" spans="1:2">
      <c r="B630" t="s">
        <v>2004</v>
      </c>
    </row>
    <row r="632" spans="1:2">
      <c r="B632" t="s">
        <v>2012</v>
      </c>
    </row>
    <row r="633" spans="1:2">
      <c r="B633" t="s">
        <v>2013</v>
      </c>
    </row>
    <row r="634" spans="1:2">
      <c r="B634" t="s">
        <v>2014</v>
      </c>
    </row>
    <row r="635" spans="1:2">
      <c r="B635" t="s">
        <v>2015</v>
      </c>
    </row>
    <row r="637" spans="1:2">
      <c r="B637" t="s">
        <v>2016</v>
      </c>
    </row>
    <row r="639" spans="1:2">
      <c r="A639" s="9" t="s">
        <v>1922</v>
      </c>
      <c r="B639" t="s">
        <v>35</v>
      </c>
    </row>
    <row r="640" spans="1:2" ht="14.65" thickBot="1">
      <c r="A640" s="9"/>
    </row>
    <row r="641" spans="1:6" ht="14.65" thickBot="1">
      <c r="A641" s="9"/>
      <c r="B641" s="152" t="s">
        <v>35</v>
      </c>
      <c r="C641" s="153"/>
      <c r="E641" s="58" t="s">
        <v>1900</v>
      </c>
      <c r="F641" s="59" t="s">
        <v>2018</v>
      </c>
    </row>
    <row r="642" spans="1:6">
      <c r="A642" s="9"/>
      <c r="B642" s="28" t="s">
        <v>1588</v>
      </c>
      <c r="C642" s="90">
        <v>2.7122448979591836</v>
      </c>
      <c r="E642" s="60">
        <v>1</v>
      </c>
      <c r="F642" s="60">
        <v>276</v>
      </c>
    </row>
    <row r="643" spans="1:6">
      <c r="A643" s="9"/>
      <c r="B643" s="16" t="s">
        <v>1589</v>
      </c>
      <c r="C643" s="91">
        <v>2.8200118879924883E-2</v>
      </c>
      <c r="E643" s="60">
        <v>2</v>
      </c>
      <c r="F643" s="60">
        <v>303</v>
      </c>
    </row>
    <row r="644" spans="1:6">
      <c r="A644" s="9"/>
      <c r="B644" s="16" t="s">
        <v>1590</v>
      </c>
      <c r="C644" s="91">
        <v>3</v>
      </c>
      <c r="E644" s="60">
        <v>3</v>
      </c>
      <c r="F644" s="60">
        <v>459</v>
      </c>
    </row>
    <row r="645" spans="1:6">
      <c r="A645" s="9"/>
      <c r="B645" s="16" t="s">
        <v>1591</v>
      </c>
      <c r="C645" s="91">
        <v>3</v>
      </c>
      <c r="E645" s="60">
        <v>4</v>
      </c>
      <c r="F645" s="60">
        <v>432</v>
      </c>
    </row>
    <row r="646" spans="1:6">
      <c r="A646" s="9"/>
      <c r="B646" s="16" t="s">
        <v>1592</v>
      </c>
      <c r="C646" s="91">
        <v>1.0812088864403524</v>
      </c>
      <c r="E646" s="59" t="s">
        <v>1622</v>
      </c>
      <c r="F646" s="60">
        <v>1470</v>
      </c>
    </row>
    <row r="647" spans="1:6">
      <c r="A647" s="9"/>
      <c r="B647" s="16" t="s">
        <v>1593</v>
      </c>
      <c r="C647" s="91">
        <v>1.1690126561175871</v>
      </c>
    </row>
    <row r="648" spans="1:6">
      <c r="A648" s="9"/>
      <c r="B648" s="16" t="s">
        <v>1594</v>
      </c>
      <c r="C648" s="91">
        <v>-1.184813981868917</v>
      </c>
    </row>
    <row r="649" spans="1:6">
      <c r="A649" s="9"/>
      <c r="B649" s="16" t="s">
        <v>1595</v>
      </c>
      <c r="C649" s="91">
        <v>-0.3028275651707163</v>
      </c>
    </row>
    <row r="650" spans="1:6">
      <c r="A650" s="9"/>
      <c r="B650" s="16" t="s">
        <v>1596</v>
      </c>
      <c r="C650" s="91">
        <v>3</v>
      </c>
    </row>
    <row r="651" spans="1:6">
      <c r="A651" s="9"/>
      <c r="B651" s="16" t="s">
        <v>1597</v>
      </c>
      <c r="C651" s="91">
        <v>1</v>
      </c>
    </row>
    <row r="652" spans="1:6">
      <c r="A652" s="9"/>
      <c r="B652" s="16" t="s">
        <v>1598</v>
      </c>
      <c r="C652" s="91">
        <v>4</v>
      </c>
    </row>
    <row r="653" spans="1:6">
      <c r="A653" s="9"/>
      <c r="B653" s="16" t="s">
        <v>1599</v>
      </c>
      <c r="C653" s="91">
        <v>3987</v>
      </c>
    </row>
    <row r="654" spans="1:6" ht="14.65" thickBot="1">
      <c r="A654" s="9"/>
      <c r="B654" s="17" t="s">
        <v>1600</v>
      </c>
      <c r="C654" s="92">
        <v>1470</v>
      </c>
    </row>
    <row r="655" spans="1:6">
      <c r="A655" s="9"/>
    </row>
    <row r="656" spans="1:6">
      <c r="A656" s="9"/>
      <c r="B656" t="s">
        <v>2019</v>
      </c>
    </row>
    <row r="657" spans="1:2">
      <c r="A657" s="9"/>
    </row>
    <row r="658" spans="1:2">
      <c r="A658" s="9"/>
      <c r="B658" t="s">
        <v>2020</v>
      </c>
    </row>
    <row r="659" spans="1:2">
      <c r="A659" s="9"/>
      <c r="B659" t="s">
        <v>2021</v>
      </c>
    </row>
    <row r="660" spans="1:2">
      <c r="A660" s="9"/>
    </row>
    <row r="661" spans="1:2">
      <c r="A661" s="9"/>
      <c r="B661" t="s">
        <v>2022</v>
      </c>
    </row>
    <row r="662" spans="1:2">
      <c r="A662" s="9"/>
      <c r="B662" t="s">
        <v>2023</v>
      </c>
    </row>
    <row r="663" spans="1:2">
      <c r="A663" s="9"/>
    </row>
    <row r="664" spans="1:2">
      <c r="A664" s="9"/>
      <c r="B664" t="s">
        <v>2024</v>
      </c>
    </row>
    <row r="665" spans="1:2">
      <c r="A665" s="9"/>
      <c r="B665" t="s">
        <v>2025</v>
      </c>
    </row>
    <row r="666" spans="1:2">
      <c r="A666" s="9"/>
      <c r="B666" t="s">
        <v>2026</v>
      </c>
    </row>
    <row r="667" spans="1:2">
      <c r="A667" s="9"/>
      <c r="B667" t="s">
        <v>2027</v>
      </c>
    </row>
    <row r="668" spans="1:2">
      <c r="A668" s="9"/>
    </row>
    <row r="669" spans="1:2">
      <c r="A669" s="9"/>
      <c r="B669" t="s">
        <v>1860</v>
      </c>
    </row>
    <row r="670" spans="1:2">
      <c r="A670" s="9"/>
      <c r="B670" t="s">
        <v>2028</v>
      </c>
    </row>
    <row r="671" spans="1:2">
      <c r="A671" s="9"/>
    </row>
    <row r="672" spans="1:2">
      <c r="A672" s="9"/>
    </row>
    <row r="673" spans="1:6">
      <c r="A673" s="9" t="s">
        <v>1923</v>
      </c>
      <c r="B673" t="s">
        <v>33</v>
      </c>
    </row>
    <row r="674" spans="1:6" ht="14.65" thickBot="1">
      <c r="A674" s="9"/>
    </row>
    <row r="675" spans="1:6" ht="14.65" thickBot="1">
      <c r="B675" s="152" t="s">
        <v>33</v>
      </c>
      <c r="C675" s="153"/>
      <c r="E675" s="58" t="s">
        <v>33</v>
      </c>
      <c r="F675" s="59" t="s">
        <v>2017</v>
      </c>
    </row>
    <row r="676" spans="1:6">
      <c r="B676" s="28" t="s">
        <v>1588</v>
      </c>
      <c r="C676" s="90">
        <v>15.209523809523809</v>
      </c>
      <c r="E676" s="60">
        <v>11</v>
      </c>
      <c r="F676" s="60">
        <v>210</v>
      </c>
    </row>
    <row r="677" spans="1:6">
      <c r="B677" s="16" t="s">
        <v>1589</v>
      </c>
      <c r="C677" s="91">
        <v>9.5458592686319538E-2</v>
      </c>
      <c r="E677" s="60">
        <v>12</v>
      </c>
      <c r="F677" s="60">
        <v>198</v>
      </c>
    </row>
    <row r="678" spans="1:6">
      <c r="B678" s="16" t="s">
        <v>1590</v>
      </c>
      <c r="C678" s="91">
        <v>14</v>
      </c>
      <c r="E678" s="60">
        <v>13</v>
      </c>
      <c r="F678" s="60">
        <v>209</v>
      </c>
    </row>
    <row r="679" spans="1:6">
      <c r="B679" s="16" t="s">
        <v>1591</v>
      </c>
      <c r="C679" s="91">
        <v>11</v>
      </c>
      <c r="E679" s="60">
        <v>14</v>
      </c>
      <c r="F679" s="60">
        <v>201</v>
      </c>
    </row>
    <row r="680" spans="1:6">
      <c r="B680" s="16" t="s">
        <v>1592</v>
      </c>
      <c r="C680" s="91">
        <v>3.6599377165396416</v>
      </c>
      <c r="E680" s="60">
        <v>15</v>
      </c>
      <c r="F680" s="60">
        <v>101</v>
      </c>
    </row>
    <row r="681" spans="1:6">
      <c r="B681" s="16" t="s">
        <v>1593</v>
      </c>
      <c r="C681" s="91">
        <v>13.395144088949404</v>
      </c>
      <c r="E681" s="60">
        <v>16</v>
      </c>
      <c r="F681" s="60">
        <v>78</v>
      </c>
    </row>
    <row r="682" spans="1:6">
      <c r="B682" s="16" t="s">
        <v>1594</v>
      </c>
      <c r="C682" s="91">
        <v>-0.30059822209053211</v>
      </c>
      <c r="E682" s="60">
        <v>17</v>
      </c>
      <c r="F682" s="60">
        <v>82</v>
      </c>
    </row>
    <row r="683" spans="1:6">
      <c r="B683" s="16" t="s">
        <v>1595</v>
      </c>
      <c r="C683" s="91">
        <v>0.82112797557809436</v>
      </c>
      <c r="E683" s="60">
        <v>18</v>
      </c>
      <c r="F683" s="60">
        <v>89</v>
      </c>
    </row>
    <row r="684" spans="1:6">
      <c r="B684" s="16" t="s">
        <v>1596</v>
      </c>
      <c r="C684" s="91">
        <v>14</v>
      </c>
      <c r="E684" s="60">
        <v>19</v>
      </c>
      <c r="F684" s="60">
        <v>76</v>
      </c>
    </row>
    <row r="685" spans="1:6">
      <c r="B685" s="16" t="s">
        <v>1597</v>
      </c>
      <c r="C685" s="91">
        <v>11</v>
      </c>
      <c r="E685" s="60">
        <v>20</v>
      </c>
      <c r="F685" s="60">
        <v>55</v>
      </c>
    </row>
    <row r="686" spans="1:6">
      <c r="B686" s="16" t="s">
        <v>1598</v>
      </c>
      <c r="C686" s="91">
        <v>25</v>
      </c>
      <c r="E686" s="60">
        <v>21</v>
      </c>
      <c r="F686" s="60">
        <v>48</v>
      </c>
    </row>
    <row r="687" spans="1:6">
      <c r="B687" s="16" t="s">
        <v>1599</v>
      </c>
      <c r="C687" s="91">
        <v>22358</v>
      </c>
      <c r="E687" s="60">
        <v>22</v>
      </c>
      <c r="F687" s="60">
        <v>56</v>
      </c>
    </row>
    <row r="688" spans="1:6" ht="14.65" thickBot="1">
      <c r="B688" s="17" t="s">
        <v>1600</v>
      </c>
      <c r="C688" s="92">
        <v>1470</v>
      </c>
      <c r="E688" s="60">
        <v>23</v>
      </c>
      <c r="F688" s="60">
        <v>28</v>
      </c>
    </row>
    <row r="689" spans="2:6">
      <c r="E689" s="60">
        <v>24</v>
      </c>
      <c r="F689" s="60">
        <v>21</v>
      </c>
    </row>
    <row r="690" spans="2:6">
      <c r="E690" s="60">
        <v>25</v>
      </c>
      <c r="F690" s="60">
        <v>18</v>
      </c>
    </row>
    <row r="691" spans="2:6">
      <c r="E691" s="59" t="s">
        <v>1622</v>
      </c>
      <c r="F691" s="60">
        <v>1470</v>
      </c>
    </row>
    <row r="693" spans="2:6">
      <c r="B693" t="s">
        <v>2029</v>
      </c>
    </row>
    <row r="695" spans="2:6">
      <c r="B695" t="s">
        <v>2030</v>
      </c>
    </row>
    <row r="696" spans="2:6">
      <c r="B696" t="s">
        <v>1991</v>
      </c>
    </row>
    <row r="698" spans="2:6">
      <c r="B698" t="s">
        <v>2031</v>
      </c>
    </row>
    <row r="700" spans="2:6">
      <c r="B700" t="s">
        <v>2032</v>
      </c>
    </row>
    <row r="701" spans="2:6">
      <c r="B701" t="s">
        <v>2033</v>
      </c>
    </row>
    <row r="702" spans="2:6">
      <c r="B702" t="s">
        <v>2034</v>
      </c>
    </row>
    <row r="704" spans="2:6">
      <c r="B704" t="s">
        <v>2035</v>
      </c>
    </row>
    <row r="705" spans="2:2">
      <c r="B705" t="s">
        <v>2036</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60"/>
  <sheetViews>
    <sheetView showGridLines="0" topLeftCell="J120" zoomScale="85" zoomScaleNormal="85" workbookViewId="0">
      <selection activeCell="V155" sqref="V155"/>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0" t="s">
        <v>1708</v>
      </c>
      <c r="C2" s="51"/>
      <c r="D2" s="51"/>
      <c r="E2" s="51"/>
      <c r="F2" s="51"/>
      <c r="G2" s="51"/>
      <c r="H2" s="51"/>
      <c r="I2" s="51"/>
      <c r="J2" s="51"/>
      <c r="K2" s="51"/>
      <c r="L2" s="51"/>
      <c r="M2" s="51"/>
      <c r="N2" s="51"/>
      <c r="O2" s="51"/>
      <c r="P2" s="51"/>
      <c r="Q2" s="51"/>
      <c r="R2" s="51"/>
      <c r="S2" s="51"/>
      <c r="T2" s="51"/>
      <c r="U2" s="51"/>
      <c r="V2" s="51"/>
      <c r="W2" s="51"/>
      <c r="X2" s="51"/>
      <c r="Y2" s="51"/>
      <c r="Z2" s="51"/>
    </row>
    <row r="4" spans="1:26">
      <c r="B4" t="s">
        <v>2057</v>
      </c>
    </row>
    <row r="6" spans="1:26">
      <c r="B6" t="s">
        <v>2053</v>
      </c>
    </row>
    <row r="7" spans="1:26">
      <c r="A7" s="101" t="s">
        <v>2052</v>
      </c>
      <c r="B7" t="s">
        <v>2056</v>
      </c>
    </row>
    <row r="8" spans="1:26">
      <c r="A8" s="101" t="s">
        <v>2052</v>
      </c>
      <c r="B8" t="s">
        <v>2055</v>
      </c>
    </row>
    <row r="9" spans="1:26">
      <c r="A9" s="101" t="s">
        <v>2052</v>
      </c>
      <c r="B9" t="s">
        <v>2054</v>
      </c>
    </row>
    <row r="10" spans="1:26">
      <c r="A10" s="101"/>
    </row>
    <row r="11" spans="1:26">
      <c r="A11" s="101"/>
      <c r="B11" t="s">
        <v>2058</v>
      </c>
    </row>
    <row r="12" spans="1:26" ht="14.65" thickBot="1"/>
    <row r="13" spans="1:26">
      <c r="A13" s="9"/>
      <c r="B13" s="102" t="s">
        <v>2047</v>
      </c>
      <c r="C13" s="105" t="s">
        <v>2059</v>
      </c>
    </row>
    <row r="14" spans="1:26">
      <c r="A14" s="9"/>
      <c r="B14" s="103" t="s">
        <v>2048</v>
      </c>
      <c r="C14" s="106" t="s">
        <v>2060</v>
      </c>
    </row>
    <row r="15" spans="1:26" ht="14.65" thickBot="1">
      <c r="A15" s="9"/>
      <c r="B15" s="104" t="s">
        <v>2049</v>
      </c>
      <c r="C15" s="107" t="s">
        <v>2061</v>
      </c>
    </row>
    <row r="16" spans="1:26">
      <c r="B16" s="96" t="s">
        <v>2112</v>
      </c>
    </row>
    <row r="17" spans="1:9">
      <c r="B17" s="96" t="s">
        <v>2062</v>
      </c>
    </row>
    <row r="18" spans="1:9">
      <c r="B18" s="96"/>
    </row>
    <row r="19" spans="1:9">
      <c r="B19" t="s">
        <v>2063</v>
      </c>
    </row>
    <row r="20" spans="1:9">
      <c r="B20" s="96"/>
    </row>
    <row r="21" spans="1:9">
      <c r="A21" s="9" t="s">
        <v>1639</v>
      </c>
      <c r="B21" s="24" t="s">
        <v>2047</v>
      </c>
    </row>
    <row r="23" spans="1:9">
      <c r="A23" s="9"/>
      <c r="B23" t="s">
        <v>2077</v>
      </c>
      <c r="G23" s="9"/>
    </row>
    <row r="25" spans="1:9">
      <c r="A25" s="101" t="s">
        <v>2052</v>
      </c>
      <c r="B25" t="s">
        <v>1721</v>
      </c>
      <c r="G25" s="101" t="s">
        <v>2052</v>
      </c>
      <c r="H25" t="s">
        <v>2080</v>
      </c>
    </row>
    <row r="26" spans="1:9" ht="14.65" thickBot="1"/>
    <row r="27" spans="1:9" ht="14.65" thickBot="1">
      <c r="B27" s="97" t="s">
        <v>2050</v>
      </c>
      <c r="C27" s="108">
        <v>0.68038053579119717</v>
      </c>
      <c r="H27" s="97" t="s">
        <v>2050</v>
      </c>
      <c r="I27" s="108">
        <f>T154</f>
        <v>0.62813315526824764</v>
      </c>
    </row>
    <row r="28" spans="1:9">
      <c r="B28" s="57"/>
      <c r="H28" s="57"/>
    </row>
    <row r="29" spans="1:9">
      <c r="B29" s="57" t="s">
        <v>2064</v>
      </c>
      <c r="H29" s="57" t="s">
        <v>2108</v>
      </c>
    </row>
    <row r="30" spans="1:9">
      <c r="B30" t="s">
        <v>2065</v>
      </c>
      <c r="H30" t="s">
        <v>2109</v>
      </c>
    </row>
    <row r="32" spans="1:9">
      <c r="A32" s="101" t="s">
        <v>2052</v>
      </c>
      <c r="B32" t="s">
        <v>1722</v>
      </c>
      <c r="G32" s="101" t="s">
        <v>2052</v>
      </c>
      <c r="H32" t="s">
        <v>2081</v>
      </c>
    </row>
    <row r="33" spans="1:9" ht="14.65" thickBot="1">
      <c r="B33" s="57"/>
    </row>
    <row r="34" spans="1:9" ht="14.65" thickBot="1">
      <c r="B34" s="97" t="s">
        <v>2050</v>
      </c>
      <c r="C34" s="108">
        <f>K145</f>
        <v>0.95029991347985387</v>
      </c>
      <c r="D34" s="57"/>
      <c r="H34" s="97" t="s">
        <v>2050</v>
      </c>
      <c r="I34" s="108">
        <f>V155</f>
        <v>0.75875373661346157</v>
      </c>
    </row>
    <row r="35" spans="1:9">
      <c r="B35" s="29"/>
      <c r="C35" s="100"/>
      <c r="H35" s="57"/>
    </row>
    <row r="36" spans="1:9">
      <c r="B36" t="s">
        <v>2067</v>
      </c>
      <c r="C36" s="100"/>
      <c r="H36" s="57" t="s">
        <v>2110</v>
      </c>
    </row>
    <row r="37" spans="1:9">
      <c r="B37" t="s">
        <v>2066</v>
      </c>
      <c r="C37" s="100"/>
      <c r="H37" t="s">
        <v>2111</v>
      </c>
    </row>
    <row r="38" spans="1:9">
      <c r="C38" s="100"/>
    </row>
    <row r="39" spans="1:9">
      <c r="A39" s="101" t="s">
        <v>2052</v>
      </c>
      <c r="B39" t="s">
        <v>1723</v>
      </c>
      <c r="G39" s="101" t="s">
        <v>2052</v>
      </c>
      <c r="H39" t="s">
        <v>2082</v>
      </c>
    </row>
    <row r="40" spans="1:9" ht="14.65" thickBot="1">
      <c r="B40" s="57"/>
    </row>
    <row r="41" spans="1:9" ht="14.65" thickBot="1">
      <c r="B41" s="97" t="s">
        <v>2050</v>
      </c>
      <c r="C41" s="108">
        <f>K152</f>
        <v>0.78220780453627925</v>
      </c>
      <c r="H41" s="97" t="s">
        <v>2050</v>
      </c>
      <c r="I41" s="108">
        <f>V156</f>
        <v>0.61840886521760363</v>
      </c>
    </row>
    <row r="42" spans="1:9">
      <c r="B42" s="29"/>
      <c r="C42" s="100"/>
      <c r="H42" s="57"/>
    </row>
    <row r="43" spans="1:9">
      <c r="B43" t="s">
        <v>2068</v>
      </c>
      <c r="C43" s="100"/>
      <c r="H43" s="57" t="s">
        <v>2113</v>
      </c>
    </row>
    <row r="44" spans="1:9">
      <c r="B44" t="s">
        <v>2069</v>
      </c>
      <c r="C44" s="100"/>
      <c r="H44" t="s">
        <v>2114</v>
      </c>
    </row>
    <row r="45" spans="1:9">
      <c r="B45" t="s">
        <v>2070</v>
      </c>
      <c r="C45" s="100"/>
      <c r="H45" t="s">
        <v>2115</v>
      </c>
    </row>
    <row r="46" spans="1:9">
      <c r="C46" s="100"/>
    </row>
    <row r="47" spans="1:9">
      <c r="A47" s="101" t="s">
        <v>2052</v>
      </c>
      <c r="B47" t="s">
        <v>1724</v>
      </c>
      <c r="G47" s="101" t="s">
        <v>2052</v>
      </c>
      <c r="H47" t="s">
        <v>2083</v>
      </c>
    </row>
    <row r="48" spans="1:9" ht="14.65" thickBot="1">
      <c r="B48" s="57"/>
    </row>
    <row r="49" spans="1:9" ht="14.65" thickBot="1">
      <c r="B49" s="97" t="s">
        <v>2050</v>
      </c>
      <c r="C49" s="108">
        <f>M152</f>
        <v>0.77289324625435563</v>
      </c>
      <c r="H49" s="97" t="s">
        <v>2050</v>
      </c>
      <c r="I49" s="108">
        <f>V157</f>
        <v>0.76921242510069932</v>
      </c>
    </row>
    <row r="50" spans="1:9">
      <c r="B50" s="96"/>
      <c r="H50" s="57"/>
    </row>
    <row r="51" spans="1:9">
      <c r="B51" t="s">
        <v>2071</v>
      </c>
      <c r="H51" s="57" t="s">
        <v>2116</v>
      </c>
    </row>
    <row r="52" spans="1:9">
      <c r="B52" t="s">
        <v>2072</v>
      </c>
      <c r="H52" t="s">
        <v>2117</v>
      </c>
    </row>
    <row r="53" spans="1:9">
      <c r="B53" t="s">
        <v>2073</v>
      </c>
    </row>
    <row r="54" spans="1:9">
      <c r="B54" s="96"/>
    </row>
    <row r="55" spans="1:9">
      <c r="A55" s="101" t="s">
        <v>2052</v>
      </c>
      <c r="B55" t="s">
        <v>2079</v>
      </c>
      <c r="G55" s="101" t="s">
        <v>2052</v>
      </c>
      <c r="H55" t="s">
        <v>2091</v>
      </c>
    </row>
    <row r="56" spans="1:9" ht="14.65" thickBot="1">
      <c r="B56" s="57"/>
    </row>
    <row r="57" spans="1:9" ht="14.65" thickBot="1">
      <c r="B57" s="97" t="s">
        <v>2050</v>
      </c>
      <c r="C57" s="108">
        <f>P149</f>
        <v>0.7735499964012662</v>
      </c>
      <c r="H57" s="97" t="s">
        <v>2050</v>
      </c>
      <c r="I57" s="110">
        <f>W157</f>
        <v>0.7143647616385902</v>
      </c>
    </row>
    <row r="58" spans="1:9">
      <c r="B58" s="96"/>
      <c r="H58" s="57"/>
    </row>
    <row r="59" spans="1:9">
      <c r="B59" t="s">
        <v>2104</v>
      </c>
      <c r="H59" s="57" t="s">
        <v>2118</v>
      </c>
    </row>
    <row r="60" spans="1:9">
      <c r="B60" t="s">
        <v>2105</v>
      </c>
      <c r="H60" t="s">
        <v>2119</v>
      </c>
    </row>
    <row r="61" spans="1:9">
      <c r="B61" t="s">
        <v>2106</v>
      </c>
    </row>
    <row r="62" spans="1:9">
      <c r="B62" t="s">
        <v>2107</v>
      </c>
    </row>
    <row r="64" spans="1:9">
      <c r="A64" s="9" t="s">
        <v>1641</v>
      </c>
      <c r="B64" s="24" t="s">
        <v>2048</v>
      </c>
    </row>
    <row r="66" spans="1:9">
      <c r="B66" t="s">
        <v>2078</v>
      </c>
    </row>
    <row r="68" spans="1:9">
      <c r="A68" s="101" t="s">
        <v>2052</v>
      </c>
      <c r="B68" t="s">
        <v>2074</v>
      </c>
      <c r="G68" s="101" t="s">
        <v>2052</v>
      </c>
      <c r="H68" t="s">
        <v>2085</v>
      </c>
    </row>
    <row r="69" spans="1:9" ht="14.65" thickBot="1"/>
    <row r="70" spans="1:9" ht="14.65" thickBot="1">
      <c r="B70" s="97" t="s">
        <v>2050</v>
      </c>
      <c r="C70" s="108">
        <f>D145</f>
        <v>0.4978545669265807</v>
      </c>
      <c r="H70" s="97" t="s">
        <v>2050</v>
      </c>
      <c r="I70" s="108">
        <f>T156</f>
        <v>0.40485775850256001</v>
      </c>
    </row>
    <row r="71" spans="1:9">
      <c r="B71" s="57"/>
    </row>
    <row r="72" spans="1:9">
      <c r="B72" s="57" t="s">
        <v>2120</v>
      </c>
      <c r="H72" t="s">
        <v>2123</v>
      </c>
    </row>
    <row r="73" spans="1:9">
      <c r="B73" s="57" t="s">
        <v>2121</v>
      </c>
      <c r="H73" t="s">
        <v>2124</v>
      </c>
    </row>
    <row r="74" spans="1:9">
      <c r="B74" s="57" t="s">
        <v>2122</v>
      </c>
      <c r="H74" t="s">
        <v>2125</v>
      </c>
    </row>
    <row r="75" spans="1:9">
      <c r="B75" s="57"/>
    </row>
    <row r="76" spans="1:9">
      <c r="A76" s="101" t="s">
        <v>2052</v>
      </c>
      <c r="B76" t="s">
        <v>2075</v>
      </c>
      <c r="G76" s="101" t="s">
        <v>2052</v>
      </c>
      <c r="H76" t="s">
        <v>2086</v>
      </c>
    </row>
    <row r="77" spans="1:9" ht="14.65" thickBot="1"/>
    <row r="78" spans="1:9" ht="14.65" thickBot="1">
      <c r="B78" s="97" t="s">
        <v>2050</v>
      </c>
      <c r="C78" s="108">
        <f>D143</f>
        <v>0.50960422843238773</v>
      </c>
      <c r="H78" s="97" t="s">
        <v>2050</v>
      </c>
      <c r="I78" s="134">
        <f>T157</f>
        <v>0.45918839708314385</v>
      </c>
    </row>
    <row r="79" spans="1:9">
      <c r="B79" s="96"/>
    </row>
    <row r="80" spans="1:9">
      <c r="B80" t="s">
        <v>2126</v>
      </c>
    </row>
    <row r="81" spans="1:9">
      <c r="B81" t="s">
        <v>2127</v>
      </c>
      <c r="G81" s="101" t="s">
        <v>2052</v>
      </c>
      <c r="H81" t="s">
        <v>2087</v>
      </c>
    </row>
    <row r="82" spans="1:9" ht="14.65" thickBot="1">
      <c r="B82" s="96"/>
    </row>
    <row r="83" spans="1:9" ht="14.65" thickBot="1">
      <c r="A83" s="101" t="s">
        <v>2052</v>
      </c>
      <c r="B83" t="s">
        <v>2076</v>
      </c>
      <c r="H83" s="97" t="s">
        <v>2050</v>
      </c>
      <c r="I83" s="134">
        <f>W156</f>
        <v>0.54805624769951655</v>
      </c>
    </row>
    <row r="84" spans="1:9" ht="14.65" thickBot="1"/>
    <row r="85" spans="1:9" ht="14.65" thickBot="1">
      <c r="B85" s="97" t="s">
        <v>2050</v>
      </c>
      <c r="C85" s="108">
        <f>K154</f>
        <v>0.53473868737563512</v>
      </c>
    </row>
    <row r="86" spans="1:9">
      <c r="B86" s="96"/>
    </row>
    <row r="87" spans="1:9">
      <c r="B87" t="s">
        <v>2128</v>
      </c>
    </row>
    <row r="89" spans="1:9">
      <c r="A89" s="101" t="s">
        <v>2052</v>
      </c>
      <c r="B89" t="s">
        <v>2084</v>
      </c>
    </row>
    <row r="90" spans="1:9" ht="14.65" thickBot="1"/>
    <row r="91" spans="1:9" ht="14.65" thickBot="1">
      <c r="B91" s="97" t="s">
        <v>2050</v>
      </c>
      <c r="C91" s="108">
        <f>M154</f>
        <v>0.51428482573319634</v>
      </c>
    </row>
    <row r="92" spans="1:9">
      <c r="B92" s="96"/>
    </row>
    <row r="93" spans="1:9">
      <c r="B93" t="s">
        <v>2129</v>
      </c>
    </row>
    <row r="94" spans="1:9">
      <c r="B94" t="s">
        <v>2130</v>
      </c>
    </row>
    <row r="95" spans="1:9">
      <c r="B95" t="s">
        <v>2131</v>
      </c>
    </row>
    <row r="97" spans="1:9">
      <c r="A97" s="101" t="s">
        <v>2052</v>
      </c>
      <c r="B97" t="s">
        <v>2088</v>
      </c>
    </row>
    <row r="98" spans="1:9" ht="14.65" thickBot="1"/>
    <row r="99" spans="1:9" ht="14.65" thickBot="1">
      <c r="B99" s="97" t="s">
        <v>2050</v>
      </c>
      <c r="C99" s="108">
        <f>X157</f>
        <v>0.51022363577881047</v>
      </c>
    </row>
    <row r="100" spans="1:9">
      <c r="B100" s="96"/>
    </row>
    <row r="101" spans="1:9">
      <c r="B101" s="57" t="s">
        <v>2132</v>
      </c>
    </row>
    <row r="102" spans="1:9">
      <c r="B102" t="s">
        <v>2114</v>
      </c>
    </row>
    <row r="103" spans="1:9">
      <c r="B103" t="s">
        <v>2133</v>
      </c>
    </row>
    <row r="105" spans="1:9">
      <c r="B105" s="96"/>
    </row>
    <row r="106" spans="1:9">
      <c r="A106" s="9" t="s">
        <v>1647</v>
      </c>
      <c r="B106" s="24" t="s">
        <v>2090</v>
      </c>
    </row>
    <row r="107" spans="1:9">
      <c r="B107" s="96"/>
    </row>
    <row r="108" spans="1:9">
      <c r="B108" t="s">
        <v>2089</v>
      </c>
    </row>
    <row r="109" spans="1:9">
      <c r="B109" s="96"/>
    </row>
    <row r="110" spans="1:9">
      <c r="A110" s="101" t="s">
        <v>2052</v>
      </c>
      <c r="G110" s="101" t="s">
        <v>2052</v>
      </c>
    </row>
    <row r="111" spans="1:9" ht="14.65" thickBot="1"/>
    <row r="112" spans="1:9" ht="14.65" thickBot="1">
      <c r="B112" s="97" t="s">
        <v>2050</v>
      </c>
      <c r="C112" s="109" t="e">
        <f>#REF!</f>
        <v>#REF!</v>
      </c>
      <c r="H112" s="97" t="s">
        <v>2050</v>
      </c>
      <c r="I112" s="109" t="e">
        <f>#REF!</f>
        <v>#REF!</v>
      </c>
    </row>
    <row r="113" spans="1:9">
      <c r="B113" s="96"/>
    </row>
    <row r="114" spans="1:9">
      <c r="A114" s="101" t="s">
        <v>2052</v>
      </c>
      <c r="G114" s="101" t="s">
        <v>2052</v>
      </c>
    </row>
    <row r="115" spans="1:9" ht="14.65" thickBot="1"/>
    <row r="116" spans="1:9" ht="14.65" thickBot="1">
      <c r="B116" s="97" t="s">
        <v>2050</v>
      </c>
      <c r="C116" s="109">
        <f>K166</f>
        <v>0</v>
      </c>
      <c r="H116" s="97" t="s">
        <v>2050</v>
      </c>
      <c r="I116" s="109">
        <f>Q166</f>
        <v>0</v>
      </c>
    </row>
    <row r="117" spans="1:9">
      <c r="B117" s="96"/>
    </row>
    <row r="118" spans="1:9">
      <c r="A118" s="101" t="s">
        <v>2052</v>
      </c>
      <c r="G118" s="101" t="s">
        <v>2052</v>
      </c>
    </row>
    <row r="119" spans="1:9" ht="14.65" thickBot="1"/>
    <row r="120" spans="1:9" ht="14.65" thickBot="1">
      <c r="B120" s="97" t="s">
        <v>2050</v>
      </c>
      <c r="C120" s="109">
        <f>K170</f>
        <v>0</v>
      </c>
      <c r="H120" s="97" t="s">
        <v>2050</v>
      </c>
      <c r="I120" s="109">
        <f>Q170</f>
        <v>0</v>
      </c>
    </row>
    <row r="121" spans="1:9">
      <c r="B121" s="96"/>
    </row>
    <row r="122" spans="1:9">
      <c r="B122" s="96"/>
    </row>
    <row r="123" spans="1:9">
      <c r="A123" s="101" t="s">
        <v>2052</v>
      </c>
      <c r="G123" s="101" t="s">
        <v>2052</v>
      </c>
    </row>
    <row r="124" spans="1:9" ht="14.65" thickBot="1"/>
    <row r="125" spans="1:9" ht="14.65" thickBot="1">
      <c r="B125" s="97" t="s">
        <v>2050</v>
      </c>
      <c r="C125" s="109">
        <f>K175</f>
        <v>0</v>
      </c>
      <c r="H125" s="97" t="s">
        <v>2050</v>
      </c>
      <c r="I125" s="109">
        <f>Q175</f>
        <v>0</v>
      </c>
    </row>
    <row r="126" spans="1:9">
      <c r="B126" s="96"/>
    </row>
    <row r="127" spans="1:9">
      <c r="B127" s="96"/>
    </row>
    <row r="128" spans="1:9">
      <c r="B128" s="96"/>
    </row>
    <row r="129" spans="2:25">
      <c r="B129" s="96"/>
    </row>
    <row r="130" spans="2:25">
      <c r="B130" s="96"/>
    </row>
    <row r="131" spans="2:25">
      <c r="B131" s="96"/>
    </row>
    <row r="132" spans="2:25">
      <c r="B132" s="96"/>
    </row>
    <row r="133" spans="2:25" ht="14.65" thickBot="1">
      <c r="B133" s="96"/>
    </row>
    <row r="134" spans="2:25" ht="14.65" thickBot="1">
      <c r="B134" s="52"/>
      <c r="C134" s="45" t="s">
        <v>13</v>
      </c>
      <c r="D134" s="53" t="s">
        <v>16</v>
      </c>
      <c r="E134" s="53" t="s">
        <v>17</v>
      </c>
      <c r="F134" s="53" t="s">
        <v>21</v>
      </c>
      <c r="G134" s="53" t="s">
        <v>22</v>
      </c>
      <c r="H134" s="53" t="s">
        <v>25</v>
      </c>
      <c r="I134" s="53" t="s">
        <v>26</v>
      </c>
      <c r="J134" s="53" t="s">
        <v>27</v>
      </c>
      <c r="K134" s="53" t="s">
        <v>28</v>
      </c>
      <c r="L134" s="53" t="s">
        <v>29</v>
      </c>
      <c r="M134" s="53" t="s">
        <v>30</v>
      </c>
      <c r="N134" s="53" t="s">
        <v>31</v>
      </c>
      <c r="O134" s="53" t="s">
        <v>32</v>
      </c>
      <c r="P134" s="53" t="s">
        <v>33</v>
      </c>
      <c r="Q134" s="53" t="s">
        <v>34</v>
      </c>
      <c r="R134" s="53" t="s">
        <v>35</v>
      </c>
      <c r="S134" s="53" t="s">
        <v>37</v>
      </c>
      <c r="T134" s="53" t="s">
        <v>38</v>
      </c>
      <c r="U134" s="53" t="s">
        <v>39</v>
      </c>
      <c r="V134" s="53" t="s">
        <v>40</v>
      </c>
      <c r="W134" s="53" t="s">
        <v>41</v>
      </c>
      <c r="X134" s="53" t="s">
        <v>42</v>
      </c>
      <c r="Y134" s="46" t="s">
        <v>43</v>
      </c>
    </row>
    <row r="135" spans="2:25">
      <c r="B135" s="54" t="s">
        <v>13</v>
      </c>
      <c r="C135" s="98">
        <v>1</v>
      </c>
      <c r="D135" s="98"/>
      <c r="E135" s="98"/>
      <c r="F135" s="98"/>
      <c r="G135" s="98"/>
      <c r="H135" s="98"/>
      <c r="I135" s="98"/>
      <c r="J135" s="98"/>
      <c r="K135" s="98"/>
      <c r="L135" s="98"/>
      <c r="M135" s="98"/>
      <c r="N135" s="98"/>
      <c r="O135" s="98"/>
      <c r="P135" s="98"/>
      <c r="Q135" s="98"/>
      <c r="R135" s="98"/>
      <c r="S135" s="98"/>
      <c r="T135" s="98"/>
      <c r="U135" s="98"/>
      <c r="V135" s="98"/>
      <c r="W135" s="98"/>
      <c r="X135" s="98"/>
      <c r="Y135" s="98"/>
    </row>
    <row r="136" spans="2:25">
      <c r="B136" s="55" t="s">
        <v>16</v>
      </c>
      <c r="C136" s="98">
        <v>-1.962081894269839E-2</v>
      </c>
      <c r="D136" s="98">
        <v>1</v>
      </c>
      <c r="E136" s="98"/>
      <c r="F136" s="98"/>
      <c r="G136" s="98"/>
      <c r="H136" s="98"/>
      <c r="I136" s="98"/>
      <c r="J136" s="98"/>
      <c r="K136" s="98"/>
      <c r="L136" s="98"/>
      <c r="M136" s="98"/>
      <c r="N136" s="98"/>
      <c r="O136" s="98"/>
      <c r="P136" s="98"/>
      <c r="Q136" s="98"/>
      <c r="R136" s="98"/>
      <c r="S136" s="98"/>
      <c r="T136" s="98"/>
      <c r="U136" s="98"/>
      <c r="V136" s="98"/>
      <c r="W136" s="98"/>
      <c r="X136" s="98"/>
      <c r="Y136" s="98"/>
    </row>
    <row r="137" spans="2:25">
      <c r="B137" s="55" t="s">
        <v>17</v>
      </c>
      <c r="C137" s="98">
        <v>-5.9477798556420533E-2</v>
      </c>
      <c r="D137" s="98">
        <v>-0.15920500686577846</v>
      </c>
      <c r="E137" s="98">
        <v>1</v>
      </c>
      <c r="F137" s="98"/>
      <c r="G137" s="98"/>
      <c r="H137" s="98"/>
      <c r="I137" s="98"/>
      <c r="J137" s="98"/>
      <c r="K137" s="98"/>
      <c r="L137" s="98"/>
      <c r="M137" s="98"/>
      <c r="N137" s="98"/>
      <c r="O137" s="98"/>
      <c r="P137" s="98"/>
      <c r="Q137" s="98"/>
      <c r="R137" s="98"/>
      <c r="S137" s="98"/>
      <c r="T137" s="98"/>
      <c r="U137" s="98"/>
      <c r="V137" s="98"/>
      <c r="W137" s="98"/>
      <c r="X137" s="98"/>
      <c r="Y137" s="98"/>
    </row>
    <row r="138" spans="2:25">
      <c r="B138" s="55" t="s">
        <v>21</v>
      </c>
      <c r="C138" s="98">
        <v>2.4525427120832377E-3</v>
      </c>
      <c r="D138" s="98">
        <v>1.0660942645538152E-2</v>
      </c>
      <c r="E138" s="98">
        <v>-5.6651991867629113E-2</v>
      </c>
      <c r="F138" s="98">
        <v>1</v>
      </c>
      <c r="G138" s="98"/>
      <c r="H138" s="98"/>
      <c r="I138" s="98"/>
      <c r="J138" s="98"/>
      <c r="K138" s="98"/>
      <c r="L138" s="98"/>
      <c r="M138" s="98"/>
      <c r="N138" s="98"/>
      <c r="O138" s="98"/>
      <c r="P138" s="98"/>
      <c r="Q138" s="98"/>
      <c r="R138" s="98"/>
      <c r="S138" s="98"/>
      <c r="T138" s="98"/>
      <c r="U138" s="98"/>
      <c r="V138" s="98"/>
      <c r="W138" s="98"/>
      <c r="X138" s="98"/>
      <c r="Y138" s="98"/>
    </row>
    <row r="139" spans="2:25">
      <c r="B139" s="55" t="s">
        <v>22</v>
      </c>
      <c r="C139" s="98">
        <v>-3.6942234339915982E-2</v>
      </c>
      <c r="D139" s="98">
        <v>-1.6861201480870332E-3</v>
      </c>
      <c r="E139" s="98">
        <v>7.7923582955703341E-2</v>
      </c>
      <c r="F139" s="98">
        <v>-4.9853373525526592E-3</v>
      </c>
      <c r="G139" s="98">
        <v>1</v>
      </c>
      <c r="H139" s="98"/>
      <c r="I139" s="98"/>
      <c r="J139" s="98"/>
      <c r="K139" s="98"/>
      <c r="L139" s="98"/>
      <c r="M139" s="98"/>
      <c r="N139" s="98"/>
      <c r="O139" s="98"/>
      <c r="P139" s="98"/>
      <c r="Q139" s="98"/>
      <c r="R139" s="98"/>
      <c r="S139" s="98"/>
      <c r="T139" s="98"/>
      <c r="U139" s="98"/>
      <c r="V139" s="98"/>
      <c r="W139" s="98"/>
      <c r="X139" s="98"/>
      <c r="Y139" s="98"/>
    </row>
    <row r="140" spans="2:25">
      <c r="B140" s="55" t="s">
        <v>25</v>
      </c>
      <c r="C140" s="98">
        <v>-1.2431275045457072E-2</v>
      </c>
      <c r="D140" s="98">
        <v>4.0328918275318324E-3</v>
      </c>
      <c r="E140" s="98">
        <v>-8.8878577752213861E-2</v>
      </c>
      <c r="F140" s="98">
        <v>3.4092177340009508E-2</v>
      </c>
      <c r="G140" s="98">
        <v>-2.2005641480444225E-2</v>
      </c>
      <c r="H140" s="98">
        <v>1</v>
      </c>
      <c r="I140" s="98"/>
      <c r="J140" s="98"/>
      <c r="K140" s="98"/>
      <c r="L140" s="98"/>
      <c r="M140" s="98"/>
      <c r="N140" s="98"/>
      <c r="O140" s="98"/>
      <c r="P140" s="98"/>
      <c r="Q140" s="98"/>
      <c r="R140" s="98"/>
      <c r="S140" s="98"/>
      <c r="T140" s="98"/>
      <c r="U140" s="98"/>
      <c r="V140" s="98"/>
      <c r="W140" s="98"/>
      <c r="X140" s="98"/>
      <c r="Y140" s="98"/>
    </row>
    <row r="141" spans="2:25">
      <c r="B141" s="55" t="s">
        <v>26</v>
      </c>
      <c r="C141" s="98">
        <v>-8.5476852092705724E-3</v>
      </c>
      <c r="D141" s="98">
        <v>2.4286542550967335E-2</v>
      </c>
      <c r="E141" s="98">
        <v>-6.8455495721398227E-3</v>
      </c>
      <c r="F141" s="98">
        <v>2.3381421528320248E-2</v>
      </c>
      <c r="G141" s="98">
        <v>3.1130585611765921E-2</v>
      </c>
      <c r="H141" s="98">
        <v>-5.2428543722826959E-2</v>
      </c>
      <c r="I141" s="98">
        <v>1</v>
      </c>
      <c r="J141" s="98"/>
      <c r="K141" s="98"/>
      <c r="L141" s="98"/>
      <c r="M141" s="98"/>
      <c r="N141" s="98"/>
      <c r="O141" s="98"/>
      <c r="P141" s="98"/>
      <c r="Q141" s="98"/>
      <c r="R141" s="98"/>
      <c r="S141" s="98"/>
      <c r="T141" s="98"/>
      <c r="U141" s="98"/>
      <c r="V141" s="98"/>
      <c r="W141" s="98"/>
      <c r="X141" s="98"/>
      <c r="Y141" s="98"/>
    </row>
    <row r="142" spans="2:25">
      <c r="B142" s="55" t="s">
        <v>27</v>
      </c>
      <c r="C142" s="98">
        <v>-1.5337825759428896E-2</v>
      </c>
      <c r="D142" s="98">
        <v>2.9819958629590537E-2</v>
      </c>
      <c r="E142" s="98">
        <v>-0.13001595678605382</v>
      </c>
      <c r="F142" s="98">
        <v>4.6134873997811306E-2</v>
      </c>
      <c r="G142" s="98">
        <v>8.7832798864442233E-3</v>
      </c>
      <c r="H142" s="98">
        <v>-2.9023993590195233E-3</v>
      </c>
      <c r="I142" s="98">
        <v>4.2860640971529959E-2</v>
      </c>
      <c r="J142" s="98">
        <v>1</v>
      </c>
      <c r="K142" s="98"/>
      <c r="L142" s="98"/>
      <c r="M142" s="98"/>
      <c r="N142" s="98"/>
      <c r="O142" s="98"/>
      <c r="P142" s="98"/>
      <c r="Q142" s="98"/>
      <c r="R142" s="98"/>
      <c r="S142" s="98"/>
      <c r="T142" s="98"/>
      <c r="U142" s="98"/>
      <c r="V142" s="98"/>
      <c r="W142" s="98"/>
      <c r="X142" s="98"/>
      <c r="Y142" s="98"/>
    </row>
    <row r="143" spans="2:25">
      <c r="B143" s="55" t="s">
        <v>28</v>
      </c>
      <c r="C143" s="98">
        <v>-1.8190550193549572E-2</v>
      </c>
      <c r="D143" s="98">
        <v>0.50960422843238773</v>
      </c>
      <c r="E143" s="98">
        <v>-0.16910475093102884</v>
      </c>
      <c r="F143" s="98">
        <v>2.9663348551117073E-3</v>
      </c>
      <c r="G143" s="98">
        <v>5.3027305544962227E-3</v>
      </c>
      <c r="H143" s="98">
        <v>-1.9030067747407214E-2</v>
      </c>
      <c r="I143" s="98">
        <v>-2.7853486405547297E-2</v>
      </c>
      <c r="J143" s="98">
        <v>-1.2629882671191011E-2</v>
      </c>
      <c r="K143" s="98">
        <v>1</v>
      </c>
      <c r="L143" s="98"/>
      <c r="M143" s="98"/>
      <c r="N143" s="98"/>
      <c r="O143" s="98"/>
      <c r="P143" s="98"/>
      <c r="Q143" s="98"/>
      <c r="R143" s="98"/>
      <c r="S143" s="98"/>
      <c r="T143" s="98"/>
      <c r="U143" s="98"/>
      <c r="V143" s="98"/>
      <c r="W143" s="98"/>
      <c r="X143" s="98"/>
      <c r="Y143" s="98"/>
    </row>
    <row r="144" spans="2:25">
      <c r="B144" s="55" t="s">
        <v>29</v>
      </c>
      <c r="C144" s="98">
        <v>4.5419250735088075E-2</v>
      </c>
      <c r="D144" s="98">
        <v>-8.9231358196582532E-3</v>
      </c>
      <c r="E144" s="98">
        <v>-6.8452950844960281E-2</v>
      </c>
      <c r="F144" s="98">
        <v>5.1782310540374438E-2</v>
      </c>
      <c r="G144" s="98">
        <v>1.6276536934061775E-3</v>
      </c>
      <c r="H144" s="98">
        <v>0.12351121967206406</v>
      </c>
      <c r="I144" s="98">
        <v>-4.5570430829657727E-2</v>
      </c>
      <c r="J144" s="98">
        <v>4.3674074158867468E-2</v>
      </c>
      <c r="K144" s="98">
        <v>-1.3188979395517332E-2</v>
      </c>
      <c r="L144" s="98">
        <v>1</v>
      </c>
      <c r="M144" s="98"/>
      <c r="N144" s="98"/>
      <c r="O144" s="98"/>
      <c r="P144" s="98"/>
      <c r="Q144" s="98"/>
      <c r="R144" s="98"/>
      <c r="S144" s="98"/>
      <c r="T144" s="98"/>
      <c r="U144" s="98"/>
      <c r="V144" s="98"/>
      <c r="W144" s="98"/>
      <c r="X144" s="98"/>
      <c r="Y144" s="98"/>
    </row>
    <row r="145" spans="2:25">
      <c r="B145" s="55" t="s">
        <v>30</v>
      </c>
      <c r="C145" s="98">
        <v>-2.1736276823893258E-2</v>
      </c>
      <c r="D145" s="98">
        <v>0.4978545669265807</v>
      </c>
      <c r="E145" s="98">
        <v>-0.15983958238498774</v>
      </c>
      <c r="F145" s="98">
        <v>7.7070588720060274E-3</v>
      </c>
      <c r="G145" s="98">
        <v>-1.7014444745275858E-2</v>
      </c>
      <c r="H145" s="98">
        <v>-2.2031058384756521E-2</v>
      </c>
      <c r="I145" s="98">
        <v>-1.5794304380892899E-2</v>
      </c>
      <c r="J145" s="98">
        <v>-1.5271490778732858E-2</v>
      </c>
      <c r="K145" s="98">
        <v>0.95029991347985387</v>
      </c>
      <c r="L145" s="98">
        <v>-8.6448750393398489E-3</v>
      </c>
      <c r="M145" s="98">
        <v>1</v>
      </c>
      <c r="N145" s="98"/>
      <c r="O145" s="98"/>
      <c r="P145" s="98"/>
      <c r="Q145" s="98"/>
      <c r="R145" s="98"/>
      <c r="S145" s="98"/>
      <c r="T145" s="98"/>
      <c r="U145" s="98"/>
      <c r="V145" s="98"/>
      <c r="W145" s="98"/>
      <c r="X145" s="98"/>
      <c r="Y145" s="98"/>
    </row>
    <row r="146" spans="2:25">
      <c r="B146" s="55" t="s">
        <v>31</v>
      </c>
      <c r="C146" s="98">
        <v>1.4668806322857603E-3</v>
      </c>
      <c r="D146" s="98">
        <v>2.805116713392275E-2</v>
      </c>
      <c r="E146" s="98">
        <v>1.5170212530471395E-2</v>
      </c>
      <c r="F146" s="98">
        <v>-3.218160152258176E-2</v>
      </c>
      <c r="G146" s="98">
        <v>2.7472863548884025E-2</v>
      </c>
      <c r="H146" s="98">
        <v>5.1340265388303524E-2</v>
      </c>
      <c r="I146" s="98">
        <v>-1.5296749550649693E-2</v>
      </c>
      <c r="J146" s="98">
        <v>-1.632207905331717E-2</v>
      </c>
      <c r="K146" s="98">
        <v>3.9562951045684247E-2</v>
      </c>
      <c r="L146" s="98">
        <v>7.8537344789198615E-3</v>
      </c>
      <c r="M146" s="98">
        <v>3.4813626134121763E-2</v>
      </c>
      <c r="N146" s="98">
        <v>1</v>
      </c>
      <c r="O146" s="98"/>
      <c r="P146" s="98"/>
      <c r="Q146" s="98"/>
      <c r="R146" s="98"/>
      <c r="S146" s="98"/>
      <c r="T146" s="98"/>
      <c r="U146" s="98"/>
      <c r="V146" s="98"/>
      <c r="W146" s="98"/>
      <c r="X146" s="98"/>
      <c r="Y146" s="98"/>
    </row>
    <row r="147" spans="2:25">
      <c r="B147" s="55" t="s">
        <v>32</v>
      </c>
      <c r="C147" s="98">
        <v>-6.6054071727836186E-2</v>
      </c>
      <c r="D147" s="98">
        <v>0.29963475798369243</v>
      </c>
      <c r="E147" s="98">
        <v>4.3493739057813743E-2</v>
      </c>
      <c r="F147" s="98">
        <v>3.8153434279409669E-2</v>
      </c>
      <c r="G147" s="98">
        <v>-2.9250804197292958E-2</v>
      </c>
      <c r="H147" s="98">
        <v>2.3210528260722949E-3</v>
      </c>
      <c r="I147" s="98">
        <v>2.2156883390196766E-2</v>
      </c>
      <c r="J147" s="98">
        <v>1.5012413243110973E-2</v>
      </c>
      <c r="K147" s="98">
        <v>0.14250112381048841</v>
      </c>
      <c r="L147" s="98">
        <v>3.4629918915785886E-3</v>
      </c>
      <c r="M147" s="98">
        <v>0.1495152159896975</v>
      </c>
      <c r="N147" s="98">
        <v>1.7521353415571532E-2</v>
      </c>
      <c r="O147" s="98">
        <v>1</v>
      </c>
      <c r="P147" s="98"/>
      <c r="Q147" s="98"/>
      <c r="R147" s="98"/>
      <c r="S147" s="98"/>
      <c r="T147" s="98"/>
      <c r="U147" s="98"/>
      <c r="V147" s="98"/>
      <c r="W147" s="98"/>
      <c r="X147" s="98"/>
      <c r="Y147" s="98"/>
    </row>
    <row r="148" spans="2:25">
      <c r="B148" s="55" t="s">
        <v>33</v>
      </c>
      <c r="C148" s="98">
        <v>-5.2210123517209628E-3</v>
      </c>
      <c r="D148" s="98">
        <v>3.6335849148617051E-3</v>
      </c>
      <c r="E148" s="98">
        <v>-1.3478202057439168E-2</v>
      </c>
      <c r="F148" s="98">
        <v>2.2703677496334895E-2</v>
      </c>
      <c r="G148" s="98">
        <v>4.0235377459193061E-2</v>
      </c>
      <c r="H148" s="98">
        <v>-4.3225808478985446E-2</v>
      </c>
      <c r="I148" s="98">
        <v>-9.0619862537400907E-3</v>
      </c>
      <c r="J148" s="98">
        <v>-1.7204572244480552E-2</v>
      </c>
      <c r="K148" s="98">
        <v>-3.4730492279418677E-2</v>
      </c>
      <c r="L148" s="98">
        <v>-2.0903548250475443E-2</v>
      </c>
      <c r="M148" s="98">
        <v>-2.7268586440314366E-2</v>
      </c>
      <c r="N148" s="98">
        <v>-6.4293459467113373E-3</v>
      </c>
      <c r="O148" s="98">
        <v>-1.0238309359925512E-2</v>
      </c>
      <c r="P148" s="98">
        <v>1</v>
      </c>
      <c r="Q148" s="98"/>
      <c r="R148" s="98"/>
      <c r="S148" s="98"/>
      <c r="T148" s="98"/>
      <c r="U148" s="98"/>
      <c r="V148" s="98"/>
      <c r="W148" s="98"/>
      <c r="X148" s="98"/>
      <c r="Y148" s="98"/>
    </row>
    <row r="149" spans="2:25">
      <c r="B149" s="55" t="s">
        <v>34</v>
      </c>
      <c r="C149" s="98">
        <v>-1.5578881739137216E-2</v>
      </c>
      <c r="D149" s="98">
        <v>1.9038955127583764E-3</v>
      </c>
      <c r="E149" s="98">
        <v>2.8887517110807014E-3</v>
      </c>
      <c r="F149" s="98">
        <v>4.7329632718823815E-4</v>
      </c>
      <c r="G149" s="98">
        <v>2.7109618481976051E-2</v>
      </c>
      <c r="H149" s="98">
        <v>-3.436294453651504E-2</v>
      </c>
      <c r="I149" s="98">
        <v>-2.171697427810208E-3</v>
      </c>
      <c r="J149" s="98">
        <v>-2.9071333439069799E-2</v>
      </c>
      <c r="K149" s="98">
        <v>-2.1222082108856535E-2</v>
      </c>
      <c r="L149" s="98">
        <v>-1.5191942701545495E-2</v>
      </c>
      <c r="M149" s="98">
        <v>-1.7120138237390701E-2</v>
      </c>
      <c r="N149" s="98">
        <v>-9.8114284893607157E-3</v>
      </c>
      <c r="O149" s="98">
        <v>-1.4094872753535307E-2</v>
      </c>
      <c r="P149" s="98">
        <v>0.7735499964012662</v>
      </c>
      <c r="Q149" s="98">
        <v>1</v>
      </c>
      <c r="R149" s="98"/>
      <c r="S149" s="98"/>
      <c r="T149" s="98"/>
      <c r="U149" s="98"/>
      <c r="V149" s="98"/>
      <c r="W149" s="98"/>
      <c r="X149" s="98"/>
      <c r="Y149" s="98"/>
    </row>
    <row r="150" spans="2:25">
      <c r="B150" s="55" t="s">
        <v>35</v>
      </c>
      <c r="C150" s="98">
        <v>2.496526392117096E-3</v>
      </c>
      <c r="D150" s="98">
        <v>5.353471967122865E-2</v>
      </c>
      <c r="E150" s="98">
        <v>-4.5872278881125966E-2</v>
      </c>
      <c r="F150" s="98">
        <v>7.8460309572483122E-3</v>
      </c>
      <c r="G150" s="98">
        <v>6.5574746465787252E-3</v>
      </c>
      <c r="H150" s="98">
        <v>-7.3215300870117686E-4</v>
      </c>
      <c r="I150" s="98">
        <v>1.3304527859505661E-3</v>
      </c>
      <c r="J150" s="98">
        <v>3.4296820611197272E-2</v>
      </c>
      <c r="K150" s="98">
        <v>2.1641510532591574E-2</v>
      </c>
      <c r="L150" s="98">
        <v>2.0656311800532755E-2</v>
      </c>
      <c r="M150" s="98">
        <v>2.5873436137557333E-2</v>
      </c>
      <c r="N150" s="98">
        <v>-4.0853293375194598E-3</v>
      </c>
      <c r="O150" s="98">
        <v>5.2733048564885483E-2</v>
      </c>
      <c r="P150" s="98">
        <v>-4.0490081057077083E-2</v>
      </c>
      <c r="Q150" s="98">
        <v>-3.1351455442454858E-2</v>
      </c>
      <c r="R150" s="98">
        <v>1</v>
      </c>
      <c r="S150" s="98"/>
      <c r="T150" s="98"/>
      <c r="U150" s="98"/>
      <c r="V150" s="98"/>
      <c r="W150" s="98"/>
      <c r="X150" s="98"/>
      <c r="Y150" s="98"/>
    </row>
    <row r="151" spans="2:25">
      <c r="B151" s="55" t="s">
        <v>37</v>
      </c>
      <c r="C151" s="98">
        <v>1.1274069611248893E-2</v>
      </c>
      <c r="D151" s="98">
        <v>3.7509712424777832E-2</v>
      </c>
      <c r="E151" s="98">
        <v>-0.13714491893332376</v>
      </c>
      <c r="F151" s="98">
        <v>4.2142796377206665E-2</v>
      </c>
      <c r="G151" s="98">
        <v>4.4871998853181411E-2</v>
      </c>
      <c r="H151" s="98">
        <v>5.422087522318964E-3</v>
      </c>
      <c r="I151" s="98">
        <v>5.0263399065119715E-2</v>
      </c>
      <c r="J151" s="98">
        <v>2.1522640378023938E-2</v>
      </c>
      <c r="K151" s="98">
        <v>1.3983910528615627E-2</v>
      </c>
      <c r="L151" s="98">
        <v>-8.6906725898914085E-4</v>
      </c>
      <c r="M151" s="98">
        <v>5.4076766968122253E-3</v>
      </c>
      <c r="N151" s="98">
        <v>-3.4322830206661076E-2</v>
      </c>
      <c r="O151" s="98">
        <v>3.0075475096897383E-2</v>
      </c>
      <c r="P151" s="98">
        <v>7.5277478205203197E-3</v>
      </c>
      <c r="Q151" s="98">
        <v>3.5064716148098729E-3</v>
      </c>
      <c r="R151" s="98">
        <v>-4.595249071656099E-2</v>
      </c>
      <c r="S151" s="98">
        <v>1</v>
      </c>
      <c r="T151" s="98"/>
      <c r="U151" s="98"/>
      <c r="V151" s="98"/>
      <c r="W151" s="98"/>
      <c r="X151" s="98"/>
      <c r="Y151" s="98"/>
    </row>
    <row r="152" spans="2:25">
      <c r="B152" s="55" t="s">
        <v>38</v>
      </c>
      <c r="C152" s="98">
        <v>-3.5661571279618991E-2</v>
      </c>
      <c r="D152" s="98">
        <v>0.68038053579119717</v>
      </c>
      <c r="E152" s="98">
        <v>-0.17106324613622537</v>
      </c>
      <c r="F152" s="98">
        <v>1.4514738706320873E-2</v>
      </c>
      <c r="G152" s="98">
        <v>4.6284258637838659E-3</v>
      </c>
      <c r="H152" s="98">
        <v>-1.7990689438578612E-2</v>
      </c>
      <c r="I152" s="98">
        <v>-2.3336818233222682E-3</v>
      </c>
      <c r="J152" s="98">
        <v>-5.5331820574075112E-3</v>
      </c>
      <c r="K152" s="98">
        <v>0.78220780453627925</v>
      </c>
      <c r="L152" s="98">
        <v>-2.4628786929125537E-2</v>
      </c>
      <c r="M152" s="98">
        <v>0.77289324625435563</v>
      </c>
      <c r="N152" s="98">
        <v>2.6442471176015375E-2</v>
      </c>
      <c r="O152" s="98">
        <v>0.23763858978479369</v>
      </c>
      <c r="P152" s="98">
        <v>-2.0608487617691504E-2</v>
      </c>
      <c r="Q152" s="98">
        <v>6.7436679059528831E-3</v>
      </c>
      <c r="R152" s="98">
        <v>2.4054291821341171E-2</v>
      </c>
      <c r="S152" s="98">
        <v>1.0135969318901658E-2</v>
      </c>
      <c r="T152" s="98">
        <v>1</v>
      </c>
      <c r="U152" s="98"/>
      <c r="V152" s="98"/>
      <c r="W152" s="98"/>
      <c r="X152" s="98"/>
      <c r="Y152" s="98"/>
    </row>
    <row r="153" spans="2:25">
      <c r="B153" s="55" t="s">
        <v>39</v>
      </c>
      <c r="C153" s="98">
        <v>2.8072206603628892E-2</v>
      </c>
      <c r="D153" s="98">
        <v>-2.1490027957098565E-2</v>
      </c>
      <c r="E153" s="98">
        <v>-6.3939047217409145E-2</v>
      </c>
      <c r="F153" s="98">
        <v>-3.7848051005781508E-2</v>
      </c>
      <c r="G153" s="98">
        <v>-2.6556004106569154E-2</v>
      </c>
      <c r="H153" s="98">
        <v>3.5248728697678818E-2</v>
      </c>
      <c r="I153" s="98">
        <v>-4.6072337502644283E-3</v>
      </c>
      <c r="J153" s="98">
        <v>-1.4616593162761293E-2</v>
      </c>
      <c r="K153" s="98">
        <v>3.781774559666632E-2</v>
      </c>
      <c r="L153" s="98">
        <v>3.0610830137045693E-2</v>
      </c>
      <c r="M153" s="98">
        <v>3.0683081556940401E-2</v>
      </c>
      <c r="N153" s="98">
        <v>7.9631575169769805E-3</v>
      </c>
      <c r="O153" s="98">
        <v>-8.3656847900586626E-3</v>
      </c>
      <c r="P153" s="98">
        <v>-3.2796360093679906E-3</v>
      </c>
      <c r="Q153" s="98">
        <v>2.5723613176818145E-3</v>
      </c>
      <c r="R153" s="98">
        <v>1.9604405703968625E-2</v>
      </c>
      <c r="S153" s="98">
        <v>4.1287300028718501E-3</v>
      </c>
      <c r="T153" s="98">
        <v>1.0076456218964895E-3</v>
      </c>
      <c r="U153" s="98">
        <v>1</v>
      </c>
      <c r="V153" s="98"/>
      <c r="W153" s="98"/>
      <c r="X153" s="98"/>
      <c r="Y153" s="98"/>
    </row>
    <row r="154" spans="2:25">
      <c r="B154" s="55" t="s">
        <v>40</v>
      </c>
      <c r="C154" s="98">
        <v>3.5686656784274869E-3</v>
      </c>
      <c r="D154" s="98">
        <v>0.31130876974509936</v>
      </c>
      <c r="E154" s="98">
        <v>-0.13439221398997619</v>
      </c>
      <c r="F154" s="98">
        <v>-3.4054767568547584E-2</v>
      </c>
      <c r="G154" s="98">
        <v>9.5077198990112886E-3</v>
      </c>
      <c r="H154" s="98">
        <v>-8.4272251112412072E-3</v>
      </c>
      <c r="I154" s="98">
        <v>-1.9581616209121213E-2</v>
      </c>
      <c r="J154" s="98">
        <v>-2.1355426979629846E-2</v>
      </c>
      <c r="K154" s="98">
        <v>0.53473868737563512</v>
      </c>
      <c r="L154" s="98">
        <v>-6.4033384322873498E-3</v>
      </c>
      <c r="M154" s="98">
        <v>0.51428482573319634</v>
      </c>
      <c r="N154" s="98">
        <v>-2.3655106706177206E-2</v>
      </c>
      <c r="O154" s="98">
        <v>-0.11842134024259039</v>
      </c>
      <c r="P154" s="98">
        <v>-3.5991262431953851E-2</v>
      </c>
      <c r="Q154" s="98">
        <v>3.4351261159239746E-3</v>
      </c>
      <c r="R154" s="98">
        <v>1.9366786877455206E-2</v>
      </c>
      <c r="S154" s="98">
        <v>1.5058008028094438E-2</v>
      </c>
      <c r="T154" s="98">
        <v>0.62813315526824764</v>
      </c>
      <c r="U154" s="98">
        <v>1.2089185354581243E-2</v>
      </c>
      <c r="V154" s="98">
        <v>1</v>
      </c>
      <c r="W154" s="98"/>
      <c r="X154" s="98"/>
      <c r="Y154" s="98"/>
    </row>
    <row r="155" spans="2:25">
      <c r="B155" s="55" t="s">
        <v>41</v>
      </c>
      <c r="C155" s="98">
        <v>-5.7375043379568457E-3</v>
      </c>
      <c r="D155" s="98">
        <v>0.21290105556556718</v>
      </c>
      <c r="E155" s="98">
        <v>-0.16054500426769941</v>
      </c>
      <c r="F155" s="98">
        <v>9.9320149600941824E-3</v>
      </c>
      <c r="G155" s="98">
        <v>1.884499910894567E-2</v>
      </c>
      <c r="H155" s="98">
        <v>2.1098811386486362E-2</v>
      </c>
      <c r="I155" s="98">
        <v>-2.4106220208784841E-2</v>
      </c>
      <c r="J155" s="98">
        <v>8.7169634976116978E-3</v>
      </c>
      <c r="K155" s="98">
        <v>0.38944673287667092</v>
      </c>
      <c r="L155" s="98">
        <v>3.8473797491951995E-3</v>
      </c>
      <c r="M155" s="98">
        <v>0.36381766692870648</v>
      </c>
      <c r="N155" s="98">
        <v>-1.2814874370471621E-2</v>
      </c>
      <c r="O155" s="98">
        <v>-9.0753933700807962E-2</v>
      </c>
      <c r="P155" s="98">
        <v>-1.5200265442777304E-3</v>
      </c>
      <c r="Q155" s="98">
        <v>3.4986260407194623E-2</v>
      </c>
      <c r="R155" s="98">
        <v>-1.5122914881937528E-2</v>
      </c>
      <c r="S155" s="98">
        <v>5.0817872753931084E-2</v>
      </c>
      <c r="T155" s="98">
        <v>0.46036463801180816</v>
      </c>
      <c r="U155" s="98">
        <v>4.9856497922204188E-2</v>
      </c>
      <c r="V155" s="98">
        <v>0.75875373661346157</v>
      </c>
      <c r="W155" s="98">
        <v>1</v>
      </c>
      <c r="X155" s="98"/>
      <c r="Y155" s="98"/>
    </row>
    <row r="156" spans="2:25">
      <c r="B156" s="55" t="s">
        <v>42</v>
      </c>
      <c r="C156" s="98">
        <v>-2.0665360380059954E-3</v>
      </c>
      <c r="D156" s="98">
        <v>0.2165133678516537</v>
      </c>
      <c r="E156" s="98">
        <v>-3.3018775142583688E-2</v>
      </c>
      <c r="F156" s="98">
        <v>-3.3228984787771962E-2</v>
      </c>
      <c r="G156" s="98">
        <v>1.0028835943115363E-2</v>
      </c>
      <c r="H156" s="98">
        <v>1.0407391752034303E-2</v>
      </c>
      <c r="I156" s="98">
        <v>-2.6715586064335217E-2</v>
      </c>
      <c r="J156" s="98">
        <v>-2.4184292365178946E-2</v>
      </c>
      <c r="K156" s="98">
        <v>0.35388534696410395</v>
      </c>
      <c r="L156" s="98">
        <v>6.3479507762100951E-3</v>
      </c>
      <c r="M156" s="98">
        <v>0.34497763816542787</v>
      </c>
      <c r="N156" s="98">
        <v>1.5667995146762309E-3</v>
      </c>
      <c r="O156" s="98">
        <v>-3.681389238350808E-2</v>
      </c>
      <c r="P156" s="98">
        <v>-2.215431259886606E-2</v>
      </c>
      <c r="Q156" s="98">
        <v>1.789606614479964E-2</v>
      </c>
      <c r="R156" s="98">
        <v>3.3492502069353683E-2</v>
      </c>
      <c r="S156" s="98">
        <v>1.4352184864355619E-2</v>
      </c>
      <c r="T156" s="98">
        <v>0.40485775850256001</v>
      </c>
      <c r="U156" s="98">
        <v>8.9412491412342518E-3</v>
      </c>
      <c r="V156" s="98">
        <v>0.61840886521760363</v>
      </c>
      <c r="W156" s="98">
        <v>0.54805624769951655</v>
      </c>
      <c r="X156" s="98">
        <v>1</v>
      </c>
      <c r="Y156" s="98"/>
    </row>
    <row r="157" spans="2:25" ht="14.65" thickBot="1">
      <c r="B157" s="56" t="s">
        <v>43</v>
      </c>
      <c r="C157" s="99">
        <v>-4.095526021226174E-3</v>
      </c>
      <c r="D157" s="99">
        <v>0.20208860237515236</v>
      </c>
      <c r="E157" s="99">
        <v>-0.15619931590162778</v>
      </c>
      <c r="F157" s="99">
        <v>-2.6363178228837662E-2</v>
      </c>
      <c r="G157" s="99">
        <v>1.4406048430629932E-2</v>
      </c>
      <c r="H157" s="99">
        <v>-9.617379569765416E-3</v>
      </c>
      <c r="I157" s="99">
        <v>-2.0123200184066024E-2</v>
      </c>
      <c r="J157" s="99">
        <v>2.5975807949088901E-2</v>
      </c>
      <c r="K157" s="99">
        <v>0.37528060776572741</v>
      </c>
      <c r="L157" s="99">
        <v>-2.5057348825269275E-4</v>
      </c>
      <c r="M157" s="99">
        <v>0.3440788832587206</v>
      </c>
      <c r="N157" s="99">
        <v>-3.6745905336769254E-2</v>
      </c>
      <c r="O157" s="99">
        <v>-0.1103191554377321</v>
      </c>
      <c r="P157" s="99">
        <v>-1.1985248472361085E-2</v>
      </c>
      <c r="Q157" s="99">
        <v>2.2827168908479738E-2</v>
      </c>
      <c r="R157" s="99">
        <v>-8.6749684462558946E-4</v>
      </c>
      <c r="S157" s="99">
        <v>2.4698226563030029E-2</v>
      </c>
      <c r="T157" s="99">
        <v>0.45918839708314385</v>
      </c>
      <c r="U157" s="99">
        <v>2.7594402423404395E-3</v>
      </c>
      <c r="V157" s="99">
        <v>0.76921242510069932</v>
      </c>
      <c r="W157" s="99">
        <v>0.7143647616385902</v>
      </c>
      <c r="X157" s="99">
        <v>0.51022363577881047</v>
      </c>
      <c r="Y157" s="99">
        <v>1</v>
      </c>
    </row>
    <row r="160" spans="2:25">
      <c r="B160" s="133" t="s">
        <v>2051</v>
      </c>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5:Y157">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2092</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2094</v>
      </c>
    </row>
    <row r="5" spans="1:46" ht="14.65" thickBot="1"/>
    <row r="6" spans="1:46" ht="14.65" thickBot="1">
      <c r="B6" s="130" t="s">
        <v>0</v>
      </c>
      <c r="C6" s="131" t="s">
        <v>1</v>
      </c>
      <c r="D6" s="131" t="s">
        <v>2</v>
      </c>
      <c r="E6" s="131" t="s">
        <v>3</v>
      </c>
      <c r="F6" s="131" t="s">
        <v>4</v>
      </c>
      <c r="G6" s="131" t="s">
        <v>5</v>
      </c>
      <c r="H6" s="131" t="s">
        <v>6</v>
      </c>
      <c r="I6" s="131" t="s">
        <v>7</v>
      </c>
      <c r="J6" s="131" t="s">
        <v>8</v>
      </c>
      <c r="K6" s="131" t="s">
        <v>9</v>
      </c>
      <c r="L6" s="131" t="s">
        <v>10</v>
      </c>
      <c r="M6" s="131" t="s">
        <v>11</v>
      </c>
      <c r="N6" s="131" t="s">
        <v>12</v>
      </c>
      <c r="O6" s="131" t="s">
        <v>13</v>
      </c>
      <c r="P6" s="131" t="s">
        <v>14</v>
      </c>
      <c r="Q6" s="131" t="s">
        <v>15</v>
      </c>
      <c r="R6" s="131" t="s">
        <v>16</v>
      </c>
      <c r="S6" s="131" t="s">
        <v>17</v>
      </c>
      <c r="T6" s="131" t="s">
        <v>18</v>
      </c>
      <c r="U6" s="131" t="s">
        <v>19</v>
      </c>
      <c r="V6" s="131" t="s">
        <v>20</v>
      </c>
      <c r="W6" s="131" t="s">
        <v>21</v>
      </c>
      <c r="X6" s="131" t="s">
        <v>22</v>
      </c>
      <c r="Y6" s="131" t="s">
        <v>23</v>
      </c>
      <c r="Z6" s="131" t="s">
        <v>24</v>
      </c>
      <c r="AA6" s="131" t="s">
        <v>25</v>
      </c>
      <c r="AB6" s="131" t="s">
        <v>26</v>
      </c>
      <c r="AC6" s="131" t="s">
        <v>27</v>
      </c>
      <c r="AD6" s="131" t="s">
        <v>28</v>
      </c>
      <c r="AE6" s="131" t="s">
        <v>29</v>
      </c>
      <c r="AF6" s="131" t="s">
        <v>30</v>
      </c>
      <c r="AG6" s="131" t="s">
        <v>31</v>
      </c>
      <c r="AH6" s="131" t="s">
        <v>32</v>
      </c>
      <c r="AI6" s="131" t="s">
        <v>33</v>
      </c>
      <c r="AJ6" s="131" t="s">
        <v>34</v>
      </c>
      <c r="AK6" s="131" t="s">
        <v>35</v>
      </c>
      <c r="AL6" s="131" t="s">
        <v>36</v>
      </c>
      <c r="AM6" s="131" t="s">
        <v>37</v>
      </c>
      <c r="AN6" s="131" t="s">
        <v>38</v>
      </c>
      <c r="AO6" s="131" t="s">
        <v>39</v>
      </c>
      <c r="AP6" s="131" t="s">
        <v>40</v>
      </c>
      <c r="AQ6" s="131" t="s">
        <v>41</v>
      </c>
      <c r="AR6" s="131" t="s">
        <v>42</v>
      </c>
      <c r="AS6" s="132" t="s">
        <v>43</v>
      </c>
    </row>
    <row r="7" spans="1:46">
      <c r="A7" s="112" t="s">
        <v>2097</v>
      </c>
      <c r="B7" s="125" t="s">
        <v>44</v>
      </c>
      <c r="C7" s="126" t="s">
        <v>46</v>
      </c>
      <c r="D7" s="126" t="s">
        <v>49</v>
      </c>
      <c r="E7" s="126" t="s">
        <v>54</v>
      </c>
      <c r="F7" s="126" t="s">
        <v>56</v>
      </c>
      <c r="G7" s="126" t="s">
        <v>59</v>
      </c>
      <c r="H7" s="126" t="s">
        <v>65</v>
      </c>
      <c r="I7" s="128">
        <v>1</v>
      </c>
      <c r="J7" s="126" t="s">
        <v>1535</v>
      </c>
      <c r="K7" s="126" t="s">
        <v>1537</v>
      </c>
      <c r="L7" s="126" t="s">
        <v>1545</v>
      </c>
      <c r="M7" s="126" t="s">
        <v>1548</v>
      </c>
      <c r="N7" s="126" t="s">
        <v>1550</v>
      </c>
      <c r="O7" s="126">
        <v>0</v>
      </c>
      <c r="P7" s="126">
        <v>-2</v>
      </c>
      <c r="Q7" s="126">
        <v>0</v>
      </c>
      <c r="R7" s="126">
        <v>41</v>
      </c>
      <c r="S7" s="126">
        <v>1</v>
      </c>
      <c r="T7" s="126">
        <v>1</v>
      </c>
      <c r="U7" s="126">
        <v>1</v>
      </c>
      <c r="V7" s="126">
        <v>0</v>
      </c>
      <c r="W7" s="126">
        <v>1102</v>
      </c>
      <c r="X7" s="126">
        <v>1</v>
      </c>
      <c r="Y7" s="126" t="s">
        <v>1551</v>
      </c>
      <c r="Z7" s="126">
        <v>1</v>
      </c>
      <c r="AA7" s="126">
        <v>2</v>
      </c>
      <c r="AB7" s="126">
        <v>94</v>
      </c>
      <c r="AC7" s="126">
        <v>3</v>
      </c>
      <c r="AD7" s="126">
        <v>2</v>
      </c>
      <c r="AE7" s="126">
        <v>4</v>
      </c>
      <c r="AF7" s="126">
        <v>5993</v>
      </c>
      <c r="AG7" s="126">
        <v>19479</v>
      </c>
      <c r="AH7" s="126">
        <v>8</v>
      </c>
      <c r="AI7" s="126">
        <v>11</v>
      </c>
      <c r="AJ7" s="126">
        <v>3</v>
      </c>
      <c r="AK7" s="126">
        <v>1</v>
      </c>
      <c r="AL7" s="126">
        <v>80</v>
      </c>
      <c r="AM7" s="126">
        <v>0</v>
      </c>
      <c r="AN7" s="126">
        <v>8</v>
      </c>
      <c r="AO7" s="126">
        <v>1</v>
      </c>
      <c r="AP7" s="126">
        <v>6</v>
      </c>
      <c r="AQ7" s="126">
        <v>4</v>
      </c>
      <c r="AR7" s="126">
        <v>0</v>
      </c>
      <c r="AS7" s="129">
        <v>5</v>
      </c>
    </row>
    <row r="8" spans="1:46">
      <c r="A8" s="112" t="s">
        <v>2098</v>
      </c>
      <c r="B8" s="114" t="s">
        <v>45</v>
      </c>
      <c r="C8" s="115" t="s">
        <v>47</v>
      </c>
      <c r="D8" s="115" t="s">
        <v>50</v>
      </c>
      <c r="E8" s="115" t="s">
        <v>55</v>
      </c>
      <c r="F8" s="115" t="s">
        <v>57</v>
      </c>
      <c r="G8" s="115" t="s">
        <v>59</v>
      </c>
      <c r="H8" s="115" t="s">
        <v>66</v>
      </c>
      <c r="I8" s="111">
        <v>2</v>
      </c>
      <c r="J8" s="115" t="s">
        <v>1536</v>
      </c>
      <c r="K8" s="115" t="s">
        <v>1538</v>
      </c>
      <c r="L8" s="115" t="s">
        <v>1546</v>
      </c>
      <c r="M8" s="115" t="s">
        <v>1549</v>
      </c>
      <c r="N8" s="115" t="s">
        <v>1550</v>
      </c>
      <c r="O8" s="115">
        <v>3</v>
      </c>
      <c r="P8" s="115">
        <v>-2</v>
      </c>
      <c r="Q8" s="115">
        <v>0</v>
      </c>
      <c r="R8" s="115">
        <v>49</v>
      </c>
      <c r="S8" s="115">
        <v>0</v>
      </c>
      <c r="T8" s="115"/>
      <c r="U8" s="115">
        <v>0</v>
      </c>
      <c r="V8" s="115">
        <v>1</v>
      </c>
      <c r="W8" s="115">
        <v>279</v>
      </c>
      <c r="X8" s="115">
        <v>8</v>
      </c>
      <c r="Y8" s="115" t="s">
        <v>1552</v>
      </c>
      <c r="Z8" s="115">
        <v>1</v>
      </c>
      <c r="AA8" s="115">
        <v>3</v>
      </c>
      <c r="AB8" s="115">
        <v>61</v>
      </c>
      <c r="AC8" s="115">
        <v>2</v>
      </c>
      <c r="AD8" s="115">
        <v>2</v>
      </c>
      <c r="AE8" s="115">
        <v>2</v>
      </c>
      <c r="AF8" s="115">
        <v>5130</v>
      </c>
      <c r="AG8" s="115">
        <v>24907</v>
      </c>
      <c r="AH8" s="115">
        <v>1</v>
      </c>
      <c r="AI8" s="115">
        <v>23</v>
      </c>
      <c r="AJ8" s="115">
        <v>4</v>
      </c>
      <c r="AK8" s="115">
        <v>4</v>
      </c>
      <c r="AL8" s="115">
        <v>80</v>
      </c>
      <c r="AM8" s="115">
        <v>1</v>
      </c>
      <c r="AN8" s="115">
        <v>10</v>
      </c>
      <c r="AO8" s="115">
        <v>3</v>
      </c>
      <c r="AP8" s="115">
        <v>10</v>
      </c>
      <c r="AQ8" s="115">
        <v>7</v>
      </c>
      <c r="AR8" s="115">
        <v>1</v>
      </c>
      <c r="AS8" s="117">
        <v>7</v>
      </c>
    </row>
    <row r="9" spans="1:46">
      <c r="A9" s="112" t="s">
        <v>2099</v>
      </c>
      <c r="B9" s="114" t="s">
        <v>44</v>
      </c>
      <c r="C9" s="115" t="s">
        <v>46</v>
      </c>
      <c r="D9" s="115" t="s">
        <v>49</v>
      </c>
      <c r="E9" s="115" t="s">
        <v>54</v>
      </c>
      <c r="F9" s="115" t="s">
        <v>56</v>
      </c>
      <c r="G9" s="115" t="s">
        <v>59</v>
      </c>
      <c r="H9" s="115" t="s">
        <v>65</v>
      </c>
      <c r="I9" s="111">
        <v>1</v>
      </c>
      <c r="J9" s="115" t="s">
        <v>1535</v>
      </c>
      <c r="K9" s="115" t="s">
        <v>1537</v>
      </c>
      <c r="L9" s="115" t="s">
        <v>1545</v>
      </c>
      <c r="M9" s="115" t="s">
        <v>1548</v>
      </c>
      <c r="N9" s="115" t="s">
        <v>1550</v>
      </c>
      <c r="O9" s="115">
        <v>0</v>
      </c>
      <c r="P9" s="115">
        <v>-2</v>
      </c>
      <c r="Q9" s="115">
        <v>0</v>
      </c>
      <c r="R9" s="115">
        <v>41</v>
      </c>
      <c r="S9" s="115">
        <v>1</v>
      </c>
      <c r="T9" s="115">
        <v>1</v>
      </c>
      <c r="U9" s="115">
        <v>1</v>
      </c>
      <c r="V9" s="115">
        <v>0</v>
      </c>
      <c r="W9" s="115">
        <v>1102</v>
      </c>
      <c r="X9" s="115">
        <v>1</v>
      </c>
      <c r="Y9" s="115" t="s">
        <v>1551</v>
      </c>
      <c r="Z9" s="115">
        <v>1</v>
      </c>
      <c r="AA9" s="115">
        <v>2</v>
      </c>
      <c r="AB9" s="115">
        <v>94</v>
      </c>
      <c r="AC9" s="115">
        <v>3</v>
      </c>
      <c r="AD9" s="115">
        <v>2</v>
      </c>
      <c r="AE9" s="115">
        <v>4</v>
      </c>
      <c r="AF9" s="115">
        <v>5993</v>
      </c>
      <c r="AG9" s="115">
        <v>19479</v>
      </c>
      <c r="AH9" s="115">
        <v>8</v>
      </c>
      <c r="AI9" s="115">
        <v>11</v>
      </c>
      <c r="AJ9" s="115">
        <v>3</v>
      </c>
      <c r="AK9" s="115">
        <v>1</v>
      </c>
      <c r="AL9" s="115">
        <v>80</v>
      </c>
      <c r="AM9" s="115">
        <v>0</v>
      </c>
      <c r="AN9" s="115">
        <v>8</v>
      </c>
      <c r="AO9" s="115">
        <v>1</v>
      </c>
      <c r="AP9" s="115">
        <v>6</v>
      </c>
      <c r="AQ9" s="115">
        <v>4</v>
      </c>
      <c r="AR9" s="115">
        <v>0</v>
      </c>
      <c r="AS9" s="117">
        <v>5</v>
      </c>
    </row>
    <row r="10" spans="1:46" ht="14.65" thickBot="1">
      <c r="A10" s="112" t="s">
        <v>2100</v>
      </c>
      <c r="B10" s="118" t="s">
        <v>45</v>
      </c>
      <c r="C10" s="119" t="s">
        <v>47</v>
      </c>
      <c r="D10" s="119" t="s">
        <v>50</v>
      </c>
      <c r="E10" s="119" t="s">
        <v>55</v>
      </c>
      <c r="F10" s="119" t="s">
        <v>57</v>
      </c>
      <c r="G10" s="119" t="s">
        <v>59</v>
      </c>
      <c r="H10" s="119" t="s">
        <v>66</v>
      </c>
      <c r="I10" s="113">
        <v>2</v>
      </c>
      <c r="J10" s="119" t="s">
        <v>1536</v>
      </c>
      <c r="K10" s="119" t="s">
        <v>1538</v>
      </c>
      <c r="L10" s="119" t="s">
        <v>1546</v>
      </c>
      <c r="M10" s="119" t="s">
        <v>1549</v>
      </c>
      <c r="N10" s="119" t="s">
        <v>1550</v>
      </c>
      <c r="O10" s="119">
        <v>3</v>
      </c>
      <c r="P10" s="119">
        <v>-2</v>
      </c>
      <c r="Q10" s="119">
        <v>0</v>
      </c>
      <c r="R10" s="119">
        <v>49</v>
      </c>
      <c r="S10" s="119">
        <v>0</v>
      </c>
      <c r="T10" s="119"/>
      <c r="U10" s="119">
        <v>0</v>
      </c>
      <c r="V10" s="119">
        <v>1</v>
      </c>
      <c r="W10" s="119">
        <v>279</v>
      </c>
      <c r="X10" s="119">
        <v>8</v>
      </c>
      <c r="Y10" s="119" t="s">
        <v>1552</v>
      </c>
      <c r="Z10" s="119">
        <v>1</v>
      </c>
      <c r="AA10" s="119">
        <v>3</v>
      </c>
      <c r="AB10" s="119">
        <v>61</v>
      </c>
      <c r="AC10" s="119">
        <v>2</v>
      </c>
      <c r="AD10" s="119">
        <v>2</v>
      </c>
      <c r="AE10" s="119">
        <v>2</v>
      </c>
      <c r="AF10" s="119">
        <v>5130</v>
      </c>
      <c r="AG10" s="119">
        <v>24907</v>
      </c>
      <c r="AH10" s="119">
        <v>1</v>
      </c>
      <c r="AI10" s="119">
        <v>23</v>
      </c>
      <c r="AJ10" s="119">
        <v>4</v>
      </c>
      <c r="AK10" s="119">
        <v>4</v>
      </c>
      <c r="AL10" s="119">
        <v>80</v>
      </c>
      <c r="AM10" s="119">
        <v>1</v>
      </c>
      <c r="AN10" s="119">
        <v>10</v>
      </c>
      <c r="AO10" s="119">
        <v>3</v>
      </c>
      <c r="AP10" s="119">
        <v>10</v>
      </c>
      <c r="AQ10" s="119">
        <v>7</v>
      </c>
      <c r="AR10" s="119">
        <v>1</v>
      </c>
      <c r="AS10" s="121">
        <v>7</v>
      </c>
    </row>
    <row r="12" spans="1:46">
      <c r="B12" t="s">
        <v>2101</v>
      </c>
    </row>
    <row r="14" spans="1:46" ht="18.399999999999999" thickBot="1">
      <c r="B14" s="6" t="s">
        <v>2093</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2095</v>
      </c>
    </row>
    <row r="18" spans="1:45">
      <c r="A18" s="9" t="s">
        <v>1639</v>
      </c>
      <c r="B18" t="s">
        <v>4</v>
      </c>
    </row>
    <row r="20" spans="1:45">
      <c r="B20" t="s">
        <v>2102</v>
      </c>
    </row>
    <row r="21" spans="1:45">
      <c r="B21" t="s">
        <v>2096</v>
      </c>
    </row>
    <row r="22" spans="1:45" ht="14.65" thickBot="1"/>
    <row r="23" spans="1:45" ht="14.65" thickBot="1">
      <c r="B23" s="122" t="s">
        <v>0</v>
      </c>
      <c r="C23" s="123" t="s">
        <v>1</v>
      </c>
      <c r="D23" s="123" t="s">
        <v>2</v>
      </c>
      <c r="E23" s="123" t="s">
        <v>3</v>
      </c>
      <c r="F23" s="123" t="s">
        <v>4</v>
      </c>
      <c r="G23" s="123" t="s">
        <v>5</v>
      </c>
      <c r="H23" s="123" t="s">
        <v>6</v>
      </c>
      <c r="I23" s="123" t="s">
        <v>7</v>
      </c>
      <c r="J23" s="123" t="s">
        <v>8</v>
      </c>
      <c r="K23" s="123" t="s">
        <v>9</v>
      </c>
      <c r="L23" s="123" t="s">
        <v>10</v>
      </c>
      <c r="M23" s="123" t="s">
        <v>11</v>
      </c>
      <c r="N23" s="123" t="s">
        <v>12</v>
      </c>
      <c r="O23" s="123" t="s">
        <v>13</v>
      </c>
      <c r="P23" s="123" t="s">
        <v>14</v>
      </c>
      <c r="Q23" s="123" t="s">
        <v>15</v>
      </c>
      <c r="R23" s="123" t="s">
        <v>16</v>
      </c>
      <c r="S23" s="123" t="s">
        <v>17</v>
      </c>
      <c r="T23" s="123" t="s">
        <v>18</v>
      </c>
      <c r="U23" s="123" t="s">
        <v>19</v>
      </c>
      <c r="V23" s="123" t="s">
        <v>20</v>
      </c>
      <c r="W23" s="123" t="s">
        <v>21</v>
      </c>
      <c r="X23" s="123" t="s">
        <v>22</v>
      </c>
      <c r="Y23" s="123" t="s">
        <v>23</v>
      </c>
      <c r="Z23" s="123" t="s">
        <v>24</v>
      </c>
      <c r="AA23" s="123" t="s">
        <v>25</v>
      </c>
      <c r="AB23" s="123" t="s">
        <v>26</v>
      </c>
      <c r="AC23" s="123" t="s">
        <v>27</v>
      </c>
      <c r="AD23" s="123" t="s">
        <v>28</v>
      </c>
      <c r="AE23" s="123" t="s">
        <v>29</v>
      </c>
      <c r="AF23" s="123" t="s">
        <v>30</v>
      </c>
      <c r="AG23" s="123" t="s">
        <v>31</v>
      </c>
      <c r="AH23" s="123" t="s">
        <v>32</v>
      </c>
      <c r="AI23" s="123" t="s">
        <v>33</v>
      </c>
      <c r="AJ23" s="123" t="s">
        <v>34</v>
      </c>
      <c r="AK23" s="123" t="s">
        <v>35</v>
      </c>
      <c r="AL23" s="123" t="s">
        <v>36</v>
      </c>
      <c r="AM23" s="123" t="s">
        <v>37</v>
      </c>
      <c r="AN23" s="123" t="s">
        <v>38</v>
      </c>
      <c r="AO23" s="123" t="s">
        <v>39</v>
      </c>
      <c r="AP23" s="123" t="s">
        <v>40</v>
      </c>
      <c r="AQ23" s="123" t="s">
        <v>41</v>
      </c>
      <c r="AR23" s="123" t="s">
        <v>42</v>
      </c>
      <c r="AS23" s="124" t="s">
        <v>43</v>
      </c>
    </row>
    <row r="24" spans="1:45">
      <c r="B24" s="125" t="s">
        <v>44</v>
      </c>
      <c r="C24" s="126" t="s">
        <v>46</v>
      </c>
      <c r="D24" s="126" t="s">
        <v>49</v>
      </c>
      <c r="E24" s="126" t="s">
        <v>54</v>
      </c>
      <c r="F24" s="127"/>
      <c r="G24" s="126" t="s">
        <v>60</v>
      </c>
      <c r="H24" s="126" t="s">
        <v>67</v>
      </c>
      <c r="I24" s="128">
        <v>4</v>
      </c>
      <c r="J24" s="126" t="s">
        <v>1536</v>
      </c>
      <c r="K24" s="126" t="s">
        <v>1539</v>
      </c>
      <c r="L24" s="126" t="s">
        <v>1545</v>
      </c>
      <c r="M24" s="126" t="s">
        <v>1548</v>
      </c>
      <c r="N24" s="126" t="s">
        <v>1550</v>
      </c>
      <c r="O24" s="126">
        <v>3</v>
      </c>
      <c r="P24" s="126">
        <v>-2</v>
      </c>
      <c r="Q24" s="126">
        <v>0</v>
      </c>
      <c r="R24" s="126">
        <v>37</v>
      </c>
      <c r="S24" s="126">
        <v>1</v>
      </c>
      <c r="T24" s="126">
        <v>1</v>
      </c>
      <c r="U24" s="126">
        <v>1</v>
      </c>
      <c r="V24" s="126">
        <v>0</v>
      </c>
      <c r="W24" s="126">
        <v>1373</v>
      </c>
      <c r="X24" s="126">
        <v>2</v>
      </c>
      <c r="Y24" s="126" t="s">
        <v>1551</v>
      </c>
      <c r="Z24" s="126">
        <v>1</v>
      </c>
      <c r="AA24" s="126">
        <v>4</v>
      </c>
      <c r="AB24" s="126">
        <v>92</v>
      </c>
      <c r="AC24" s="126">
        <v>2</v>
      </c>
      <c r="AD24" s="126">
        <v>1</v>
      </c>
      <c r="AE24" s="126">
        <v>3</v>
      </c>
      <c r="AF24" s="126">
        <v>2090</v>
      </c>
      <c r="AG24" s="126">
        <v>2396</v>
      </c>
      <c r="AH24" s="126">
        <v>6</v>
      </c>
      <c r="AI24" s="126">
        <v>15</v>
      </c>
      <c r="AJ24" s="126">
        <v>3</v>
      </c>
      <c r="AK24" s="126">
        <v>2</v>
      </c>
      <c r="AL24" s="126">
        <v>80</v>
      </c>
      <c r="AM24" s="126">
        <v>0</v>
      </c>
      <c r="AN24" s="126">
        <v>7</v>
      </c>
      <c r="AO24" s="126">
        <v>3</v>
      </c>
      <c r="AP24" s="126">
        <v>0</v>
      </c>
      <c r="AQ24" s="126">
        <v>0</v>
      </c>
      <c r="AR24" s="126">
        <v>0</v>
      </c>
      <c r="AS24" s="129">
        <v>0</v>
      </c>
    </row>
    <row r="25" spans="1:45">
      <c r="B25" s="114" t="s">
        <v>45</v>
      </c>
      <c r="C25" s="115" t="s">
        <v>47</v>
      </c>
      <c r="D25" s="115" t="s">
        <v>51</v>
      </c>
      <c r="E25" s="115" t="s">
        <v>55</v>
      </c>
      <c r="F25" s="116"/>
      <c r="G25" s="115" t="s">
        <v>59</v>
      </c>
      <c r="H25" s="115" t="s">
        <v>68</v>
      </c>
      <c r="I25" s="111">
        <v>5</v>
      </c>
      <c r="J25" s="115" t="s">
        <v>1535</v>
      </c>
      <c r="K25" s="115" t="s">
        <v>1538</v>
      </c>
      <c r="L25" s="115" t="s">
        <v>1546</v>
      </c>
      <c r="M25" s="115" t="s">
        <v>1548</v>
      </c>
      <c r="N25" s="115" t="s">
        <v>1550</v>
      </c>
      <c r="O25" s="115">
        <v>3</v>
      </c>
      <c r="P25" s="115">
        <v>-2</v>
      </c>
      <c r="Q25" s="115">
        <v>0</v>
      </c>
      <c r="R25" s="115">
        <v>33</v>
      </c>
      <c r="S25" s="115">
        <v>0</v>
      </c>
      <c r="T25" s="115"/>
      <c r="U25" s="115">
        <v>0</v>
      </c>
      <c r="V25" s="115">
        <v>1</v>
      </c>
      <c r="W25" s="115">
        <v>1392</v>
      </c>
      <c r="X25" s="115">
        <v>3</v>
      </c>
      <c r="Y25" s="115" t="s">
        <v>1553</v>
      </c>
      <c r="Z25" s="115">
        <v>1</v>
      </c>
      <c r="AA25" s="115">
        <v>4</v>
      </c>
      <c r="AB25" s="115">
        <v>56</v>
      </c>
      <c r="AC25" s="115">
        <v>3</v>
      </c>
      <c r="AD25" s="115">
        <v>1</v>
      </c>
      <c r="AE25" s="115">
        <v>3</v>
      </c>
      <c r="AF25" s="115">
        <v>2909</v>
      </c>
      <c r="AG25" s="115">
        <v>23159</v>
      </c>
      <c r="AH25" s="115">
        <v>1</v>
      </c>
      <c r="AI25" s="115">
        <v>11</v>
      </c>
      <c r="AJ25" s="115">
        <v>3</v>
      </c>
      <c r="AK25" s="115">
        <v>3</v>
      </c>
      <c r="AL25" s="115">
        <v>80</v>
      </c>
      <c r="AM25" s="115">
        <v>0</v>
      </c>
      <c r="AN25" s="115">
        <v>8</v>
      </c>
      <c r="AO25" s="115">
        <v>3</v>
      </c>
      <c r="AP25" s="115">
        <v>8</v>
      </c>
      <c r="AQ25" s="115">
        <v>7</v>
      </c>
      <c r="AR25" s="115">
        <v>3</v>
      </c>
      <c r="AS25" s="117">
        <v>0</v>
      </c>
    </row>
    <row r="26" spans="1:45">
      <c r="B26" s="114" t="s">
        <v>45</v>
      </c>
      <c r="C26" s="115" t="s">
        <v>46</v>
      </c>
      <c r="D26" s="115" t="s">
        <v>51</v>
      </c>
      <c r="E26" s="115" t="s">
        <v>55</v>
      </c>
      <c r="F26" s="116"/>
      <c r="G26" s="115" t="s">
        <v>61</v>
      </c>
      <c r="H26" s="115" t="s">
        <v>69</v>
      </c>
      <c r="I26" s="111">
        <v>7</v>
      </c>
      <c r="J26" s="115" t="s">
        <v>1536</v>
      </c>
      <c r="K26" s="115" t="s">
        <v>1539</v>
      </c>
      <c r="L26" s="115" t="s">
        <v>1546</v>
      </c>
      <c r="M26" s="115" t="s">
        <v>1549</v>
      </c>
      <c r="N26" s="115" t="s">
        <v>1550</v>
      </c>
      <c r="O26" s="115">
        <v>3</v>
      </c>
      <c r="P26" s="115">
        <v>-2</v>
      </c>
      <c r="Q26" s="115">
        <v>0</v>
      </c>
      <c r="R26" s="115">
        <v>27</v>
      </c>
      <c r="S26" s="115">
        <v>0</v>
      </c>
      <c r="T26" s="115"/>
      <c r="U26" s="115">
        <v>0</v>
      </c>
      <c r="V26" s="115">
        <v>1</v>
      </c>
      <c r="W26" s="115">
        <v>591</v>
      </c>
      <c r="X26" s="115">
        <v>2</v>
      </c>
      <c r="Y26" s="115" t="s">
        <v>1552</v>
      </c>
      <c r="Z26" s="115">
        <v>1</v>
      </c>
      <c r="AA26" s="115">
        <v>1</v>
      </c>
      <c r="AB26" s="115">
        <v>40</v>
      </c>
      <c r="AC26" s="115">
        <v>3</v>
      </c>
      <c r="AD26" s="115">
        <v>1</v>
      </c>
      <c r="AE26" s="115">
        <v>2</v>
      </c>
      <c r="AF26" s="115">
        <v>3468</v>
      </c>
      <c r="AG26" s="115">
        <v>16632</v>
      </c>
      <c r="AH26" s="115">
        <v>9</v>
      </c>
      <c r="AI26" s="115">
        <v>12</v>
      </c>
      <c r="AJ26" s="115">
        <v>3</v>
      </c>
      <c r="AK26" s="115">
        <v>4</v>
      </c>
      <c r="AL26" s="115">
        <v>80</v>
      </c>
      <c r="AM26" s="115">
        <v>1</v>
      </c>
      <c r="AN26" s="115">
        <v>6</v>
      </c>
      <c r="AO26" s="115">
        <v>3</v>
      </c>
      <c r="AP26" s="115">
        <v>2</v>
      </c>
      <c r="AQ26" s="115">
        <v>2</v>
      </c>
      <c r="AR26" s="115">
        <v>2</v>
      </c>
      <c r="AS26" s="117">
        <v>2</v>
      </c>
    </row>
    <row r="27" spans="1:45" ht="14.65" thickBot="1">
      <c r="B27" s="118" t="s">
        <v>45</v>
      </c>
      <c r="C27" s="119" t="s">
        <v>47</v>
      </c>
      <c r="D27" s="119" t="s">
        <v>51</v>
      </c>
      <c r="E27" s="119" t="s">
        <v>55</v>
      </c>
      <c r="F27" s="120"/>
      <c r="G27" s="119" t="s">
        <v>59</v>
      </c>
      <c r="H27" s="119" t="s">
        <v>70</v>
      </c>
      <c r="I27" s="113">
        <v>8</v>
      </c>
      <c r="J27" s="119" t="s">
        <v>1536</v>
      </c>
      <c r="K27" s="119" t="s">
        <v>1539</v>
      </c>
      <c r="L27" s="119" t="s">
        <v>1545</v>
      </c>
      <c r="M27" s="119" t="s">
        <v>1549</v>
      </c>
      <c r="N27" s="119" t="s">
        <v>1550</v>
      </c>
      <c r="O27" s="119">
        <v>2</v>
      </c>
      <c r="P27" s="119">
        <v>-2</v>
      </c>
      <c r="Q27" s="119">
        <v>0</v>
      </c>
      <c r="R27" s="119">
        <v>32</v>
      </c>
      <c r="S27" s="119">
        <v>0</v>
      </c>
      <c r="T27" s="119"/>
      <c r="U27" s="119">
        <v>0</v>
      </c>
      <c r="V27" s="119">
        <v>1</v>
      </c>
      <c r="W27" s="119">
        <v>1005</v>
      </c>
      <c r="X27" s="119">
        <v>2</v>
      </c>
      <c r="Y27" s="119" t="s">
        <v>1551</v>
      </c>
      <c r="Z27" s="119">
        <v>1</v>
      </c>
      <c r="AA27" s="119">
        <v>4</v>
      </c>
      <c r="AB27" s="119">
        <v>79</v>
      </c>
      <c r="AC27" s="119">
        <v>3</v>
      </c>
      <c r="AD27" s="119">
        <v>1</v>
      </c>
      <c r="AE27" s="119">
        <v>2</v>
      </c>
      <c r="AF27" s="119">
        <v>3068</v>
      </c>
      <c r="AG27" s="119">
        <v>11864</v>
      </c>
      <c r="AH27" s="119">
        <v>0</v>
      </c>
      <c r="AI27" s="119">
        <v>13</v>
      </c>
      <c r="AJ27" s="119">
        <v>3</v>
      </c>
      <c r="AK27" s="119">
        <v>3</v>
      </c>
      <c r="AL27" s="119">
        <v>80</v>
      </c>
      <c r="AM27" s="119">
        <v>0</v>
      </c>
      <c r="AN27" s="119">
        <v>8</v>
      </c>
      <c r="AO27" s="119">
        <v>2</v>
      </c>
      <c r="AP27" s="119">
        <v>7</v>
      </c>
      <c r="AQ27" s="119">
        <v>7</v>
      </c>
      <c r="AR27" s="119">
        <v>3</v>
      </c>
      <c r="AS27" s="121">
        <v>6</v>
      </c>
    </row>
    <row r="30" spans="1:45">
      <c r="A30" s="9" t="s">
        <v>1641</v>
      </c>
      <c r="B30" t="s">
        <v>9</v>
      </c>
    </row>
    <row r="32" spans="1:45">
      <c r="B32" t="s">
        <v>2103</v>
      </c>
    </row>
    <row r="33" spans="2:45">
      <c r="B33" t="s">
        <v>2096</v>
      </c>
    </row>
    <row r="34" spans="2:45" ht="14.65" thickBot="1"/>
    <row r="35" spans="2:45" ht="14.65" thickBot="1">
      <c r="B35" s="130" t="s">
        <v>0</v>
      </c>
      <c r="C35" s="131" t="s">
        <v>1</v>
      </c>
      <c r="D35" s="131" t="s">
        <v>2</v>
      </c>
      <c r="E35" s="131" t="s">
        <v>3</v>
      </c>
      <c r="F35" s="131" t="s">
        <v>4</v>
      </c>
      <c r="G35" s="131" t="s">
        <v>5</v>
      </c>
      <c r="H35" s="131" t="s">
        <v>6</v>
      </c>
      <c r="I35" s="131" t="s">
        <v>7</v>
      </c>
      <c r="J35" s="131" t="s">
        <v>8</v>
      </c>
      <c r="K35" s="131" t="s">
        <v>9</v>
      </c>
      <c r="L35" s="131" t="s">
        <v>10</v>
      </c>
      <c r="M35" s="131" t="s">
        <v>11</v>
      </c>
      <c r="N35" s="131" t="s">
        <v>12</v>
      </c>
      <c r="O35" s="131" t="s">
        <v>13</v>
      </c>
      <c r="P35" s="131" t="s">
        <v>14</v>
      </c>
      <c r="Q35" s="131" t="s">
        <v>15</v>
      </c>
      <c r="R35" s="131" t="s">
        <v>16</v>
      </c>
      <c r="S35" s="131" t="s">
        <v>17</v>
      </c>
      <c r="T35" s="131" t="s">
        <v>18</v>
      </c>
      <c r="U35" s="131" t="s">
        <v>19</v>
      </c>
      <c r="V35" s="131" t="s">
        <v>20</v>
      </c>
      <c r="W35" s="131" t="s">
        <v>21</v>
      </c>
      <c r="X35" s="131" t="s">
        <v>22</v>
      </c>
      <c r="Y35" s="131" t="s">
        <v>23</v>
      </c>
      <c r="Z35" s="131" t="s">
        <v>24</v>
      </c>
      <c r="AA35" s="131" t="s">
        <v>25</v>
      </c>
      <c r="AB35" s="131" t="s">
        <v>26</v>
      </c>
      <c r="AC35" s="131" t="s">
        <v>27</v>
      </c>
      <c r="AD35" s="131" t="s">
        <v>28</v>
      </c>
      <c r="AE35" s="131" t="s">
        <v>29</v>
      </c>
      <c r="AF35" s="131" t="s">
        <v>30</v>
      </c>
      <c r="AG35" s="131" t="s">
        <v>31</v>
      </c>
      <c r="AH35" s="131" t="s">
        <v>32</v>
      </c>
      <c r="AI35" s="131" t="s">
        <v>33</v>
      </c>
      <c r="AJ35" s="131" t="s">
        <v>34</v>
      </c>
      <c r="AK35" s="131" t="s">
        <v>35</v>
      </c>
      <c r="AL35" s="131" t="s">
        <v>36</v>
      </c>
      <c r="AM35" s="131" t="s">
        <v>37</v>
      </c>
      <c r="AN35" s="131" t="s">
        <v>38</v>
      </c>
      <c r="AO35" s="131" t="s">
        <v>39</v>
      </c>
      <c r="AP35" s="131" t="s">
        <v>40</v>
      </c>
      <c r="AQ35" s="131" t="s">
        <v>41</v>
      </c>
      <c r="AR35" s="131" t="s">
        <v>42</v>
      </c>
      <c r="AS35" s="132" t="s">
        <v>43</v>
      </c>
    </row>
    <row r="36" spans="2:45">
      <c r="B36" s="114" t="s">
        <v>45</v>
      </c>
      <c r="C36" s="115" t="s">
        <v>46</v>
      </c>
      <c r="D36" s="115" t="s">
        <v>51</v>
      </c>
      <c r="E36" s="115" t="s">
        <v>55</v>
      </c>
      <c r="F36" s="115" t="s">
        <v>57</v>
      </c>
      <c r="G36" s="115" t="s">
        <v>59</v>
      </c>
      <c r="H36" s="115" t="s">
        <v>72</v>
      </c>
      <c r="I36" s="111">
        <v>11</v>
      </c>
      <c r="J36" s="115" t="s">
        <v>1536</v>
      </c>
      <c r="K36" s="116"/>
      <c r="L36" s="115" t="s">
        <v>1547</v>
      </c>
      <c r="M36" s="115" t="s">
        <v>1549</v>
      </c>
      <c r="N36" s="115" t="s">
        <v>1550</v>
      </c>
      <c r="O36" s="115">
        <v>2</v>
      </c>
      <c r="P36" s="115">
        <v>-2</v>
      </c>
      <c r="Q36" s="115">
        <v>0</v>
      </c>
      <c r="R36" s="115">
        <v>30</v>
      </c>
      <c r="S36" s="115">
        <v>0</v>
      </c>
      <c r="T36" s="115"/>
      <c r="U36" s="115">
        <v>0</v>
      </c>
      <c r="V36" s="115">
        <v>1</v>
      </c>
      <c r="W36" s="115">
        <v>1358</v>
      </c>
      <c r="X36" s="115">
        <v>24</v>
      </c>
      <c r="Y36" s="115" t="s">
        <v>1552</v>
      </c>
      <c r="Z36" s="115">
        <v>1</v>
      </c>
      <c r="AA36" s="115">
        <v>4</v>
      </c>
      <c r="AB36" s="115">
        <v>67</v>
      </c>
      <c r="AC36" s="115">
        <v>3</v>
      </c>
      <c r="AD36" s="115">
        <v>1</v>
      </c>
      <c r="AE36" s="115">
        <v>2</v>
      </c>
      <c r="AF36" s="115">
        <v>2693</v>
      </c>
      <c r="AG36" s="115">
        <v>13335</v>
      </c>
      <c r="AH36" s="115">
        <v>1</v>
      </c>
      <c r="AI36" s="115">
        <v>22</v>
      </c>
      <c r="AJ36" s="115">
        <v>4</v>
      </c>
      <c r="AK36" s="115">
        <v>2</v>
      </c>
      <c r="AL36" s="115">
        <v>80</v>
      </c>
      <c r="AM36" s="115">
        <v>1</v>
      </c>
      <c r="AN36" s="115">
        <v>1</v>
      </c>
      <c r="AO36" s="115">
        <v>3</v>
      </c>
      <c r="AP36" s="115">
        <v>1</v>
      </c>
      <c r="AQ36" s="115">
        <v>0</v>
      </c>
      <c r="AR36" s="115">
        <v>0</v>
      </c>
      <c r="AS36" s="117">
        <v>0</v>
      </c>
    </row>
    <row r="37" spans="2:45">
      <c r="B37" s="114" t="s">
        <v>45</v>
      </c>
      <c r="C37" s="115" t="s">
        <v>47</v>
      </c>
      <c r="D37" s="115" t="s">
        <v>49</v>
      </c>
      <c r="E37" s="115" t="s">
        <v>55</v>
      </c>
      <c r="F37" s="115" t="s">
        <v>57</v>
      </c>
      <c r="G37" s="115" t="s">
        <v>59</v>
      </c>
      <c r="H37" s="115" t="s">
        <v>73</v>
      </c>
      <c r="I37" s="111">
        <v>12</v>
      </c>
      <c r="J37" s="115" t="s">
        <v>1536</v>
      </c>
      <c r="K37" s="116"/>
      <c r="L37" s="115" t="s">
        <v>1545</v>
      </c>
      <c r="M37" s="115" t="s">
        <v>1549</v>
      </c>
      <c r="N37" s="115" t="s">
        <v>1550</v>
      </c>
      <c r="O37" s="115">
        <v>2</v>
      </c>
      <c r="P37" s="115">
        <v>-2</v>
      </c>
      <c r="Q37" s="115">
        <v>0</v>
      </c>
      <c r="R37" s="115">
        <v>38</v>
      </c>
      <c r="S37" s="115">
        <v>0</v>
      </c>
      <c r="T37" s="115"/>
      <c r="U37" s="115">
        <v>0</v>
      </c>
      <c r="V37" s="115">
        <v>1</v>
      </c>
      <c r="W37" s="115">
        <v>216</v>
      </c>
      <c r="X37" s="115">
        <v>23</v>
      </c>
      <c r="Y37" s="115" t="s">
        <v>1554</v>
      </c>
      <c r="Z37" s="115">
        <v>1</v>
      </c>
      <c r="AA37" s="115">
        <v>4</v>
      </c>
      <c r="AB37" s="115">
        <v>44</v>
      </c>
      <c r="AC37" s="115">
        <v>2</v>
      </c>
      <c r="AD37" s="115">
        <v>3</v>
      </c>
      <c r="AE37" s="115">
        <v>2</v>
      </c>
      <c r="AF37" s="115">
        <v>9526</v>
      </c>
      <c r="AG37" s="115">
        <v>8787</v>
      </c>
      <c r="AH37" s="115">
        <v>0</v>
      </c>
      <c r="AI37" s="115">
        <v>21</v>
      </c>
      <c r="AJ37" s="115">
        <v>4</v>
      </c>
      <c r="AK37" s="115">
        <v>2</v>
      </c>
      <c r="AL37" s="115">
        <v>80</v>
      </c>
      <c r="AM37" s="115">
        <v>0</v>
      </c>
      <c r="AN37" s="115">
        <v>10</v>
      </c>
      <c r="AO37" s="115">
        <v>3</v>
      </c>
      <c r="AP37" s="115">
        <v>9</v>
      </c>
      <c r="AQ37" s="115">
        <v>7</v>
      </c>
      <c r="AR37" s="115">
        <v>1</v>
      </c>
      <c r="AS37" s="117">
        <v>8</v>
      </c>
    </row>
    <row r="38" spans="2:45">
      <c r="B38" s="114" t="s">
        <v>45</v>
      </c>
      <c r="C38" s="115" t="s">
        <v>46</v>
      </c>
      <c r="D38" s="115" t="s">
        <v>49</v>
      </c>
      <c r="E38" s="115" t="s">
        <v>55</v>
      </c>
      <c r="F38" s="115" t="s">
        <v>57</v>
      </c>
      <c r="G38" s="115" t="s">
        <v>61</v>
      </c>
      <c r="H38" s="115" t="s">
        <v>74</v>
      </c>
      <c r="I38" s="111">
        <v>13</v>
      </c>
      <c r="J38" s="115" t="s">
        <v>1536</v>
      </c>
      <c r="K38" s="116"/>
      <c r="L38" s="115" t="s">
        <v>1546</v>
      </c>
      <c r="M38" s="115" t="s">
        <v>1549</v>
      </c>
      <c r="N38" s="115" t="s">
        <v>1550</v>
      </c>
      <c r="O38" s="115">
        <v>3</v>
      </c>
      <c r="P38" s="115">
        <v>-2</v>
      </c>
      <c r="Q38" s="115">
        <v>0</v>
      </c>
      <c r="R38" s="115">
        <v>36</v>
      </c>
      <c r="S38" s="115">
        <v>0</v>
      </c>
      <c r="T38" s="115"/>
      <c r="U38" s="115">
        <v>0</v>
      </c>
      <c r="V38" s="115">
        <v>1</v>
      </c>
      <c r="W38" s="115">
        <v>1299</v>
      </c>
      <c r="X38" s="115">
        <v>27</v>
      </c>
      <c r="Y38" s="115" t="s">
        <v>1554</v>
      </c>
      <c r="Z38" s="115">
        <v>1</v>
      </c>
      <c r="AA38" s="115">
        <v>3</v>
      </c>
      <c r="AB38" s="115">
        <v>94</v>
      </c>
      <c r="AC38" s="115">
        <v>3</v>
      </c>
      <c r="AD38" s="115">
        <v>2</v>
      </c>
      <c r="AE38" s="115">
        <v>3</v>
      </c>
      <c r="AF38" s="115">
        <v>5237</v>
      </c>
      <c r="AG38" s="115">
        <v>16577</v>
      </c>
      <c r="AH38" s="115">
        <v>6</v>
      </c>
      <c r="AI38" s="115">
        <v>13</v>
      </c>
      <c r="AJ38" s="115">
        <v>3</v>
      </c>
      <c r="AK38" s="115">
        <v>2</v>
      </c>
      <c r="AL38" s="115">
        <v>80</v>
      </c>
      <c r="AM38" s="115">
        <v>2</v>
      </c>
      <c r="AN38" s="115">
        <v>17</v>
      </c>
      <c r="AO38" s="115">
        <v>2</v>
      </c>
      <c r="AP38" s="115">
        <v>7</v>
      </c>
      <c r="AQ38" s="115">
        <v>7</v>
      </c>
      <c r="AR38" s="115">
        <v>7</v>
      </c>
      <c r="AS38" s="117">
        <v>7</v>
      </c>
    </row>
    <row r="39" spans="2:45" ht="14.65" thickBot="1">
      <c r="B39" s="118" t="s">
        <v>45</v>
      </c>
      <c r="C39" s="119" t="s">
        <v>46</v>
      </c>
      <c r="D39" s="119" t="s">
        <v>49</v>
      </c>
      <c r="E39" s="119" t="s">
        <v>55</v>
      </c>
      <c r="F39" s="119" t="s">
        <v>57</v>
      </c>
      <c r="G39" s="119" t="s">
        <v>61</v>
      </c>
      <c r="H39" s="119" t="s">
        <v>75</v>
      </c>
      <c r="I39" s="113">
        <v>14</v>
      </c>
      <c r="J39" s="119" t="s">
        <v>1536</v>
      </c>
      <c r="K39" s="120"/>
      <c r="L39" s="119" t="s">
        <v>1546</v>
      </c>
      <c r="M39" s="119" t="s">
        <v>1549</v>
      </c>
      <c r="N39" s="119" t="s">
        <v>1550</v>
      </c>
      <c r="O39" s="119">
        <v>5</v>
      </c>
      <c r="P39" s="119">
        <v>-2</v>
      </c>
      <c r="Q39" s="119">
        <v>0</v>
      </c>
      <c r="R39" s="119">
        <v>35</v>
      </c>
      <c r="S39" s="119">
        <v>0</v>
      </c>
      <c r="T39" s="119"/>
      <c r="U39" s="119">
        <v>0</v>
      </c>
      <c r="V39" s="119">
        <v>1</v>
      </c>
      <c r="W39" s="119">
        <v>809</v>
      </c>
      <c r="X39" s="119">
        <v>16</v>
      </c>
      <c r="Y39" s="119" t="s">
        <v>1554</v>
      </c>
      <c r="Z39" s="119">
        <v>1</v>
      </c>
      <c r="AA39" s="119">
        <v>1</v>
      </c>
      <c r="AB39" s="119">
        <v>84</v>
      </c>
      <c r="AC39" s="119">
        <v>4</v>
      </c>
      <c r="AD39" s="119">
        <v>1</v>
      </c>
      <c r="AE39" s="119">
        <v>2</v>
      </c>
      <c r="AF39" s="119">
        <v>2426</v>
      </c>
      <c r="AG39" s="119">
        <v>16479</v>
      </c>
      <c r="AH39" s="119">
        <v>0</v>
      </c>
      <c r="AI39" s="119">
        <v>13</v>
      </c>
      <c r="AJ39" s="119">
        <v>3</v>
      </c>
      <c r="AK39" s="119">
        <v>3</v>
      </c>
      <c r="AL39" s="119">
        <v>80</v>
      </c>
      <c r="AM39" s="119">
        <v>1</v>
      </c>
      <c r="AN39" s="119">
        <v>6</v>
      </c>
      <c r="AO39" s="119">
        <v>3</v>
      </c>
      <c r="AP39" s="119">
        <v>5</v>
      </c>
      <c r="AQ39" s="119">
        <v>4</v>
      </c>
      <c r="AR39" s="119">
        <v>0</v>
      </c>
      <c r="AS39" s="121">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topLeftCell="B1" zoomScale="85" zoomScaleNormal="85" workbookViewId="0">
      <selection activeCell="AI1" sqref="AI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c r="A1" s="47" t="s">
        <v>0</v>
      </c>
      <c r="B1" s="47" t="s">
        <v>1</v>
      </c>
      <c r="C1" s="47" t="s">
        <v>2</v>
      </c>
      <c r="D1" s="47" t="s">
        <v>4</v>
      </c>
      <c r="E1" s="47" t="s">
        <v>5</v>
      </c>
      <c r="F1" s="47" t="s">
        <v>8</v>
      </c>
      <c r="G1" s="47" t="s">
        <v>9</v>
      </c>
      <c r="H1" s="47" t="s">
        <v>10</v>
      </c>
      <c r="I1" s="47" t="s">
        <v>11</v>
      </c>
      <c r="J1" s="47" t="s">
        <v>13</v>
      </c>
      <c r="K1" s="47" t="s">
        <v>16</v>
      </c>
      <c r="L1" s="49" t="s">
        <v>17</v>
      </c>
      <c r="M1" s="47" t="s">
        <v>21</v>
      </c>
      <c r="N1" s="47" t="s">
        <v>22</v>
      </c>
      <c r="O1" s="47" t="s">
        <v>23</v>
      </c>
      <c r="P1" s="47" t="s">
        <v>25</v>
      </c>
      <c r="Q1" s="47" t="s">
        <v>26</v>
      </c>
      <c r="R1" s="47" t="s">
        <v>27</v>
      </c>
      <c r="S1" s="47" t="s">
        <v>28</v>
      </c>
      <c r="T1" s="47" t="s">
        <v>29</v>
      </c>
      <c r="U1" s="47" t="s">
        <v>30</v>
      </c>
      <c r="V1" s="47" t="s">
        <v>31</v>
      </c>
      <c r="W1" s="47" t="s">
        <v>32</v>
      </c>
      <c r="X1" s="47" t="s">
        <v>33</v>
      </c>
      <c r="Y1" s="47" t="s">
        <v>34</v>
      </c>
      <c r="Z1" s="47" t="s">
        <v>35</v>
      </c>
      <c r="AA1" s="47" t="s">
        <v>37</v>
      </c>
      <c r="AB1" s="47" t="s">
        <v>38</v>
      </c>
      <c r="AC1" s="47" t="s">
        <v>39</v>
      </c>
      <c r="AD1" s="47" t="s">
        <v>40</v>
      </c>
      <c r="AE1" s="47" t="s">
        <v>41</v>
      </c>
      <c r="AF1" s="47" t="s">
        <v>42</v>
      </c>
      <c r="AG1" s="47" t="s">
        <v>43</v>
      </c>
    </row>
    <row r="2" spans="1:33">
      <c r="A2" t="s">
        <v>44</v>
      </c>
      <c r="B2" t="s">
        <v>46</v>
      </c>
      <c r="C2" t="s">
        <v>49</v>
      </c>
      <c r="D2" t="s">
        <v>56</v>
      </c>
      <c r="E2" t="s">
        <v>59</v>
      </c>
      <c r="F2" t="s">
        <v>1707</v>
      </c>
      <c r="G2" t="s">
        <v>1537</v>
      </c>
      <c r="H2" t="s">
        <v>1545</v>
      </c>
      <c r="I2" t="s">
        <v>1548</v>
      </c>
      <c r="J2" s="35">
        <v>0</v>
      </c>
      <c r="K2" s="35">
        <v>41</v>
      </c>
      <c r="L2" s="35">
        <v>1</v>
      </c>
      <c r="M2" s="48">
        <v>1102</v>
      </c>
      <c r="N2" s="35">
        <v>1</v>
      </c>
      <c r="O2" t="s">
        <v>1551</v>
      </c>
      <c r="P2" s="35">
        <v>2</v>
      </c>
      <c r="Q2" s="35">
        <v>94</v>
      </c>
      <c r="R2" s="35">
        <v>3</v>
      </c>
      <c r="S2" s="35">
        <v>2</v>
      </c>
      <c r="T2" s="35">
        <v>4</v>
      </c>
      <c r="U2" s="10">
        <v>5993</v>
      </c>
      <c r="V2" s="10">
        <v>19479</v>
      </c>
      <c r="W2" s="35">
        <v>8</v>
      </c>
      <c r="X2" s="35">
        <v>11</v>
      </c>
      <c r="Y2" s="35">
        <v>3</v>
      </c>
      <c r="Z2" s="35">
        <v>1</v>
      </c>
      <c r="AA2" s="35">
        <v>0</v>
      </c>
      <c r="AB2" s="35">
        <v>8</v>
      </c>
      <c r="AC2" s="35">
        <v>1</v>
      </c>
      <c r="AD2" s="35">
        <v>6</v>
      </c>
      <c r="AE2" s="35">
        <v>4</v>
      </c>
      <c r="AF2" s="35">
        <v>0</v>
      </c>
      <c r="AG2" s="35">
        <v>5</v>
      </c>
    </row>
    <row r="3" spans="1:33">
      <c r="A3" t="s">
        <v>1624</v>
      </c>
      <c r="B3" t="s">
        <v>47</v>
      </c>
      <c r="C3" t="s">
        <v>50</v>
      </c>
      <c r="D3" t="s">
        <v>57</v>
      </c>
      <c r="E3" t="s">
        <v>59</v>
      </c>
      <c r="F3" t="s">
        <v>1536</v>
      </c>
      <c r="G3" t="s">
        <v>1538</v>
      </c>
      <c r="H3" t="s">
        <v>1546</v>
      </c>
      <c r="I3" t="s">
        <v>1549</v>
      </c>
      <c r="J3" s="35">
        <v>3</v>
      </c>
      <c r="K3" s="35">
        <v>49</v>
      </c>
      <c r="L3" s="35">
        <v>0</v>
      </c>
      <c r="M3" s="48">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93" t="s">
        <v>1925</v>
      </c>
      <c r="E4" t="s">
        <v>60</v>
      </c>
      <c r="F4" t="s">
        <v>1536</v>
      </c>
      <c r="G4" t="s">
        <v>1539</v>
      </c>
      <c r="H4" t="s">
        <v>1545</v>
      </c>
      <c r="I4" t="s">
        <v>1548</v>
      </c>
      <c r="J4" s="35">
        <v>3</v>
      </c>
      <c r="K4" s="35">
        <v>37</v>
      </c>
      <c r="L4" s="35">
        <v>1</v>
      </c>
      <c r="M4" s="48">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93" t="s">
        <v>1925</v>
      </c>
      <c r="E5" t="s">
        <v>59</v>
      </c>
      <c r="F5" t="s">
        <v>1707</v>
      </c>
      <c r="G5" t="s">
        <v>1538</v>
      </c>
      <c r="H5" t="s">
        <v>1546</v>
      </c>
      <c r="I5" t="s">
        <v>1548</v>
      </c>
      <c r="J5" s="35">
        <v>3</v>
      </c>
      <c r="K5" s="35">
        <v>33</v>
      </c>
      <c r="L5" s="35">
        <v>0</v>
      </c>
      <c r="M5" s="48">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93" t="s">
        <v>1925</v>
      </c>
      <c r="E6" t="s">
        <v>61</v>
      </c>
      <c r="F6" t="s">
        <v>1536</v>
      </c>
      <c r="G6" t="s">
        <v>1539</v>
      </c>
      <c r="H6" t="s">
        <v>1546</v>
      </c>
      <c r="I6" t="s">
        <v>1549</v>
      </c>
      <c r="J6" s="35">
        <v>3</v>
      </c>
      <c r="K6" s="35">
        <v>27</v>
      </c>
      <c r="L6" s="35">
        <v>0</v>
      </c>
      <c r="M6" s="48">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93" t="s">
        <v>1925</v>
      </c>
      <c r="E7" t="s">
        <v>59</v>
      </c>
      <c r="F7" t="s">
        <v>1536</v>
      </c>
      <c r="G7" t="s">
        <v>1539</v>
      </c>
      <c r="H7" t="s">
        <v>1545</v>
      </c>
      <c r="I7" t="s">
        <v>1549</v>
      </c>
      <c r="J7" s="35">
        <v>2</v>
      </c>
      <c r="K7" s="35">
        <v>32</v>
      </c>
      <c r="L7" s="35">
        <v>0</v>
      </c>
      <c r="M7" s="48">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1707</v>
      </c>
      <c r="G8" t="s">
        <v>1539</v>
      </c>
      <c r="H8" t="s">
        <v>1546</v>
      </c>
      <c r="I8" t="s">
        <v>1548</v>
      </c>
      <c r="J8" s="35">
        <v>3</v>
      </c>
      <c r="K8" s="35">
        <v>59</v>
      </c>
      <c r="L8" s="35">
        <v>0</v>
      </c>
      <c r="M8" s="48">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93" t="s">
        <v>1925</v>
      </c>
      <c r="H9" t="s">
        <v>1547</v>
      </c>
      <c r="I9" t="s">
        <v>1549</v>
      </c>
      <c r="J9" s="35">
        <v>2</v>
      </c>
      <c r="K9" s="35">
        <v>30</v>
      </c>
      <c r="L9" s="35">
        <v>0</v>
      </c>
      <c r="M9" s="48">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93" t="s">
        <v>1925</v>
      </c>
      <c r="H10" t="s">
        <v>1545</v>
      </c>
      <c r="I10" t="s">
        <v>1549</v>
      </c>
      <c r="J10" s="35">
        <v>2</v>
      </c>
      <c r="K10" s="35">
        <v>38</v>
      </c>
      <c r="L10" s="35">
        <v>0</v>
      </c>
      <c r="M10" s="48">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93" t="s">
        <v>1925</v>
      </c>
      <c r="H11" t="s">
        <v>1546</v>
      </c>
      <c r="I11" t="s">
        <v>1549</v>
      </c>
      <c r="J11" s="35">
        <v>3</v>
      </c>
      <c r="K11" s="35">
        <v>36</v>
      </c>
      <c r="L11" s="35">
        <v>0</v>
      </c>
      <c r="M11" s="48">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93" t="s">
        <v>1925</v>
      </c>
      <c r="H12" t="s">
        <v>1546</v>
      </c>
      <c r="I12" t="s">
        <v>1549</v>
      </c>
      <c r="J12" s="35">
        <v>5</v>
      </c>
      <c r="K12" s="35">
        <v>35</v>
      </c>
      <c r="L12" s="35">
        <v>0</v>
      </c>
      <c r="M12" s="48">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1707</v>
      </c>
      <c r="G13" t="s">
        <v>1539</v>
      </c>
      <c r="H13" t="s">
        <v>1545</v>
      </c>
      <c r="I13" t="s">
        <v>1548</v>
      </c>
      <c r="J13" s="35">
        <v>3</v>
      </c>
      <c r="K13" s="35">
        <v>29</v>
      </c>
      <c r="L13" s="35">
        <v>0</v>
      </c>
      <c r="M13" s="48">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8">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8">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8">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1707</v>
      </c>
      <c r="G17" t="s">
        <v>1540</v>
      </c>
      <c r="H17" t="s">
        <v>1547</v>
      </c>
      <c r="I17" t="s">
        <v>1549</v>
      </c>
      <c r="J17" s="35">
        <v>1</v>
      </c>
      <c r="K17" s="35">
        <v>29</v>
      </c>
      <c r="L17" s="35">
        <v>0</v>
      </c>
      <c r="M17" s="48">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8">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8">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1707</v>
      </c>
      <c r="G20" t="s">
        <v>1541</v>
      </c>
      <c r="H20" t="s">
        <v>1546</v>
      </c>
      <c r="I20" t="s">
        <v>1549</v>
      </c>
      <c r="J20" s="35">
        <v>3</v>
      </c>
      <c r="K20" s="35">
        <v>53</v>
      </c>
      <c r="L20" s="35">
        <v>0</v>
      </c>
      <c r="M20" s="48">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8">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1707</v>
      </c>
      <c r="G22" t="s">
        <v>1540</v>
      </c>
      <c r="H22" t="s">
        <v>1547</v>
      </c>
      <c r="I22" t="s">
        <v>1549</v>
      </c>
      <c r="J22" s="35">
        <v>5</v>
      </c>
      <c r="K22" s="35">
        <v>24</v>
      </c>
      <c r="L22" s="35">
        <v>0</v>
      </c>
      <c r="M22" s="48">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8">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1707</v>
      </c>
      <c r="G24" t="s">
        <v>1543</v>
      </c>
      <c r="H24" t="s">
        <v>1545</v>
      </c>
      <c r="I24" t="s">
        <v>1549</v>
      </c>
      <c r="J24" s="35">
        <v>4</v>
      </c>
      <c r="K24" s="35">
        <v>34</v>
      </c>
      <c r="L24" s="35">
        <v>0</v>
      </c>
      <c r="M24" s="48">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8">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8">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1707</v>
      </c>
      <c r="G27" t="s">
        <v>1541</v>
      </c>
      <c r="H27" t="s">
        <v>1547</v>
      </c>
      <c r="I27" t="s">
        <v>1549</v>
      </c>
      <c r="J27" s="35">
        <v>3</v>
      </c>
      <c r="K27" s="35">
        <v>53</v>
      </c>
      <c r="L27" s="35">
        <v>0</v>
      </c>
      <c r="M27" s="48">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1707</v>
      </c>
      <c r="G28" t="s">
        <v>1538</v>
      </c>
      <c r="H28" t="s">
        <v>1545</v>
      </c>
      <c r="I28" t="s">
        <v>1548</v>
      </c>
      <c r="J28" s="35">
        <v>5</v>
      </c>
      <c r="K28" s="35">
        <v>32</v>
      </c>
      <c r="L28" s="35">
        <v>1</v>
      </c>
      <c r="M28" s="48">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8">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1707</v>
      </c>
      <c r="G30" t="s">
        <v>1544</v>
      </c>
      <c r="H30" t="s">
        <v>1546</v>
      </c>
      <c r="I30" t="s">
        <v>1549</v>
      </c>
      <c r="J30" s="35">
        <v>4</v>
      </c>
      <c r="K30" s="35">
        <v>44</v>
      </c>
      <c r="L30" s="35">
        <v>0</v>
      </c>
      <c r="M30" s="48">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1707</v>
      </c>
      <c r="G31" t="s">
        <v>1541</v>
      </c>
      <c r="H31" t="s">
        <v>1545</v>
      </c>
      <c r="I31" t="s">
        <v>1549</v>
      </c>
      <c r="J31" s="35">
        <v>2</v>
      </c>
      <c r="K31" s="35">
        <v>46</v>
      </c>
      <c r="L31" s="35">
        <v>0</v>
      </c>
      <c r="M31" s="48">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8">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8">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8">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8">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8">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1707</v>
      </c>
      <c r="G37" t="s">
        <v>1538</v>
      </c>
      <c r="H37" t="s">
        <v>1547</v>
      </c>
      <c r="I37" t="s">
        <v>1549</v>
      </c>
      <c r="J37" s="35">
        <v>3</v>
      </c>
      <c r="K37" s="35">
        <v>43</v>
      </c>
      <c r="L37" s="35">
        <v>0</v>
      </c>
      <c r="M37" s="48">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8">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1707</v>
      </c>
      <c r="G39" t="s">
        <v>1542</v>
      </c>
      <c r="H39" t="s">
        <v>1546</v>
      </c>
      <c r="I39" t="s">
        <v>1549</v>
      </c>
      <c r="J39" s="35">
        <v>3</v>
      </c>
      <c r="K39" s="35">
        <v>35</v>
      </c>
      <c r="L39" s="35">
        <v>0</v>
      </c>
      <c r="M39" s="48">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1707</v>
      </c>
      <c r="G40" t="s">
        <v>1538</v>
      </c>
      <c r="H40" t="s">
        <v>1546</v>
      </c>
      <c r="I40" t="s">
        <v>1548</v>
      </c>
      <c r="J40" s="35">
        <v>3</v>
      </c>
      <c r="K40" s="35">
        <v>36</v>
      </c>
      <c r="L40" s="35">
        <v>0</v>
      </c>
      <c r="M40" s="48">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1707</v>
      </c>
      <c r="G41" t="s">
        <v>1537</v>
      </c>
      <c r="H41" t="s">
        <v>1546</v>
      </c>
      <c r="I41" t="s">
        <v>1549</v>
      </c>
      <c r="J41" s="35">
        <v>3</v>
      </c>
      <c r="K41" s="35">
        <v>33</v>
      </c>
      <c r="L41" s="35">
        <v>0</v>
      </c>
      <c r="M41" s="48">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8">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1707</v>
      </c>
      <c r="G43" t="s">
        <v>1539</v>
      </c>
      <c r="H43" t="s">
        <v>1547</v>
      </c>
      <c r="I43" t="s">
        <v>1549</v>
      </c>
      <c r="J43" s="35">
        <v>6</v>
      </c>
      <c r="K43" s="35">
        <v>27</v>
      </c>
      <c r="L43" s="35">
        <v>0</v>
      </c>
      <c r="M43" s="48">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8">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8">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1707</v>
      </c>
      <c r="G46" t="s">
        <v>1539</v>
      </c>
      <c r="H46" t="s">
        <v>1545</v>
      </c>
      <c r="I46" t="s">
        <v>1549</v>
      </c>
      <c r="J46" s="35">
        <v>2</v>
      </c>
      <c r="K46" s="35">
        <v>30</v>
      </c>
      <c r="L46" s="35">
        <v>0</v>
      </c>
      <c r="M46" s="48">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1707</v>
      </c>
      <c r="G47" t="s">
        <v>1543</v>
      </c>
      <c r="H47" t="s">
        <v>1546</v>
      </c>
      <c r="I47" t="s">
        <v>1549</v>
      </c>
      <c r="J47" s="35">
        <v>0</v>
      </c>
      <c r="K47" s="35">
        <v>41</v>
      </c>
      <c r="L47" s="35">
        <v>1</v>
      </c>
      <c r="M47" s="48">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8">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8">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8">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8">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8">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8">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1707</v>
      </c>
      <c r="G54" t="s">
        <v>1537</v>
      </c>
      <c r="H54" t="s">
        <v>1547</v>
      </c>
      <c r="I54" t="s">
        <v>1548</v>
      </c>
      <c r="J54" s="35">
        <v>2</v>
      </c>
      <c r="K54" s="35">
        <v>44</v>
      </c>
      <c r="L54" s="35">
        <v>0</v>
      </c>
      <c r="M54" s="48">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8">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1707</v>
      </c>
      <c r="G56" t="s">
        <v>1537</v>
      </c>
      <c r="H56" t="s">
        <v>1546</v>
      </c>
      <c r="I56" t="s">
        <v>1548</v>
      </c>
      <c r="J56" s="35">
        <v>2</v>
      </c>
      <c r="K56" s="35">
        <v>26</v>
      </c>
      <c r="L56" s="35">
        <v>0</v>
      </c>
      <c r="M56" s="48">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1707</v>
      </c>
      <c r="G57" t="s">
        <v>1543</v>
      </c>
      <c r="H57" t="s">
        <v>1545</v>
      </c>
      <c r="I57" t="s">
        <v>1548</v>
      </c>
      <c r="J57" s="35">
        <v>1</v>
      </c>
      <c r="K57" s="35">
        <v>33</v>
      </c>
      <c r="L57" s="35">
        <v>0</v>
      </c>
      <c r="M57" s="48">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8">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1707</v>
      </c>
      <c r="G59" t="s">
        <v>1539</v>
      </c>
      <c r="H59" t="s">
        <v>1546</v>
      </c>
      <c r="I59" t="s">
        <v>1548</v>
      </c>
      <c r="J59" s="35">
        <v>3</v>
      </c>
      <c r="K59" s="35">
        <v>35</v>
      </c>
      <c r="L59" s="35">
        <v>0</v>
      </c>
      <c r="M59" s="48">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8">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8">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8">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1707</v>
      </c>
      <c r="G63" t="s">
        <v>1539</v>
      </c>
      <c r="H63" t="s">
        <v>1545</v>
      </c>
      <c r="I63" t="s">
        <v>1549</v>
      </c>
      <c r="J63" s="35">
        <v>2</v>
      </c>
      <c r="K63" s="35">
        <v>38</v>
      </c>
      <c r="L63" s="35">
        <v>0</v>
      </c>
      <c r="M63" s="48">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1707</v>
      </c>
      <c r="G64" t="s">
        <v>1543</v>
      </c>
      <c r="H64" t="s">
        <v>1547</v>
      </c>
      <c r="I64" t="s">
        <v>1548</v>
      </c>
      <c r="J64" s="35">
        <v>2</v>
      </c>
      <c r="K64" s="35">
        <v>50</v>
      </c>
      <c r="L64" s="35">
        <v>0</v>
      </c>
      <c r="M64" s="48">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1707</v>
      </c>
      <c r="G65" t="s">
        <v>1537</v>
      </c>
      <c r="H65" t="s">
        <v>1545</v>
      </c>
      <c r="I65" t="s">
        <v>1549</v>
      </c>
      <c r="J65" s="35">
        <v>3</v>
      </c>
      <c r="K65" s="35">
        <v>59</v>
      </c>
      <c r="L65" s="35">
        <v>0</v>
      </c>
      <c r="M65" s="48">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1707</v>
      </c>
      <c r="G66" t="s">
        <v>1544</v>
      </c>
      <c r="H66" t="s">
        <v>1547</v>
      </c>
      <c r="I66" t="s">
        <v>1549</v>
      </c>
      <c r="J66" s="35">
        <v>2</v>
      </c>
      <c r="K66" s="35">
        <v>36</v>
      </c>
      <c r="L66" s="35">
        <v>0</v>
      </c>
      <c r="M66" s="48">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1707</v>
      </c>
      <c r="G67" t="s">
        <v>1541</v>
      </c>
      <c r="H67" t="s">
        <v>1547</v>
      </c>
      <c r="I67" t="s">
        <v>1548</v>
      </c>
      <c r="J67" s="35">
        <v>2</v>
      </c>
      <c r="K67" s="35">
        <v>55</v>
      </c>
      <c r="L67" s="35">
        <v>0</v>
      </c>
      <c r="M67" s="48">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8">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8">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8">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8">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1707</v>
      </c>
      <c r="G72" t="s">
        <v>1537</v>
      </c>
      <c r="H72" t="s">
        <v>1545</v>
      </c>
      <c r="I72" t="s">
        <v>1549</v>
      </c>
      <c r="J72" s="35">
        <v>2</v>
      </c>
      <c r="K72" s="35">
        <v>59</v>
      </c>
      <c r="L72" s="35">
        <v>0</v>
      </c>
      <c r="M72" s="48">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8">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8">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8">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1707</v>
      </c>
      <c r="G76" t="s">
        <v>1539</v>
      </c>
      <c r="H76" t="s">
        <v>1546</v>
      </c>
      <c r="I76" t="s">
        <v>1549</v>
      </c>
      <c r="J76" s="35">
        <v>3</v>
      </c>
      <c r="K76" s="35">
        <v>36</v>
      </c>
      <c r="L76" s="35">
        <v>0</v>
      </c>
      <c r="M76" s="48">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1707</v>
      </c>
      <c r="G77" t="s">
        <v>1540</v>
      </c>
      <c r="H77" t="s">
        <v>1545</v>
      </c>
      <c r="I77" t="s">
        <v>1549</v>
      </c>
      <c r="J77" s="35">
        <v>2</v>
      </c>
      <c r="K77" s="35">
        <v>31</v>
      </c>
      <c r="L77" s="35">
        <v>0</v>
      </c>
      <c r="M77" s="48">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8">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8">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8">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8">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8">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8">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8">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1707</v>
      </c>
      <c r="G85" t="s">
        <v>1538</v>
      </c>
      <c r="H85" t="s">
        <v>1547</v>
      </c>
      <c r="I85" t="s">
        <v>1548</v>
      </c>
      <c r="J85" s="35">
        <v>3</v>
      </c>
      <c r="K85" s="35">
        <v>38</v>
      </c>
      <c r="L85" s="35">
        <v>0</v>
      </c>
      <c r="M85" s="48">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8">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8">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8">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8">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8">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8">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8">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8">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1707</v>
      </c>
      <c r="G94" t="s">
        <v>1537</v>
      </c>
      <c r="H94" t="s">
        <v>1547</v>
      </c>
      <c r="I94" t="s">
        <v>1548</v>
      </c>
      <c r="J94" s="35">
        <v>4</v>
      </c>
      <c r="K94" s="35">
        <v>30</v>
      </c>
      <c r="L94" s="35">
        <v>0</v>
      </c>
      <c r="M94" s="48">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8">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8">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1707</v>
      </c>
      <c r="G97" t="s">
        <v>1543</v>
      </c>
      <c r="H97" t="s">
        <v>1546</v>
      </c>
      <c r="I97" t="s">
        <v>1549</v>
      </c>
      <c r="J97" s="35">
        <v>5</v>
      </c>
      <c r="K97" s="35">
        <v>54</v>
      </c>
      <c r="L97" s="35">
        <v>0</v>
      </c>
      <c r="M97" s="48">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1707</v>
      </c>
      <c r="G98" t="s">
        <v>1537</v>
      </c>
      <c r="H98" t="s">
        <v>1546</v>
      </c>
      <c r="I98" t="s">
        <v>1549</v>
      </c>
      <c r="J98" s="35">
        <v>2</v>
      </c>
      <c r="K98" s="35">
        <v>24</v>
      </c>
      <c r="L98" s="35">
        <v>0</v>
      </c>
      <c r="M98" s="48">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8">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8">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8">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8">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8">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1707</v>
      </c>
      <c r="G104" t="s">
        <v>1539</v>
      </c>
      <c r="H104" t="s">
        <v>1545</v>
      </c>
      <c r="I104" t="s">
        <v>1548</v>
      </c>
      <c r="J104" s="35">
        <v>5</v>
      </c>
      <c r="K104" s="35">
        <v>20</v>
      </c>
      <c r="L104" s="35">
        <v>1</v>
      </c>
      <c r="M104" s="48">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1707</v>
      </c>
      <c r="G105" t="s">
        <v>1538</v>
      </c>
      <c r="H105" t="s">
        <v>1545</v>
      </c>
      <c r="I105" t="s">
        <v>1549</v>
      </c>
      <c r="J105" s="35">
        <v>3</v>
      </c>
      <c r="K105" s="35">
        <v>34</v>
      </c>
      <c r="L105" s="35">
        <v>0</v>
      </c>
      <c r="M105" s="48">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8">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1707</v>
      </c>
      <c r="G107" t="s">
        <v>1541</v>
      </c>
      <c r="H107" t="s">
        <v>1546</v>
      </c>
      <c r="I107" t="s">
        <v>1549</v>
      </c>
      <c r="J107" s="35">
        <v>3</v>
      </c>
      <c r="K107" s="35">
        <v>59</v>
      </c>
      <c r="L107" s="35">
        <v>0</v>
      </c>
      <c r="M107" s="48">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1707</v>
      </c>
      <c r="G108" t="s">
        <v>1543</v>
      </c>
      <c r="H108" t="s">
        <v>1546</v>
      </c>
      <c r="I108" t="s">
        <v>1548</v>
      </c>
      <c r="J108" s="35">
        <v>1</v>
      </c>
      <c r="K108" s="35">
        <v>50</v>
      </c>
      <c r="L108" s="35">
        <v>0</v>
      </c>
      <c r="M108" s="48">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8">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8">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1707</v>
      </c>
      <c r="G111" t="s">
        <v>1539</v>
      </c>
      <c r="H111" t="s">
        <v>1545</v>
      </c>
      <c r="I111" t="s">
        <v>1549</v>
      </c>
      <c r="J111" s="35">
        <v>5</v>
      </c>
      <c r="K111" s="35">
        <v>22</v>
      </c>
      <c r="L111" s="35">
        <v>0</v>
      </c>
      <c r="M111" s="48">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1707</v>
      </c>
      <c r="G112" t="s">
        <v>1544</v>
      </c>
      <c r="H112" t="s">
        <v>1545</v>
      </c>
      <c r="I112" t="s">
        <v>1549</v>
      </c>
      <c r="J112" s="35">
        <v>1</v>
      </c>
      <c r="K112" s="35">
        <v>51</v>
      </c>
      <c r="L112" s="35">
        <v>0</v>
      </c>
      <c r="M112" s="48">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8">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1707</v>
      </c>
      <c r="G114" t="s">
        <v>1541</v>
      </c>
      <c r="H114" t="s">
        <v>1545</v>
      </c>
      <c r="I114" t="s">
        <v>1548</v>
      </c>
      <c r="J114" s="35">
        <v>3</v>
      </c>
      <c r="K114" s="35">
        <v>54</v>
      </c>
      <c r="L114" s="35">
        <v>0</v>
      </c>
      <c r="M114" s="48">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8">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1707</v>
      </c>
      <c r="G116" t="s">
        <v>1538</v>
      </c>
      <c r="H116" t="s">
        <v>1547</v>
      </c>
      <c r="I116" t="s">
        <v>1549</v>
      </c>
      <c r="J116" s="35">
        <v>3</v>
      </c>
      <c r="K116" s="35">
        <v>34</v>
      </c>
      <c r="L116" s="35">
        <v>0</v>
      </c>
      <c r="M116" s="48">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8">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1707</v>
      </c>
      <c r="G118" t="s">
        <v>1541</v>
      </c>
      <c r="H118" t="s">
        <v>1545</v>
      </c>
      <c r="I118" t="s">
        <v>1549</v>
      </c>
      <c r="J118" s="35">
        <v>6</v>
      </c>
      <c r="K118" s="35">
        <v>34</v>
      </c>
      <c r="L118" s="35">
        <v>0</v>
      </c>
      <c r="M118" s="48">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1707</v>
      </c>
      <c r="G119" t="s">
        <v>1537</v>
      </c>
      <c r="H119" t="s">
        <v>1546</v>
      </c>
      <c r="I119" t="s">
        <v>1549</v>
      </c>
      <c r="J119" s="35">
        <v>6</v>
      </c>
      <c r="K119" s="35">
        <v>36</v>
      </c>
      <c r="L119" s="35">
        <v>0</v>
      </c>
      <c r="M119" s="48">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1707</v>
      </c>
      <c r="G120" t="s">
        <v>1539</v>
      </c>
      <c r="H120" t="s">
        <v>1547</v>
      </c>
      <c r="I120" t="s">
        <v>1549</v>
      </c>
      <c r="J120" s="35">
        <v>2</v>
      </c>
      <c r="K120" s="35">
        <v>36</v>
      </c>
      <c r="L120" s="35">
        <v>0</v>
      </c>
      <c r="M120" s="48">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8">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8">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8">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1707</v>
      </c>
      <c r="G124" t="s">
        <v>1538</v>
      </c>
      <c r="H124" t="s">
        <v>1546</v>
      </c>
      <c r="I124" t="s">
        <v>1548</v>
      </c>
      <c r="J124" s="35">
        <v>2</v>
      </c>
      <c r="K124" s="35">
        <v>56</v>
      </c>
      <c r="L124" s="35">
        <v>1</v>
      </c>
      <c r="M124" s="48">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8">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8">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1707</v>
      </c>
      <c r="G127" t="s">
        <v>1538</v>
      </c>
      <c r="H127" t="s">
        <v>1546</v>
      </c>
      <c r="I127" t="s">
        <v>1549</v>
      </c>
      <c r="J127" s="35">
        <v>3</v>
      </c>
      <c r="K127" s="35">
        <v>26</v>
      </c>
      <c r="L127" s="35">
        <v>0</v>
      </c>
      <c r="M127" s="48">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1707</v>
      </c>
      <c r="G128" t="s">
        <v>1544</v>
      </c>
      <c r="H128" t="s">
        <v>1546</v>
      </c>
      <c r="I128" t="s">
        <v>1549</v>
      </c>
      <c r="J128" s="35">
        <v>3</v>
      </c>
      <c r="K128" s="35">
        <v>58</v>
      </c>
      <c r="L128" s="35">
        <v>1</v>
      </c>
      <c r="M128" s="48">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8">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8">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1707</v>
      </c>
      <c r="G131" t="s">
        <v>1540</v>
      </c>
      <c r="H131" t="s">
        <v>1546</v>
      </c>
      <c r="I131" t="s">
        <v>1549</v>
      </c>
      <c r="J131" s="35">
        <v>2</v>
      </c>
      <c r="K131" s="35">
        <v>49</v>
      </c>
      <c r="L131" s="35">
        <v>0</v>
      </c>
      <c r="M131" s="48">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1707</v>
      </c>
      <c r="G132" t="s">
        <v>1538</v>
      </c>
      <c r="H132" t="s">
        <v>1545</v>
      </c>
      <c r="I132" t="s">
        <v>1549</v>
      </c>
      <c r="J132" s="35">
        <v>2</v>
      </c>
      <c r="K132" s="35">
        <v>43</v>
      </c>
      <c r="L132" s="35">
        <v>0</v>
      </c>
      <c r="M132" s="48">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1707</v>
      </c>
      <c r="G133" t="s">
        <v>1537</v>
      </c>
      <c r="H133" t="s">
        <v>1545</v>
      </c>
      <c r="I133" t="s">
        <v>1549</v>
      </c>
      <c r="J133" s="35">
        <v>3</v>
      </c>
      <c r="K133" s="35">
        <v>50</v>
      </c>
      <c r="L133" s="35">
        <v>0</v>
      </c>
      <c r="M133" s="48">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1707</v>
      </c>
      <c r="G134" t="s">
        <v>1537</v>
      </c>
      <c r="H134" t="s">
        <v>1546</v>
      </c>
      <c r="I134" t="s">
        <v>1548</v>
      </c>
      <c r="J134" s="35">
        <v>2</v>
      </c>
      <c r="K134" s="35">
        <v>31</v>
      </c>
      <c r="L134" s="35">
        <v>1</v>
      </c>
      <c r="M134" s="48">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8">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1707</v>
      </c>
      <c r="G136" t="s">
        <v>64</v>
      </c>
      <c r="H136" t="s">
        <v>1546</v>
      </c>
      <c r="I136" t="s">
        <v>1549</v>
      </c>
      <c r="J136" s="35">
        <v>3</v>
      </c>
      <c r="K136" s="35">
        <v>26</v>
      </c>
      <c r="L136" s="35">
        <v>0</v>
      </c>
      <c r="M136" s="48">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8">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8">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1707</v>
      </c>
      <c r="G139" t="s">
        <v>1537</v>
      </c>
      <c r="H139" t="s">
        <v>1546</v>
      </c>
      <c r="I139" t="s">
        <v>1549</v>
      </c>
      <c r="J139" s="35">
        <v>1</v>
      </c>
      <c r="K139" s="35">
        <v>39</v>
      </c>
      <c r="L139" s="35">
        <v>0</v>
      </c>
      <c r="M139" s="48">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8">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8">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1707</v>
      </c>
      <c r="G142" t="s">
        <v>1539</v>
      </c>
      <c r="H142" t="s">
        <v>1545</v>
      </c>
      <c r="I142" t="s">
        <v>1549</v>
      </c>
      <c r="J142" s="35">
        <v>2</v>
      </c>
      <c r="K142" s="35">
        <v>32</v>
      </c>
      <c r="L142" s="35">
        <v>1</v>
      </c>
      <c r="M142" s="48">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8">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1707</v>
      </c>
      <c r="G144" t="s">
        <v>1538</v>
      </c>
      <c r="H144" t="s">
        <v>1545</v>
      </c>
      <c r="I144" t="s">
        <v>1548</v>
      </c>
      <c r="J144" s="35">
        <v>2</v>
      </c>
      <c r="K144" s="35">
        <v>38</v>
      </c>
      <c r="L144" s="35">
        <v>0</v>
      </c>
      <c r="M144" s="48">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1707</v>
      </c>
      <c r="G145" t="s">
        <v>1538</v>
      </c>
      <c r="H145" t="s">
        <v>1545</v>
      </c>
      <c r="I145" t="s">
        <v>1549</v>
      </c>
      <c r="J145" s="35">
        <v>4</v>
      </c>
      <c r="K145" s="35">
        <v>30</v>
      </c>
      <c r="L145" s="35">
        <v>0</v>
      </c>
      <c r="M145" s="48">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8">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1707</v>
      </c>
      <c r="G147" t="s">
        <v>1538</v>
      </c>
      <c r="H147" t="s">
        <v>1547</v>
      </c>
      <c r="I147" t="s">
        <v>1549</v>
      </c>
      <c r="J147" s="35">
        <v>3</v>
      </c>
      <c r="K147" s="35">
        <v>30</v>
      </c>
      <c r="L147" s="35">
        <v>0</v>
      </c>
      <c r="M147" s="48">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8">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8">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8">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1707</v>
      </c>
      <c r="G151" t="s">
        <v>1539</v>
      </c>
      <c r="H151" t="s">
        <v>1545</v>
      </c>
      <c r="I151" t="s">
        <v>1549</v>
      </c>
      <c r="J151" s="35">
        <v>3</v>
      </c>
      <c r="K151" s="35">
        <v>19</v>
      </c>
      <c r="L151" s="35">
        <v>0</v>
      </c>
      <c r="M151" s="48">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1707</v>
      </c>
      <c r="G152" t="s">
        <v>1538</v>
      </c>
      <c r="H152" t="s">
        <v>1547</v>
      </c>
      <c r="I152" t="s">
        <v>1549</v>
      </c>
      <c r="J152" s="35">
        <v>2</v>
      </c>
      <c r="K152" s="35">
        <v>40</v>
      </c>
      <c r="L152" s="35">
        <v>0</v>
      </c>
      <c r="M152" s="48">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8">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8">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8">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1707</v>
      </c>
      <c r="G156" t="s">
        <v>1537</v>
      </c>
      <c r="H156" t="s">
        <v>1545</v>
      </c>
      <c r="I156" t="s">
        <v>1549</v>
      </c>
      <c r="J156" s="35">
        <v>2</v>
      </c>
      <c r="K156" s="35">
        <v>32</v>
      </c>
      <c r="L156" s="35">
        <v>0</v>
      </c>
      <c r="M156" s="48">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8">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8">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1707</v>
      </c>
      <c r="G159" t="s">
        <v>1538</v>
      </c>
      <c r="H159" t="s">
        <v>1546</v>
      </c>
      <c r="I159" t="s">
        <v>1548</v>
      </c>
      <c r="J159" s="35">
        <v>3</v>
      </c>
      <c r="K159" s="35">
        <v>58</v>
      </c>
      <c r="L159" s="35">
        <v>0</v>
      </c>
      <c r="M159" s="48">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8">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1707</v>
      </c>
      <c r="G161" t="s">
        <v>1542</v>
      </c>
      <c r="H161" t="s">
        <v>1546</v>
      </c>
      <c r="I161" t="s">
        <v>1549</v>
      </c>
      <c r="J161" s="35">
        <v>3</v>
      </c>
      <c r="K161" s="35">
        <v>34</v>
      </c>
      <c r="L161" s="35">
        <v>0</v>
      </c>
      <c r="M161" s="48">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8">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8">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8">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8">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8">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1707</v>
      </c>
      <c r="G167" t="s">
        <v>1541</v>
      </c>
      <c r="H167" t="s">
        <v>1545</v>
      </c>
      <c r="I167" t="s">
        <v>1549</v>
      </c>
      <c r="J167" s="35">
        <v>5</v>
      </c>
      <c r="K167" s="35">
        <v>50</v>
      </c>
      <c r="L167" s="35">
        <v>0</v>
      </c>
      <c r="M167" s="48">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8">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1707</v>
      </c>
      <c r="G169" t="s">
        <v>1537</v>
      </c>
      <c r="H169" t="s">
        <v>1546</v>
      </c>
      <c r="I169" t="s">
        <v>1549</v>
      </c>
      <c r="J169" s="35">
        <v>2</v>
      </c>
      <c r="K169" s="35">
        <v>30</v>
      </c>
      <c r="L169" s="35">
        <v>0</v>
      </c>
      <c r="M169" s="48">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1707</v>
      </c>
      <c r="G170" t="s">
        <v>1537</v>
      </c>
      <c r="H170" t="s">
        <v>1545</v>
      </c>
      <c r="I170" t="s">
        <v>1549</v>
      </c>
      <c r="J170" s="35">
        <v>2</v>
      </c>
      <c r="K170" s="35">
        <v>38</v>
      </c>
      <c r="L170" s="35">
        <v>0</v>
      </c>
      <c r="M170" s="48">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8">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8">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1707</v>
      </c>
      <c r="G173" t="s">
        <v>1542</v>
      </c>
      <c r="H173" t="s">
        <v>1545</v>
      </c>
      <c r="I173" t="s">
        <v>1549</v>
      </c>
      <c r="J173" s="35">
        <v>5</v>
      </c>
      <c r="K173" s="35">
        <v>19</v>
      </c>
      <c r="L173" s="35">
        <v>1</v>
      </c>
      <c r="M173" s="48">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8">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8">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1707</v>
      </c>
      <c r="G176" t="s">
        <v>1537</v>
      </c>
      <c r="H176" t="s">
        <v>1547</v>
      </c>
      <c r="I176" t="s">
        <v>1548</v>
      </c>
      <c r="J176" s="35">
        <v>3</v>
      </c>
      <c r="K176" s="35">
        <v>45</v>
      </c>
      <c r="L176" s="35">
        <v>0</v>
      </c>
      <c r="M176" s="48">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1707</v>
      </c>
      <c r="G177" t="s">
        <v>1538</v>
      </c>
      <c r="H177" t="s">
        <v>1547</v>
      </c>
      <c r="I177" t="s">
        <v>1548</v>
      </c>
      <c r="J177" s="35">
        <v>3</v>
      </c>
      <c r="K177" s="35">
        <v>56</v>
      </c>
      <c r="L177" s="35">
        <v>0</v>
      </c>
      <c r="M177" s="48">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8">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8">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1707</v>
      </c>
      <c r="G180" t="s">
        <v>1537</v>
      </c>
      <c r="H180" t="s">
        <v>1547</v>
      </c>
      <c r="I180" t="s">
        <v>1549</v>
      </c>
      <c r="J180" s="35">
        <v>2</v>
      </c>
      <c r="K180" s="35">
        <v>46</v>
      </c>
      <c r="L180" s="35">
        <v>0</v>
      </c>
      <c r="M180" s="48">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1707</v>
      </c>
      <c r="G181" t="s">
        <v>1539</v>
      </c>
      <c r="H181" t="s">
        <v>1545</v>
      </c>
      <c r="I181" t="s">
        <v>1549</v>
      </c>
      <c r="J181" s="35">
        <v>3</v>
      </c>
      <c r="K181" s="35">
        <v>38</v>
      </c>
      <c r="L181" s="35">
        <v>0</v>
      </c>
      <c r="M181" s="48">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1707</v>
      </c>
      <c r="G182" t="s">
        <v>1538</v>
      </c>
      <c r="H182" t="s">
        <v>1546</v>
      </c>
      <c r="I182" t="s">
        <v>1548</v>
      </c>
      <c r="J182" s="35">
        <v>0</v>
      </c>
      <c r="K182" s="35">
        <v>31</v>
      </c>
      <c r="L182" s="35">
        <v>0</v>
      </c>
      <c r="M182" s="48">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1707</v>
      </c>
      <c r="G183" t="s">
        <v>1538</v>
      </c>
      <c r="H183" t="s">
        <v>1545</v>
      </c>
      <c r="I183" t="s">
        <v>1549</v>
      </c>
      <c r="J183" s="35">
        <v>3</v>
      </c>
      <c r="K183" s="35">
        <v>34</v>
      </c>
      <c r="L183" s="35">
        <v>0</v>
      </c>
      <c r="M183" s="48">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1707</v>
      </c>
      <c r="G184" t="s">
        <v>1542</v>
      </c>
      <c r="H184" t="s">
        <v>1545</v>
      </c>
      <c r="I184" t="s">
        <v>1548</v>
      </c>
      <c r="J184" s="35">
        <v>5</v>
      </c>
      <c r="K184" s="35">
        <v>41</v>
      </c>
      <c r="L184" s="35">
        <v>1</v>
      </c>
      <c r="M184" s="48">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8">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1707</v>
      </c>
      <c r="G186" t="s">
        <v>1540</v>
      </c>
      <c r="H186" t="s">
        <v>1547</v>
      </c>
      <c r="I186" t="s">
        <v>1549</v>
      </c>
      <c r="J186" s="35">
        <v>3</v>
      </c>
      <c r="K186" s="35">
        <v>53</v>
      </c>
      <c r="L186" s="35">
        <v>0</v>
      </c>
      <c r="M186" s="48">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1707</v>
      </c>
      <c r="G187" t="s">
        <v>1538</v>
      </c>
      <c r="H187" t="s">
        <v>1546</v>
      </c>
      <c r="I187" t="s">
        <v>1549</v>
      </c>
      <c r="J187" s="35">
        <v>5</v>
      </c>
      <c r="K187" s="35">
        <v>33</v>
      </c>
      <c r="L187" s="35">
        <v>0</v>
      </c>
      <c r="M187" s="48">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1707</v>
      </c>
      <c r="G188" t="s">
        <v>1541</v>
      </c>
      <c r="H188" t="s">
        <v>1546</v>
      </c>
      <c r="I188" t="s">
        <v>1549</v>
      </c>
      <c r="J188" s="35">
        <v>2</v>
      </c>
      <c r="K188" s="35">
        <v>40</v>
      </c>
      <c r="L188" s="35">
        <v>0</v>
      </c>
      <c r="M188" s="48">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8">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8">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1707</v>
      </c>
      <c r="G191" t="s">
        <v>1544</v>
      </c>
      <c r="H191" t="s">
        <v>1545</v>
      </c>
      <c r="I191" t="s">
        <v>1549</v>
      </c>
      <c r="J191" s="35">
        <v>6</v>
      </c>
      <c r="K191" s="35">
        <v>51</v>
      </c>
      <c r="L191" s="35">
        <v>0</v>
      </c>
      <c r="M191" s="48">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8">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1707</v>
      </c>
      <c r="G193" t="s">
        <v>1538</v>
      </c>
      <c r="H193" t="s">
        <v>1545</v>
      </c>
      <c r="I193" t="s">
        <v>1549</v>
      </c>
      <c r="J193" s="35">
        <v>2</v>
      </c>
      <c r="K193" s="35">
        <v>27</v>
      </c>
      <c r="L193" s="35">
        <v>0</v>
      </c>
      <c r="M193" s="48">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8">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8">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8">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8">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1707</v>
      </c>
      <c r="G198" t="s">
        <v>1539</v>
      </c>
      <c r="H198" t="s">
        <v>1545</v>
      </c>
      <c r="I198" t="s">
        <v>1549</v>
      </c>
      <c r="J198" s="35">
        <v>5</v>
      </c>
      <c r="K198" s="35">
        <v>35</v>
      </c>
      <c r="L198" s="35">
        <v>0</v>
      </c>
      <c r="M198" s="48">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1707</v>
      </c>
      <c r="G199" t="s">
        <v>1540</v>
      </c>
      <c r="H199" t="s">
        <v>1547</v>
      </c>
      <c r="I199" t="s">
        <v>1549</v>
      </c>
      <c r="J199" s="35">
        <v>5</v>
      </c>
      <c r="K199" s="35">
        <v>42</v>
      </c>
      <c r="L199" s="35">
        <v>0</v>
      </c>
      <c r="M199" s="48">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8">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8">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8">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8">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8">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8">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8">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1707</v>
      </c>
      <c r="G207" t="s">
        <v>1537</v>
      </c>
      <c r="H207" t="s">
        <v>1546</v>
      </c>
      <c r="I207" t="s">
        <v>1549</v>
      </c>
      <c r="J207" s="35">
        <v>3</v>
      </c>
      <c r="K207" s="35">
        <v>29</v>
      </c>
      <c r="L207" s="35">
        <v>1</v>
      </c>
      <c r="M207" s="48">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8">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1707</v>
      </c>
      <c r="G209" t="s">
        <v>1539</v>
      </c>
      <c r="H209" t="s">
        <v>1545</v>
      </c>
      <c r="I209" t="s">
        <v>1549</v>
      </c>
      <c r="J209" s="35">
        <v>2</v>
      </c>
      <c r="K209" s="35">
        <v>36</v>
      </c>
      <c r="L209" s="35">
        <v>0</v>
      </c>
      <c r="M209" s="48">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8">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8">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8">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8">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1707</v>
      </c>
      <c r="G214" t="s">
        <v>1537</v>
      </c>
      <c r="H214" t="s">
        <v>1545</v>
      </c>
      <c r="I214" t="s">
        <v>1549</v>
      </c>
      <c r="J214" s="35">
        <v>2</v>
      </c>
      <c r="K214" s="35">
        <v>27</v>
      </c>
      <c r="L214" s="35">
        <v>0</v>
      </c>
      <c r="M214" s="48">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8">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1707</v>
      </c>
      <c r="G216" t="s">
        <v>1538</v>
      </c>
      <c r="H216" t="s">
        <v>1545</v>
      </c>
      <c r="I216" t="s">
        <v>1548</v>
      </c>
      <c r="J216" s="35">
        <v>5</v>
      </c>
      <c r="K216" s="35">
        <v>30</v>
      </c>
      <c r="L216" s="35">
        <v>1</v>
      </c>
      <c r="M216" s="48">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1707</v>
      </c>
      <c r="G217" t="s">
        <v>1541</v>
      </c>
      <c r="H217" t="s">
        <v>1545</v>
      </c>
      <c r="I217" t="s">
        <v>1548</v>
      </c>
      <c r="J217" s="35">
        <v>3</v>
      </c>
      <c r="K217" s="35">
        <v>41</v>
      </c>
      <c r="L217" s="35">
        <v>0</v>
      </c>
      <c r="M217" s="48">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1707</v>
      </c>
      <c r="G218" t="s">
        <v>1537</v>
      </c>
      <c r="H218" t="s">
        <v>1545</v>
      </c>
      <c r="I218" t="s">
        <v>1549</v>
      </c>
      <c r="J218" s="35">
        <v>5</v>
      </c>
      <c r="K218" s="35">
        <v>30</v>
      </c>
      <c r="L218" s="35">
        <v>1</v>
      </c>
      <c r="M218" s="48">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8">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1707</v>
      </c>
      <c r="G220" t="s">
        <v>1537</v>
      </c>
      <c r="H220" t="s">
        <v>1545</v>
      </c>
      <c r="I220" t="s">
        <v>1549</v>
      </c>
      <c r="J220" s="35">
        <v>2</v>
      </c>
      <c r="K220" s="35">
        <v>45</v>
      </c>
      <c r="L220" s="35">
        <v>0</v>
      </c>
      <c r="M220" s="48">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1707</v>
      </c>
      <c r="G221" t="s">
        <v>1537</v>
      </c>
      <c r="H221" t="s">
        <v>1546</v>
      </c>
      <c r="I221" t="s">
        <v>1549</v>
      </c>
      <c r="J221" s="35">
        <v>4</v>
      </c>
      <c r="K221" s="35">
        <v>54</v>
      </c>
      <c r="L221" s="35">
        <v>0</v>
      </c>
      <c r="M221" s="48">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8">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1707</v>
      </c>
      <c r="G223" t="s">
        <v>1538</v>
      </c>
      <c r="H223" t="s">
        <v>1546</v>
      </c>
      <c r="I223" t="s">
        <v>1549</v>
      </c>
      <c r="J223" s="35">
        <v>3</v>
      </c>
      <c r="K223" s="35">
        <v>33</v>
      </c>
      <c r="L223" s="35">
        <v>0</v>
      </c>
      <c r="M223" s="48">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8">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8">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8">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8">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8">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1707</v>
      </c>
      <c r="G229" t="s">
        <v>1537</v>
      </c>
      <c r="H229" t="s">
        <v>1546</v>
      </c>
      <c r="I229" t="s">
        <v>1549</v>
      </c>
      <c r="J229" s="35">
        <v>5</v>
      </c>
      <c r="K229" s="35">
        <v>29</v>
      </c>
      <c r="L229" s="35">
        <v>0</v>
      </c>
      <c r="M229" s="48">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1707</v>
      </c>
      <c r="G230" t="s">
        <v>1537</v>
      </c>
      <c r="H230" t="s">
        <v>1545</v>
      </c>
      <c r="I230" t="s">
        <v>1549</v>
      </c>
      <c r="J230" s="35">
        <v>3</v>
      </c>
      <c r="K230" s="35">
        <v>35</v>
      </c>
      <c r="L230" s="35">
        <v>0</v>
      </c>
      <c r="M230" s="48">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8">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1707</v>
      </c>
      <c r="G232" t="s">
        <v>1539</v>
      </c>
      <c r="H232" t="s">
        <v>1545</v>
      </c>
      <c r="I232" t="s">
        <v>1549</v>
      </c>
      <c r="J232" s="35">
        <v>3</v>
      </c>
      <c r="K232" s="35">
        <v>52</v>
      </c>
      <c r="L232" s="35">
        <v>0</v>
      </c>
      <c r="M232" s="48">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8">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8">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1707</v>
      </c>
      <c r="G235" t="s">
        <v>1541</v>
      </c>
      <c r="H235" t="s">
        <v>1547</v>
      </c>
      <c r="I235" t="s">
        <v>1549</v>
      </c>
      <c r="J235" s="35">
        <v>3</v>
      </c>
      <c r="K235" s="35">
        <v>50</v>
      </c>
      <c r="L235" s="35">
        <v>0</v>
      </c>
      <c r="M235" s="48">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8">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1707</v>
      </c>
      <c r="G237" t="s">
        <v>1541</v>
      </c>
      <c r="H237" t="s">
        <v>1546</v>
      </c>
      <c r="I237" t="s">
        <v>1548</v>
      </c>
      <c r="J237" s="35">
        <v>3</v>
      </c>
      <c r="K237" s="35">
        <v>43</v>
      </c>
      <c r="L237" s="35">
        <v>0</v>
      </c>
      <c r="M237" s="48">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1707</v>
      </c>
      <c r="G238" t="s">
        <v>1539</v>
      </c>
      <c r="H238" t="s">
        <v>1546</v>
      </c>
      <c r="I238" t="s">
        <v>1549</v>
      </c>
      <c r="J238" s="35">
        <v>3</v>
      </c>
      <c r="K238" s="35">
        <v>33</v>
      </c>
      <c r="L238" s="35">
        <v>1</v>
      </c>
      <c r="M238" s="48">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8">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1707</v>
      </c>
      <c r="G240" t="s">
        <v>1542</v>
      </c>
      <c r="H240" t="s">
        <v>1546</v>
      </c>
      <c r="I240" t="s">
        <v>1549</v>
      </c>
      <c r="J240" s="35">
        <v>5</v>
      </c>
      <c r="K240" s="35">
        <v>32</v>
      </c>
      <c r="L240" s="35">
        <v>0</v>
      </c>
      <c r="M240" s="48">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8">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1707</v>
      </c>
      <c r="G242" t="s">
        <v>1539</v>
      </c>
      <c r="H242" t="s">
        <v>1547</v>
      </c>
      <c r="I242" t="s">
        <v>1549</v>
      </c>
      <c r="J242" s="35">
        <v>1</v>
      </c>
      <c r="K242" s="35">
        <v>39</v>
      </c>
      <c r="L242" s="35">
        <v>0</v>
      </c>
      <c r="M242" s="48">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8">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8">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8">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8">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8">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1707</v>
      </c>
      <c r="G248" t="s">
        <v>1538</v>
      </c>
      <c r="H248" t="s">
        <v>1546</v>
      </c>
      <c r="I248" t="s">
        <v>1549</v>
      </c>
      <c r="J248" s="35">
        <v>2</v>
      </c>
      <c r="K248" s="35">
        <v>33</v>
      </c>
      <c r="L248" s="35">
        <v>0</v>
      </c>
      <c r="M248" s="48">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8">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1707</v>
      </c>
      <c r="G250" t="s">
        <v>1538</v>
      </c>
      <c r="H250" t="s">
        <v>1546</v>
      </c>
      <c r="I250" t="s">
        <v>1549</v>
      </c>
      <c r="J250" s="35">
        <v>2</v>
      </c>
      <c r="K250" s="35">
        <v>37</v>
      </c>
      <c r="L250" s="35">
        <v>0</v>
      </c>
      <c r="M250" s="48">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8">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8">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1707</v>
      </c>
      <c r="G253" t="s">
        <v>1544</v>
      </c>
      <c r="H253" t="s">
        <v>1545</v>
      </c>
      <c r="I253" t="s">
        <v>1549</v>
      </c>
      <c r="J253" s="35">
        <v>1</v>
      </c>
      <c r="K253" s="35">
        <v>39</v>
      </c>
      <c r="L253" s="35">
        <v>0</v>
      </c>
      <c r="M253" s="48">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8">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1707</v>
      </c>
      <c r="G255" t="s">
        <v>1538</v>
      </c>
      <c r="H255" t="s">
        <v>1545</v>
      </c>
      <c r="I255" t="s">
        <v>1548</v>
      </c>
      <c r="J255" s="35">
        <v>1</v>
      </c>
      <c r="K255" s="35">
        <v>42</v>
      </c>
      <c r="L255" s="35">
        <v>0</v>
      </c>
      <c r="M255" s="48">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8">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1707</v>
      </c>
      <c r="G257" t="s">
        <v>1540</v>
      </c>
      <c r="H257" t="s">
        <v>1546</v>
      </c>
      <c r="I257" t="s">
        <v>1549</v>
      </c>
      <c r="J257" s="35">
        <v>3</v>
      </c>
      <c r="K257" s="35">
        <v>25</v>
      </c>
      <c r="L257" s="35">
        <v>0</v>
      </c>
      <c r="M257" s="48">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1707</v>
      </c>
      <c r="G258" t="s">
        <v>1539</v>
      </c>
      <c r="H258" t="s">
        <v>1547</v>
      </c>
      <c r="I258" t="s">
        <v>1548</v>
      </c>
      <c r="J258" s="35">
        <v>4</v>
      </c>
      <c r="K258" s="35">
        <v>42</v>
      </c>
      <c r="L258" s="35">
        <v>0</v>
      </c>
      <c r="M258" s="48">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8">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8">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8">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8">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8">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8">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1707</v>
      </c>
      <c r="G265" t="s">
        <v>1541</v>
      </c>
      <c r="H265" t="s">
        <v>1546</v>
      </c>
      <c r="I265" t="s">
        <v>1548</v>
      </c>
      <c r="J265" s="35">
        <v>2</v>
      </c>
      <c r="K265" s="35">
        <v>46</v>
      </c>
      <c r="L265" s="35">
        <v>0</v>
      </c>
      <c r="M265" s="48">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8">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8">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8">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8">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8">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8">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8">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8">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8">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8">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8">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1707</v>
      </c>
      <c r="G277" t="s">
        <v>1543</v>
      </c>
      <c r="H277" t="s">
        <v>1547</v>
      </c>
      <c r="I277" t="s">
        <v>1548</v>
      </c>
      <c r="J277" s="35">
        <v>2</v>
      </c>
      <c r="K277" s="35">
        <v>37</v>
      </c>
      <c r="L277" s="35">
        <v>0</v>
      </c>
      <c r="M277" s="48">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1707</v>
      </c>
      <c r="G278" t="s">
        <v>1541</v>
      </c>
      <c r="H278" t="s">
        <v>1547</v>
      </c>
      <c r="I278" t="s">
        <v>1549</v>
      </c>
      <c r="J278" s="35">
        <v>6</v>
      </c>
      <c r="K278" s="35">
        <v>35</v>
      </c>
      <c r="L278" s="35">
        <v>0</v>
      </c>
      <c r="M278" s="48">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1707</v>
      </c>
      <c r="G279" t="s">
        <v>1537</v>
      </c>
      <c r="H279" t="s">
        <v>1547</v>
      </c>
      <c r="I279" t="s">
        <v>1548</v>
      </c>
      <c r="J279" s="35">
        <v>3</v>
      </c>
      <c r="K279" s="35">
        <v>38</v>
      </c>
      <c r="L279" s="35">
        <v>0</v>
      </c>
      <c r="M279" s="48">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1707</v>
      </c>
      <c r="G280" t="s">
        <v>1540</v>
      </c>
      <c r="H280" t="s">
        <v>1547</v>
      </c>
      <c r="I280" t="s">
        <v>1549</v>
      </c>
      <c r="J280" s="35">
        <v>6</v>
      </c>
      <c r="K280" s="35">
        <v>26</v>
      </c>
      <c r="L280" s="35">
        <v>0</v>
      </c>
      <c r="M280" s="48">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8">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8">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8">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8">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8">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8">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1707</v>
      </c>
      <c r="G287" t="s">
        <v>1538</v>
      </c>
      <c r="H287" t="s">
        <v>1545</v>
      </c>
      <c r="I287" t="s">
        <v>1549</v>
      </c>
      <c r="J287" s="35">
        <v>3</v>
      </c>
      <c r="K287" s="35">
        <v>37</v>
      </c>
      <c r="L287" s="35">
        <v>0</v>
      </c>
      <c r="M287" s="48">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8">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8">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8">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1707</v>
      </c>
      <c r="G291" t="s">
        <v>1538</v>
      </c>
      <c r="H291" t="s">
        <v>1545</v>
      </c>
      <c r="I291" t="s">
        <v>1549</v>
      </c>
      <c r="J291" s="35">
        <v>3</v>
      </c>
      <c r="K291" s="35">
        <v>28</v>
      </c>
      <c r="L291" s="35">
        <v>0</v>
      </c>
      <c r="M291" s="48">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1707</v>
      </c>
      <c r="G292" t="s">
        <v>1543</v>
      </c>
      <c r="H292" t="s">
        <v>1545</v>
      </c>
      <c r="I292" t="s">
        <v>1548</v>
      </c>
      <c r="J292" s="35">
        <v>4</v>
      </c>
      <c r="K292" s="35">
        <v>49</v>
      </c>
      <c r="L292" s="35">
        <v>0</v>
      </c>
      <c r="M292" s="48">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8">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1707</v>
      </c>
      <c r="G294" t="s">
        <v>1542</v>
      </c>
      <c r="H294" t="s">
        <v>1547</v>
      </c>
      <c r="I294" t="s">
        <v>1549</v>
      </c>
      <c r="J294" s="35">
        <v>5</v>
      </c>
      <c r="K294" s="35">
        <v>31</v>
      </c>
      <c r="L294" s="35">
        <v>0</v>
      </c>
      <c r="M294" s="48">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8">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8">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1707</v>
      </c>
      <c r="G297" t="s">
        <v>1537</v>
      </c>
      <c r="H297" t="s">
        <v>1546</v>
      </c>
      <c r="I297" t="s">
        <v>1549</v>
      </c>
      <c r="J297" s="35">
        <v>2</v>
      </c>
      <c r="K297" s="35">
        <v>42</v>
      </c>
      <c r="L297" s="35">
        <v>0</v>
      </c>
      <c r="M297" s="48">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8">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8">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8">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8">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8">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1707</v>
      </c>
      <c r="G303" t="s">
        <v>1542</v>
      </c>
      <c r="H303" t="s">
        <v>1545</v>
      </c>
      <c r="I303" t="s">
        <v>1549</v>
      </c>
      <c r="J303" s="35">
        <v>2</v>
      </c>
      <c r="K303" s="35">
        <v>18</v>
      </c>
      <c r="L303" s="35">
        <v>0</v>
      </c>
      <c r="M303" s="48">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8">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8">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8">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1707</v>
      </c>
      <c r="G307" t="s">
        <v>1539</v>
      </c>
      <c r="H307" t="s">
        <v>1546</v>
      </c>
      <c r="I307" t="s">
        <v>1549</v>
      </c>
      <c r="J307" s="35">
        <v>3</v>
      </c>
      <c r="K307" s="35">
        <v>36</v>
      </c>
      <c r="L307" s="35">
        <v>0</v>
      </c>
      <c r="M307" s="48">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8">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1707</v>
      </c>
      <c r="G309" t="s">
        <v>1543</v>
      </c>
      <c r="H309" t="s">
        <v>1546</v>
      </c>
      <c r="I309" t="s">
        <v>1549</v>
      </c>
      <c r="J309" s="35">
        <v>2</v>
      </c>
      <c r="K309" s="35">
        <v>38</v>
      </c>
      <c r="L309" s="35">
        <v>0</v>
      </c>
      <c r="M309" s="48">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8">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8">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8">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8">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8">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1707</v>
      </c>
      <c r="G315" t="s">
        <v>1541</v>
      </c>
      <c r="H315" t="s">
        <v>1546</v>
      </c>
      <c r="I315" t="s">
        <v>1549</v>
      </c>
      <c r="J315" s="35">
        <v>2</v>
      </c>
      <c r="K315" s="35">
        <v>33</v>
      </c>
      <c r="L315" s="35">
        <v>0</v>
      </c>
      <c r="M315" s="48">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8">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1707</v>
      </c>
      <c r="G317" t="s">
        <v>1539</v>
      </c>
      <c r="H317" t="s">
        <v>1545</v>
      </c>
      <c r="I317" t="s">
        <v>1549</v>
      </c>
      <c r="J317" s="35">
        <v>5</v>
      </c>
      <c r="K317" s="35">
        <v>43</v>
      </c>
      <c r="L317" s="35">
        <v>0</v>
      </c>
      <c r="M317" s="48">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1707</v>
      </c>
      <c r="G318" t="s">
        <v>1544</v>
      </c>
      <c r="H318" t="s">
        <v>1545</v>
      </c>
      <c r="I318" t="s">
        <v>1548</v>
      </c>
      <c r="J318" s="35">
        <v>2</v>
      </c>
      <c r="K318" s="35">
        <v>49</v>
      </c>
      <c r="L318" s="35">
        <v>0</v>
      </c>
      <c r="M318" s="48">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8">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1707</v>
      </c>
      <c r="G320" t="s">
        <v>1538</v>
      </c>
      <c r="H320" t="s">
        <v>1545</v>
      </c>
      <c r="I320" t="s">
        <v>1548</v>
      </c>
      <c r="J320" s="35">
        <v>2</v>
      </c>
      <c r="K320" s="35">
        <v>27</v>
      </c>
      <c r="L320" s="35">
        <v>0</v>
      </c>
      <c r="M320" s="48">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1707</v>
      </c>
      <c r="G321" t="s">
        <v>1537</v>
      </c>
      <c r="H321" t="s">
        <v>1546</v>
      </c>
      <c r="I321" t="s">
        <v>1548</v>
      </c>
      <c r="J321" s="35">
        <v>2</v>
      </c>
      <c r="K321" s="35">
        <v>32</v>
      </c>
      <c r="L321" s="35">
        <v>0</v>
      </c>
      <c r="M321" s="48">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8">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8">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1707</v>
      </c>
      <c r="G324" t="s">
        <v>1538</v>
      </c>
      <c r="H324" t="s">
        <v>1545</v>
      </c>
      <c r="I324" t="s">
        <v>1549</v>
      </c>
      <c r="J324" s="35">
        <v>0</v>
      </c>
      <c r="K324" s="35">
        <v>32</v>
      </c>
      <c r="L324" s="35">
        <v>0</v>
      </c>
      <c r="M324" s="48">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8">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1707</v>
      </c>
      <c r="G326" t="s">
        <v>1538</v>
      </c>
      <c r="H326" t="s">
        <v>1546</v>
      </c>
      <c r="I326" t="s">
        <v>1549</v>
      </c>
      <c r="J326" s="35">
        <v>2</v>
      </c>
      <c r="K326" s="35">
        <v>30</v>
      </c>
      <c r="L326" s="35">
        <v>0</v>
      </c>
      <c r="M326" s="48">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1707</v>
      </c>
      <c r="G327" t="s">
        <v>1540</v>
      </c>
      <c r="H327" t="s">
        <v>1546</v>
      </c>
      <c r="I327" t="s">
        <v>1549</v>
      </c>
      <c r="J327" s="35">
        <v>2</v>
      </c>
      <c r="K327" s="35">
        <v>31</v>
      </c>
      <c r="L327" s="35">
        <v>0</v>
      </c>
      <c r="M327" s="48">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8">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1707</v>
      </c>
      <c r="G329" t="s">
        <v>1537</v>
      </c>
      <c r="H329" t="s">
        <v>1546</v>
      </c>
      <c r="I329" t="s">
        <v>1548</v>
      </c>
      <c r="J329" s="35">
        <v>3</v>
      </c>
      <c r="K329" s="35">
        <v>39</v>
      </c>
      <c r="L329" s="35">
        <v>1</v>
      </c>
      <c r="M329" s="48">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8">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8">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1707</v>
      </c>
      <c r="G332" t="s">
        <v>1539</v>
      </c>
      <c r="H332" t="s">
        <v>1547</v>
      </c>
      <c r="I332" t="s">
        <v>1549</v>
      </c>
      <c r="J332" s="35">
        <v>3</v>
      </c>
      <c r="K332" s="35">
        <v>43</v>
      </c>
      <c r="L332" s="35">
        <v>0</v>
      </c>
      <c r="M332" s="48">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8">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1707</v>
      </c>
      <c r="G334" t="s">
        <v>1538</v>
      </c>
      <c r="H334" t="s">
        <v>1545</v>
      </c>
      <c r="I334" t="s">
        <v>1549</v>
      </c>
      <c r="J334" s="35">
        <v>4</v>
      </c>
      <c r="K334" s="35">
        <v>54</v>
      </c>
      <c r="L334" s="35">
        <v>0</v>
      </c>
      <c r="M334" s="48">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1707</v>
      </c>
      <c r="G335" t="s">
        <v>1544</v>
      </c>
      <c r="H335" t="s">
        <v>1546</v>
      </c>
      <c r="I335" t="s">
        <v>1549</v>
      </c>
      <c r="J335" s="35">
        <v>1</v>
      </c>
      <c r="K335" s="35">
        <v>43</v>
      </c>
      <c r="L335" s="35">
        <v>0</v>
      </c>
      <c r="M335" s="48">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8">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8">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8">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8">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1707</v>
      </c>
      <c r="G340" t="s">
        <v>1537</v>
      </c>
      <c r="H340" t="s">
        <v>1547</v>
      </c>
      <c r="I340" t="s">
        <v>1549</v>
      </c>
      <c r="J340" s="35">
        <v>2</v>
      </c>
      <c r="K340" s="35">
        <v>30</v>
      </c>
      <c r="L340" s="35">
        <v>0</v>
      </c>
      <c r="M340" s="48">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1707</v>
      </c>
      <c r="G341" t="s">
        <v>1537</v>
      </c>
      <c r="H341" t="s">
        <v>1546</v>
      </c>
      <c r="I341" t="s">
        <v>1549</v>
      </c>
      <c r="J341" s="35">
        <v>3</v>
      </c>
      <c r="K341" s="35">
        <v>27</v>
      </c>
      <c r="L341" s="35">
        <v>0</v>
      </c>
      <c r="M341" s="48">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8">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8">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1707</v>
      </c>
      <c r="G344" t="s">
        <v>1540</v>
      </c>
      <c r="H344" t="s">
        <v>1545</v>
      </c>
      <c r="I344" t="s">
        <v>1548</v>
      </c>
      <c r="J344" s="35">
        <v>2</v>
      </c>
      <c r="K344" s="35">
        <v>31</v>
      </c>
      <c r="L344" s="35">
        <v>0</v>
      </c>
      <c r="M344" s="48">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1707</v>
      </c>
      <c r="G345" t="s">
        <v>1537</v>
      </c>
      <c r="H345" t="s">
        <v>1547</v>
      </c>
      <c r="I345" t="s">
        <v>1548</v>
      </c>
      <c r="J345" s="35">
        <v>2</v>
      </c>
      <c r="K345" s="35">
        <v>29</v>
      </c>
      <c r="L345" s="35">
        <v>0</v>
      </c>
      <c r="M345" s="48">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8">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8">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8">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8">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1707</v>
      </c>
      <c r="G350" t="s">
        <v>1543</v>
      </c>
      <c r="H350" t="s">
        <v>1545</v>
      </c>
      <c r="I350" t="s">
        <v>1549</v>
      </c>
      <c r="J350" s="35">
        <v>2</v>
      </c>
      <c r="K350" s="35">
        <v>42</v>
      </c>
      <c r="L350" s="35">
        <v>0</v>
      </c>
      <c r="M350" s="48">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8">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8">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1707</v>
      </c>
      <c r="G353" t="s">
        <v>1539</v>
      </c>
      <c r="H353" t="s">
        <v>1546</v>
      </c>
      <c r="I353" t="s">
        <v>1549</v>
      </c>
      <c r="J353" s="35">
        <v>4</v>
      </c>
      <c r="K353" s="35">
        <v>32</v>
      </c>
      <c r="L353" s="35">
        <v>0</v>
      </c>
      <c r="M353" s="48">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1707</v>
      </c>
      <c r="G354" t="s">
        <v>1541</v>
      </c>
      <c r="H354" t="s">
        <v>1546</v>
      </c>
      <c r="I354" t="s">
        <v>1549</v>
      </c>
      <c r="J354" s="35">
        <v>3</v>
      </c>
      <c r="K354" s="35">
        <v>48</v>
      </c>
      <c r="L354" s="35">
        <v>0</v>
      </c>
      <c r="M354" s="48">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8">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1707</v>
      </c>
      <c r="G356" t="s">
        <v>1537</v>
      </c>
      <c r="H356" t="s">
        <v>1546</v>
      </c>
      <c r="I356" t="s">
        <v>1548</v>
      </c>
      <c r="J356" s="35">
        <v>2</v>
      </c>
      <c r="K356" s="35">
        <v>30</v>
      </c>
      <c r="L356" s="35">
        <v>0</v>
      </c>
      <c r="M356" s="48">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8">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8">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1707</v>
      </c>
      <c r="G359" t="s">
        <v>1542</v>
      </c>
      <c r="H359" t="s">
        <v>1545</v>
      </c>
      <c r="I359" t="s">
        <v>1548</v>
      </c>
      <c r="J359" s="35">
        <v>3</v>
      </c>
      <c r="K359" s="35">
        <v>21</v>
      </c>
      <c r="L359" s="35">
        <v>1</v>
      </c>
      <c r="M359" s="48">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1707</v>
      </c>
      <c r="G360" t="s">
        <v>1537</v>
      </c>
      <c r="H360" t="s">
        <v>1545</v>
      </c>
      <c r="I360" t="s">
        <v>1549</v>
      </c>
      <c r="J360" s="35">
        <v>6</v>
      </c>
      <c r="K360" s="35">
        <v>36</v>
      </c>
      <c r="L360" s="35">
        <v>0</v>
      </c>
      <c r="M360" s="48">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8">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8">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1707</v>
      </c>
      <c r="G363" t="s">
        <v>1539</v>
      </c>
      <c r="H363" t="s">
        <v>1546</v>
      </c>
      <c r="I363" t="s">
        <v>1548</v>
      </c>
      <c r="J363" s="35">
        <v>3</v>
      </c>
      <c r="K363" s="35">
        <v>40</v>
      </c>
      <c r="L363" s="35">
        <v>0</v>
      </c>
      <c r="M363" s="48">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8">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1707</v>
      </c>
      <c r="G365" t="s">
        <v>1542</v>
      </c>
      <c r="H365" t="s">
        <v>1545</v>
      </c>
      <c r="I365" t="s">
        <v>1548</v>
      </c>
      <c r="J365" s="35">
        <v>2</v>
      </c>
      <c r="K365" s="35">
        <v>33</v>
      </c>
      <c r="L365" s="35">
        <v>1</v>
      </c>
      <c r="M365" s="48">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1707</v>
      </c>
      <c r="G366" t="s">
        <v>1539</v>
      </c>
      <c r="H366" t="s">
        <v>1546</v>
      </c>
      <c r="I366" t="s">
        <v>1549</v>
      </c>
      <c r="J366" s="35">
        <v>3</v>
      </c>
      <c r="K366" s="35">
        <v>37</v>
      </c>
      <c r="L366" s="35">
        <v>0</v>
      </c>
      <c r="M366" s="48">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1707</v>
      </c>
      <c r="G367" t="s">
        <v>1540</v>
      </c>
      <c r="H367" t="s">
        <v>1546</v>
      </c>
      <c r="I367" t="s">
        <v>1549</v>
      </c>
      <c r="J367" s="35">
        <v>2</v>
      </c>
      <c r="K367" s="35">
        <v>46</v>
      </c>
      <c r="L367" s="35">
        <v>0</v>
      </c>
      <c r="M367" s="48">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8">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8">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8">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8">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1707</v>
      </c>
      <c r="G372" t="s">
        <v>1542</v>
      </c>
      <c r="H372" t="s">
        <v>1545</v>
      </c>
      <c r="I372" t="s">
        <v>1549</v>
      </c>
      <c r="J372" s="35">
        <v>0</v>
      </c>
      <c r="K372" s="35">
        <v>21</v>
      </c>
      <c r="L372" s="35">
        <v>1</v>
      </c>
      <c r="M372" s="48">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8">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8">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8">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8">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8">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1707</v>
      </c>
      <c r="G378" t="s">
        <v>1537</v>
      </c>
      <c r="H378" t="s">
        <v>1546</v>
      </c>
      <c r="I378" t="s">
        <v>1549</v>
      </c>
      <c r="J378" s="35">
        <v>2</v>
      </c>
      <c r="K378" s="35">
        <v>51</v>
      </c>
      <c r="L378" s="35">
        <v>0</v>
      </c>
      <c r="M378" s="48">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1707</v>
      </c>
      <c r="G379" t="s">
        <v>1538</v>
      </c>
      <c r="H379" t="s">
        <v>1546</v>
      </c>
      <c r="I379" t="s">
        <v>1549</v>
      </c>
      <c r="J379" s="35">
        <v>3</v>
      </c>
      <c r="K379" s="35">
        <v>36</v>
      </c>
      <c r="L379" s="35">
        <v>0</v>
      </c>
      <c r="M379" s="48">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8">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1707</v>
      </c>
      <c r="G381" t="s">
        <v>1541</v>
      </c>
      <c r="H381" t="s">
        <v>1545</v>
      </c>
      <c r="I381" t="s">
        <v>1548</v>
      </c>
      <c r="J381" s="35">
        <v>2</v>
      </c>
      <c r="K381" s="35">
        <v>55</v>
      </c>
      <c r="L381" s="35">
        <v>0</v>
      </c>
      <c r="M381" s="48">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1707</v>
      </c>
      <c r="G382" t="s">
        <v>1537</v>
      </c>
      <c r="H382" t="s">
        <v>1547</v>
      </c>
      <c r="I382" t="s">
        <v>1548</v>
      </c>
      <c r="J382" s="35">
        <v>2</v>
      </c>
      <c r="K382" s="35">
        <v>24</v>
      </c>
      <c r="L382" s="35">
        <v>0</v>
      </c>
      <c r="M382" s="48">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8">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8">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1707</v>
      </c>
      <c r="G385" t="s">
        <v>1538</v>
      </c>
      <c r="H385" t="s">
        <v>1546</v>
      </c>
      <c r="I385" t="s">
        <v>1549</v>
      </c>
      <c r="J385" s="35">
        <v>1</v>
      </c>
      <c r="K385" s="35">
        <v>22</v>
      </c>
      <c r="L385" s="35">
        <v>0</v>
      </c>
      <c r="M385" s="48">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8">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8">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1707</v>
      </c>
      <c r="G388" t="s">
        <v>1539</v>
      </c>
      <c r="H388" t="s">
        <v>1547</v>
      </c>
      <c r="I388" t="s">
        <v>1549</v>
      </c>
      <c r="J388" s="35">
        <v>2</v>
      </c>
      <c r="K388" s="35">
        <v>37</v>
      </c>
      <c r="L388" s="35">
        <v>0</v>
      </c>
      <c r="M388" s="48">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1707</v>
      </c>
      <c r="G389" t="s">
        <v>1537</v>
      </c>
      <c r="H389" t="s">
        <v>1547</v>
      </c>
      <c r="I389" t="s">
        <v>1549</v>
      </c>
      <c r="J389" s="35">
        <v>5</v>
      </c>
      <c r="K389" s="35">
        <v>40</v>
      </c>
      <c r="L389" s="35">
        <v>0</v>
      </c>
      <c r="M389" s="48">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1707</v>
      </c>
      <c r="G390" t="s">
        <v>1539</v>
      </c>
      <c r="H390" t="s">
        <v>1547</v>
      </c>
      <c r="I390" t="s">
        <v>1549</v>
      </c>
      <c r="J390" s="35">
        <v>5</v>
      </c>
      <c r="K390" s="35">
        <v>42</v>
      </c>
      <c r="L390" s="35">
        <v>0</v>
      </c>
      <c r="M390" s="48">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8">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8">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1707</v>
      </c>
      <c r="G393" t="s">
        <v>1539</v>
      </c>
      <c r="H393" t="s">
        <v>1546</v>
      </c>
      <c r="I393" t="s">
        <v>1549</v>
      </c>
      <c r="J393" s="35">
        <v>3</v>
      </c>
      <c r="K393" s="35">
        <v>40</v>
      </c>
      <c r="L393" s="35">
        <v>0</v>
      </c>
      <c r="M393" s="48">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8">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1707</v>
      </c>
      <c r="G395" t="s">
        <v>1537</v>
      </c>
      <c r="H395" t="s">
        <v>1546</v>
      </c>
      <c r="I395" t="s">
        <v>1549</v>
      </c>
      <c r="J395" s="35">
        <v>3</v>
      </c>
      <c r="K395" s="35">
        <v>34</v>
      </c>
      <c r="L395" s="35">
        <v>0</v>
      </c>
      <c r="M395" s="48">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1707</v>
      </c>
      <c r="G396" t="s">
        <v>1540</v>
      </c>
      <c r="H396" t="s">
        <v>1546</v>
      </c>
      <c r="I396" t="s">
        <v>1549</v>
      </c>
      <c r="J396" s="35">
        <v>5</v>
      </c>
      <c r="K396" s="35">
        <v>31</v>
      </c>
      <c r="L396" s="35">
        <v>0</v>
      </c>
      <c r="M396" s="48">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8">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1707</v>
      </c>
      <c r="G398" t="s">
        <v>1544</v>
      </c>
      <c r="H398" t="s">
        <v>1547</v>
      </c>
      <c r="I398" t="s">
        <v>1548</v>
      </c>
      <c r="J398" s="35">
        <v>3</v>
      </c>
      <c r="K398" s="35">
        <v>43</v>
      </c>
      <c r="L398" s="35">
        <v>0</v>
      </c>
      <c r="M398" s="48">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1707</v>
      </c>
      <c r="G399" t="s">
        <v>1537</v>
      </c>
      <c r="H399" t="s">
        <v>1545</v>
      </c>
      <c r="I399" t="s">
        <v>1548</v>
      </c>
      <c r="J399" s="35">
        <v>3</v>
      </c>
      <c r="K399" s="35">
        <v>25</v>
      </c>
      <c r="L399" s="35">
        <v>0</v>
      </c>
      <c r="M399" s="48">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1707</v>
      </c>
      <c r="G400" t="s">
        <v>1538</v>
      </c>
      <c r="H400" t="s">
        <v>1546</v>
      </c>
      <c r="I400" t="s">
        <v>1548</v>
      </c>
      <c r="J400" s="35">
        <v>2</v>
      </c>
      <c r="K400" s="35">
        <v>37</v>
      </c>
      <c r="L400" s="35">
        <v>0</v>
      </c>
      <c r="M400" s="48">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8">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8">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1707</v>
      </c>
      <c r="G403" t="s">
        <v>1537</v>
      </c>
      <c r="H403" t="s">
        <v>1546</v>
      </c>
      <c r="I403" t="s">
        <v>1549</v>
      </c>
      <c r="J403" s="35">
        <v>0</v>
      </c>
      <c r="K403" s="35">
        <v>56</v>
      </c>
      <c r="L403" s="35">
        <v>0</v>
      </c>
      <c r="M403" s="48">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1707</v>
      </c>
      <c r="G404" t="s">
        <v>1537</v>
      </c>
      <c r="H404" t="s">
        <v>1545</v>
      </c>
      <c r="I404" t="s">
        <v>1549</v>
      </c>
      <c r="J404" s="35">
        <v>6</v>
      </c>
      <c r="K404" s="35">
        <v>30</v>
      </c>
      <c r="L404" s="35">
        <v>0</v>
      </c>
      <c r="M404" s="48">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8">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8">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8">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8">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8">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1707</v>
      </c>
      <c r="G410" t="s">
        <v>1541</v>
      </c>
      <c r="H410" t="s">
        <v>1546</v>
      </c>
      <c r="I410" t="s">
        <v>1549</v>
      </c>
      <c r="J410" s="35">
        <v>2</v>
      </c>
      <c r="K410" s="35">
        <v>52</v>
      </c>
      <c r="L410" s="35">
        <v>0</v>
      </c>
      <c r="M410" s="48">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1707</v>
      </c>
      <c r="G411" t="s">
        <v>1538</v>
      </c>
      <c r="H411" t="s">
        <v>1547</v>
      </c>
      <c r="I411" t="s">
        <v>1549</v>
      </c>
      <c r="J411" s="35">
        <v>3</v>
      </c>
      <c r="K411" s="35">
        <v>42</v>
      </c>
      <c r="L411" s="35">
        <v>0</v>
      </c>
      <c r="M411" s="48">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1707</v>
      </c>
      <c r="G412" t="s">
        <v>1540</v>
      </c>
      <c r="H412" t="s">
        <v>1545</v>
      </c>
      <c r="I412" t="s">
        <v>1549</v>
      </c>
      <c r="J412" s="35">
        <v>2</v>
      </c>
      <c r="K412" s="35">
        <v>30</v>
      </c>
      <c r="L412" s="35">
        <v>0</v>
      </c>
      <c r="M412" s="48">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1707</v>
      </c>
      <c r="G413" t="s">
        <v>1541</v>
      </c>
      <c r="H413" t="s">
        <v>1546</v>
      </c>
      <c r="I413" t="s">
        <v>1549</v>
      </c>
      <c r="J413" s="35">
        <v>5</v>
      </c>
      <c r="K413" s="35">
        <v>60</v>
      </c>
      <c r="L413" s="35">
        <v>0</v>
      </c>
      <c r="M413" s="48">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1707</v>
      </c>
      <c r="G414" t="s">
        <v>1540</v>
      </c>
      <c r="H414" t="s">
        <v>1547</v>
      </c>
      <c r="I414" t="s">
        <v>1549</v>
      </c>
      <c r="J414" s="35">
        <v>5</v>
      </c>
      <c r="K414" s="35">
        <v>46</v>
      </c>
      <c r="L414" s="35">
        <v>0</v>
      </c>
      <c r="M414" s="48">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1707</v>
      </c>
      <c r="G415" t="s">
        <v>1544</v>
      </c>
      <c r="H415" t="s">
        <v>1546</v>
      </c>
      <c r="I415" t="s">
        <v>1549</v>
      </c>
      <c r="J415" s="35">
        <v>4</v>
      </c>
      <c r="K415" s="35">
        <v>42</v>
      </c>
      <c r="L415" s="35">
        <v>0</v>
      </c>
      <c r="M415" s="48">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1707</v>
      </c>
      <c r="G416" t="s">
        <v>1542</v>
      </c>
      <c r="H416" t="s">
        <v>1545</v>
      </c>
      <c r="I416" t="s">
        <v>1548</v>
      </c>
      <c r="J416" s="35">
        <v>4</v>
      </c>
      <c r="K416" s="35">
        <v>24</v>
      </c>
      <c r="L416" s="35">
        <v>1</v>
      </c>
      <c r="M416" s="48">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1707</v>
      </c>
      <c r="G417" t="s">
        <v>1542</v>
      </c>
      <c r="H417" t="s">
        <v>1547</v>
      </c>
      <c r="I417" t="s">
        <v>1549</v>
      </c>
      <c r="J417" s="35">
        <v>3</v>
      </c>
      <c r="K417" s="35">
        <v>34</v>
      </c>
      <c r="L417" s="35">
        <v>1</v>
      </c>
      <c r="M417" s="48">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8">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1707</v>
      </c>
      <c r="G419" t="s">
        <v>1541</v>
      </c>
      <c r="H419" t="s">
        <v>1546</v>
      </c>
      <c r="I419" t="s">
        <v>1549</v>
      </c>
      <c r="J419" s="35">
        <v>2</v>
      </c>
      <c r="K419" s="35">
        <v>40</v>
      </c>
      <c r="L419" s="35">
        <v>0</v>
      </c>
      <c r="M419" s="48">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1707</v>
      </c>
      <c r="G420" t="s">
        <v>1538</v>
      </c>
      <c r="H420" t="s">
        <v>1547</v>
      </c>
      <c r="I420" t="s">
        <v>1549</v>
      </c>
      <c r="J420" s="35">
        <v>3</v>
      </c>
      <c r="K420" s="35">
        <v>26</v>
      </c>
      <c r="L420" s="35">
        <v>0</v>
      </c>
      <c r="M420" s="48">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8">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8">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1707</v>
      </c>
      <c r="G423" t="s">
        <v>1538</v>
      </c>
      <c r="H423" t="s">
        <v>1546</v>
      </c>
      <c r="I423" t="s">
        <v>1549</v>
      </c>
      <c r="J423" s="35">
        <v>2</v>
      </c>
      <c r="K423" s="35">
        <v>29</v>
      </c>
      <c r="L423" s="35">
        <v>1</v>
      </c>
      <c r="M423" s="48">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8">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1707</v>
      </c>
      <c r="G425" t="s">
        <v>1537</v>
      </c>
      <c r="H425" t="s">
        <v>1546</v>
      </c>
      <c r="I425" t="s">
        <v>1549</v>
      </c>
      <c r="J425" s="35">
        <v>3</v>
      </c>
      <c r="K425" s="35">
        <v>30</v>
      </c>
      <c r="L425" s="35">
        <v>0</v>
      </c>
      <c r="M425" s="48">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8">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8">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1707</v>
      </c>
      <c r="G428" t="s">
        <v>1539</v>
      </c>
      <c r="H428" t="s">
        <v>1545</v>
      </c>
      <c r="I428" t="s">
        <v>1549</v>
      </c>
      <c r="J428" s="35">
        <v>2</v>
      </c>
      <c r="K428" s="35">
        <v>30</v>
      </c>
      <c r="L428" s="35">
        <v>0</v>
      </c>
      <c r="M428" s="48">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1707</v>
      </c>
      <c r="G429" t="s">
        <v>1537</v>
      </c>
      <c r="H429" t="s">
        <v>1546</v>
      </c>
      <c r="I429" t="s">
        <v>1549</v>
      </c>
      <c r="J429" s="35">
        <v>5</v>
      </c>
      <c r="K429" s="35">
        <v>60</v>
      </c>
      <c r="L429" s="35">
        <v>0</v>
      </c>
      <c r="M429" s="48">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1707</v>
      </c>
      <c r="G430" t="s">
        <v>1540</v>
      </c>
      <c r="H430" t="s">
        <v>1547</v>
      </c>
      <c r="I430" t="s">
        <v>1549</v>
      </c>
      <c r="J430" s="35">
        <v>2</v>
      </c>
      <c r="K430" s="35">
        <v>47</v>
      </c>
      <c r="L430" s="35">
        <v>0</v>
      </c>
      <c r="M430" s="48">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8">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8">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1707</v>
      </c>
      <c r="G433" t="s">
        <v>1539</v>
      </c>
      <c r="H433" t="s">
        <v>1545</v>
      </c>
      <c r="I433" t="s">
        <v>1549</v>
      </c>
      <c r="J433" s="35">
        <v>3</v>
      </c>
      <c r="K433" s="35">
        <v>54</v>
      </c>
      <c r="L433" s="35">
        <v>0</v>
      </c>
      <c r="M433" s="48">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8">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1707</v>
      </c>
      <c r="G435" t="s">
        <v>1537</v>
      </c>
      <c r="H435" t="s">
        <v>1546</v>
      </c>
      <c r="I435" t="s">
        <v>1548</v>
      </c>
      <c r="J435" s="35">
        <v>3</v>
      </c>
      <c r="K435" s="35">
        <v>46</v>
      </c>
      <c r="L435" s="35">
        <v>0</v>
      </c>
      <c r="M435" s="48">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8">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8">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8">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8">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8">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8">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1707</v>
      </c>
      <c r="G442" t="s">
        <v>64</v>
      </c>
      <c r="H442" t="s">
        <v>1547</v>
      </c>
      <c r="I442" t="s">
        <v>1548</v>
      </c>
      <c r="J442" s="35">
        <v>2</v>
      </c>
      <c r="K442" s="35">
        <v>34</v>
      </c>
      <c r="L442" s="35">
        <v>1</v>
      </c>
      <c r="M442" s="48">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8">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8">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8">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1707</v>
      </c>
      <c r="G446" t="s">
        <v>1537</v>
      </c>
      <c r="H446" t="s">
        <v>1546</v>
      </c>
      <c r="I446" t="s">
        <v>1549</v>
      </c>
      <c r="J446" s="35">
        <v>2</v>
      </c>
      <c r="K446" s="35">
        <v>48</v>
      </c>
      <c r="L446" s="35">
        <v>0</v>
      </c>
      <c r="M446" s="48">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1707</v>
      </c>
      <c r="G447" t="s">
        <v>1541</v>
      </c>
      <c r="H447" t="s">
        <v>1545</v>
      </c>
      <c r="I447" t="s">
        <v>1549</v>
      </c>
      <c r="J447" s="35">
        <v>2</v>
      </c>
      <c r="K447" s="35">
        <v>55</v>
      </c>
      <c r="L447" s="35">
        <v>0</v>
      </c>
      <c r="M447" s="48">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8">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8">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1707</v>
      </c>
      <c r="G450" t="s">
        <v>1540</v>
      </c>
      <c r="H450" t="s">
        <v>1545</v>
      </c>
      <c r="I450" t="s">
        <v>1549</v>
      </c>
      <c r="J450" s="35">
        <v>3</v>
      </c>
      <c r="K450" s="35">
        <v>40</v>
      </c>
      <c r="L450" s="35">
        <v>0</v>
      </c>
      <c r="M450" s="48">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1707</v>
      </c>
      <c r="G451" t="s">
        <v>1539</v>
      </c>
      <c r="H451" t="s">
        <v>1546</v>
      </c>
      <c r="I451" t="s">
        <v>1549</v>
      </c>
      <c r="J451" s="35">
        <v>3</v>
      </c>
      <c r="K451" s="35">
        <v>39</v>
      </c>
      <c r="L451" s="35">
        <v>0</v>
      </c>
      <c r="M451" s="48">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8">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8">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8">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1707</v>
      </c>
      <c r="G455" t="s">
        <v>64</v>
      </c>
      <c r="H455" t="s">
        <v>1547</v>
      </c>
      <c r="I455" t="s">
        <v>1548</v>
      </c>
      <c r="J455" s="35">
        <v>2</v>
      </c>
      <c r="K455" s="35">
        <v>26</v>
      </c>
      <c r="L455" s="35">
        <v>1</v>
      </c>
      <c r="M455" s="48">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8">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1707</v>
      </c>
      <c r="G457" t="s">
        <v>1543</v>
      </c>
      <c r="H457" t="s">
        <v>1547</v>
      </c>
      <c r="I457" t="s">
        <v>1549</v>
      </c>
      <c r="J457" s="35">
        <v>2</v>
      </c>
      <c r="K457" s="35">
        <v>33</v>
      </c>
      <c r="L457" s="35">
        <v>0</v>
      </c>
      <c r="M457" s="48">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8">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8">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8">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1707</v>
      </c>
      <c r="G461" t="s">
        <v>1544</v>
      </c>
      <c r="H461" t="s">
        <v>1545</v>
      </c>
      <c r="I461" t="s">
        <v>1548</v>
      </c>
      <c r="J461" s="35">
        <v>3</v>
      </c>
      <c r="K461" s="35">
        <v>41</v>
      </c>
      <c r="L461" s="35">
        <v>0</v>
      </c>
      <c r="M461" s="48">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8">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1707</v>
      </c>
      <c r="G463" t="s">
        <v>1537</v>
      </c>
      <c r="H463" t="s">
        <v>1545</v>
      </c>
      <c r="I463" t="s">
        <v>1549</v>
      </c>
      <c r="J463" s="35">
        <v>3</v>
      </c>
      <c r="K463" s="35">
        <v>35</v>
      </c>
      <c r="L463" s="35">
        <v>0</v>
      </c>
      <c r="M463" s="48">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8">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8">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1707</v>
      </c>
      <c r="G466" t="s">
        <v>1540</v>
      </c>
      <c r="H466" t="s">
        <v>1545</v>
      </c>
      <c r="I466" t="s">
        <v>1549</v>
      </c>
      <c r="J466" s="35">
        <v>3</v>
      </c>
      <c r="K466" s="35">
        <v>37</v>
      </c>
      <c r="L466" s="35">
        <v>0</v>
      </c>
      <c r="M466" s="48">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1707</v>
      </c>
      <c r="G467" t="s">
        <v>1544</v>
      </c>
      <c r="H467" t="s">
        <v>1546</v>
      </c>
      <c r="I467" t="s">
        <v>1549</v>
      </c>
      <c r="J467" s="35">
        <v>3</v>
      </c>
      <c r="K467" s="35">
        <v>46</v>
      </c>
      <c r="L467" s="35">
        <v>0</v>
      </c>
      <c r="M467" s="48">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1707</v>
      </c>
      <c r="G468" t="s">
        <v>1541</v>
      </c>
      <c r="H468" t="s">
        <v>1546</v>
      </c>
      <c r="I468" t="s">
        <v>1549</v>
      </c>
      <c r="J468" s="35">
        <v>2</v>
      </c>
      <c r="K468" s="35">
        <v>41</v>
      </c>
      <c r="L468" s="35">
        <v>0</v>
      </c>
      <c r="M468" s="48">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8">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8">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8">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8">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1707</v>
      </c>
      <c r="G473" t="s">
        <v>1544</v>
      </c>
      <c r="H473" t="s">
        <v>1546</v>
      </c>
      <c r="I473" t="s">
        <v>1549</v>
      </c>
      <c r="J473" s="35">
        <v>4</v>
      </c>
      <c r="K473" s="35">
        <v>38</v>
      </c>
      <c r="L473" s="35">
        <v>0</v>
      </c>
      <c r="M473" s="48">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1707</v>
      </c>
      <c r="G474" t="s">
        <v>1540</v>
      </c>
      <c r="H474" t="s">
        <v>1546</v>
      </c>
      <c r="I474" t="s">
        <v>1549</v>
      </c>
      <c r="J474" s="35">
        <v>2</v>
      </c>
      <c r="K474" s="35">
        <v>37</v>
      </c>
      <c r="L474" s="35">
        <v>0</v>
      </c>
      <c r="M474" s="48">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8">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8">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8">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8">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8">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8">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1707</v>
      </c>
      <c r="G481" t="s">
        <v>1539</v>
      </c>
      <c r="H481" t="s">
        <v>1546</v>
      </c>
      <c r="I481" t="s">
        <v>1548</v>
      </c>
      <c r="J481" s="35">
        <v>4</v>
      </c>
      <c r="K481" s="35">
        <v>24</v>
      </c>
      <c r="L481" s="35">
        <v>1</v>
      </c>
      <c r="M481" s="48">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8">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8">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8">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8">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8">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1707</v>
      </c>
      <c r="G487" t="s">
        <v>1538</v>
      </c>
      <c r="H487" t="s">
        <v>1547</v>
      </c>
      <c r="I487" t="s">
        <v>1549</v>
      </c>
      <c r="J487" s="35">
        <v>5</v>
      </c>
      <c r="K487" s="35">
        <v>27</v>
      </c>
      <c r="L487" s="35">
        <v>0</v>
      </c>
      <c r="M487" s="48">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8">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1707</v>
      </c>
      <c r="G489" t="s">
        <v>1538</v>
      </c>
      <c r="H489" t="s">
        <v>1545</v>
      </c>
      <c r="I489" t="s">
        <v>1549</v>
      </c>
      <c r="J489" s="35">
        <v>0</v>
      </c>
      <c r="K489" s="35">
        <v>20</v>
      </c>
      <c r="L489" s="35">
        <v>0</v>
      </c>
      <c r="M489" s="48">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1707</v>
      </c>
      <c r="G490" t="s">
        <v>1544</v>
      </c>
      <c r="H490" t="s">
        <v>1546</v>
      </c>
      <c r="I490" t="s">
        <v>1549</v>
      </c>
      <c r="J490" s="35">
        <v>4</v>
      </c>
      <c r="K490" s="35">
        <v>42</v>
      </c>
      <c r="L490" s="35">
        <v>0</v>
      </c>
      <c r="M490" s="48">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8">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1707</v>
      </c>
      <c r="G492" t="s">
        <v>1538</v>
      </c>
      <c r="H492" t="s">
        <v>1545</v>
      </c>
      <c r="I492" t="s">
        <v>1549</v>
      </c>
      <c r="J492" s="35">
        <v>3</v>
      </c>
      <c r="K492" s="35">
        <v>38</v>
      </c>
      <c r="L492" s="35">
        <v>0</v>
      </c>
      <c r="M492" s="48">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8">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1707</v>
      </c>
      <c r="G494" t="s">
        <v>1541</v>
      </c>
      <c r="H494" t="s">
        <v>1546</v>
      </c>
      <c r="I494" t="s">
        <v>1549</v>
      </c>
      <c r="J494" s="35">
        <v>3</v>
      </c>
      <c r="K494" s="35">
        <v>48</v>
      </c>
      <c r="L494" s="35">
        <v>0</v>
      </c>
      <c r="M494" s="48">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1707</v>
      </c>
      <c r="G495" t="s">
        <v>64</v>
      </c>
      <c r="H495" t="s">
        <v>1545</v>
      </c>
      <c r="I495" t="s">
        <v>1549</v>
      </c>
      <c r="J495" s="35">
        <v>1</v>
      </c>
      <c r="K495" s="35">
        <v>44</v>
      </c>
      <c r="L495" s="35">
        <v>0</v>
      </c>
      <c r="M495" s="48">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1707</v>
      </c>
      <c r="G496" t="s">
        <v>1542</v>
      </c>
      <c r="H496" t="s">
        <v>1547</v>
      </c>
      <c r="I496" t="s">
        <v>1548</v>
      </c>
      <c r="J496" s="35">
        <v>3</v>
      </c>
      <c r="K496" s="35">
        <v>34</v>
      </c>
      <c r="L496" s="35">
        <v>0</v>
      </c>
      <c r="M496" s="48">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8">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8">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8">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8">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8">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1707</v>
      </c>
      <c r="G502" t="s">
        <v>1538</v>
      </c>
      <c r="H502" t="s">
        <v>1546</v>
      </c>
      <c r="I502" t="s">
        <v>1548</v>
      </c>
      <c r="J502" s="35">
        <v>2</v>
      </c>
      <c r="K502" s="35">
        <v>32</v>
      </c>
      <c r="L502" s="35">
        <v>0</v>
      </c>
      <c r="M502" s="48">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1707</v>
      </c>
      <c r="G503" t="s">
        <v>1538</v>
      </c>
      <c r="H503" t="s">
        <v>1547</v>
      </c>
      <c r="I503" t="s">
        <v>1549</v>
      </c>
      <c r="J503" s="35">
        <v>2</v>
      </c>
      <c r="K503" s="35">
        <v>30</v>
      </c>
      <c r="L503" s="35">
        <v>0</v>
      </c>
      <c r="M503" s="48">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1707</v>
      </c>
      <c r="G504" t="s">
        <v>1537</v>
      </c>
      <c r="H504" t="s">
        <v>1545</v>
      </c>
      <c r="I504" t="s">
        <v>1549</v>
      </c>
      <c r="J504" s="35">
        <v>2</v>
      </c>
      <c r="K504" s="35">
        <v>53</v>
      </c>
      <c r="L504" s="35">
        <v>0</v>
      </c>
      <c r="M504" s="48">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8">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1707</v>
      </c>
      <c r="G506" t="s">
        <v>1537</v>
      </c>
      <c r="H506" t="s">
        <v>1546</v>
      </c>
      <c r="I506" t="s">
        <v>1549</v>
      </c>
      <c r="J506" s="35">
        <v>4</v>
      </c>
      <c r="K506" s="35">
        <v>45</v>
      </c>
      <c r="L506" s="35">
        <v>1</v>
      </c>
      <c r="M506" s="48">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1707</v>
      </c>
      <c r="G507" t="s">
        <v>1539</v>
      </c>
      <c r="H507" t="s">
        <v>1546</v>
      </c>
      <c r="I507" t="s">
        <v>1548</v>
      </c>
      <c r="J507" s="35">
        <v>2</v>
      </c>
      <c r="K507" s="35">
        <v>26</v>
      </c>
      <c r="L507" s="35">
        <v>0</v>
      </c>
      <c r="M507" s="48">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8">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1707</v>
      </c>
      <c r="G509" t="s">
        <v>1537</v>
      </c>
      <c r="H509" t="s">
        <v>1546</v>
      </c>
      <c r="I509" t="s">
        <v>1549</v>
      </c>
      <c r="J509" s="35">
        <v>5</v>
      </c>
      <c r="K509" s="35">
        <v>29</v>
      </c>
      <c r="L509" s="35">
        <v>0</v>
      </c>
      <c r="M509" s="48">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8">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8">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8">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8">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8">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8">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8">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8">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8">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8">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1707</v>
      </c>
      <c r="G520" t="s">
        <v>1537</v>
      </c>
      <c r="H520" t="s">
        <v>1545</v>
      </c>
      <c r="I520" t="s">
        <v>1549</v>
      </c>
      <c r="J520" s="35">
        <v>2</v>
      </c>
      <c r="K520" s="35">
        <v>38</v>
      </c>
      <c r="L520" s="35">
        <v>0</v>
      </c>
      <c r="M520" s="48">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8">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8">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1707</v>
      </c>
      <c r="G523" t="s">
        <v>1537</v>
      </c>
      <c r="H523" t="s">
        <v>1547</v>
      </c>
      <c r="I523" t="s">
        <v>1548</v>
      </c>
      <c r="J523" s="35">
        <v>3</v>
      </c>
      <c r="K523" s="35">
        <v>27</v>
      </c>
      <c r="L523" s="35">
        <v>0</v>
      </c>
      <c r="M523" s="48">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8">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8">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1707</v>
      </c>
      <c r="G526" t="s">
        <v>1544</v>
      </c>
      <c r="H526" t="s">
        <v>1545</v>
      </c>
      <c r="I526" t="s">
        <v>1549</v>
      </c>
      <c r="J526" s="35">
        <v>3</v>
      </c>
      <c r="K526" s="35">
        <v>34</v>
      </c>
      <c r="L526" s="35">
        <v>0</v>
      </c>
      <c r="M526" s="48">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1707</v>
      </c>
      <c r="G527" t="s">
        <v>1537</v>
      </c>
      <c r="H527" t="s">
        <v>1545</v>
      </c>
      <c r="I527" t="s">
        <v>1549</v>
      </c>
      <c r="J527" s="35">
        <v>3</v>
      </c>
      <c r="K527" s="35">
        <v>24</v>
      </c>
      <c r="L527" s="35">
        <v>1</v>
      </c>
      <c r="M527" s="48">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1707</v>
      </c>
      <c r="G528" t="s">
        <v>1544</v>
      </c>
      <c r="H528" t="s">
        <v>1545</v>
      </c>
      <c r="I528" t="s">
        <v>1549</v>
      </c>
      <c r="J528" s="35">
        <v>4</v>
      </c>
      <c r="K528" s="35">
        <v>39</v>
      </c>
      <c r="L528" s="35">
        <v>0</v>
      </c>
      <c r="M528" s="48">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8">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8">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1707</v>
      </c>
      <c r="G531" t="s">
        <v>1544</v>
      </c>
      <c r="H531" t="s">
        <v>1545</v>
      </c>
      <c r="I531" t="s">
        <v>1549</v>
      </c>
      <c r="J531" s="35">
        <v>4</v>
      </c>
      <c r="K531" s="35">
        <v>38</v>
      </c>
      <c r="L531" s="35">
        <v>0</v>
      </c>
      <c r="M531" s="48">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1707</v>
      </c>
      <c r="G532" t="s">
        <v>1540</v>
      </c>
      <c r="H532" t="s">
        <v>1546</v>
      </c>
      <c r="I532" t="s">
        <v>1549</v>
      </c>
      <c r="J532" s="35">
        <v>3</v>
      </c>
      <c r="K532" s="35">
        <v>27</v>
      </c>
      <c r="L532" s="35">
        <v>0</v>
      </c>
      <c r="M532" s="48">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1707</v>
      </c>
      <c r="G533" t="s">
        <v>1543</v>
      </c>
      <c r="H533" t="s">
        <v>1545</v>
      </c>
      <c r="I533" t="s">
        <v>1549</v>
      </c>
      <c r="J533" s="35">
        <v>6</v>
      </c>
      <c r="K533" s="35">
        <v>32</v>
      </c>
      <c r="L533" s="35">
        <v>0</v>
      </c>
      <c r="M533" s="48">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8">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8">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8">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8">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8">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8">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8">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8">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1707</v>
      </c>
      <c r="G542" t="s">
        <v>1538</v>
      </c>
      <c r="H542" t="s">
        <v>1545</v>
      </c>
      <c r="I542" t="s">
        <v>1548</v>
      </c>
      <c r="J542" s="35">
        <v>4</v>
      </c>
      <c r="K542" s="35">
        <v>28</v>
      </c>
      <c r="L542" s="35">
        <v>1</v>
      </c>
      <c r="M542" s="48">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1707</v>
      </c>
      <c r="G543" t="s">
        <v>1543</v>
      </c>
      <c r="H543" t="s">
        <v>1546</v>
      </c>
      <c r="I543" t="s">
        <v>1549</v>
      </c>
      <c r="J543" s="35">
        <v>2</v>
      </c>
      <c r="K543" s="35">
        <v>36</v>
      </c>
      <c r="L543" s="35">
        <v>0</v>
      </c>
      <c r="M543" s="48">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1707</v>
      </c>
      <c r="G544" t="s">
        <v>1540</v>
      </c>
      <c r="H544" t="s">
        <v>1545</v>
      </c>
      <c r="I544" t="s">
        <v>1548</v>
      </c>
      <c r="J544" s="35">
        <v>4</v>
      </c>
      <c r="K544" s="35">
        <v>38</v>
      </c>
      <c r="L544" s="35">
        <v>0</v>
      </c>
      <c r="M544" s="48">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8">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1707</v>
      </c>
      <c r="G546" t="s">
        <v>1537</v>
      </c>
      <c r="H546" t="s">
        <v>1547</v>
      </c>
      <c r="I546" t="s">
        <v>1548</v>
      </c>
      <c r="J546" s="35">
        <v>2</v>
      </c>
      <c r="K546" s="35">
        <v>47</v>
      </c>
      <c r="L546" s="35">
        <v>0</v>
      </c>
      <c r="M546" s="48">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8">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8">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8">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8">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1707</v>
      </c>
      <c r="G551" t="s">
        <v>1544</v>
      </c>
      <c r="H551" t="s">
        <v>1545</v>
      </c>
      <c r="I551" t="s">
        <v>1549</v>
      </c>
      <c r="J551" s="35">
        <v>2</v>
      </c>
      <c r="K551" s="35">
        <v>34</v>
      </c>
      <c r="L551" s="35">
        <v>0</v>
      </c>
      <c r="M551" s="48">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8">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1707</v>
      </c>
      <c r="G553" t="s">
        <v>64</v>
      </c>
      <c r="H553" t="s">
        <v>1546</v>
      </c>
      <c r="I553" t="s">
        <v>1549</v>
      </c>
      <c r="J553" s="35">
        <v>3</v>
      </c>
      <c r="K553" s="35">
        <v>39</v>
      </c>
      <c r="L553" s="35">
        <v>0</v>
      </c>
      <c r="M553" s="48">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8">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1707</v>
      </c>
      <c r="G555" t="s">
        <v>1538</v>
      </c>
      <c r="H555" t="s">
        <v>1545</v>
      </c>
      <c r="I555" t="s">
        <v>1548</v>
      </c>
      <c r="J555" s="35">
        <v>2</v>
      </c>
      <c r="K555" s="35">
        <v>40</v>
      </c>
      <c r="L555" s="35">
        <v>0</v>
      </c>
      <c r="M555" s="48">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1707</v>
      </c>
      <c r="G556" t="s">
        <v>1544</v>
      </c>
      <c r="H556" t="s">
        <v>1545</v>
      </c>
      <c r="I556" t="s">
        <v>1549</v>
      </c>
      <c r="J556" s="35">
        <v>2</v>
      </c>
      <c r="K556" s="35">
        <v>27</v>
      </c>
      <c r="L556" s="35">
        <v>0</v>
      </c>
      <c r="M556" s="48">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8">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8">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1707</v>
      </c>
      <c r="G559" t="s">
        <v>1544</v>
      </c>
      <c r="H559" t="s">
        <v>1547</v>
      </c>
      <c r="I559" t="s">
        <v>1549</v>
      </c>
      <c r="J559" s="35">
        <v>2</v>
      </c>
      <c r="K559" s="35">
        <v>35</v>
      </c>
      <c r="L559" s="35">
        <v>0</v>
      </c>
      <c r="M559" s="48">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8">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8">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1707</v>
      </c>
      <c r="G562" t="s">
        <v>1540</v>
      </c>
      <c r="H562" t="s">
        <v>1547</v>
      </c>
      <c r="I562" t="s">
        <v>1549</v>
      </c>
      <c r="J562" s="35">
        <v>3</v>
      </c>
      <c r="K562" s="35">
        <v>34</v>
      </c>
      <c r="L562" s="35">
        <v>0</v>
      </c>
      <c r="M562" s="48">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8">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8">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1707</v>
      </c>
      <c r="G565" t="s">
        <v>1537</v>
      </c>
      <c r="H565" t="s">
        <v>1545</v>
      </c>
      <c r="I565" t="s">
        <v>1549</v>
      </c>
      <c r="J565" s="35">
        <v>5</v>
      </c>
      <c r="K565" s="35">
        <v>25</v>
      </c>
      <c r="L565" s="35">
        <v>0</v>
      </c>
      <c r="M565" s="48">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8">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8">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1707</v>
      </c>
      <c r="G568" t="s">
        <v>1537</v>
      </c>
      <c r="H568" t="s">
        <v>1545</v>
      </c>
      <c r="I568" t="s">
        <v>1548</v>
      </c>
      <c r="J568" s="35">
        <v>2</v>
      </c>
      <c r="K568" s="35">
        <v>47</v>
      </c>
      <c r="L568" s="35">
        <v>1</v>
      </c>
      <c r="M568" s="48">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8">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8">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8">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8">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1707</v>
      </c>
      <c r="G573" t="s">
        <v>1539</v>
      </c>
      <c r="H573" t="s">
        <v>1547</v>
      </c>
      <c r="I573" t="s">
        <v>1549</v>
      </c>
      <c r="J573" s="35">
        <v>2</v>
      </c>
      <c r="K573" s="35">
        <v>26</v>
      </c>
      <c r="L573" s="35">
        <v>0</v>
      </c>
      <c r="M573" s="48">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1707</v>
      </c>
      <c r="G574" t="s">
        <v>1544</v>
      </c>
      <c r="H574" t="s">
        <v>1546</v>
      </c>
      <c r="I574" t="s">
        <v>1549</v>
      </c>
      <c r="J574" s="35">
        <v>3</v>
      </c>
      <c r="K574" s="35">
        <v>29</v>
      </c>
      <c r="L574" s="35">
        <v>0</v>
      </c>
      <c r="M574" s="48">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8">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1707</v>
      </c>
      <c r="G576" t="s">
        <v>1538</v>
      </c>
      <c r="H576" t="s">
        <v>1545</v>
      </c>
      <c r="I576" t="s">
        <v>1549</v>
      </c>
      <c r="J576" s="35">
        <v>2</v>
      </c>
      <c r="K576" s="35">
        <v>34</v>
      </c>
      <c r="L576" s="35">
        <v>0</v>
      </c>
      <c r="M576" s="48">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1707</v>
      </c>
      <c r="G577" t="s">
        <v>1540</v>
      </c>
      <c r="H577" t="s">
        <v>1547</v>
      </c>
      <c r="I577" t="s">
        <v>1548</v>
      </c>
      <c r="J577" s="35">
        <v>4</v>
      </c>
      <c r="K577" s="35">
        <v>54</v>
      </c>
      <c r="L577" s="35">
        <v>0</v>
      </c>
      <c r="M577" s="48">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8">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1707</v>
      </c>
      <c r="G579" t="s">
        <v>1538</v>
      </c>
      <c r="H579" t="s">
        <v>1547</v>
      </c>
      <c r="I579" t="s">
        <v>1548</v>
      </c>
      <c r="J579" s="35">
        <v>3</v>
      </c>
      <c r="K579" s="35">
        <v>37</v>
      </c>
      <c r="L579" s="35">
        <v>0</v>
      </c>
      <c r="M579" s="48">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1707</v>
      </c>
      <c r="G580" t="s">
        <v>1540</v>
      </c>
      <c r="H580" t="s">
        <v>1545</v>
      </c>
      <c r="I580" t="s">
        <v>1548</v>
      </c>
      <c r="J580" s="35">
        <v>2</v>
      </c>
      <c r="K580" s="35">
        <v>38</v>
      </c>
      <c r="L580" s="35">
        <v>0</v>
      </c>
      <c r="M580" s="48">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1707</v>
      </c>
      <c r="G581" t="s">
        <v>1538</v>
      </c>
      <c r="H581" t="s">
        <v>1545</v>
      </c>
      <c r="I581" t="s">
        <v>1549</v>
      </c>
      <c r="J581" s="35">
        <v>3</v>
      </c>
      <c r="K581" s="35">
        <v>34</v>
      </c>
      <c r="L581" s="35">
        <v>0</v>
      </c>
      <c r="M581" s="48">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1707</v>
      </c>
      <c r="G582" t="s">
        <v>1542</v>
      </c>
      <c r="H582" t="s">
        <v>1546</v>
      </c>
      <c r="I582" t="s">
        <v>1549</v>
      </c>
      <c r="J582" s="35">
        <v>1</v>
      </c>
      <c r="K582" s="35">
        <v>35</v>
      </c>
      <c r="L582" s="35">
        <v>0</v>
      </c>
      <c r="M582" s="48">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8">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1707</v>
      </c>
      <c r="G584" t="s">
        <v>1544</v>
      </c>
      <c r="H584" t="s">
        <v>1546</v>
      </c>
      <c r="I584" t="s">
        <v>1549</v>
      </c>
      <c r="J584" s="35">
        <v>2</v>
      </c>
      <c r="K584" s="35">
        <v>40</v>
      </c>
      <c r="L584" s="35">
        <v>0</v>
      </c>
      <c r="M584" s="48">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1707</v>
      </c>
      <c r="G585" t="s">
        <v>1537</v>
      </c>
      <c r="H585" t="s">
        <v>1546</v>
      </c>
      <c r="I585" t="s">
        <v>1549</v>
      </c>
      <c r="J585" s="35">
        <v>1</v>
      </c>
      <c r="K585" s="35">
        <v>34</v>
      </c>
      <c r="L585" s="35">
        <v>0</v>
      </c>
      <c r="M585" s="48">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8">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8">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8">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1707</v>
      </c>
      <c r="G589" t="s">
        <v>1539</v>
      </c>
      <c r="H589" t="s">
        <v>1546</v>
      </c>
      <c r="I589" t="s">
        <v>1549</v>
      </c>
      <c r="J589" s="35">
        <v>3</v>
      </c>
      <c r="K589" s="35">
        <v>52</v>
      </c>
      <c r="L589" s="35">
        <v>0</v>
      </c>
      <c r="M589" s="48">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8">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1707</v>
      </c>
      <c r="G591" t="s">
        <v>1539</v>
      </c>
      <c r="H591" t="s">
        <v>1546</v>
      </c>
      <c r="I591" t="s">
        <v>1548</v>
      </c>
      <c r="J591" s="35">
        <v>1</v>
      </c>
      <c r="K591" s="35">
        <v>29</v>
      </c>
      <c r="L591" s="35">
        <v>1</v>
      </c>
      <c r="M591" s="48">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8">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1707</v>
      </c>
      <c r="G593" t="s">
        <v>1537</v>
      </c>
      <c r="H593" t="s">
        <v>1545</v>
      </c>
      <c r="I593" t="s">
        <v>1549</v>
      </c>
      <c r="J593" s="35">
        <v>3</v>
      </c>
      <c r="K593" s="35">
        <v>33</v>
      </c>
      <c r="L593" s="35">
        <v>1</v>
      </c>
      <c r="M593" s="48">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1707</v>
      </c>
      <c r="G594" t="s">
        <v>1541</v>
      </c>
      <c r="H594" t="s">
        <v>1546</v>
      </c>
      <c r="I594" t="s">
        <v>1548</v>
      </c>
      <c r="J594" s="35">
        <v>3</v>
      </c>
      <c r="K594" s="35">
        <v>47</v>
      </c>
      <c r="L594" s="35">
        <v>0</v>
      </c>
      <c r="M594" s="48">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1707</v>
      </c>
      <c r="G595" t="s">
        <v>1540</v>
      </c>
      <c r="H595" t="s">
        <v>1546</v>
      </c>
      <c r="I595" t="s">
        <v>1549</v>
      </c>
      <c r="J595" s="35">
        <v>2</v>
      </c>
      <c r="K595" s="35">
        <v>36</v>
      </c>
      <c r="L595" s="35">
        <v>0</v>
      </c>
      <c r="M595" s="48">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8">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8">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1707</v>
      </c>
      <c r="G598" t="s">
        <v>1538</v>
      </c>
      <c r="H598" t="s">
        <v>1545</v>
      </c>
      <c r="I598" t="s">
        <v>1549</v>
      </c>
      <c r="J598" s="35">
        <v>0</v>
      </c>
      <c r="K598" s="35">
        <v>35</v>
      </c>
      <c r="L598" s="35">
        <v>0</v>
      </c>
      <c r="M598" s="48">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1707</v>
      </c>
      <c r="G599" t="s">
        <v>1540</v>
      </c>
      <c r="H599" t="s">
        <v>1546</v>
      </c>
      <c r="I599" t="s">
        <v>1548</v>
      </c>
      <c r="J599" s="35">
        <v>4</v>
      </c>
      <c r="K599" s="35">
        <v>42</v>
      </c>
      <c r="L599" s="35">
        <v>0</v>
      </c>
      <c r="M599" s="48">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8">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8">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1707</v>
      </c>
      <c r="G602" t="s">
        <v>1540</v>
      </c>
      <c r="H602" t="s">
        <v>1546</v>
      </c>
      <c r="I602" t="s">
        <v>1549</v>
      </c>
      <c r="J602" s="35">
        <v>3</v>
      </c>
      <c r="K602" s="35">
        <v>32</v>
      </c>
      <c r="L602" s="35">
        <v>0</v>
      </c>
      <c r="M602" s="48">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8">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1707</v>
      </c>
      <c r="G604" t="s">
        <v>1540</v>
      </c>
      <c r="H604" t="s">
        <v>1545</v>
      </c>
      <c r="I604" t="s">
        <v>1548</v>
      </c>
      <c r="J604" s="35">
        <v>4</v>
      </c>
      <c r="K604" s="35">
        <v>30</v>
      </c>
      <c r="L604" s="35">
        <v>0</v>
      </c>
      <c r="M604" s="48">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1707</v>
      </c>
      <c r="G605" t="s">
        <v>1538</v>
      </c>
      <c r="H605" t="s">
        <v>1545</v>
      </c>
      <c r="I605" t="s">
        <v>1549</v>
      </c>
      <c r="J605" s="35">
        <v>3</v>
      </c>
      <c r="K605" s="35">
        <v>45</v>
      </c>
      <c r="L605" s="35">
        <v>0</v>
      </c>
      <c r="M605" s="48">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8">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8">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1707</v>
      </c>
      <c r="G608" t="s">
        <v>1538</v>
      </c>
      <c r="H608" t="s">
        <v>1545</v>
      </c>
      <c r="I608" t="s">
        <v>1549</v>
      </c>
      <c r="J608" s="35">
        <v>3</v>
      </c>
      <c r="K608" s="35">
        <v>34</v>
      </c>
      <c r="L608" s="35">
        <v>0</v>
      </c>
      <c r="M608" s="48">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1707</v>
      </c>
      <c r="G609" t="s">
        <v>1537</v>
      </c>
      <c r="H609" t="s">
        <v>1546</v>
      </c>
      <c r="I609" t="s">
        <v>1549</v>
      </c>
      <c r="J609" s="35">
        <v>3</v>
      </c>
      <c r="K609" s="35">
        <v>49</v>
      </c>
      <c r="L609" s="35">
        <v>1</v>
      </c>
      <c r="M609" s="48">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8">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8">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8">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8">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1707</v>
      </c>
      <c r="G614" t="s">
        <v>1537</v>
      </c>
      <c r="H614" t="s">
        <v>1546</v>
      </c>
      <c r="I614" t="s">
        <v>1548</v>
      </c>
      <c r="J614" s="35">
        <v>2</v>
      </c>
      <c r="K614" s="35">
        <v>28</v>
      </c>
      <c r="L614" s="35">
        <v>0</v>
      </c>
      <c r="M614" s="48">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8">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1707</v>
      </c>
      <c r="G616" t="s">
        <v>1538</v>
      </c>
      <c r="H616" t="s">
        <v>1546</v>
      </c>
      <c r="I616" t="s">
        <v>1548</v>
      </c>
      <c r="J616" s="35">
        <v>2</v>
      </c>
      <c r="K616" s="35">
        <v>26</v>
      </c>
      <c r="L616" s="35">
        <v>1</v>
      </c>
      <c r="M616" s="48">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8">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1707</v>
      </c>
      <c r="G618" t="s">
        <v>1541</v>
      </c>
      <c r="H618" t="s">
        <v>1546</v>
      </c>
      <c r="I618" t="s">
        <v>1549</v>
      </c>
      <c r="J618" s="35">
        <v>2</v>
      </c>
      <c r="K618" s="35">
        <v>51</v>
      </c>
      <c r="L618" s="35">
        <v>0</v>
      </c>
      <c r="M618" s="48">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8">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8">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8">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1707</v>
      </c>
      <c r="G622" t="s">
        <v>1538</v>
      </c>
      <c r="H622" t="s">
        <v>1545</v>
      </c>
      <c r="I622" t="s">
        <v>1549</v>
      </c>
      <c r="J622" s="35">
        <v>3</v>
      </c>
      <c r="K622" s="35">
        <v>35</v>
      </c>
      <c r="L622" s="35">
        <v>0</v>
      </c>
      <c r="M622" s="48">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8">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8">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8">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1707</v>
      </c>
      <c r="G626" t="s">
        <v>1537</v>
      </c>
      <c r="H626" t="s">
        <v>1546</v>
      </c>
      <c r="I626" t="s">
        <v>1548</v>
      </c>
      <c r="J626" s="35">
        <v>3</v>
      </c>
      <c r="K626" s="35">
        <v>53</v>
      </c>
      <c r="L626" s="35">
        <v>0</v>
      </c>
      <c r="M626" s="48">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8">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1707</v>
      </c>
      <c r="G628" t="s">
        <v>1538</v>
      </c>
      <c r="H628" t="s">
        <v>1546</v>
      </c>
      <c r="I628" t="s">
        <v>1549</v>
      </c>
      <c r="J628" s="35">
        <v>3</v>
      </c>
      <c r="K628" s="35">
        <v>32</v>
      </c>
      <c r="L628" s="35">
        <v>0</v>
      </c>
      <c r="M628" s="48">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1707</v>
      </c>
      <c r="G629" t="s">
        <v>1540</v>
      </c>
      <c r="H629" t="s">
        <v>1546</v>
      </c>
      <c r="I629" t="s">
        <v>1549</v>
      </c>
      <c r="J629" s="35">
        <v>3</v>
      </c>
      <c r="K629" s="35">
        <v>52</v>
      </c>
      <c r="L629" s="35">
        <v>0</v>
      </c>
      <c r="M629" s="48">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8">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8">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8">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8">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8">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8">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8">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1707</v>
      </c>
      <c r="G637" t="s">
        <v>1540</v>
      </c>
      <c r="H637" t="s">
        <v>1546</v>
      </c>
      <c r="I637" t="s">
        <v>1548</v>
      </c>
      <c r="J637" s="35">
        <v>2</v>
      </c>
      <c r="K637" s="35">
        <v>35</v>
      </c>
      <c r="L637" s="35">
        <v>0</v>
      </c>
      <c r="M637" s="48">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1707</v>
      </c>
      <c r="G638" t="s">
        <v>1538</v>
      </c>
      <c r="H638" t="s">
        <v>1547</v>
      </c>
      <c r="I638" t="s">
        <v>1548</v>
      </c>
      <c r="J638" s="35">
        <v>3</v>
      </c>
      <c r="K638" s="35">
        <v>35</v>
      </c>
      <c r="L638" s="35">
        <v>1</v>
      </c>
      <c r="M638" s="48">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8">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8">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1707</v>
      </c>
      <c r="G641" t="s">
        <v>1538</v>
      </c>
      <c r="H641" t="s">
        <v>1546</v>
      </c>
      <c r="I641" t="s">
        <v>1549</v>
      </c>
      <c r="J641" s="35">
        <v>2</v>
      </c>
      <c r="K641" s="35">
        <v>49</v>
      </c>
      <c r="L641" s="35">
        <v>0</v>
      </c>
      <c r="M641" s="48">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8">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8">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8">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1707</v>
      </c>
      <c r="G645" t="s">
        <v>1539</v>
      </c>
      <c r="H645" t="s">
        <v>1546</v>
      </c>
      <c r="I645" t="s">
        <v>1548</v>
      </c>
      <c r="J645" s="35">
        <v>1</v>
      </c>
      <c r="K645" s="35">
        <v>42</v>
      </c>
      <c r="L645" s="35">
        <v>0</v>
      </c>
      <c r="M645" s="48">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8">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1707</v>
      </c>
      <c r="G647" t="s">
        <v>1542</v>
      </c>
      <c r="H647" t="s">
        <v>1547</v>
      </c>
      <c r="I647" t="s">
        <v>1548</v>
      </c>
      <c r="J647" s="35">
        <v>3</v>
      </c>
      <c r="K647" s="35">
        <v>29</v>
      </c>
      <c r="L647" s="35">
        <v>1</v>
      </c>
      <c r="M647" s="48">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8">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8">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1707</v>
      </c>
      <c r="G650" t="s">
        <v>1542</v>
      </c>
      <c r="H650" t="s">
        <v>1546</v>
      </c>
      <c r="I650" t="s">
        <v>1549</v>
      </c>
      <c r="J650" s="35">
        <v>3</v>
      </c>
      <c r="K650" s="35">
        <v>37</v>
      </c>
      <c r="L650" s="35">
        <v>0</v>
      </c>
      <c r="M650" s="48">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1707</v>
      </c>
      <c r="G651" t="s">
        <v>1543</v>
      </c>
      <c r="H651" t="s">
        <v>1545</v>
      </c>
      <c r="I651" t="s">
        <v>1549</v>
      </c>
      <c r="J651" s="35">
        <v>0</v>
      </c>
      <c r="K651" s="35">
        <v>53</v>
      </c>
      <c r="L651" s="35">
        <v>0</v>
      </c>
      <c r="M651" s="48">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1707</v>
      </c>
      <c r="G652" t="s">
        <v>1544</v>
      </c>
      <c r="H652" t="s">
        <v>1546</v>
      </c>
      <c r="I652" t="s">
        <v>1549</v>
      </c>
      <c r="J652" s="35">
        <v>2</v>
      </c>
      <c r="K652" s="35">
        <v>43</v>
      </c>
      <c r="L652" s="35">
        <v>0</v>
      </c>
      <c r="M652" s="48">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1707</v>
      </c>
      <c r="G653" t="s">
        <v>1537</v>
      </c>
      <c r="H653" t="s">
        <v>1546</v>
      </c>
      <c r="I653" t="s">
        <v>1548</v>
      </c>
      <c r="J653" s="35">
        <v>2</v>
      </c>
      <c r="K653" s="35">
        <v>47</v>
      </c>
      <c r="L653" s="35">
        <v>0</v>
      </c>
      <c r="M653" s="48">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8">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8">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1707</v>
      </c>
      <c r="G656" t="s">
        <v>64</v>
      </c>
      <c r="H656" t="s">
        <v>1546</v>
      </c>
      <c r="I656" t="s">
        <v>1549</v>
      </c>
      <c r="J656" s="35">
        <v>2</v>
      </c>
      <c r="K656" s="35">
        <v>39</v>
      </c>
      <c r="L656" s="35">
        <v>0</v>
      </c>
      <c r="M656" s="48">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8">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8">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1707</v>
      </c>
      <c r="G659" t="s">
        <v>1539</v>
      </c>
      <c r="H659" t="s">
        <v>1547</v>
      </c>
      <c r="I659" t="s">
        <v>1549</v>
      </c>
      <c r="J659" s="35">
        <v>5</v>
      </c>
      <c r="K659" s="35">
        <v>29</v>
      </c>
      <c r="L659" s="35">
        <v>0</v>
      </c>
      <c r="M659" s="48">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8">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8">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8">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1707</v>
      </c>
      <c r="G663" t="s">
        <v>1540</v>
      </c>
      <c r="H663" t="s">
        <v>1547</v>
      </c>
      <c r="I663" t="s">
        <v>1549</v>
      </c>
      <c r="J663" s="35">
        <v>2</v>
      </c>
      <c r="K663" s="35">
        <v>43</v>
      </c>
      <c r="L663" s="35">
        <v>0</v>
      </c>
      <c r="M663" s="48">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1707</v>
      </c>
      <c r="G664" t="s">
        <v>1542</v>
      </c>
      <c r="H664" t="s">
        <v>1545</v>
      </c>
      <c r="I664" t="s">
        <v>1549</v>
      </c>
      <c r="J664" s="35">
        <v>3</v>
      </c>
      <c r="K664" s="35">
        <v>20</v>
      </c>
      <c r="L664" s="35">
        <v>1</v>
      </c>
      <c r="M664" s="48">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1707</v>
      </c>
      <c r="G665" t="s">
        <v>1538</v>
      </c>
      <c r="H665" t="s">
        <v>1545</v>
      </c>
      <c r="I665" t="s">
        <v>1549</v>
      </c>
      <c r="J665" s="35">
        <v>3</v>
      </c>
      <c r="K665" s="35">
        <v>21</v>
      </c>
      <c r="L665" s="35">
        <v>1</v>
      </c>
      <c r="M665" s="48">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8">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1707</v>
      </c>
      <c r="G667" t="s">
        <v>1542</v>
      </c>
      <c r="H667" t="s">
        <v>1545</v>
      </c>
      <c r="I667" t="s">
        <v>1548</v>
      </c>
      <c r="J667" s="35">
        <v>3</v>
      </c>
      <c r="K667" s="35">
        <v>47</v>
      </c>
      <c r="L667" s="35">
        <v>0</v>
      </c>
      <c r="M667" s="48">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1707</v>
      </c>
      <c r="G668" t="s">
        <v>1540</v>
      </c>
      <c r="H668" t="s">
        <v>1546</v>
      </c>
      <c r="I668" t="s">
        <v>1548</v>
      </c>
      <c r="J668" s="35">
        <v>3</v>
      </c>
      <c r="K668" s="35">
        <v>22</v>
      </c>
      <c r="L668" s="35">
        <v>1</v>
      </c>
      <c r="M668" s="48">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1707</v>
      </c>
      <c r="G669" t="s">
        <v>1539</v>
      </c>
      <c r="H669" t="s">
        <v>1547</v>
      </c>
      <c r="I669" t="s">
        <v>1548</v>
      </c>
      <c r="J669" s="35">
        <v>1</v>
      </c>
      <c r="K669" s="35">
        <v>41</v>
      </c>
      <c r="L669" s="35">
        <v>1</v>
      </c>
      <c r="M669" s="48">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1707</v>
      </c>
      <c r="G670" t="s">
        <v>1538</v>
      </c>
      <c r="H670" t="s">
        <v>1547</v>
      </c>
      <c r="I670" t="s">
        <v>1549</v>
      </c>
      <c r="J670" s="35">
        <v>2</v>
      </c>
      <c r="K670" s="35">
        <v>28</v>
      </c>
      <c r="L670" s="35">
        <v>0</v>
      </c>
      <c r="M670" s="48">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8">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1707</v>
      </c>
      <c r="G672" t="s">
        <v>1538</v>
      </c>
      <c r="H672" t="s">
        <v>1545</v>
      </c>
      <c r="I672" t="s">
        <v>1549</v>
      </c>
      <c r="J672" s="35">
        <v>2</v>
      </c>
      <c r="K672" s="35">
        <v>27</v>
      </c>
      <c r="L672" s="35">
        <v>0</v>
      </c>
      <c r="M672" s="48">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8">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1707</v>
      </c>
      <c r="G674" t="s">
        <v>1537</v>
      </c>
      <c r="H674" t="s">
        <v>1545</v>
      </c>
      <c r="I674" t="s">
        <v>1549</v>
      </c>
      <c r="J674" s="35">
        <v>6</v>
      </c>
      <c r="K674" s="35">
        <v>42</v>
      </c>
      <c r="L674" s="35">
        <v>0</v>
      </c>
      <c r="M674" s="48">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8">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1707</v>
      </c>
      <c r="G676" t="s">
        <v>1544</v>
      </c>
      <c r="H676" t="s">
        <v>1547</v>
      </c>
      <c r="I676" t="s">
        <v>1548</v>
      </c>
      <c r="J676" s="35">
        <v>3</v>
      </c>
      <c r="K676" s="35">
        <v>58</v>
      </c>
      <c r="L676" s="35">
        <v>0</v>
      </c>
      <c r="M676" s="48">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8">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1707</v>
      </c>
      <c r="G678" t="s">
        <v>1544</v>
      </c>
      <c r="H678" t="s">
        <v>1546</v>
      </c>
      <c r="I678" t="s">
        <v>1548</v>
      </c>
      <c r="J678" s="35">
        <v>2</v>
      </c>
      <c r="K678" s="35">
        <v>35</v>
      </c>
      <c r="L678" s="35">
        <v>0</v>
      </c>
      <c r="M678" s="48">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1707</v>
      </c>
      <c r="G679" t="s">
        <v>1539</v>
      </c>
      <c r="H679" t="s">
        <v>1546</v>
      </c>
      <c r="I679" t="s">
        <v>1549</v>
      </c>
      <c r="J679" s="35">
        <v>3</v>
      </c>
      <c r="K679" s="35">
        <v>49</v>
      </c>
      <c r="L679" s="35">
        <v>0</v>
      </c>
      <c r="M679" s="48">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8">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1707</v>
      </c>
      <c r="G681" t="s">
        <v>1537</v>
      </c>
      <c r="H681" t="s">
        <v>1546</v>
      </c>
      <c r="I681" t="s">
        <v>1549</v>
      </c>
      <c r="J681" s="35">
        <v>2</v>
      </c>
      <c r="K681" s="35">
        <v>31</v>
      </c>
      <c r="L681" s="35">
        <v>0</v>
      </c>
      <c r="M681" s="48">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8">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1707</v>
      </c>
      <c r="G683" t="s">
        <v>1543</v>
      </c>
      <c r="H683" t="s">
        <v>1546</v>
      </c>
      <c r="I683" t="s">
        <v>1549</v>
      </c>
      <c r="J683" s="35">
        <v>3</v>
      </c>
      <c r="K683" s="35">
        <v>38</v>
      </c>
      <c r="L683" s="35">
        <v>0</v>
      </c>
      <c r="M683" s="48">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1707</v>
      </c>
      <c r="G684" t="s">
        <v>1539</v>
      </c>
      <c r="H684" t="s">
        <v>1546</v>
      </c>
      <c r="I684" t="s">
        <v>1549</v>
      </c>
      <c r="J684" s="35">
        <v>3</v>
      </c>
      <c r="K684" s="35">
        <v>32</v>
      </c>
      <c r="L684" s="35">
        <v>0</v>
      </c>
      <c r="M684" s="48">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8">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8">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8">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8">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8">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8">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8">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1707</v>
      </c>
      <c r="G692" t="s">
        <v>1544</v>
      </c>
      <c r="H692" t="s">
        <v>1546</v>
      </c>
      <c r="I692" t="s">
        <v>1548</v>
      </c>
      <c r="J692" s="35">
        <v>2</v>
      </c>
      <c r="K692" s="35">
        <v>31</v>
      </c>
      <c r="L692" s="35">
        <v>0</v>
      </c>
      <c r="M692" s="48">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8">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1707</v>
      </c>
      <c r="G694" t="s">
        <v>1540</v>
      </c>
      <c r="H694" t="s">
        <v>1546</v>
      </c>
      <c r="I694" t="s">
        <v>1549</v>
      </c>
      <c r="J694" s="35">
        <v>2</v>
      </c>
      <c r="K694" s="35">
        <v>32</v>
      </c>
      <c r="L694" s="35">
        <v>0</v>
      </c>
      <c r="M694" s="48">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8">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1707</v>
      </c>
      <c r="G696" t="s">
        <v>1544</v>
      </c>
      <c r="H696" t="s">
        <v>1545</v>
      </c>
      <c r="I696" t="s">
        <v>1549</v>
      </c>
      <c r="J696" s="35">
        <v>3</v>
      </c>
      <c r="K696" s="35">
        <v>33</v>
      </c>
      <c r="L696" s="35">
        <v>0</v>
      </c>
      <c r="M696" s="48">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8">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8">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1707</v>
      </c>
      <c r="G699" t="s">
        <v>1542</v>
      </c>
      <c r="H699" t="s">
        <v>1546</v>
      </c>
      <c r="I699" t="s">
        <v>1549</v>
      </c>
      <c r="J699" s="35">
        <v>5</v>
      </c>
      <c r="K699" s="35">
        <v>29</v>
      </c>
      <c r="L699" s="35">
        <v>0</v>
      </c>
      <c r="M699" s="48">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1707</v>
      </c>
      <c r="G700" t="s">
        <v>1537</v>
      </c>
      <c r="H700" t="s">
        <v>1546</v>
      </c>
      <c r="I700" t="s">
        <v>1549</v>
      </c>
      <c r="J700" s="35">
        <v>3</v>
      </c>
      <c r="K700" s="35">
        <v>35</v>
      </c>
      <c r="L700" s="35">
        <v>0</v>
      </c>
      <c r="M700" s="48">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8">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8">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8">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8">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1707</v>
      </c>
      <c r="G705" t="s">
        <v>1537</v>
      </c>
      <c r="H705" t="s">
        <v>1545</v>
      </c>
      <c r="I705" t="s">
        <v>1548</v>
      </c>
      <c r="J705" s="35">
        <v>1</v>
      </c>
      <c r="K705" s="35">
        <v>38</v>
      </c>
      <c r="L705" s="35">
        <v>0</v>
      </c>
      <c r="M705" s="48">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8">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8">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1707</v>
      </c>
      <c r="G708" t="s">
        <v>1537</v>
      </c>
      <c r="H708" t="s">
        <v>1545</v>
      </c>
      <c r="I708" t="s">
        <v>1548</v>
      </c>
      <c r="J708" s="35">
        <v>2</v>
      </c>
      <c r="K708" s="35">
        <v>40</v>
      </c>
      <c r="L708" s="35">
        <v>1</v>
      </c>
      <c r="M708" s="48">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8">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8">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8">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8">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1707</v>
      </c>
      <c r="G713" t="s">
        <v>1538</v>
      </c>
      <c r="H713" t="s">
        <v>1545</v>
      </c>
      <c r="I713" t="s">
        <v>1548</v>
      </c>
      <c r="J713" s="35">
        <v>5</v>
      </c>
      <c r="K713" s="35">
        <v>29</v>
      </c>
      <c r="L713" s="35">
        <v>1</v>
      </c>
      <c r="M713" s="48">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1707</v>
      </c>
      <c r="G714" t="s">
        <v>1538</v>
      </c>
      <c r="H714" t="s">
        <v>1545</v>
      </c>
      <c r="I714" t="s">
        <v>1549</v>
      </c>
      <c r="J714" s="35">
        <v>4</v>
      </c>
      <c r="K714" s="35">
        <v>33</v>
      </c>
      <c r="L714" s="35">
        <v>0</v>
      </c>
      <c r="M714" s="48">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1707</v>
      </c>
      <c r="G715" t="s">
        <v>1539</v>
      </c>
      <c r="H715" t="s">
        <v>1547</v>
      </c>
      <c r="I715" t="s">
        <v>1549</v>
      </c>
      <c r="J715" s="35">
        <v>2</v>
      </c>
      <c r="K715" s="35">
        <v>45</v>
      </c>
      <c r="L715" s="35">
        <v>0</v>
      </c>
      <c r="M715" s="48">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8">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1707</v>
      </c>
      <c r="G717" t="s">
        <v>1544</v>
      </c>
      <c r="H717" t="s">
        <v>1546</v>
      </c>
      <c r="I717" t="s">
        <v>1548</v>
      </c>
      <c r="J717" s="35">
        <v>2</v>
      </c>
      <c r="K717" s="35">
        <v>33</v>
      </c>
      <c r="L717" s="35">
        <v>0</v>
      </c>
      <c r="M717" s="48">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8">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1707</v>
      </c>
      <c r="G719" t="s">
        <v>1539</v>
      </c>
      <c r="H719" t="s">
        <v>1546</v>
      </c>
      <c r="I719" t="s">
        <v>1549</v>
      </c>
      <c r="J719" s="35">
        <v>2</v>
      </c>
      <c r="K719" s="35">
        <v>27</v>
      </c>
      <c r="L719" s="35">
        <v>0</v>
      </c>
      <c r="M719" s="48">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8">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1707</v>
      </c>
      <c r="G721" t="s">
        <v>1537</v>
      </c>
      <c r="H721" t="s">
        <v>1545</v>
      </c>
      <c r="I721" t="s">
        <v>1548</v>
      </c>
      <c r="J721" s="35">
        <v>0</v>
      </c>
      <c r="K721" s="35">
        <v>47</v>
      </c>
      <c r="L721" s="35">
        <v>0</v>
      </c>
      <c r="M721" s="48">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1707</v>
      </c>
      <c r="G722" t="s">
        <v>1538</v>
      </c>
      <c r="H722" t="s">
        <v>1546</v>
      </c>
      <c r="I722" t="s">
        <v>1548</v>
      </c>
      <c r="J722" s="35">
        <v>2</v>
      </c>
      <c r="K722" s="35">
        <v>30</v>
      </c>
      <c r="L722" s="35">
        <v>1</v>
      </c>
      <c r="M722" s="48">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8">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8">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8">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1707</v>
      </c>
      <c r="G726" t="s">
        <v>1540</v>
      </c>
      <c r="H726" t="s">
        <v>1547</v>
      </c>
      <c r="I726" t="s">
        <v>1549</v>
      </c>
      <c r="J726" s="35">
        <v>6</v>
      </c>
      <c r="K726" s="35">
        <v>24</v>
      </c>
      <c r="L726" s="35">
        <v>0</v>
      </c>
      <c r="M726" s="48">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8">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1707</v>
      </c>
      <c r="G728" t="s">
        <v>1540</v>
      </c>
      <c r="H728" t="s">
        <v>1546</v>
      </c>
      <c r="I728" t="s">
        <v>1549</v>
      </c>
      <c r="J728" s="35">
        <v>1</v>
      </c>
      <c r="K728" s="35">
        <v>31</v>
      </c>
      <c r="L728" s="35">
        <v>0</v>
      </c>
      <c r="M728" s="48">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8">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1707</v>
      </c>
      <c r="G730" t="s">
        <v>1540</v>
      </c>
      <c r="H730" t="s">
        <v>1546</v>
      </c>
      <c r="I730" t="s">
        <v>1549</v>
      </c>
      <c r="J730" s="35">
        <v>2</v>
      </c>
      <c r="K730" s="35">
        <v>54</v>
      </c>
      <c r="L730" s="35">
        <v>0</v>
      </c>
      <c r="M730" s="48">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1707</v>
      </c>
      <c r="G731" t="s">
        <v>1544</v>
      </c>
      <c r="H731" t="s">
        <v>1547</v>
      </c>
      <c r="I731" t="s">
        <v>1548</v>
      </c>
      <c r="J731" s="35">
        <v>3</v>
      </c>
      <c r="K731" s="35">
        <v>35</v>
      </c>
      <c r="L731" s="35">
        <v>0</v>
      </c>
      <c r="M731" s="48">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1707</v>
      </c>
      <c r="G732" t="s">
        <v>1543</v>
      </c>
      <c r="H732" t="s">
        <v>1546</v>
      </c>
      <c r="I732" t="s">
        <v>1548</v>
      </c>
      <c r="J732" s="35">
        <v>4</v>
      </c>
      <c r="K732" s="35">
        <v>30</v>
      </c>
      <c r="L732" s="35">
        <v>0</v>
      </c>
      <c r="M732" s="48">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1707</v>
      </c>
      <c r="G733" t="s">
        <v>1538</v>
      </c>
      <c r="H733" t="s">
        <v>1545</v>
      </c>
      <c r="I733" t="s">
        <v>1548</v>
      </c>
      <c r="J733" s="35">
        <v>2</v>
      </c>
      <c r="K733" s="35">
        <v>20</v>
      </c>
      <c r="L733" s="35">
        <v>1</v>
      </c>
      <c r="M733" s="48">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1707</v>
      </c>
      <c r="G734" t="s">
        <v>1539</v>
      </c>
      <c r="H734" t="s">
        <v>1545</v>
      </c>
      <c r="I734" t="s">
        <v>1549</v>
      </c>
      <c r="J734" s="35">
        <v>3</v>
      </c>
      <c r="K734" s="35">
        <v>30</v>
      </c>
      <c r="L734" s="35">
        <v>1</v>
      </c>
      <c r="M734" s="48">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8">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8">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8">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8">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1707</v>
      </c>
      <c r="G739" t="s">
        <v>1540</v>
      </c>
      <c r="H739" t="s">
        <v>1545</v>
      </c>
      <c r="I739" t="s">
        <v>1549</v>
      </c>
      <c r="J739" s="35">
        <v>6</v>
      </c>
      <c r="K739" s="35">
        <v>41</v>
      </c>
      <c r="L739" s="35">
        <v>0</v>
      </c>
      <c r="M739" s="48">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1707</v>
      </c>
      <c r="G740" t="s">
        <v>1540</v>
      </c>
      <c r="H740" t="s">
        <v>1546</v>
      </c>
      <c r="I740" t="s">
        <v>1549</v>
      </c>
      <c r="J740" s="35">
        <v>3</v>
      </c>
      <c r="K740" s="35">
        <v>39</v>
      </c>
      <c r="L740" s="35">
        <v>0</v>
      </c>
      <c r="M740" s="48">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1707</v>
      </c>
      <c r="G741" t="s">
        <v>1540</v>
      </c>
      <c r="H741" t="s">
        <v>1546</v>
      </c>
      <c r="I741" t="s">
        <v>1549</v>
      </c>
      <c r="J741" s="35">
        <v>2</v>
      </c>
      <c r="K741" s="35">
        <v>27</v>
      </c>
      <c r="L741" s="35">
        <v>0</v>
      </c>
      <c r="M741" s="48">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8">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8">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8">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1707</v>
      </c>
      <c r="G745" t="s">
        <v>1540</v>
      </c>
      <c r="H745" t="s">
        <v>1545</v>
      </c>
      <c r="I745" t="s">
        <v>1548</v>
      </c>
      <c r="J745" s="35">
        <v>4</v>
      </c>
      <c r="K745" s="35">
        <v>59</v>
      </c>
      <c r="L745" s="35">
        <v>0</v>
      </c>
      <c r="M745" s="48">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1707</v>
      </c>
      <c r="G746" t="s">
        <v>1544</v>
      </c>
      <c r="H746" t="s">
        <v>1546</v>
      </c>
      <c r="I746" t="s">
        <v>1549</v>
      </c>
      <c r="J746" s="35">
        <v>2</v>
      </c>
      <c r="K746" s="35">
        <v>37</v>
      </c>
      <c r="L746" s="35">
        <v>1</v>
      </c>
      <c r="M746" s="48">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8">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1707</v>
      </c>
      <c r="G748" t="s">
        <v>1543</v>
      </c>
      <c r="H748" t="s">
        <v>1547</v>
      </c>
      <c r="I748" t="s">
        <v>1549</v>
      </c>
      <c r="J748" s="35">
        <v>3</v>
      </c>
      <c r="K748" s="35">
        <v>41</v>
      </c>
      <c r="L748" s="35">
        <v>0</v>
      </c>
      <c r="M748" s="48">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8">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8">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1707</v>
      </c>
      <c r="G751" t="s">
        <v>1541</v>
      </c>
      <c r="H751" t="s">
        <v>1546</v>
      </c>
      <c r="I751" t="s">
        <v>1549</v>
      </c>
      <c r="J751" s="35">
        <v>3</v>
      </c>
      <c r="K751" s="35">
        <v>52</v>
      </c>
      <c r="L751" s="35">
        <v>1</v>
      </c>
      <c r="M751" s="48">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1707</v>
      </c>
      <c r="G752" t="s">
        <v>1537</v>
      </c>
      <c r="H752" t="s">
        <v>1546</v>
      </c>
      <c r="I752" t="s">
        <v>1548</v>
      </c>
      <c r="J752" s="35">
        <v>2</v>
      </c>
      <c r="K752" s="35">
        <v>44</v>
      </c>
      <c r="L752" s="35">
        <v>0</v>
      </c>
      <c r="M752" s="48">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1707</v>
      </c>
      <c r="G753" t="s">
        <v>1537</v>
      </c>
      <c r="H753" t="s">
        <v>1546</v>
      </c>
      <c r="I753" t="s">
        <v>1549</v>
      </c>
      <c r="J753" s="35">
        <v>3</v>
      </c>
      <c r="K753" s="35">
        <v>50</v>
      </c>
      <c r="L753" s="35">
        <v>0</v>
      </c>
      <c r="M753" s="48">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1707</v>
      </c>
      <c r="G754" t="s">
        <v>1539</v>
      </c>
      <c r="H754" t="s">
        <v>1545</v>
      </c>
      <c r="I754" t="s">
        <v>1549</v>
      </c>
      <c r="J754" s="35">
        <v>1</v>
      </c>
      <c r="K754" s="35">
        <v>36</v>
      </c>
      <c r="L754" s="35">
        <v>1</v>
      </c>
      <c r="M754" s="48">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1707</v>
      </c>
      <c r="G755" t="s">
        <v>1540</v>
      </c>
      <c r="H755" t="s">
        <v>1545</v>
      </c>
      <c r="I755" t="s">
        <v>1548</v>
      </c>
      <c r="J755" s="35">
        <v>2</v>
      </c>
      <c r="K755" s="35">
        <v>39</v>
      </c>
      <c r="L755" s="35">
        <v>0</v>
      </c>
      <c r="M755" s="48">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1707</v>
      </c>
      <c r="G756" t="s">
        <v>1542</v>
      </c>
      <c r="H756" t="s">
        <v>1545</v>
      </c>
      <c r="I756" t="s">
        <v>1549</v>
      </c>
      <c r="J756" s="35">
        <v>2</v>
      </c>
      <c r="K756" s="35">
        <v>33</v>
      </c>
      <c r="L756" s="35">
        <v>0</v>
      </c>
      <c r="M756" s="48">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1707</v>
      </c>
      <c r="G757" t="s">
        <v>1541</v>
      </c>
      <c r="H757" t="s">
        <v>1546</v>
      </c>
      <c r="I757" t="s">
        <v>1549</v>
      </c>
      <c r="J757" s="35">
        <v>4</v>
      </c>
      <c r="K757" s="35">
        <v>45</v>
      </c>
      <c r="L757" s="35">
        <v>0</v>
      </c>
      <c r="M757" s="48">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1707</v>
      </c>
      <c r="G758" t="s">
        <v>1539</v>
      </c>
      <c r="H758" t="s">
        <v>1545</v>
      </c>
      <c r="I758" t="s">
        <v>1549</v>
      </c>
      <c r="J758" s="35">
        <v>2</v>
      </c>
      <c r="K758" s="35">
        <v>32</v>
      </c>
      <c r="L758" s="35">
        <v>0</v>
      </c>
      <c r="M758" s="48">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8">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8">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8">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1707</v>
      </c>
      <c r="G762" t="s">
        <v>1537</v>
      </c>
      <c r="H762" t="s">
        <v>1546</v>
      </c>
      <c r="I762" t="s">
        <v>1549</v>
      </c>
      <c r="J762" s="35">
        <v>2</v>
      </c>
      <c r="K762" s="35">
        <v>53</v>
      </c>
      <c r="L762" s="35">
        <v>0</v>
      </c>
      <c r="M762" s="48">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8">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8">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1707</v>
      </c>
      <c r="G765" t="s">
        <v>1542</v>
      </c>
      <c r="H765" t="s">
        <v>1546</v>
      </c>
      <c r="I765" t="s">
        <v>1548</v>
      </c>
      <c r="J765" s="35">
        <v>2</v>
      </c>
      <c r="K765" s="35">
        <v>34</v>
      </c>
      <c r="L765" s="35">
        <v>0</v>
      </c>
      <c r="M765" s="48">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8">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8">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8">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1707</v>
      </c>
      <c r="G769" t="s">
        <v>1544</v>
      </c>
      <c r="H769" t="s">
        <v>1545</v>
      </c>
      <c r="I769" t="s">
        <v>1549</v>
      </c>
      <c r="J769" s="35">
        <v>3</v>
      </c>
      <c r="K769" s="35">
        <v>37</v>
      </c>
      <c r="L769" s="35">
        <v>0</v>
      </c>
      <c r="M769" s="48">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8">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1707</v>
      </c>
      <c r="G771" t="s">
        <v>1538</v>
      </c>
      <c r="H771" t="s">
        <v>1547</v>
      </c>
      <c r="I771" t="s">
        <v>1549</v>
      </c>
      <c r="J771" s="35">
        <v>5</v>
      </c>
      <c r="K771" s="35">
        <v>26</v>
      </c>
      <c r="L771" s="35">
        <v>0</v>
      </c>
      <c r="M771" s="48">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8">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1707</v>
      </c>
      <c r="G773" t="s">
        <v>1537</v>
      </c>
      <c r="H773" t="s">
        <v>1546</v>
      </c>
      <c r="I773" t="s">
        <v>1549</v>
      </c>
      <c r="J773" s="35">
        <v>4</v>
      </c>
      <c r="K773" s="35">
        <v>54</v>
      </c>
      <c r="L773" s="35">
        <v>0</v>
      </c>
      <c r="M773" s="48">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1707</v>
      </c>
      <c r="G774" t="s">
        <v>1538</v>
      </c>
      <c r="H774" t="s">
        <v>1546</v>
      </c>
      <c r="I774" t="s">
        <v>1549</v>
      </c>
      <c r="J774" s="35">
        <v>4</v>
      </c>
      <c r="K774" s="35">
        <v>56</v>
      </c>
      <c r="L774" s="35">
        <v>0</v>
      </c>
      <c r="M774" s="48">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1707</v>
      </c>
      <c r="G775" t="s">
        <v>1540</v>
      </c>
      <c r="H775" t="s">
        <v>1545</v>
      </c>
      <c r="I775" t="s">
        <v>1549</v>
      </c>
      <c r="J775" s="35">
        <v>2</v>
      </c>
      <c r="K775" s="35">
        <v>36</v>
      </c>
      <c r="L775" s="35">
        <v>0</v>
      </c>
      <c r="M775" s="48">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8">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8">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1707</v>
      </c>
      <c r="G778" t="s">
        <v>1542</v>
      </c>
      <c r="H778" t="s">
        <v>1545</v>
      </c>
      <c r="I778" t="s">
        <v>1548</v>
      </c>
      <c r="J778" s="35">
        <v>3</v>
      </c>
      <c r="K778" s="35">
        <v>20</v>
      </c>
      <c r="L778" s="35">
        <v>1</v>
      </c>
      <c r="M778" s="48">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1707</v>
      </c>
      <c r="G779" t="s">
        <v>1539</v>
      </c>
      <c r="H779" t="s">
        <v>1545</v>
      </c>
      <c r="I779" t="s">
        <v>1549</v>
      </c>
      <c r="J779" s="35">
        <v>6</v>
      </c>
      <c r="K779" s="35">
        <v>21</v>
      </c>
      <c r="L779" s="35">
        <v>1</v>
      </c>
      <c r="M779" s="48">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1707</v>
      </c>
      <c r="G780" t="s">
        <v>1538</v>
      </c>
      <c r="H780" t="s">
        <v>1547</v>
      </c>
      <c r="I780" t="s">
        <v>1548</v>
      </c>
      <c r="J780" s="35">
        <v>2</v>
      </c>
      <c r="K780" s="35">
        <v>46</v>
      </c>
      <c r="L780" s="35">
        <v>0</v>
      </c>
      <c r="M780" s="48">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8">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8">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8">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8">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1707</v>
      </c>
      <c r="G785" t="s">
        <v>1538</v>
      </c>
      <c r="H785" t="s">
        <v>1546</v>
      </c>
      <c r="I785" t="s">
        <v>1549</v>
      </c>
      <c r="J785" s="35">
        <v>3</v>
      </c>
      <c r="K785" s="35">
        <v>41</v>
      </c>
      <c r="L785" s="35">
        <v>0</v>
      </c>
      <c r="M785" s="48">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1707</v>
      </c>
      <c r="G786" t="s">
        <v>1544</v>
      </c>
      <c r="H786" t="s">
        <v>1546</v>
      </c>
      <c r="I786" t="s">
        <v>1549</v>
      </c>
      <c r="J786" s="35">
        <v>4</v>
      </c>
      <c r="K786" s="35">
        <v>38</v>
      </c>
      <c r="L786" s="35">
        <v>0</v>
      </c>
      <c r="M786" s="48">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8">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8">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8">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1707</v>
      </c>
      <c r="G790" t="s">
        <v>1538</v>
      </c>
      <c r="H790" t="s">
        <v>1545</v>
      </c>
      <c r="I790" t="s">
        <v>1549</v>
      </c>
      <c r="J790" s="35">
        <v>4</v>
      </c>
      <c r="K790" s="35">
        <v>28</v>
      </c>
      <c r="L790" s="35">
        <v>0</v>
      </c>
      <c r="M790" s="48">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8">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8">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8">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1707</v>
      </c>
      <c r="G794" t="s">
        <v>1538</v>
      </c>
      <c r="H794" t="s">
        <v>1545</v>
      </c>
      <c r="I794" t="s">
        <v>1549</v>
      </c>
      <c r="J794" s="35">
        <v>4</v>
      </c>
      <c r="K794" s="35">
        <v>33</v>
      </c>
      <c r="L794" s="35">
        <v>1</v>
      </c>
      <c r="M794" s="48">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8">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8">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1707</v>
      </c>
      <c r="G797" t="s">
        <v>1537</v>
      </c>
      <c r="H797" t="s">
        <v>1547</v>
      </c>
      <c r="I797" t="s">
        <v>1548</v>
      </c>
      <c r="J797" s="35">
        <v>5</v>
      </c>
      <c r="K797" s="35">
        <v>37</v>
      </c>
      <c r="L797" s="35">
        <v>0</v>
      </c>
      <c r="M797" s="48">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8">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8">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8">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8">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8">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8">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1707</v>
      </c>
      <c r="G804" t="s">
        <v>1537</v>
      </c>
      <c r="H804" t="s">
        <v>1546</v>
      </c>
      <c r="I804" t="s">
        <v>1549</v>
      </c>
      <c r="J804" s="35">
        <v>3</v>
      </c>
      <c r="K804" s="35">
        <v>33</v>
      </c>
      <c r="L804" s="35">
        <v>0</v>
      </c>
      <c r="M804" s="48">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8">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8">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1707</v>
      </c>
      <c r="G807" t="s">
        <v>1537</v>
      </c>
      <c r="H807" t="s">
        <v>1546</v>
      </c>
      <c r="I807" t="s">
        <v>1549</v>
      </c>
      <c r="J807" s="35">
        <v>2</v>
      </c>
      <c r="K807" s="35">
        <v>45</v>
      </c>
      <c r="L807" s="35">
        <v>0</v>
      </c>
      <c r="M807" s="48">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8">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8">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1707</v>
      </c>
      <c r="G810" t="s">
        <v>1538</v>
      </c>
      <c r="H810" t="s">
        <v>1547</v>
      </c>
      <c r="I810" t="s">
        <v>1549</v>
      </c>
      <c r="J810" s="35">
        <v>1</v>
      </c>
      <c r="K810" s="35">
        <v>29</v>
      </c>
      <c r="L810" s="35">
        <v>0</v>
      </c>
      <c r="M810" s="48">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1707</v>
      </c>
      <c r="G811" t="s">
        <v>1540</v>
      </c>
      <c r="H811" t="s">
        <v>1547</v>
      </c>
      <c r="I811" t="s">
        <v>1549</v>
      </c>
      <c r="J811" s="35">
        <v>3</v>
      </c>
      <c r="K811" s="35">
        <v>28</v>
      </c>
      <c r="L811" s="35">
        <v>0</v>
      </c>
      <c r="M811" s="48">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8">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8">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1707</v>
      </c>
      <c r="G814" t="s">
        <v>1540</v>
      </c>
      <c r="H814" t="s">
        <v>1546</v>
      </c>
      <c r="I814" t="s">
        <v>1549</v>
      </c>
      <c r="J814" s="35">
        <v>1</v>
      </c>
      <c r="K814" s="35">
        <v>43</v>
      </c>
      <c r="L814" s="35">
        <v>0</v>
      </c>
      <c r="M814" s="48">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8">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8">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1707</v>
      </c>
      <c r="G817" t="s">
        <v>1538</v>
      </c>
      <c r="H817" t="s">
        <v>1545</v>
      </c>
      <c r="I817" t="s">
        <v>1548</v>
      </c>
      <c r="J817" s="35">
        <v>6</v>
      </c>
      <c r="K817" s="35">
        <v>21</v>
      </c>
      <c r="L817" s="35">
        <v>0</v>
      </c>
      <c r="M817" s="48">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8">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8">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8">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8">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8">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8">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8">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1707</v>
      </c>
      <c r="G825" t="s">
        <v>1538</v>
      </c>
      <c r="H825" t="s">
        <v>1547</v>
      </c>
      <c r="I825" t="s">
        <v>1549</v>
      </c>
      <c r="J825" s="35">
        <v>2</v>
      </c>
      <c r="K825" s="35">
        <v>29</v>
      </c>
      <c r="L825" s="35">
        <v>0</v>
      </c>
      <c r="M825" s="48">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8">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8">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8">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8">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8">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1707</v>
      </c>
      <c r="G831" t="s">
        <v>1537</v>
      </c>
      <c r="H831" t="s">
        <v>1545</v>
      </c>
      <c r="I831" t="s">
        <v>1548</v>
      </c>
      <c r="J831" s="35">
        <v>3</v>
      </c>
      <c r="K831" s="35">
        <v>33</v>
      </c>
      <c r="L831" s="35">
        <v>1</v>
      </c>
      <c r="M831" s="48">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8">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8">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1707</v>
      </c>
      <c r="G834" t="s">
        <v>1544</v>
      </c>
      <c r="H834" t="s">
        <v>1547</v>
      </c>
      <c r="I834" t="s">
        <v>1549</v>
      </c>
      <c r="J834" s="35">
        <v>2</v>
      </c>
      <c r="K834" s="35">
        <v>37</v>
      </c>
      <c r="L834" s="35">
        <v>0</v>
      </c>
      <c r="M834" s="48">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8">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1707</v>
      </c>
      <c r="G836" t="s">
        <v>1537</v>
      </c>
      <c r="H836" t="s">
        <v>1546</v>
      </c>
      <c r="I836" t="s">
        <v>1549</v>
      </c>
      <c r="J836" s="35">
        <v>3</v>
      </c>
      <c r="K836" s="35">
        <v>34</v>
      </c>
      <c r="L836" s="35">
        <v>0</v>
      </c>
      <c r="M836" s="48">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8">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1707</v>
      </c>
      <c r="G838" t="s">
        <v>1537</v>
      </c>
      <c r="H838" t="s">
        <v>1546</v>
      </c>
      <c r="I838" t="s">
        <v>1549</v>
      </c>
      <c r="J838" s="35">
        <v>3</v>
      </c>
      <c r="K838" s="35">
        <v>29</v>
      </c>
      <c r="L838" s="35">
        <v>1</v>
      </c>
      <c r="M838" s="48">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1707</v>
      </c>
      <c r="G839" t="s">
        <v>1543</v>
      </c>
      <c r="H839" t="s">
        <v>1545</v>
      </c>
      <c r="I839" t="s">
        <v>1549</v>
      </c>
      <c r="J839" s="35">
        <v>3</v>
      </c>
      <c r="K839" s="35">
        <v>40</v>
      </c>
      <c r="L839" s="35">
        <v>0</v>
      </c>
      <c r="M839" s="48">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8">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8">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8">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8">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1707</v>
      </c>
      <c r="G844" t="s">
        <v>1539</v>
      </c>
      <c r="H844" t="s">
        <v>1546</v>
      </c>
      <c r="I844" t="s">
        <v>1548</v>
      </c>
      <c r="J844" s="35">
        <v>4</v>
      </c>
      <c r="K844" s="35">
        <v>28</v>
      </c>
      <c r="L844" s="35">
        <v>1</v>
      </c>
      <c r="M844" s="48">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8">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8">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1707</v>
      </c>
      <c r="G847" t="s">
        <v>1538</v>
      </c>
      <c r="H847" t="s">
        <v>1546</v>
      </c>
      <c r="I847" t="s">
        <v>1548</v>
      </c>
      <c r="J847" s="35">
        <v>3</v>
      </c>
      <c r="K847" s="35">
        <v>40</v>
      </c>
      <c r="L847" s="35">
        <v>0</v>
      </c>
      <c r="M847" s="48">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8">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8">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8">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1707</v>
      </c>
      <c r="G851" t="s">
        <v>1537</v>
      </c>
      <c r="H851" t="s">
        <v>1545</v>
      </c>
      <c r="I851" t="s">
        <v>1549</v>
      </c>
      <c r="J851" s="35">
        <v>2</v>
      </c>
      <c r="K851" s="35">
        <v>43</v>
      </c>
      <c r="L851" s="35">
        <v>1</v>
      </c>
      <c r="M851" s="48">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1707</v>
      </c>
      <c r="G852" t="s">
        <v>1542</v>
      </c>
      <c r="H852" t="s">
        <v>1547</v>
      </c>
      <c r="I852" t="s">
        <v>1549</v>
      </c>
      <c r="J852" s="35">
        <v>3</v>
      </c>
      <c r="K852" s="35">
        <v>32</v>
      </c>
      <c r="L852" s="35">
        <v>0</v>
      </c>
      <c r="M852" s="48">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1707</v>
      </c>
      <c r="G853" t="s">
        <v>1541</v>
      </c>
      <c r="H853" t="s">
        <v>1547</v>
      </c>
      <c r="I853" t="s">
        <v>1549</v>
      </c>
      <c r="J853" s="35">
        <v>2</v>
      </c>
      <c r="K853" s="35">
        <v>56</v>
      </c>
      <c r="L853" s="35">
        <v>0</v>
      </c>
      <c r="M853" s="48">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1707</v>
      </c>
      <c r="G854" t="s">
        <v>1539</v>
      </c>
      <c r="H854" t="s">
        <v>1546</v>
      </c>
      <c r="I854" t="s">
        <v>1549</v>
      </c>
      <c r="J854" s="35">
        <v>5</v>
      </c>
      <c r="K854" s="35">
        <v>29</v>
      </c>
      <c r="L854" s="35">
        <v>0</v>
      </c>
      <c r="M854" s="48">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8">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1707</v>
      </c>
      <c r="G856" t="s">
        <v>1538</v>
      </c>
      <c r="H856" t="s">
        <v>1546</v>
      </c>
      <c r="I856" t="s">
        <v>1548</v>
      </c>
      <c r="J856" s="35">
        <v>2</v>
      </c>
      <c r="K856" s="35">
        <v>45</v>
      </c>
      <c r="L856" s="35">
        <v>0</v>
      </c>
      <c r="M856" s="48">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1707</v>
      </c>
      <c r="G857" t="s">
        <v>1540</v>
      </c>
      <c r="H857" t="s">
        <v>1546</v>
      </c>
      <c r="I857" t="s">
        <v>1549</v>
      </c>
      <c r="J857" s="35">
        <v>2</v>
      </c>
      <c r="K857" s="35">
        <v>37</v>
      </c>
      <c r="L857" s="35">
        <v>0</v>
      </c>
      <c r="M857" s="48">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8">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8">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1707</v>
      </c>
      <c r="G860" t="s">
        <v>1541</v>
      </c>
      <c r="H860" t="s">
        <v>1547</v>
      </c>
      <c r="I860" t="s">
        <v>1549</v>
      </c>
      <c r="J860" s="35">
        <v>6</v>
      </c>
      <c r="K860" s="35">
        <v>53</v>
      </c>
      <c r="L860" s="35">
        <v>0</v>
      </c>
      <c r="M860" s="48">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1707</v>
      </c>
      <c r="G861" t="s">
        <v>1538</v>
      </c>
      <c r="H861" t="s">
        <v>1546</v>
      </c>
      <c r="I861" t="s">
        <v>1548</v>
      </c>
      <c r="J861" s="35">
        <v>2</v>
      </c>
      <c r="K861" s="35">
        <v>29</v>
      </c>
      <c r="L861" s="35">
        <v>0</v>
      </c>
      <c r="M861" s="48">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8">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1707</v>
      </c>
      <c r="G863" t="s">
        <v>1541</v>
      </c>
      <c r="H863" t="s">
        <v>1546</v>
      </c>
      <c r="I863" t="s">
        <v>1549</v>
      </c>
      <c r="J863" s="35">
        <v>2</v>
      </c>
      <c r="K863" s="35">
        <v>46</v>
      </c>
      <c r="L863" s="35">
        <v>0</v>
      </c>
      <c r="M863" s="48">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8">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8">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8">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8">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8">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1707</v>
      </c>
      <c r="G869" t="s">
        <v>1541</v>
      </c>
      <c r="H869" t="s">
        <v>1546</v>
      </c>
      <c r="I869" t="s">
        <v>1549</v>
      </c>
      <c r="J869" s="35">
        <v>3</v>
      </c>
      <c r="K869" s="35">
        <v>50</v>
      </c>
      <c r="L869" s="35">
        <v>0</v>
      </c>
      <c r="M869" s="48">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8">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8">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8">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1707</v>
      </c>
      <c r="G873" t="s">
        <v>1539</v>
      </c>
      <c r="H873" t="s">
        <v>1546</v>
      </c>
      <c r="I873" t="s">
        <v>1549</v>
      </c>
      <c r="J873" s="35">
        <v>3</v>
      </c>
      <c r="K873" s="35">
        <v>24</v>
      </c>
      <c r="L873" s="35">
        <v>1</v>
      </c>
      <c r="M873" s="48">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1707</v>
      </c>
      <c r="G874" t="s">
        <v>1537</v>
      </c>
      <c r="H874" t="s">
        <v>1546</v>
      </c>
      <c r="I874" t="s">
        <v>1549</v>
      </c>
      <c r="J874" s="35">
        <v>3</v>
      </c>
      <c r="K874" s="35">
        <v>33</v>
      </c>
      <c r="L874" s="35">
        <v>0</v>
      </c>
      <c r="M874" s="48">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8">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8">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8">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8">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8">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8">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8">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1707</v>
      </c>
      <c r="G882" t="s">
        <v>1539</v>
      </c>
      <c r="H882" t="s">
        <v>1546</v>
      </c>
      <c r="I882" t="s">
        <v>1549</v>
      </c>
      <c r="J882" s="35">
        <v>2</v>
      </c>
      <c r="K882" s="35">
        <v>32</v>
      </c>
      <c r="L882" s="35">
        <v>0</v>
      </c>
      <c r="M882" s="48">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1707</v>
      </c>
      <c r="G883" t="s">
        <v>1538</v>
      </c>
      <c r="H883" t="s">
        <v>1545</v>
      </c>
      <c r="I883" t="s">
        <v>1548</v>
      </c>
      <c r="J883" s="35">
        <v>2</v>
      </c>
      <c r="K883" s="35">
        <v>32</v>
      </c>
      <c r="L883" s="35">
        <v>0</v>
      </c>
      <c r="M883" s="48">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1707</v>
      </c>
      <c r="G884" t="s">
        <v>1540</v>
      </c>
      <c r="H884" t="s">
        <v>1547</v>
      </c>
      <c r="I884" t="s">
        <v>1548</v>
      </c>
      <c r="J884" s="35">
        <v>2</v>
      </c>
      <c r="K884" s="35">
        <v>36</v>
      </c>
      <c r="L884" s="35">
        <v>0</v>
      </c>
      <c r="M884" s="48">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8">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1707</v>
      </c>
      <c r="G886" t="s">
        <v>1537</v>
      </c>
      <c r="H886" t="s">
        <v>1547</v>
      </c>
      <c r="I886" t="s">
        <v>1549</v>
      </c>
      <c r="J886" s="35">
        <v>2</v>
      </c>
      <c r="K886" s="35">
        <v>40</v>
      </c>
      <c r="L886" s="35">
        <v>0</v>
      </c>
      <c r="M886" s="48">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8">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8">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1707</v>
      </c>
      <c r="G889" t="s">
        <v>1543</v>
      </c>
      <c r="H889" t="s">
        <v>1546</v>
      </c>
      <c r="I889" t="s">
        <v>1548</v>
      </c>
      <c r="J889" s="35">
        <v>6</v>
      </c>
      <c r="K889" s="35">
        <v>42</v>
      </c>
      <c r="L889" s="35">
        <v>0</v>
      </c>
      <c r="M889" s="48">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1707</v>
      </c>
      <c r="G890" t="s">
        <v>1537</v>
      </c>
      <c r="H890" t="s">
        <v>1546</v>
      </c>
      <c r="I890" t="s">
        <v>1548</v>
      </c>
      <c r="J890" s="35">
        <v>6</v>
      </c>
      <c r="K890" s="35">
        <v>35</v>
      </c>
      <c r="L890" s="35">
        <v>0</v>
      </c>
      <c r="M890" s="48">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8">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1707</v>
      </c>
      <c r="G892" t="s">
        <v>1540</v>
      </c>
      <c r="H892" t="s">
        <v>1547</v>
      </c>
      <c r="I892" t="s">
        <v>1549</v>
      </c>
      <c r="J892" s="35">
        <v>2</v>
      </c>
      <c r="K892" s="35">
        <v>54</v>
      </c>
      <c r="L892" s="35">
        <v>0</v>
      </c>
      <c r="M892" s="48">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1707</v>
      </c>
      <c r="G893" t="s">
        <v>1538</v>
      </c>
      <c r="H893" t="s">
        <v>1546</v>
      </c>
      <c r="I893" t="s">
        <v>1549</v>
      </c>
      <c r="J893" s="35">
        <v>5</v>
      </c>
      <c r="K893" s="35">
        <v>44</v>
      </c>
      <c r="L893" s="35">
        <v>0</v>
      </c>
      <c r="M893" s="48">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1707</v>
      </c>
      <c r="G894" t="s">
        <v>1538</v>
      </c>
      <c r="H894" t="s">
        <v>1545</v>
      </c>
      <c r="I894" t="s">
        <v>1548</v>
      </c>
      <c r="J894" s="35">
        <v>2</v>
      </c>
      <c r="K894" s="35">
        <v>19</v>
      </c>
      <c r="L894" s="35">
        <v>1</v>
      </c>
      <c r="M894" s="48">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1707</v>
      </c>
      <c r="G895" t="s">
        <v>1538</v>
      </c>
      <c r="H895" t="s">
        <v>1547</v>
      </c>
      <c r="I895" t="s">
        <v>1549</v>
      </c>
      <c r="J895" s="35">
        <v>5</v>
      </c>
      <c r="K895" s="35">
        <v>29</v>
      </c>
      <c r="L895" s="35">
        <v>0</v>
      </c>
      <c r="M895" s="48">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8">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8">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1707</v>
      </c>
      <c r="G898" t="s">
        <v>1544</v>
      </c>
      <c r="H898" t="s">
        <v>1545</v>
      </c>
      <c r="I898" t="s">
        <v>1549</v>
      </c>
      <c r="J898" s="35">
        <v>2</v>
      </c>
      <c r="K898" s="35">
        <v>31</v>
      </c>
      <c r="L898" s="35">
        <v>0</v>
      </c>
      <c r="M898" s="48">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1707</v>
      </c>
      <c r="G899" t="s">
        <v>1537</v>
      </c>
      <c r="H899" t="s">
        <v>1545</v>
      </c>
      <c r="I899" t="s">
        <v>1549</v>
      </c>
      <c r="J899" s="35">
        <v>2</v>
      </c>
      <c r="K899" s="35">
        <v>59</v>
      </c>
      <c r="L899" s="35">
        <v>0</v>
      </c>
      <c r="M899" s="48">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8">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8">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8">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8">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8">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8">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8">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1707</v>
      </c>
      <c r="G907" t="s">
        <v>1543</v>
      </c>
      <c r="H907" t="s">
        <v>1547</v>
      </c>
      <c r="I907" t="s">
        <v>1549</v>
      </c>
      <c r="J907" s="35">
        <v>2</v>
      </c>
      <c r="K907" s="35">
        <v>29</v>
      </c>
      <c r="L907" s="35">
        <v>0</v>
      </c>
      <c r="M907" s="48">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1707</v>
      </c>
      <c r="G908" t="s">
        <v>1538</v>
      </c>
      <c r="H908" t="s">
        <v>1546</v>
      </c>
      <c r="I908" t="s">
        <v>1549</v>
      </c>
      <c r="J908" s="35">
        <v>5</v>
      </c>
      <c r="K908" s="35">
        <v>34</v>
      </c>
      <c r="L908" s="35">
        <v>0</v>
      </c>
      <c r="M908" s="48">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8">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8">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1707</v>
      </c>
      <c r="G911" t="s">
        <v>1538</v>
      </c>
      <c r="H911" t="s">
        <v>1545</v>
      </c>
      <c r="I911" t="s">
        <v>1548</v>
      </c>
      <c r="J911" s="35">
        <v>2</v>
      </c>
      <c r="K911" s="35">
        <v>19</v>
      </c>
      <c r="L911" s="35">
        <v>0</v>
      </c>
      <c r="M911" s="48">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8">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8">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8">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1707</v>
      </c>
      <c r="G915" t="s">
        <v>1541</v>
      </c>
      <c r="H915" t="s">
        <v>1545</v>
      </c>
      <c r="I915" t="s">
        <v>1548</v>
      </c>
      <c r="J915" s="35">
        <v>2</v>
      </c>
      <c r="K915" s="35">
        <v>45</v>
      </c>
      <c r="L915" s="35">
        <v>1</v>
      </c>
      <c r="M915" s="48">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8">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1707</v>
      </c>
      <c r="G917" t="s">
        <v>1539</v>
      </c>
      <c r="H917" t="s">
        <v>1545</v>
      </c>
      <c r="I917" t="s">
        <v>1549</v>
      </c>
      <c r="J917" s="35">
        <v>2</v>
      </c>
      <c r="K917" s="35">
        <v>21</v>
      </c>
      <c r="L917" s="35">
        <v>1</v>
      </c>
      <c r="M917" s="48">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1707</v>
      </c>
      <c r="G918" t="s">
        <v>1541</v>
      </c>
      <c r="H918" t="s">
        <v>1546</v>
      </c>
      <c r="I918" t="s">
        <v>1549</v>
      </c>
      <c r="J918" s="35">
        <v>2</v>
      </c>
      <c r="K918" s="35">
        <v>46</v>
      </c>
      <c r="L918" s="35">
        <v>0</v>
      </c>
      <c r="M918" s="48">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1707</v>
      </c>
      <c r="G919" t="s">
        <v>1537</v>
      </c>
      <c r="H919" t="s">
        <v>1545</v>
      </c>
      <c r="I919" t="s">
        <v>1548</v>
      </c>
      <c r="J919" s="35">
        <v>3</v>
      </c>
      <c r="K919" s="35">
        <v>34</v>
      </c>
      <c r="L919" s="35">
        <v>0</v>
      </c>
      <c r="M919" s="48">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8">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8">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1707</v>
      </c>
      <c r="G922" t="s">
        <v>1539</v>
      </c>
      <c r="H922" t="s">
        <v>1547</v>
      </c>
      <c r="I922" t="s">
        <v>1549</v>
      </c>
      <c r="J922" s="35">
        <v>2</v>
      </c>
      <c r="K922" s="35">
        <v>34</v>
      </c>
      <c r="L922" s="35">
        <v>0</v>
      </c>
      <c r="M922" s="48">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8">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8">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8">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8">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1707</v>
      </c>
      <c r="G927" t="s">
        <v>1538</v>
      </c>
      <c r="H927" t="s">
        <v>1546</v>
      </c>
      <c r="I927" t="s">
        <v>1548</v>
      </c>
      <c r="J927" s="35">
        <v>2</v>
      </c>
      <c r="K927" s="35">
        <v>42</v>
      </c>
      <c r="L927" s="35">
        <v>0</v>
      </c>
      <c r="M927" s="48">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1707</v>
      </c>
      <c r="G928" t="s">
        <v>1537</v>
      </c>
      <c r="H928" t="s">
        <v>1545</v>
      </c>
      <c r="I928" t="s">
        <v>1549</v>
      </c>
      <c r="J928" s="35">
        <v>3</v>
      </c>
      <c r="K928" s="35">
        <v>43</v>
      </c>
      <c r="L928" s="35">
        <v>0</v>
      </c>
      <c r="M928" s="48">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1707</v>
      </c>
      <c r="G929" t="s">
        <v>1540</v>
      </c>
      <c r="H929" t="s">
        <v>1545</v>
      </c>
      <c r="I929" t="s">
        <v>1548</v>
      </c>
      <c r="J929" s="35">
        <v>2</v>
      </c>
      <c r="K929" s="35">
        <v>36</v>
      </c>
      <c r="L929" s="35">
        <v>0</v>
      </c>
      <c r="M929" s="48">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1707</v>
      </c>
      <c r="G930" t="s">
        <v>1544</v>
      </c>
      <c r="H930" t="s">
        <v>1546</v>
      </c>
      <c r="I930" t="s">
        <v>1549</v>
      </c>
      <c r="J930" s="35">
        <v>2</v>
      </c>
      <c r="K930" s="35">
        <v>44</v>
      </c>
      <c r="L930" s="35">
        <v>1</v>
      </c>
      <c r="M930" s="48">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8">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1707</v>
      </c>
      <c r="G932" t="s">
        <v>1539</v>
      </c>
      <c r="H932" t="s">
        <v>1545</v>
      </c>
      <c r="I932" t="s">
        <v>1549</v>
      </c>
      <c r="J932" s="35">
        <v>6</v>
      </c>
      <c r="K932" s="35">
        <v>51</v>
      </c>
      <c r="L932" s="35">
        <v>0</v>
      </c>
      <c r="M932" s="48">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1707</v>
      </c>
      <c r="G933" t="s">
        <v>1540</v>
      </c>
      <c r="H933" t="s">
        <v>1545</v>
      </c>
      <c r="I933" t="s">
        <v>1548</v>
      </c>
      <c r="J933" s="35">
        <v>3</v>
      </c>
      <c r="K933" s="35">
        <v>30</v>
      </c>
      <c r="L933" s="35">
        <v>0</v>
      </c>
      <c r="M933" s="48">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1707</v>
      </c>
      <c r="G934" t="s">
        <v>1539</v>
      </c>
      <c r="H934" t="s">
        <v>1547</v>
      </c>
      <c r="I934" t="s">
        <v>1548</v>
      </c>
      <c r="J934" s="35">
        <v>2</v>
      </c>
      <c r="K934" s="35">
        <v>29</v>
      </c>
      <c r="L934" s="35">
        <v>1</v>
      </c>
      <c r="M934" s="48">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8">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1707</v>
      </c>
      <c r="G936" t="s">
        <v>1538</v>
      </c>
      <c r="H936" t="s">
        <v>1545</v>
      </c>
      <c r="I936" t="s">
        <v>1549</v>
      </c>
      <c r="J936" s="35">
        <v>3</v>
      </c>
      <c r="K936" s="35">
        <v>25</v>
      </c>
      <c r="L936" s="35">
        <v>0</v>
      </c>
      <c r="M936" s="48">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8">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1707</v>
      </c>
      <c r="G938" t="s">
        <v>1541</v>
      </c>
      <c r="H938" t="s">
        <v>1545</v>
      </c>
      <c r="I938" t="s">
        <v>1549</v>
      </c>
      <c r="J938" s="35">
        <v>4</v>
      </c>
      <c r="K938" s="35">
        <v>45</v>
      </c>
      <c r="L938" s="35">
        <v>0</v>
      </c>
      <c r="M938" s="48">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1707</v>
      </c>
      <c r="G939" t="s">
        <v>1541</v>
      </c>
      <c r="H939" t="s">
        <v>1547</v>
      </c>
      <c r="I939" t="s">
        <v>1548</v>
      </c>
      <c r="J939" s="35">
        <v>4</v>
      </c>
      <c r="K939" s="35">
        <v>39</v>
      </c>
      <c r="L939" s="35">
        <v>0</v>
      </c>
      <c r="M939" s="48">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8">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8">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8">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1707</v>
      </c>
      <c r="G943" t="s">
        <v>1539</v>
      </c>
      <c r="H943" t="s">
        <v>1546</v>
      </c>
      <c r="I943" t="s">
        <v>1549</v>
      </c>
      <c r="J943" s="35">
        <v>6</v>
      </c>
      <c r="K943" s="35">
        <v>30</v>
      </c>
      <c r="L943" s="35">
        <v>0</v>
      </c>
      <c r="M943" s="48">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1707</v>
      </c>
      <c r="G944" t="s">
        <v>1544</v>
      </c>
      <c r="H944" t="s">
        <v>1546</v>
      </c>
      <c r="I944" t="s">
        <v>1549</v>
      </c>
      <c r="J944" s="35">
        <v>0</v>
      </c>
      <c r="K944" s="35">
        <v>36</v>
      </c>
      <c r="L944" s="35">
        <v>0</v>
      </c>
      <c r="M944" s="48">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1707</v>
      </c>
      <c r="G945" t="s">
        <v>64</v>
      </c>
      <c r="H945" t="s">
        <v>1545</v>
      </c>
      <c r="I945" t="s">
        <v>1549</v>
      </c>
      <c r="J945" s="35">
        <v>3</v>
      </c>
      <c r="K945" s="35">
        <v>46</v>
      </c>
      <c r="L945" s="35">
        <v>0</v>
      </c>
      <c r="M945" s="48">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1707</v>
      </c>
      <c r="G946" t="s">
        <v>1539</v>
      </c>
      <c r="H946" t="s">
        <v>1546</v>
      </c>
      <c r="I946" t="s">
        <v>1549</v>
      </c>
      <c r="J946" s="35">
        <v>6</v>
      </c>
      <c r="K946" s="35">
        <v>28</v>
      </c>
      <c r="L946" s="35">
        <v>0</v>
      </c>
      <c r="M946" s="48">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1707</v>
      </c>
      <c r="G947" t="s">
        <v>1543</v>
      </c>
      <c r="H947" t="s">
        <v>1546</v>
      </c>
      <c r="I947" t="s">
        <v>1548</v>
      </c>
      <c r="J947" s="35">
        <v>2</v>
      </c>
      <c r="K947" s="35">
        <v>50</v>
      </c>
      <c r="L947" s="35">
        <v>0</v>
      </c>
      <c r="M947" s="48">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8">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8">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1707</v>
      </c>
      <c r="G950" t="s">
        <v>1541</v>
      </c>
      <c r="H950" t="s">
        <v>1546</v>
      </c>
      <c r="I950" t="s">
        <v>1548</v>
      </c>
      <c r="J950" s="35">
        <v>2</v>
      </c>
      <c r="K950" s="35">
        <v>30</v>
      </c>
      <c r="L950" s="35">
        <v>0</v>
      </c>
      <c r="M950" s="48">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8">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1707</v>
      </c>
      <c r="G952" t="s">
        <v>1537</v>
      </c>
      <c r="H952" t="s">
        <v>1547</v>
      </c>
      <c r="I952" t="s">
        <v>1548</v>
      </c>
      <c r="J952" s="35">
        <v>5</v>
      </c>
      <c r="K952" s="35">
        <v>31</v>
      </c>
      <c r="L952" s="35">
        <v>0</v>
      </c>
      <c r="M952" s="48">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8">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1707</v>
      </c>
      <c r="G954" t="s">
        <v>1542</v>
      </c>
      <c r="H954" t="s">
        <v>1545</v>
      </c>
      <c r="I954" t="s">
        <v>1548</v>
      </c>
      <c r="J954" s="35">
        <v>2</v>
      </c>
      <c r="K954" s="35">
        <v>31</v>
      </c>
      <c r="L954" s="35">
        <v>1</v>
      </c>
      <c r="M954" s="48">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8">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8">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1707</v>
      </c>
      <c r="G957" t="s">
        <v>1541</v>
      </c>
      <c r="H957" t="s">
        <v>1546</v>
      </c>
      <c r="I957" t="s">
        <v>1549</v>
      </c>
      <c r="J957" s="35">
        <v>5</v>
      </c>
      <c r="K957" s="35">
        <v>55</v>
      </c>
      <c r="L957" s="35">
        <v>0</v>
      </c>
      <c r="M957" s="48">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8">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8">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8">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8">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1707</v>
      </c>
      <c r="G962" t="s">
        <v>1537</v>
      </c>
      <c r="H962" t="s">
        <v>1547</v>
      </c>
      <c r="I962" t="s">
        <v>1549</v>
      </c>
      <c r="J962" s="35">
        <v>2</v>
      </c>
      <c r="K962" s="35">
        <v>41</v>
      </c>
      <c r="L962" s="35">
        <v>0</v>
      </c>
      <c r="M962" s="48">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8">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8">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1707</v>
      </c>
      <c r="G965" t="s">
        <v>1537</v>
      </c>
      <c r="H965" t="s">
        <v>1547</v>
      </c>
      <c r="I965" t="s">
        <v>1549</v>
      </c>
      <c r="J965" s="35">
        <v>3</v>
      </c>
      <c r="K965" s="35">
        <v>38</v>
      </c>
      <c r="L965" s="35">
        <v>0</v>
      </c>
      <c r="M965" s="48">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1707</v>
      </c>
      <c r="G966" t="s">
        <v>1537</v>
      </c>
      <c r="H966" t="s">
        <v>1545</v>
      </c>
      <c r="I966" t="s">
        <v>1549</v>
      </c>
      <c r="J966" s="35">
        <v>6</v>
      </c>
      <c r="K966" s="35">
        <v>34</v>
      </c>
      <c r="L966" s="35">
        <v>0</v>
      </c>
      <c r="M966" s="48">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8">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1707</v>
      </c>
      <c r="G968" t="s">
        <v>1540</v>
      </c>
      <c r="H968" t="s">
        <v>1546</v>
      </c>
      <c r="I968" t="s">
        <v>1548</v>
      </c>
      <c r="J968" s="35">
        <v>0</v>
      </c>
      <c r="K968" s="35">
        <v>58</v>
      </c>
      <c r="L968" s="35">
        <v>1</v>
      </c>
      <c r="M968" s="48">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8">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1707</v>
      </c>
      <c r="G970" t="s">
        <v>1537</v>
      </c>
      <c r="H970" t="s">
        <v>1546</v>
      </c>
      <c r="I970" t="s">
        <v>1549</v>
      </c>
      <c r="J970" s="35">
        <v>2</v>
      </c>
      <c r="K970" s="35">
        <v>36</v>
      </c>
      <c r="L970" s="35">
        <v>0</v>
      </c>
      <c r="M970" s="48">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8">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1707</v>
      </c>
      <c r="G972" t="s">
        <v>1542</v>
      </c>
      <c r="H972" t="s">
        <v>1546</v>
      </c>
      <c r="I972" t="s">
        <v>1549</v>
      </c>
      <c r="J972" s="35">
        <v>4</v>
      </c>
      <c r="K972" s="35">
        <v>27</v>
      </c>
      <c r="L972" s="35">
        <v>0</v>
      </c>
      <c r="M972" s="48">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1707</v>
      </c>
      <c r="G973" t="s">
        <v>1540</v>
      </c>
      <c r="H973" t="s">
        <v>1545</v>
      </c>
      <c r="I973" t="s">
        <v>1549</v>
      </c>
      <c r="J973" s="35">
        <v>1</v>
      </c>
      <c r="K973" s="35">
        <v>51</v>
      </c>
      <c r="L973" s="35">
        <v>0</v>
      </c>
      <c r="M973" s="48">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1707</v>
      </c>
      <c r="G974" t="s">
        <v>1539</v>
      </c>
      <c r="H974" t="s">
        <v>1545</v>
      </c>
      <c r="I974" t="s">
        <v>1549</v>
      </c>
      <c r="J974" s="35">
        <v>5</v>
      </c>
      <c r="K974" s="35">
        <v>18</v>
      </c>
      <c r="L974" s="35">
        <v>0</v>
      </c>
      <c r="M974" s="48">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1707</v>
      </c>
      <c r="G975" t="s">
        <v>1539</v>
      </c>
      <c r="H975" t="s">
        <v>1546</v>
      </c>
      <c r="I975" t="s">
        <v>1549</v>
      </c>
      <c r="J975" s="35">
        <v>0</v>
      </c>
      <c r="K975" s="35">
        <v>35</v>
      </c>
      <c r="L975" s="35">
        <v>0</v>
      </c>
      <c r="M975" s="48">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8">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8">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8">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1707</v>
      </c>
      <c r="G979" t="s">
        <v>1538</v>
      </c>
      <c r="H979" t="s">
        <v>1547</v>
      </c>
      <c r="I979" t="s">
        <v>1549</v>
      </c>
      <c r="J979" s="35">
        <v>2</v>
      </c>
      <c r="K979" s="35">
        <v>34</v>
      </c>
      <c r="L979" s="35">
        <v>0</v>
      </c>
      <c r="M979" s="48">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1707</v>
      </c>
      <c r="G980" t="s">
        <v>1544</v>
      </c>
      <c r="H980" t="s">
        <v>1547</v>
      </c>
      <c r="I980" t="s">
        <v>1549</v>
      </c>
      <c r="J980" s="35">
        <v>0</v>
      </c>
      <c r="K980" s="35">
        <v>40</v>
      </c>
      <c r="L980" s="35">
        <v>0</v>
      </c>
      <c r="M980" s="48">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8">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1707</v>
      </c>
      <c r="G982" t="s">
        <v>1542</v>
      </c>
      <c r="H982" t="s">
        <v>1545</v>
      </c>
      <c r="I982" t="s">
        <v>1549</v>
      </c>
      <c r="J982" s="35">
        <v>3</v>
      </c>
      <c r="K982" s="35">
        <v>31</v>
      </c>
      <c r="L982" s="35">
        <v>1</v>
      </c>
      <c r="M982" s="48">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1707</v>
      </c>
      <c r="G983" t="s">
        <v>1537</v>
      </c>
      <c r="H983" t="s">
        <v>1546</v>
      </c>
      <c r="I983" t="s">
        <v>1548</v>
      </c>
      <c r="J983" s="35">
        <v>0</v>
      </c>
      <c r="K983" s="35">
        <v>35</v>
      </c>
      <c r="L983" s="35">
        <v>1</v>
      </c>
      <c r="M983" s="48">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8">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1707</v>
      </c>
      <c r="G985" t="s">
        <v>1544</v>
      </c>
      <c r="H985" t="s">
        <v>1545</v>
      </c>
      <c r="I985" t="s">
        <v>1549</v>
      </c>
      <c r="J985" s="35">
        <v>2</v>
      </c>
      <c r="K985" s="35">
        <v>34</v>
      </c>
      <c r="L985" s="35">
        <v>0</v>
      </c>
      <c r="M985" s="48">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8">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8">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8">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8">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1707</v>
      </c>
      <c r="G990" t="s">
        <v>1538</v>
      </c>
      <c r="H990" t="s">
        <v>1547</v>
      </c>
      <c r="I990" t="s">
        <v>1548</v>
      </c>
      <c r="J990" s="35">
        <v>4</v>
      </c>
      <c r="K990" s="35">
        <v>41</v>
      </c>
      <c r="L990" s="35">
        <v>0</v>
      </c>
      <c r="M990" s="48">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8">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8">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8">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8">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8">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1707</v>
      </c>
      <c r="G996" t="s">
        <v>1540</v>
      </c>
      <c r="H996" t="s">
        <v>1546</v>
      </c>
      <c r="I996" t="s">
        <v>1548</v>
      </c>
      <c r="J996" s="35">
        <v>3</v>
      </c>
      <c r="K996" s="35">
        <v>52</v>
      </c>
      <c r="L996" s="35">
        <v>0</v>
      </c>
      <c r="M996" s="48">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1707</v>
      </c>
      <c r="G997" t="s">
        <v>1538</v>
      </c>
      <c r="H997" t="s">
        <v>1545</v>
      </c>
      <c r="I997" t="s">
        <v>1548</v>
      </c>
      <c r="J997" s="35">
        <v>3</v>
      </c>
      <c r="K997" s="35">
        <v>43</v>
      </c>
      <c r="L997" s="35">
        <v>0</v>
      </c>
      <c r="M997" s="48">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1707</v>
      </c>
      <c r="G998" t="s">
        <v>1537</v>
      </c>
      <c r="H998" t="s">
        <v>1546</v>
      </c>
      <c r="I998" t="s">
        <v>1548</v>
      </c>
      <c r="J998" s="35">
        <v>3</v>
      </c>
      <c r="K998" s="35">
        <v>27</v>
      </c>
      <c r="L998" s="35">
        <v>0</v>
      </c>
      <c r="M998" s="48">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1707</v>
      </c>
      <c r="G999" t="s">
        <v>1538</v>
      </c>
      <c r="H999" t="s">
        <v>1545</v>
      </c>
      <c r="I999" t="s">
        <v>1548</v>
      </c>
      <c r="J999" s="35">
        <v>2</v>
      </c>
      <c r="K999" s="35">
        <v>27</v>
      </c>
      <c r="L999" s="35">
        <v>1</v>
      </c>
      <c r="M999" s="48">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8">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1707</v>
      </c>
      <c r="G1001" t="s">
        <v>1541</v>
      </c>
      <c r="H1001" t="s">
        <v>1546</v>
      </c>
      <c r="I1001" t="s">
        <v>1549</v>
      </c>
      <c r="J1001" s="35">
        <v>5</v>
      </c>
      <c r="K1001" s="35">
        <v>42</v>
      </c>
      <c r="L1001" s="35">
        <v>0</v>
      </c>
      <c r="M1001" s="48">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1707</v>
      </c>
      <c r="G1002" t="s">
        <v>1544</v>
      </c>
      <c r="H1002" t="s">
        <v>1547</v>
      </c>
      <c r="I1002" t="s">
        <v>1549</v>
      </c>
      <c r="J1002" s="35">
        <v>6</v>
      </c>
      <c r="K1002" s="35">
        <v>32</v>
      </c>
      <c r="L1002" s="35">
        <v>0</v>
      </c>
      <c r="M1002" s="48">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1707</v>
      </c>
      <c r="G1003" t="s">
        <v>1540</v>
      </c>
      <c r="H1003" t="s">
        <v>1546</v>
      </c>
      <c r="I1003" t="s">
        <v>1549</v>
      </c>
      <c r="J1003" s="35">
        <v>6</v>
      </c>
      <c r="K1003" s="35">
        <v>36</v>
      </c>
      <c r="L1003" s="35">
        <v>0</v>
      </c>
      <c r="M1003" s="48">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1707</v>
      </c>
      <c r="G1004" t="s">
        <v>1544</v>
      </c>
      <c r="H1004" t="s">
        <v>1546</v>
      </c>
      <c r="I1004" t="s">
        <v>1549</v>
      </c>
      <c r="J1004" s="35">
        <v>5</v>
      </c>
      <c r="K1004" s="35">
        <v>35</v>
      </c>
      <c r="L1004" s="35">
        <v>0</v>
      </c>
      <c r="M1004" s="48">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1707</v>
      </c>
      <c r="G1005" t="s">
        <v>1543</v>
      </c>
      <c r="H1005" t="s">
        <v>1546</v>
      </c>
      <c r="I1005" t="s">
        <v>1549</v>
      </c>
      <c r="J1005" s="35">
        <v>3</v>
      </c>
      <c r="K1005" s="35">
        <v>47</v>
      </c>
      <c r="L1005" s="35">
        <v>0</v>
      </c>
      <c r="M1005" s="48">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1707</v>
      </c>
      <c r="G1006" t="s">
        <v>1538</v>
      </c>
      <c r="H1006" t="s">
        <v>1545</v>
      </c>
      <c r="I1006" t="s">
        <v>1549</v>
      </c>
      <c r="J1006" s="35">
        <v>4</v>
      </c>
      <c r="K1006" s="35">
        <v>18</v>
      </c>
      <c r="L1006" s="35">
        <v>0</v>
      </c>
      <c r="M1006" s="48">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1707</v>
      </c>
      <c r="G1007" t="s">
        <v>1537</v>
      </c>
      <c r="H1007" t="s">
        <v>1546</v>
      </c>
      <c r="I1007" t="s">
        <v>1549</v>
      </c>
      <c r="J1007" s="35">
        <v>1</v>
      </c>
      <c r="K1007" s="35">
        <v>39</v>
      </c>
      <c r="L1007" s="35">
        <v>0</v>
      </c>
      <c r="M1007" s="48">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1707</v>
      </c>
      <c r="G1008" t="s">
        <v>1542</v>
      </c>
      <c r="H1008" t="s">
        <v>1546</v>
      </c>
      <c r="I1008" t="s">
        <v>1549</v>
      </c>
      <c r="J1008" s="35">
        <v>2</v>
      </c>
      <c r="K1008" s="35">
        <v>24</v>
      </c>
      <c r="L1008" s="35">
        <v>0</v>
      </c>
      <c r="M1008" s="48">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1707</v>
      </c>
      <c r="G1009" t="s">
        <v>1537</v>
      </c>
      <c r="H1009" t="s">
        <v>1545</v>
      </c>
      <c r="I1009" t="s">
        <v>1549</v>
      </c>
      <c r="J1009" s="35">
        <v>2</v>
      </c>
      <c r="K1009" s="35">
        <v>33</v>
      </c>
      <c r="L1009" s="35">
        <v>0</v>
      </c>
      <c r="M1009" s="48">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1707</v>
      </c>
      <c r="G1010" t="s">
        <v>1541</v>
      </c>
      <c r="H1010" t="s">
        <v>1547</v>
      </c>
      <c r="I1010" t="s">
        <v>1549</v>
      </c>
      <c r="J1010" s="35">
        <v>3</v>
      </c>
      <c r="K1010" s="35">
        <v>48</v>
      </c>
      <c r="L1010" s="35">
        <v>0</v>
      </c>
      <c r="M1010" s="48">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1707</v>
      </c>
      <c r="G1011" t="s">
        <v>1540</v>
      </c>
      <c r="H1011" t="s">
        <v>1547</v>
      </c>
      <c r="I1011" t="s">
        <v>1549</v>
      </c>
      <c r="J1011" s="35">
        <v>3</v>
      </c>
      <c r="K1011" s="35">
        <v>36</v>
      </c>
      <c r="L1011" s="35">
        <v>0</v>
      </c>
      <c r="M1011" s="48">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1707</v>
      </c>
      <c r="G1012" t="s">
        <v>1539</v>
      </c>
      <c r="H1012" t="s">
        <v>1546</v>
      </c>
      <c r="I1012" t="s">
        <v>1549</v>
      </c>
      <c r="J1012" s="35">
        <v>4</v>
      </c>
      <c r="K1012" s="35">
        <v>38</v>
      </c>
      <c r="L1012" s="35">
        <v>0</v>
      </c>
      <c r="M1012" s="48">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1707</v>
      </c>
      <c r="G1013" t="s">
        <v>1538</v>
      </c>
      <c r="H1013" t="s">
        <v>1546</v>
      </c>
      <c r="I1013" t="s">
        <v>1549</v>
      </c>
      <c r="J1013" s="35">
        <v>2</v>
      </c>
      <c r="K1013" s="35">
        <v>27</v>
      </c>
      <c r="L1013" s="35">
        <v>0</v>
      </c>
      <c r="M1013" s="48">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1707</v>
      </c>
      <c r="G1014" t="s">
        <v>1539</v>
      </c>
      <c r="H1014" t="s">
        <v>1546</v>
      </c>
      <c r="I1014" t="s">
        <v>1549</v>
      </c>
      <c r="J1014" s="35">
        <v>2</v>
      </c>
      <c r="K1014" s="35">
        <v>40</v>
      </c>
      <c r="L1014" s="35">
        <v>0</v>
      </c>
      <c r="M1014" s="48">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1707</v>
      </c>
      <c r="G1015" t="s">
        <v>1539</v>
      </c>
      <c r="H1015" t="s">
        <v>1546</v>
      </c>
      <c r="I1015" t="s">
        <v>1549</v>
      </c>
      <c r="J1015" s="35">
        <v>3</v>
      </c>
      <c r="K1015" s="35">
        <v>29</v>
      </c>
      <c r="L1015" s="35">
        <v>0</v>
      </c>
      <c r="M1015" s="48">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1707</v>
      </c>
      <c r="G1016" t="s">
        <v>1540</v>
      </c>
      <c r="H1016" t="s">
        <v>1545</v>
      </c>
      <c r="I1016" t="s">
        <v>1549</v>
      </c>
      <c r="J1016" s="35">
        <v>2</v>
      </c>
      <c r="K1016" s="35">
        <v>39</v>
      </c>
      <c r="L1016" s="35">
        <v>0</v>
      </c>
      <c r="M1016" s="48">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1707</v>
      </c>
      <c r="G1017" t="s">
        <v>1539</v>
      </c>
      <c r="H1017" t="s">
        <v>1545</v>
      </c>
      <c r="I1017" t="s">
        <v>1549</v>
      </c>
      <c r="J1017" s="35">
        <v>3</v>
      </c>
      <c r="K1017" s="35">
        <v>42</v>
      </c>
      <c r="L1017" s="35">
        <v>0</v>
      </c>
      <c r="M1017" s="48">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1707</v>
      </c>
      <c r="G1018" t="s">
        <v>1538</v>
      </c>
      <c r="H1018" t="s">
        <v>1545</v>
      </c>
      <c r="I1018" t="s">
        <v>1549</v>
      </c>
      <c r="J1018" s="35">
        <v>2</v>
      </c>
      <c r="K1018" s="35">
        <v>30</v>
      </c>
      <c r="L1018" s="35">
        <v>0</v>
      </c>
      <c r="M1018" s="48">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1707</v>
      </c>
      <c r="G1019" t="s">
        <v>1537</v>
      </c>
      <c r="H1019" t="s">
        <v>1546</v>
      </c>
      <c r="I1019" t="s">
        <v>1549</v>
      </c>
      <c r="J1019" s="35">
        <v>4</v>
      </c>
      <c r="K1019" s="35">
        <v>44</v>
      </c>
      <c r="L1019" s="35">
        <v>0</v>
      </c>
      <c r="M1019" s="48">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1707</v>
      </c>
      <c r="G1020" t="s">
        <v>1537</v>
      </c>
      <c r="H1020" t="s">
        <v>1546</v>
      </c>
      <c r="I1020" t="s">
        <v>1549</v>
      </c>
      <c r="J1020" s="35">
        <v>3</v>
      </c>
      <c r="K1020" s="35">
        <v>31</v>
      </c>
      <c r="L1020" s="35">
        <v>0</v>
      </c>
      <c r="M1020" s="48">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1707</v>
      </c>
      <c r="G1021" t="s">
        <v>64</v>
      </c>
      <c r="H1021" t="s">
        <v>1546</v>
      </c>
      <c r="I1021" t="s">
        <v>1549</v>
      </c>
      <c r="J1021" s="35">
        <v>3</v>
      </c>
      <c r="K1021" s="35">
        <v>25</v>
      </c>
      <c r="L1021" s="35">
        <v>0</v>
      </c>
      <c r="M1021" s="48">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1707</v>
      </c>
      <c r="G1022" t="s">
        <v>1541</v>
      </c>
      <c r="H1022" t="s">
        <v>1546</v>
      </c>
      <c r="I1022" t="s">
        <v>1549</v>
      </c>
      <c r="J1022" s="35">
        <v>2</v>
      </c>
      <c r="K1022" s="35">
        <v>47</v>
      </c>
      <c r="L1022" s="35">
        <v>0</v>
      </c>
      <c r="M1022" s="48">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1707</v>
      </c>
      <c r="G1023" t="s">
        <v>64</v>
      </c>
      <c r="H1023" t="s">
        <v>1545</v>
      </c>
      <c r="I1023" t="s">
        <v>1549</v>
      </c>
      <c r="J1023" s="35">
        <v>3</v>
      </c>
      <c r="K1023" s="35">
        <v>31</v>
      </c>
      <c r="L1023" s="35">
        <v>0</v>
      </c>
      <c r="M1023" s="48">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1707</v>
      </c>
      <c r="G1024" t="s">
        <v>1539</v>
      </c>
      <c r="H1024" t="s">
        <v>1547</v>
      </c>
      <c r="I1024" t="s">
        <v>1549</v>
      </c>
      <c r="J1024" s="35">
        <v>0</v>
      </c>
      <c r="K1024" s="35">
        <v>31</v>
      </c>
      <c r="L1024" s="35">
        <v>0</v>
      </c>
      <c r="M1024" s="48">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1707</v>
      </c>
      <c r="G1025" t="s">
        <v>1544</v>
      </c>
      <c r="H1025" t="s">
        <v>1547</v>
      </c>
      <c r="I1025" t="s">
        <v>1549</v>
      </c>
      <c r="J1025" s="35">
        <v>3</v>
      </c>
      <c r="K1025" s="35">
        <v>40</v>
      </c>
      <c r="L1025" s="35">
        <v>0</v>
      </c>
      <c r="M1025" s="48">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1707</v>
      </c>
      <c r="G1026" t="s">
        <v>1544</v>
      </c>
      <c r="H1026" t="s">
        <v>1547</v>
      </c>
      <c r="I1026" t="s">
        <v>1549</v>
      </c>
      <c r="J1026" s="35">
        <v>3</v>
      </c>
      <c r="K1026" s="35">
        <v>40</v>
      </c>
      <c r="L1026" s="35">
        <v>0</v>
      </c>
      <c r="M1026" s="48">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1707</v>
      </c>
      <c r="G1027" t="s">
        <v>1538</v>
      </c>
      <c r="H1027" t="s">
        <v>1547</v>
      </c>
      <c r="I1027" t="s">
        <v>1549</v>
      </c>
      <c r="J1027" s="35">
        <v>2</v>
      </c>
      <c r="K1027" s="35">
        <v>29</v>
      </c>
      <c r="L1027" s="35">
        <v>0</v>
      </c>
      <c r="M1027" s="48">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1707</v>
      </c>
      <c r="G1028" t="s">
        <v>1538</v>
      </c>
      <c r="H1028" t="s">
        <v>1547</v>
      </c>
      <c r="I1028" t="s">
        <v>1549</v>
      </c>
      <c r="J1028" s="35">
        <v>2</v>
      </c>
      <c r="K1028" s="35">
        <v>34</v>
      </c>
      <c r="L1028" s="35">
        <v>0</v>
      </c>
      <c r="M1028" s="48">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1707</v>
      </c>
      <c r="G1029" t="s">
        <v>1540</v>
      </c>
      <c r="H1029" t="s">
        <v>1547</v>
      </c>
      <c r="I1029" t="s">
        <v>1549</v>
      </c>
      <c r="J1029" s="35">
        <v>3</v>
      </c>
      <c r="K1029" s="35">
        <v>45</v>
      </c>
      <c r="L1029" s="35">
        <v>0</v>
      </c>
      <c r="M1029" s="48">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1707</v>
      </c>
      <c r="G1030" t="s">
        <v>1543</v>
      </c>
      <c r="H1030" t="s">
        <v>1547</v>
      </c>
      <c r="I1030" t="s">
        <v>1549</v>
      </c>
      <c r="J1030" s="35">
        <v>3</v>
      </c>
      <c r="K1030" s="35">
        <v>50</v>
      </c>
      <c r="L1030" s="35">
        <v>0</v>
      </c>
      <c r="M1030" s="48">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1707</v>
      </c>
      <c r="G1031" t="s">
        <v>1539</v>
      </c>
      <c r="H1031" t="s">
        <v>1546</v>
      </c>
      <c r="I1031" t="s">
        <v>1549</v>
      </c>
      <c r="J1031" s="35">
        <v>5</v>
      </c>
      <c r="K1031" s="35">
        <v>33</v>
      </c>
      <c r="L1031" s="35">
        <v>0</v>
      </c>
      <c r="M1031" s="48">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1707</v>
      </c>
      <c r="G1032" t="s">
        <v>1541</v>
      </c>
      <c r="H1032" t="s">
        <v>1546</v>
      </c>
      <c r="I1032" t="s">
        <v>1549</v>
      </c>
      <c r="J1032" s="35">
        <v>2</v>
      </c>
      <c r="K1032" s="35">
        <v>43</v>
      </c>
      <c r="L1032" s="35">
        <v>0</v>
      </c>
      <c r="M1032" s="48">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1707</v>
      </c>
      <c r="G1033" t="s">
        <v>1541</v>
      </c>
      <c r="H1033" t="s">
        <v>1546</v>
      </c>
      <c r="I1033" t="s">
        <v>1549</v>
      </c>
      <c r="J1033" s="35">
        <v>2</v>
      </c>
      <c r="K1033" s="35">
        <v>51</v>
      </c>
      <c r="L1033" s="35">
        <v>0</v>
      </c>
      <c r="M1033" s="48">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1707</v>
      </c>
      <c r="G1034" t="s">
        <v>1538</v>
      </c>
      <c r="H1034" t="s">
        <v>1546</v>
      </c>
      <c r="I1034" t="s">
        <v>1549</v>
      </c>
      <c r="J1034" s="35">
        <v>3</v>
      </c>
      <c r="K1034" s="35">
        <v>34</v>
      </c>
      <c r="L1034" s="35">
        <v>0</v>
      </c>
      <c r="M1034" s="48">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1707</v>
      </c>
      <c r="G1035" t="s">
        <v>1538</v>
      </c>
      <c r="H1035" t="s">
        <v>1546</v>
      </c>
      <c r="I1035" t="s">
        <v>1549</v>
      </c>
      <c r="J1035" s="35">
        <v>0</v>
      </c>
      <c r="K1035" s="35">
        <v>27</v>
      </c>
      <c r="L1035" s="35">
        <v>0</v>
      </c>
      <c r="M1035" s="48">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1707</v>
      </c>
      <c r="G1036" t="s">
        <v>1539</v>
      </c>
      <c r="H1036" t="s">
        <v>1546</v>
      </c>
      <c r="I1036" t="s">
        <v>1549</v>
      </c>
      <c r="J1036" s="35">
        <v>2</v>
      </c>
      <c r="K1036" s="35">
        <v>52</v>
      </c>
      <c r="L1036" s="35">
        <v>0</v>
      </c>
      <c r="M1036" s="48">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1707</v>
      </c>
      <c r="G1037" t="s">
        <v>1543</v>
      </c>
      <c r="H1037" t="s">
        <v>1546</v>
      </c>
      <c r="I1037" t="s">
        <v>1549</v>
      </c>
      <c r="J1037" s="35">
        <v>3</v>
      </c>
      <c r="K1037" s="35">
        <v>38</v>
      </c>
      <c r="L1037" s="35">
        <v>0</v>
      </c>
      <c r="M1037" s="48">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1707</v>
      </c>
      <c r="G1038" t="s">
        <v>1538</v>
      </c>
      <c r="H1038" t="s">
        <v>1546</v>
      </c>
      <c r="I1038" t="s">
        <v>1549</v>
      </c>
      <c r="J1038" s="35">
        <v>2</v>
      </c>
      <c r="K1038" s="35">
        <v>37</v>
      </c>
      <c r="L1038" s="35">
        <v>0</v>
      </c>
      <c r="M1038" s="48">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1707</v>
      </c>
      <c r="G1039" t="s">
        <v>1544</v>
      </c>
      <c r="H1039" t="s">
        <v>1546</v>
      </c>
      <c r="I1039" t="s">
        <v>1549</v>
      </c>
      <c r="J1039" s="35">
        <v>3</v>
      </c>
      <c r="K1039" s="35">
        <v>29</v>
      </c>
      <c r="L1039" s="35">
        <v>0</v>
      </c>
      <c r="M1039" s="48">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1707</v>
      </c>
      <c r="G1040" t="s">
        <v>1538</v>
      </c>
      <c r="H1040" t="s">
        <v>1546</v>
      </c>
      <c r="I1040" t="s">
        <v>1549</v>
      </c>
      <c r="J1040" s="35">
        <v>5</v>
      </c>
      <c r="K1040" s="35">
        <v>35</v>
      </c>
      <c r="L1040" s="35">
        <v>0</v>
      </c>
      <c r="M1040" s="48">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1707</v>
      </c>
      <c r="G1041" t="s">
        <v>1539</v>
      </c>
      <c r="H1041" t="s">
        <v>1546</v>
      </c>
      <c r="I1041" t="s">
        <v>1549</v>
      </c>
      <c r="J1041" s="35">
        <v>5</v>
      </c>
      <c r="K1041" s="35">
        <v>40</v>
      </c>
      <c r="L1041" s="35">
        <v>0</v>
      </c>
      <c r="M1041" s="48">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1707</v>
      </c>
      <c r="G1042" t="s">
        <v>1539</v>
      </c>
      <c r="H1042" t="s">
        <v>1546</v>
      </c>
      <c r="I1042" t="s">
        <v>1549</v>
      </c>
      <c r="J1042" s="35">
        <v>3</v>
      </c>
      <c r="K1042" s="35">
        <v>49</v>
      </c>
      <c r="L1042" s="35">
        <v>0</v>
      </c>
      <c r="M1042" s="48">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1707</v>
      </c>
      <c r="G1043" t="s">
        <v>1538</v>
      </c>
      <c r="H1043" t="s">
        <v>1546</v>
      </c>
      <c r="I1043" t="s">
        <v>1549</v>
      </c>
      <c r="J1043" s="35">
        <v>3</v>
      </c>
      <c r="K1043" s="35">
        <v>48</v>
      </c>
      <c r="L1043" s="35">
        <v>0</v>
      </c>
      <c r="M1043" s="48">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1707</v>
      </c>
      <c r="G1044" t="s">
        <v>1539</v>
      </c>
      <c r="H1044" t="s">
        <v>1546</v>
      </c>
      <c r="I1044" t="s">
        <v>1549</v>
      </c>
      <c r="J1044" s="35">
        <v>2</v>
      </c>
      <c r="K1044" s="35">
        <v>34</v>
      </c>
      <c r="L1044" s="35">
        <v>0</v>
      </c>
      <c r="M1044" s="48">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1707</v>
      </c>
      <c r="G1045" t="s">
        <v>1538</v>
      </c>
      <c r="H1045" t="s">
        <v>1546</v>
      </c>
      <c r="I1045" t="s">
        <v>1549</v>
      </c>
      <c r="J1045" s="35">
        <v>2</v>
      </c>
      <c r="K1045" s="35">
        <v>32</v>
      </c>
      <c r="L1045" s="35">
        <v>0</v>
      </c>
      <c r="M1045" s="48">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1707</v>
      </c>
      <c r="G1046" t="s">
        <v>1539</v>
      </c>
      <c r="H1046" t="s">
        <v>1546</v>
      </c>
      <c r="I1046" t="s">
        <v>1549</v>
      </c>
      <c r="J1046" s="35">
        <v>3</v>
      </c>
      <c r="K1046" s="35">
        <v>38</v>
      </c>
      <c r="L1046" s="35">
        <v>0</v>
      </c>
      <c r="M1046" s="48">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1707</v>
      </c>
      <c r="G1047" t="s">
        <v>1539</v>
      </c>
      <c r="H1047" t="s">
        <v>1546</v>
      </c>
      <c r="I1047" t="s">
        <v>1549</v>
      </c>
      <c r="J1047" s="35">
        <v>5</v>
      </c>
      <c r="K1047" s="35">
        <v>38</v>
      </c>
      <c r="L1047" s="35">
        <v>0</v>
      </c>
      <c r="M1047" s="48">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1707</v>
      </c>
      <c r="G1048" t="s">
        <v>1539</v>
      </c>
      <c r="H1048" t="s">
        <v>1546</v>
      </c>
      <c r="I1048" t="s">
        <v>1549</v>
      </c>
      <c r="J1048" s="35">
        <v>2</v>
      </c>
      <c r="K1048" s="35">
        <v>29</v>
      </c>
      <c r="L1048" s="35">
        <v>0</v>
      </c>
      <c r="M1048" s="48">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1707</v>
      </c>
      <c r="G1049" t="s">
        <v>1538</v>
      </c>
      <c r="H1049" t="s">
        <v>1546</v>
      </c>
      <c r="I1049" t="s">
        <v>1549</v>
      </c>
      <c r="J1049" s="35">
        <v>2</v>
      </c>
      <c r="K1049" s="35">
        <v>54</v>
      </c>
      <c r="L1049" s="35">
        <v>0</v>
      </c>
      <c r="M1049" s="48">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1707</v>
      </c>
      <c r="G1050" t="s">
        <v>1540</v>
      </c>
      <c r="H1050" t="s">
        <v>1546</v>
      </c>
      <c r="I1050" t="s">
        <v>1549</v>
      </c>
      <c r="J1050" s="35">
        <v>2</v>
      </c>
      <c r="K1050" s="35">
        <v>40</v>
      </c>
      <c r="L1050" s="35">
        <v>0</v>
      </c>
      <c r="M1050" s="48">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1707</v>
      </c>
      <c r="G1051" t="s">
        <v>1543</v>
      </c>
      <c r="H1051" t="s">
        <v>1546</v>
      </c>
      <c r="I1051" t="s">
        <v>1549</v>
      </c>
      <c r="J1051" s="35">
        <v>2</v>
      </c>
      <c r="K1051" s="35">
        <v>49</v>
      </c>
      <c r="L1051" s="35">
        <v>0</v>
      </c>
      <c r="M1051" s="48">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1707</v>
      </c>
      <c r="G1052" t="s">
        <v>1538</v>
      </c>
      <c r="H1052" t="s">
        <v>1546</v>
      </c>
      <c r="I1052" t="s">
        <v>1549</v>
      </c>
      <c r="J1052" s="35">
        <v>6</v>
      </c>
      <c r="K1052" s="35">
        <v>54</v>
      </c>
      <c r="L1052" s="35">
        <v>0</v>
      </c>
      <c r="M1052" s="48">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1707</v>
      </c>
      <c r="G1053" t="s">
        <v>1543</v>
      </c>
      <c r="H1053" t="s">
        <v>1546</v>
      </c>
      <c r="I1053" t="s">
        <v>1549</v>
      </c>
      <c r="J1053" s="35">
        <v>2</v>
      </c>
      <c r="K1053" s="35">
        <v>47</v>
      </c>
      <c r="L1053" s="35">
        <v>0</v>
      </c>
      <c r="M1053" s="48">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1707</v>
      </c>
      <c r="G1054" t="s">
        <v>1540</v>
      </c>
      <c r="H1054" t="s">
        <v>1546</v>
      </c>
      <c r="I1054" t="s">
        <v>1549</v>
      </c>
      <c r="J1054" s="35">
        <v>2</v>
      </c>
      <c r="K1054" s="35">
        <v>45</v>
      </c>
      <c r="L1054" s="35">
        <v>0</v>
      </c>
      <c r="M1054" s="48">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1707</v>
      </c>
      <c r="G1055" t="s">
        <v>1544</v>
      </c>
      <c r="H1055" t="s">
        <v>1546</v>
      </c>
      <c r="I1055" t="s">
        <v>1549</v>
      </c>
      <c r="J1055" s="35">
        <v>6</v>
      </c>
      <c r="K1055" s="35">
        <v>36</v>
      </c>
      <c r="L1055" s="35">
        <v>0</v>
      </c>
      <c r="M1055" s="48">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1707</v>
      </c>
      <c r="G1056" t="s">
        <v>1538</v>
      </c>
      <c r="H1056" t="s">
        <v>1546</v>
      </c>
      <c r="I1056" t="s">
        <v>1549</v>
      </c>
      <c r="J1056" s="35">
        <v>3</v>
      </c>
      <c r="K1056" s="35">
        <v>32</v>
      </c>
      <c r="L1056" s="35">
        <v>0</v>
      </c>
      <c r="M1056" s="48">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1707</v>
      </c>
      <c r="G1057" t="s">
        <v>1538</v>
      </c>
      <c r="H1057" t="s">
        <v>1546</v>
      </c>
      <c r="I1057" t="s">
        <v>1549</v>
      </c>
      <c r="J1057" s="35">
        <v>2</v>
      </c>
      <c r="K1057" s="35">
        <v>40</v>
      </c>
      <c r="L1057" s="35">
        <v>0</v>
      </c>
      <c r="M1057" s="48">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1707</v>
      </c>
      <c r="G1058" t="s">
        <v>1543</v>
      </c>
      <c r="H1058" t="s">
        <v>1545</v>
      </c>
      <c r="I1058" t="s">
        <v>1549</v>
      </c>
      <c r="J1058" s="35">
        <v>3</v>
      </c>
      <c r="K1058" s="35">
        <v>31</v>
      </c>
      <c r="L1058" s="35">
        <v>0</v>
      </c>
      <c r="M1058" s="48">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1707</v>
      </c>
      <c r="G1059" t="s">
        <v>1539</v>
      </c>
      <c r="H1059" t="s">
        <v>1545</v>
      </c>
      <c r="I1059" t="s">
        <v>1549</v>
      </c>
      <c r="J1059" s="35">
        <v>6</v>
      </c>
      <c r="K1059" s="35">
        <v>37</v>
      </c>
      <c r="L1059" s="35">
        <v>0</v>
      </c>
      <c r="M1059" s="48">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1707</v>
      </c>
      <c r="G1060" t="s">
        <v>1540</v>
      </c>
      <c r="H1060" t="s">
        <v>1545</v>
      </c>
      <c r="I1060" t="s">
        <v>1549</v>
      </c>
      <c r="J1060" s="35">
        <v>3</v>
      </c>
      <c r="K1060" s="35">
        <v>30</v>
      </c>
      <c r="L1060" s="35">
        <v>0</v>
      </c>
      <c r="M1060" s="48">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1707</v>
      </c>
      <c r="G1061" t="s">
        <v>1540</v>
      </c>
      <c r="H1061" t="s">
        <v>1545</v>
      </c>
      <c r="I1061" t="s">
        <v>1549</v>
      </c>
      <c r="J1061" s="35">
        <v>3</v>
      </c>
      <c r="K1061" s="35">
        <v>39</v>
      </c>
      <c r="L1061" s="35">
        <v>0</v>
      </c>
      <c r="M1061" s="48">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1707</v>
      </c>
      <c r="G1062" t="s">
        <v>1539</v>
      </c>
      <c r="H1062" t="s">
        <v>1545</v>
      </c>
      <c r="I1062" t="s">
        <v>1549</v>
      </c>
      <c r="J1062" s="35">
        <v>2</v>
      </c>
      <c r="K1062" s="35">
        <v>47</v>
      </c>
      <c r="L1062" s="35">
        <v>0</v>
      </c>
      <c r="M1062" s="48">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1707</v>
      </c>
      <c r="G1063" t="s">
        <v>1539</v>
      </c>
      <c r="H1063" t="s">
        <v>1545</v>
      </c>
      <c r="I1063" t="s">
        <v>1549</v>
      </c>
      <c r="J1063" s="35">
        <v>3</v>
      </c>
      <c r="K1063" s="35">
        <v>32</v>
      </c>
      <c r="L1063" s="35">
        <v>0</v>
      </c>
      <c r="M1063" s="48">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1707</v>
      </c>
      <c r="G1064" t="s">
        <v>1539</v>
      </c>
      <c r="H1064" t="s">
        <v>1545</v>
      </c>
      <c r="I1064" t="s">
        <v>1549</v>
      </c>
      <c r="J1064" s="35">
        <v>3</v>
      </c>
      <c r="K1064" s="35">
        <v>23</v>
      </c>
      <c r="L1064" s="35">
        <v>0</v>
      </c>
      <c r="M1064" s="48">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1707</v>
      </c>
      <c r="G1065" t="s">
        <v>1538</v>
      </c>
      <c r="H1065" t="s">
        <v>1545</v>
      </c>
      <c r="I1065" t="s">
        <v>1549</v>
      </c>
      <c r="J1065" s="35">
        <v>5</v>
      </c>
      <c r="K1065" s="35">
        <v>27</v>
      </c>
      <c r="L1065" s="35">
        <v>0</v>
      </c>
      <c r="M1065" s="48">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1707</v>
      </c>
      <c r="G1066" t="s">
        <v>1538</v>
      </c>
      <c r="H1066" t="s">
        <v>1545</v>
      </c>
      <c r="I1066" t="s">
        <v>1549</v>
      </c>
      <c r="J1066" s="35">
        <v>3</v>
      </c>
      <c r="K1066" s="35">
        <v>29</v>
      </c>
      <c r="L1066" s="35">
        <v>0</v>
      </c>
      <c r="M1066" s="48">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1707</v>
      </c>
      <c r="G1067" t="s">
        <v>1544</v>
      </c>
      <c r="H1067" t="s">
        <v>1545</v>
      </c>
      <c r="I1067" t="s">
        <v>1549</v>
      </c>
      <c r="J1067" s="35">
        <v>3</v>
      </c>
      <c r="K1067" s="35">
        <v>35</v>
      </c>
      <c r="L1067" s="35">
        <v>0</v>
      </c>
      <c r="M1067" s="48">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1707</v>
      </c>
      <c r="G1068" t="s">
        <v>1543</v>
      </c>
      <c r="H1068" t="s">
        <v>1545</v>
      </c>
      <c r="I1068" t="s">
        <v>1549</v>
      </c>
      <c r="J1068" s="35">
        <v>2</v>
      </c>
      <c r="K1068" s="35">
        <v>45</v>
      </c>
      <c r="L1068" s="35">
        <v>0</v>
      </c>
      <c r="M1068" s="48">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1707</v>
      </c>
      <c r="G1069" t="s">
        <v>1543</v>
      </c>
      <c r="H1069" t="s">
        <v>1545</v>
      </c>
      <c r="I1069" t="s">
        <v>1549</v>
      </c>
      <c r="J1069" s="35">
        <v>3</v>
      </c>
      <c r="K1069" s="35">
        <v>54</v>
      </c>
      <c r="L1069" s="35">
        <v>0</v>
      </c>
      <c r="M1069" s="48">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1707</v>
      </c>
      <c r="G1070" t="s">
        <v>1537</v>
      </c>
      <c r="H1070" t="s">
        <v>1547</v>
      </c>
      <c r="I1070" t="s">
        <v>1549</v>
      </c>
      <c r="J1070" s="35">
        <v>5</v>
      </c>
      <c r="K1070" s="35">
        <v>46</v>
      </c>
      <c r="L1070" s="35">
        <v>0</v>
      </c>
      <c r="M1070" s="48">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1707</v>
      </c>
      <c r="G1071" t="s">
        <v>1537</v>
      </c>
      <c r="H1071" t="s">
        <v>1547</v>
      </c>
      <c r="I1071" t="s">
        <v>1549</v>
      </c>
      <c r="J1071" s="35">
        <v>2</v>
      </c>
      <c r="K1071" s="35">
        <v>48</v>
      </c>
      <c r="L1071" s="35">
        <v>0</v>
      </c>
      <c r="M1071" s="48">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1707</v>
      </c>
      <c r="G1072" t="s">
        <v>1537</v>
      </c>
      <c r="H1072" t="s">
        <v>1547</v>
      </c>
      <c r="I1072" t="s">
        <v>1549</v>
      </c>
      <c r="J1072" s="35">
        <v>3</v>
      </c>
      <c r="K1072" s="35">
        <v>30</v>
      </c>
      <c r="L1072" s="35">
        <v>0</v>
      </c>
      <c r="M1072" s="48">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1707</v>
      </c>
      <c r="G1073" t="s">
        <v>1541</v>
      </c>
      <c r="H1073" t="s">
        <v>1547</v>
      </c>
      <c r="I1073" t="s">
        <v>1549</v>
      </c>
      <c r="J1073" s="35">
        <v>2</v>
      </c>
      <c r="K1073" s="35">
        <v>47</v>
      </c>
      <c r="L1073" s="35">
        <v>0</v>
      </c>
      <c r="M1073" s="48">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1707</v>
      </c>
      <c r="G1074" t="s">
        <v>1537</v>
      </c>
      <c r="H1074" t="s">
        <v>1546</v>
      </c>
      <c r="I1074" t="s">
        <v>1549</v>
      </c>
      <c r="J1074" s="35">
        <v>1</v>
      </c>
      <c r="K1074" s="35">
        <v>38</v>
      </c>
      <c r="L1074" s="35">
        <v>0</v>
      </c>
      <c r="M1074" s="48">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1707</v>
      </c>
      <c r="G1075" t="s">
        <v>1537</v>
      </c>
      <c r="H1075" t="s">
        <v>1546</v>
      </c>
      <c r="I1075" t="s">
        <v>1549</v>
      </c>
      <c r="J1075" s="35">
        <v>2</v>
      </c>
      <c r="K1075" s="35">
        <v>36</v>
      </c>
      <c r="L1075" s="35">
        <v>0</v>
      </c>
      <c r="M1075" s="48">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1707</v>
      </c>
      <c r="G1076" t="s">
        <v>1537</v>
      </c>
      <c r="H1076" t="s">
        <v>1546</v>
      </c>
      <c r="I1076" t="s">
        <v>1549</v>
      </c>
      <c r="J1076" s="35">
        <v>2</v>
      </c>
      <c r="K1076" s="35">
        <v>39</v>
      </c>
      <c r="L1076" s="35">
        <v>0</v>
      </c>
      <c r="M1076" s="48">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1707</v>
      </c>
      <c r="G1077" t="s">
        <v>1537</v>
      </c>
      <c r="H1077" t="s">
        <v>1546</v>
      </c>
      <c r="I1077" t="s">
        <v>1549</v>
      </c>
      <c r="J1077" s="35">
        <v>4</v>
      </c>
      <c r="K1077" s="35">
        <v>40</v>
      </c>
      <c r="L1077" s="35">
        <v>0</v>
      </c>
      <c r="M1077" s="48">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1707</v>
      </c>
      <c r="G1078" t="s">
        <v>1542</v>
      </c>
      <c r="H1078" t="s">
        <v>1546</v>
      </c>
      <c r="I1078" t="s">
        <v>1549</v>
      </c>
      <c r="J1078" s="35">
        <v>3</v>
      </c>
      <c r="K1078" s="35">
        <v>28</v>
      </c>
      <c r="L1078" s="35">
        <v>0</v>
      </c>
      <c r="M1078" s="48">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1707</v>
      </c>
      <c r="G1079" t="s">
        <v>1541</v>
      </c>
      <c r="H1079" t="s">
        <v>1546</v>
      </c>
      <c r="I1079" t="s">
        <v>1549</v>
      </c>
      <c r="J1079" s="35">
        <v>2</v>
      </c>
      <c r="K1079" s="35">
        <v>46</v>
      </c>
      <c r="L1079" s="35">
        <v>0</v>
      </c>
      <c r="M1079" s="48">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1707</v>
      </c>
      <c r="G1080" t="s">
        <v>1537</v>
      </c>
      <c r="H1080" t="s">
        <v>1546</v>
      </c>
      <c r="I1080" t="s">
        <v>1549</v>
      </c>
      <c r="J1080" s="35">
        <v>3</v>
      </c>
      <c r="K1080" s="35">
        <v>56</v>
      </c>
      <c r="L1080" s="35">
        <v>0</v>
      </c>
      <c r="M1080" s="48">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1707</v>
      </c>
      <c r="G1081" t="s">
        <v>1537</v>
      </c>
      <c r="H1081" t="s">
        <v>1546</v>
      </c>
      <c r="I1081" t="s">
        <v>1549</v>
      </c>
      <c r="J1081" s="35">
        <v>2</v>
      </c>
      <c r="K1081" s="35">
        <v>40</v>
      </c>
      <c r="L1081" s="35">
        <v>0</v>
      </c>
      <c r="M1081" s="48">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1707</v>
      </c>
      <c r="G1082" t="s">
        <v>1537</v>
      </c>
      <c r="H1082" t="s">
        <v>1546</v>
      </c>
      <c r="I1082" t="s">
        <v>1549</v>
      </c>
      <c r="J1082" s="35">
        <v>3</v>
      </c>
      <c r="K1082" s="35">
        <v>31</v>
      </c>
      <c r="L1082" s="35">
        <v>0</v>
      </c>
      <c r="M1082" s="48">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1707</v>
      </c>
      <c r="G1083" t="s">
        <v>1537</v>
      </c>
      <c r="H1083" t="s">
        <v>1546</v>
      </c>
      <c r="I1083" t="s">
        <v>1549</v>
      </c>
      <c r="J1083" s="35">
        <v>2</v>
      </c>
      <c r="K1083" s="35">
        <v>36</v>
      </c>
      <c r="L1083" s="35">
        <v>0</v>
      </c>
      <c r="M1083" s="48">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1707</v>
      </c>
      <c r="G1084" t="s">
        <v>1537</v>
      </c>
      <c r="H1084" t="s">
        <v>1546</v>
      </c>
      <c r="I1084" t="s">
        <v>1549</v>
      </c>
      <c r="J1084" s="35">
        <v>2</v>
      </c>
      <c r="K1084" s="35">
        <v>31</v>
      </c>
      <c r="L1084" s="35">
        <v>0</v>
      </c>
      <c r="M1084" s="48">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1707</v>
      </c>
      <c r="G1085" t="s">
        <v>1537</v>
      </c>
      <c r="H1085" t="s">
        <v>1546</v>
      </c>
      <c r="I1085" t="s">
        <v>1549</v>
      </c>
      <c r="J1085" s="35">
        <v>3</v>
      </c>
      <c r="K1085" s="35">
        <v>36</v>
      </c>
      <c r="L1085" s="35">
        <v>0</v>
      </c>
      <c r="M1085" s="48">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1707</v>
      </c>
      <c r="G1086" t="s">
        <v>1537</v>
      </c>
      <c r="H1086" t="s">
        <v>1546</v>
      </c>
      <c r="I1086" t="s">
        <v>1549</v>
      </c>
      <c r="J1086" s="35">
        <v>3</v>
      </c>
      <c r="K1086" s="35">
        <v>32</v>
      </c>
      <c r="L1086" s="35">
        <v>0</v>
      </c>
      <c r="M1086" s="48">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1707</v>
      </c>
      <c r="G1087" t="s">
        <v>1537</v>
      </c>
      <c r="H1087" t="s">
        <v>1545</v>
      </c>
      <c r="I1087" t="s">
        <v>1549</v>
      </c>
      <c r="J1087" s="35">
        <v>5</v>
      </c>
      <c r="K1087" s="35">
        <v>27</v>
      </c>
      <c r="L1087" s="35">
        <v>0</v>
      </c>
      <c r="M1087" s="48">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1707</v>
      </c>
      <c r="G1088" t="s">
        <v>1537</v>
      </c>
      <c r="H1088" t="s">
        <v>1545</v>
      </c>
      <c r="I1088" t="s">
        <v>1549</v>
      </c>
      <c r="J1088" s="35">
        <v>5</v>
      </c>
      <c r="K1088" s="35">
        <v>38</v>
      </c>
      <c r="L1088" s="35">
        <v>0</v>
      </c>
      <c r="M1088" s="48">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1707</v>
      </c>
      <c r="G1089" t="s">
        <v>1537</v>
      </c>
      <c r="H1089" t="s">
        <v>1545</v>
      </c>
      <c r="I1089" t="s">
        <v>1549</v>
      </c>
      <c r="J1089" s="35">
        <v>5</v>
      </c>
      <c r="K1089" s="35">
        <v>36</v>
      </c>
      <c r="L1089" s="35">
        <v>0</v>
      </c>
      <c r="M1089" s="48">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1707</v>
      </c>
      <c r="G1090" t="s">
        <v>1542</v>
      </c>
      <c r="H1090" t="s">
        <v>1545</v>
      </c>
      <c r="I1090" t="s">
        <v>1549</v>
      </c>
      <c r="J1090" s="35">
        <v>3</v>
      </c>
      <c r="K1090" s="35">
        <v>20</v>
      </c>
      <c r="L1090" s="35">
        <v>0</v>
      </c>
      <c r="M1090" s="48">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1707</v>
      </c>
      <c r="G1091" t="s">
        <v>1542</v>
      </c>
      <c r="H1091" t="s">
        <v>1545</v>
      </c>
      <c r="I1091" t="s">
        <v>1549</v>
      </c>
      <c r="J1091" s="35">
        <v>2</v>
      </c>
      <c r="K1091" s="35">
        <v>36</v>
      </c>
      <c r="L1091" s="35">
        <v>0</v>
      </c>
      <c r="M1091" s="48">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1707</v>
      </c>
      <c r="G1092" t="s">
        <v>1537</v>
      </c>
      <c r="H1092" t="s">
        <v>1545</v>
      </c>
      <c r="I1092" t="s">
        <v>1549</v>
      </c>
      <c r="J1092" s="35">
        <v>3</v>
      </c>
      <c r="K1092" s="35">
        <v>34</v>
      </c>
      <c r="L1092" s="35">
        <v>0</v>
      </c>
      <c r="M1092" s="48">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1707</v>
      </c>
      <c r="G1093" t="s">
        <v>1542</v>
      </c>
      <c r="H1093" t="s">
        <v>1545</v>
      </c>
      <c r="I1093" t="s">
        <v>1549</v>
      </c>
      <c r="J1093" s="35">
        <v>2</v>
      </c>
      <c r="K1093" s="35">
        <v>26</v>
      </c>
      <c r="L1093" s="35">
        <v>0</v>
      </c>
      <c r="M1093" s="48">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1707</v>
      </c>
      <c r="G1094" t="s">
        <v>1537</v>
      </c>
      <c r="H1094" t="s">
        <v>1545</v>
      </c>
      <c r="I1094" t="s">
        <v>1549</v>
      </c>
      <c r="J1094" s="35">
        <v>3</v>
      </c>
      <c r="K1094" s="35">
        <v>45</v>
      </c>
      <c r="L1094" s="35">
        <v>0</v>
      </c>
      <c r="M1094" s="48">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1707</v>
      </c>
      <c r="G1095" t="s">
        <v>1537</v>
      </c>
      <c r="H1095" t="s">
        <v>1545</v>
      </c>
      <c r="I1095" t="s">
        <v>1549</v>
      </c>
      <c r="J1095" s="35">
        <v>1</v>
      </c>
      <c r="K1095" s="35">
        <v>49</v>
      </c>
      <c r="L1095" s="35">
        <v>0</v>
      </c>
      <c r="M1095" s="48">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8">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8">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8">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8">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8">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8">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8">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8">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8">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8">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8">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8">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8">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8">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8">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8">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8">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8">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8">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8">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8">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8">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8">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8">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8">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8">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8">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8">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8">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8">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8">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8">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8">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8">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8">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8">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8">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8">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8">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8">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8">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8">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8">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8">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8">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8">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8">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8">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8">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8">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8">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8">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8">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8">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8">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8">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8">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8">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8">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8">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8">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8">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8">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8">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8">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8">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8">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8">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8">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8">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8">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8">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8">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8">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8">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8">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8">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8">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8">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8">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8">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8">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8">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8">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8">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8">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8">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8">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8">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8">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8">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8">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8">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8">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8">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8">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8">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8">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8">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8">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8">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8">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8">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8">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8">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8">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8">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8">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8">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8">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8">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8">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8">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8">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8">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8">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8">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8">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8">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8">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8">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8">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8">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8">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8">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8">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8">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8">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8">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8">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8">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8">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8">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8">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8">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8">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8">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8">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8">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8">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8">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8">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8">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8">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8">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8">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8">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8">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8">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8">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8">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8">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8">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8">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8">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8">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8">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8">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8">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8">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8">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8">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8">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8">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8">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8">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8">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8">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8">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8">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8">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1707</v>
      </c>
      <c r="G1267" t="s">
        <v>1538</v>
      </c>
      <c r="H1267" t="s">
        <v>1546</v>
      </c>
      <c r="I1267" t="s">
        <v>1548</v>
      </c>
      <c r="J1267" s="35">
        <v>2</v>
      </c>
      <c r="K1267" s="35">
        <v>22</v>
      </c>
      <c r="L1267" s="35">
        <v>0</v>
      </c>
      <c r="M1267" s="48">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1707</v>
      </c>
      <c r="G1268" t="s">
        <v>1538</v>
      </c>
      <c r="H1268" t="s">
        <v>1547</v>
      </c>
      <c r="I1268" t="s">
        <v>1548</v>
      </c>
      <c r="J1268" s="35">
        <v>3</v>
      </c>
      <c r="K1268" s="35">
        <v>38</v>
      </c>
      <c r="L1268" s="35">
        <v>0</v>
      </c>
      <c r="M1268" s="48">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1707</v>
      </c>
      <c r="G1269" t="s">
        <v>1538</v>
      </c>
      <c r="H1269" t="s">
        <v>1545</v>
      </c>
      <c r="I1269" t="s">
        <v>1548</v>
      </c>
      <c r="J1269" s="35">
        <v>2</v>
      </c>
      <c r="K1269" s="35">
        <v>24</v>
      </c>
      <c r="L1269" s="35">
        <v>0</v>
      </c>
      <c r="M1269" s="48">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1707</v>
      </c>
      <c r="G1270" t="s">
        <v>1539</v>
      </c>
      <c r="H1270" t="s">
        <v>1545</v>
      </c>
      <c r="I1270" t="s">
        <v>1548</v>
      </c>
      <c r="J1270" s="35">
        <v>3</v>
      </c>
      <c r="K1270" s="35">
        <v>27</v>
      </c>
      <c r="L1270" s="35">
        <v>0</v>
      </c>
      <c r="M1270" s="48">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1707</v>
      </c>
      <c r="G1271" t="s">
        <v>64</v>
      </c>
      <c r="H1271" t="s">
        <v>1547</v>
      </c>
      <c r="I1271" t="s">
        <v>1548</v>
      </c>
      <c r="J1271" s="35">
        <v>2</v>
      </c>
      <c r="K1271" s="35">
        <v>44</v>
      </c>
      <c r="L1271" s="35">
        <v>0</v>
      </c>
      <c r="M1271" s="48">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1707</v>
      </c>
      <c r="G1272" t="s">
        <v>64</v>
      </c>
      <c r="H1272" t="s">
        <v>1545</v>
      </c>
      <c r="I1272" t="s">
        <v>1548</v>
      </c>
      <c r="J1272" s="35">
        <v>2</v>
      </c>
      <c r="K1272" s="35">
        <v>35</v>
      </c>
      <c r="L1272" s="35">
        <v>0</v>
      </c>
      <c r="M1272" s="48">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1707</v>
      </c>
      <c r="G1273" t="s">
        <v>1543</v>
      </c>
      <c r="H1273" t="s">
        <v>1547</v>
      </c>
      <c r="I1273" t="s">
        <v>1548</v>
      </c>
      <c r="J1273" s="35">
        <v>4</v>
      </c>
      <c r="K1273" s="35">
        <v>44</v>
      </c>
      <c r="L1273" s="35">
        <v>0</v>
      </c>
      <c r="M1273" s="48">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1707</v>
      </c>
      <c r="G1274" t="s">
        <v>1540</v>
      </c>
      <c r="H1274" t="s">
        <v>1547</v>
      </c>
      <c r="I1274" t="s">
        <v>1548</v>
      </c>
      <c r="J1274" s="35">
        <v>4</v>
      </c>
      <c r="K1274" s="35">
        <v>47</v>
      </c>
      <c r="L1274" s="35">
        <v>0</v>
      </c>
      <c r="M1274" s="48">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1707</v>
      </c>
      <c r="G1275" t="s">
        <v>1539</v>
      </c>
      <c r="H1275" t="s">
        <v>1547</v>
      </c>
      <c r="I1275" t="s">
        <v>1548</v>
      </c>
      <c r="J1275" s="35">
        <v>2</v>
      </c>
      <c r="K1275" s="35">
        <v>49</v>
      </c>
      <c r="L1275" s="35">
        <v>0</v>
      </c>
      <c r="M1275" s="48">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1707</v>
      </c>
      <c r="G1276" t="s">
        <v>1539</v>
      </c>
      <c r="H1276" t="s">
        <v>1547</v>
      </c>
      <c r="I1276" t="s">
        <v>1548</v>
      </c>
      <c r="J1276" s="35">
        <v>4</v>
      </c>
      <c r="K1276" s="35">
        <v>31</v>
      </c>
      <c r="L1276" s="35">
        <v>0</v>
      </c>
      <c r="M1276" s="48">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1707</v>
      </c>
      <c r="G1277" t="s">
        <v>1540</v>
      </c>
      <c r="H1277" t="s">
        <v>1546</v>
      </c>
      <c r="I1277" t="s">
        <v>1548</v>
      </c>
      <c r="J1277" s="35">
        <v>2</v>
      </c>
      <c r="K1277" s="35">
        <v>35</v>
      </c>
      <c r="L1277" s="35">
        <v>0</v>
      </c>
      <c r="M1277" s="48">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1707</v>
      </c>
      <c r="G1278" t="s">
        <v>1538</v>
      </c>
      <c r="H1278" t="s">
        <v>1546</v>
      </c>
      <c r="I1278" t="s">
        <v>1548</v>
      </c>
      <c r="J1278" s="35">
        <v>3</v>
      </c>
      <c r="K1278" s="35">
        <v>26</v>
      </c>
      <c r="L1278" s="35">
        <v>0</v>
      </c>
      <c r="M1278" s="48">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1707</v>
      </c>
      <c r="G1279" t="s">
        <v>1540</v>
      </c>
      <c r="H1279" t="s">
        <v>1546</v>
      </c>
      <c r="I1279" t="s">
        <v>1548</v>
      </c>
      <c r="J1279" s="35">
        <v>3</v>
      </c>
      <c r="K1279" s="35">
        <v>40</v>
      </c>
      <c r="L1279" s="35">
        <v>0</v>
      </c>
      <c r="M1279" s="48">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1707</v>
      </c>
      <c r="G1280" t="s">
        <v>1544</v>
      </c>
      <c r="H1280" t="s">
        <v>1546</v>
      </c>
      <c r="I1280" t="s">
        <v>1548</v>
      </c>
      <c r="J1280" s="35">
        <v>6</v>
      </c>
      <c r="K1280" s="35">
        <v>33</v>
      </c>
      <c r="L1280" s="35">
        <v>0</v>
      </c>
      <c r="M1280" s="48">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1707</v>
      </c>
      <c r="G1281" t="s">
        <v>1544</v>
      </c>
      <c r="H1281" t="s">
        <v>1546</v>
      </c>
      <c r="I1281" t="s">
        <v>1548</v>
      </c>
      <c r="J1281" s="35">
        <v>3</v>
      </c>
      <c r="K1281" s="35">
        <v>49</v>
      </c>
      <c r="L1281" s="35">
        <v>0</v>
      </c>
      <c r="M1281" s="48">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1707</v>
      </c>
      <c r="G1282" t="s">
        <v>1544</v>
      </c>
      <c r="H1282" t="s">
        <v>1546</v>
      </c>
      <c r="I1282" t="s">
        <v>1548</v>
      </c>
      <c r="J1282" s="35">
        <v>2</v>
      </c>
      <c r="K1282" s="35">
        <v>44</v>
      </c>
      <c r="L1282" s="35">
        <v>0</v>
      </c>
      <c r="M1282" s="48">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1707</v>
      </c>
      <c r="G1283" t="s">
        <v>1540</v>
      </c>
      <c r="H1283" t="s">
        <v>1546</v>
      </c>
      <c r="I1283" t="s">
        <v>1548</v>
      </c>
      <c r="J1283" s="35">
        <v>6</v>
      </c>
      <c r="K1283" s="35">
        <v>38</v>
      </c>
      <c r="L1283" s="35">
        <v>0</v>
      </c>
      <c r="M1283" s="48">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1707</v>
      </c>
      <c r="G1284" t="s">
        <v>1540</v>
      </c>
      <c r="H1284" t="s">
        <v>1546</v>
      </c>
      <c r="I1284" t="s">
        <v>1548</v>
      </c>
      <c r="J1284" s="35">
        <v>2</v>
      </c>
      <c r="K1284" s="35">
        <v>36</v>
      </c>
      <c r="L1284" s="35">
        <v>0</v>
      </c>
      <c r="M1284" s="48">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1707</v>
      </c>
      <c r="G1285" t="s">
        <v>1544</v>
      </c>
      <c r="H1285" t="s">
        <v>1545</v>
      </c>
      <c r="I1285" t="s">
        <v>1548</v>
      </c>
      <c r="J1285" s="35">
        <v>4</v>
      </c>
      <c r="K1285" s="35">
        <v>35</v>
      </c>
      <c r="L1285" s="35">
        <v>0</v>
      </c>
      <c r="M1285" s="48">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1707</v>
      </c>
      <c r="G1286" t="s">
        <v>1539</v>
      </c>
      <c r="H1286" t="s">
        <v>1545</v>
      </c>
      <c r="I1286" t="s">
        <v>1548</v>
      </c>
      <c r="J1286" s="35">
        <v>3</v>
      </c>
      <c r="K1286" s="35">
        <v>45</v>
      </c>
      <c r="L1286" s="35">
        <v>0</v>
      </c>
      <c r="M1286" s="48">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1707</v>
      </c>
      <c r="G1287" t="s">
        <v>1540</v>
      </c>
      <c r="H1287" t="s">
        <v>1545</v>
      </c>
      <c r="I1287" t="s">
        <v>1548</v>
      </c>
      <c r="J1287" s="35">
        <v>3</v>
      </c>
      <c r="K1287" s="35">
        <v>54</v>
      </c>
      <c r="L1287" s="35">
        <v>0</v>
      </c>
      <c r="M1287" s="48">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1707</v>
      </c>
      <c r="G1288" t="s">
        <v>1540</v>
      </c>
      <c r="H1288" t="s">
        <v>1545</v>
      </c>
      <c r="I1288" t="s">
        <v>1548</v>
      </c>
      <c r="J1288" s="35">
        <v>2</v>
      </c>
      <c r="K1288" s="35">
        <v>40</v>
      </c>
      <c r="L1288" s="35">
        <v>0</v>
      </c>
      <c r="M1288" s="48">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1707</v>
      </c>
      <c r="G1289" t="s">
        <v>1537</v>
      </c>
      <c r="H1289" t="s">
        <v>1547</v>
      </c>
      <c r="I1289" t="s">
        <v>1548</v>
      </c>
      <c r="J1289" s="35">
        <v>3</v>
      </c>
      <c r="K1289" s="35">
        <v>41</v>
      </c>
      <c r="L1289" s="35">
        <v>0</v>
      </c>
      <c r="M1289" s="48">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1707</v>
      </c>
      <c r="G1290" t="s">
        <v>1537</v>
      </c>
      <c r="H1290" t="s">
        <v>1547</v>
      </c>
      <c r="I1290" t="s">
        <v>1548</v>
      </c>
      <c r="J1290" s="35">
        <v>2</v>
      </c>
      <c r="K1290" s="35">
        <v>31</v>
      </c>
      <c r="L1290" s="35">
        <v>0</v>
      </c>
      <c r="M1290" s="48">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1707</v>
      </c>
      <c r="G1291" t="s">
        <v>1537</v>
      </c>
      <c r="H1291" t="s">
        <v>1546</v>
      </c>
      <c r="I1291" t="s">
        <v>1548</v>
      </c>
      <c r="J1291" s="35">
        <v>2</v>
      </c>
      <c r="K1291" s="35">
        <v>35</v>
      </c>
      <c r="L1291" s="35">
        <v>0</v>
      </c>
      <c r="M1291" s="48">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1707</v>
      </c>
      <c r="G1292" t="s">
        <v>1537</v>
      </c>
      <c r="H1292" t="s">
        <v>1546</v>
      </c>
      <c r="I1292" t="s">
        <v>1548</v>
      </c>
      <c r="J1292" s="35">
        <v>3</v>
      </c>
      <c r="K1292" s="35">
        <v>34</v>
      </c>
      <c r="L1292" s="35">
        <v>0</v>
      </c>
      <c r="M1292" s="48">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1707</v>
      </c>
      <c r="G1293" t="s">
        <v>1537</v>
      </c>
      <c r="H1293" t="s">
        <v>1546</v>
      </c>
      <c r="I1293" t="s">
        <v>1548</v>
      </c>
      <c r="J1293" s="35">
        <v>4</v>
      </c>
      <c r="K1293" s="35">
        <v>36</v>
      </c>
      <c r="L1293" s="35">
        <v>0</v>
      </c>
      <c r="M1293" s="48">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1707</v>
      </c>
      <c r="G1294" t="s">
        <v>1537</v>
      </c>
      <c r="H1294" t="s">
        <v>1546</v>
      </c>
      <c r="I1294" t="s">
        <v>1548</v>
      </c>
      <c r="J1294" s="35">
        <v>4</v>
      </c>
      <c r="K1294" s="35">
        <v>47</v>
      </c>
      <c r="L1294" s="35">
        <v>0</v>
      </c>
      <c r="M1294" s="48">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1707</v>
      </c>
      <c r="G1295" t="s">
        <v>1541</v>
      </c>
      <c r="H1295" t="s">
        <v>1546</v>
      </c>
      <c r="I1295" t="s">
        <v>1548</v>
      </c>
      <c r="J1295" s="35">
        <v>2</v>
      </c>
      <c r="K1295" s="35">
        <v>58</v>
      </c>
      <c r="L1295" s="35">
        <v>0</v>
      </c>
      <c r="M1295" s="48">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1707</v>
      </c>
      <c r="G1296" t="s">
        <v>1537</v>
      </c>
      <c r="H1296" t="s">
        <v>1546</v>
      </c>
      <c r="I1296" t="s">
        <v>1548</v>
      </c>
      <c r="J1296" s="35">
        <v>3</v>
      </c>
      <c r="K1296" s="35">
        <v>24</v>
      </c>
      <c r="L1296" s="35">
        <v>0</v>
      </c>
      <c r="M1296" s="48">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1707</v>
      </c>
      <c r="G1297" t="s">
        <v>1537</v>
      </c>
      <c r="H1297" t="s">
        <v>1545</v>
      </c>
      <c r="I1297" t="s">
        <v>1548</v>
      </c>
      <c r="J1297" s="35">
        <v>3</v>
      </c>
      <c r="K1297" s="35">
        <v>36</v>
      </c>
      <c r="L1297" s="35">
        <v>0</v>
      </c>
      <c r="M1297" s="48">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8">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8">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8">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8">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8">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8">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8">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8">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8">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8">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8">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8">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8">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8">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8">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8">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8">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8">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8">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8">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8">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8">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8">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8">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8">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8">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8">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8">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8">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8">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8">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8">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8">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8">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8">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8">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8">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8">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8">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8">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8">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8">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8">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1707</v>
      </c>
      <c r="G1341" t="s">
        <v>1543</v>
      </c>
      <c r="H1341" t="s">
        <v>1546</v>
      </c>
      <c r="I1341" t="s">
        <v>1549</v>
      </c>
      <c r="J1341" s="35">
        <v>2</v>
      </c>
      <c r="K1341" s="35">
        <v>31</v>
      </c>
      <c r="L1341" s="35">
        <v>0</v>
      </c>
      <c r="M1341" s="48">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1707</v>
      </c>
      <c r="G1342" t="s">
        <v>1537</v>
      </c>
      <c r="H1342" t="s">
        <v>1546</v>
      </c>
      <c r="I1342" t="s">
        <v>1549</v>
      </c>
      <c r="J1342" s="35">
        <v>3</v>
      </c>
      <c r="K1342" s="35">
        <v>45</v>
      </c>
      <c r="L1342" s="35">
        <v>0</v>
      </c>
      <c r="M1342" s="48">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1707</v>
      </c>
      <c r="G1343" t="s">
        <v>1541</v>
      </c>
      <c r="H1343" t="s">
        <v>1547</v>
      </c>
      <c r="I1343" t="s">
        <v>1549</v>
      </c>
      <c r="J1343" s="35">
        <v>2</v>
      </c>
      <c r="K1343" s="35">
        <v>54</v>
      </c>
      <c r="L1343" s="35">
        <v>0</v>
      </c>
      <c r="M1343" s="48">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1707</v>
      </c>
      <c r="G1344" t="s">
        <v>1539</v>
      </c>
      <c r="H1344" t="s">
        <v>1545</v>
      </c>
      <c r="I1344" t="s">
        <v>1549</v>
      </c>
      <c r="J1344" s="35">
        <v>3</v>
      </c>
      <c r="K1344" s="35">
        <v>38</v>
      </c>
      <c r="L1344" s="35">
        <v>0</v>
      </c>
      <c r="M1344" s="48">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1707</v>
      </c>
      <c r="G1345" t="s">
        <v>1540</v>
      </c>
      <c r="H1345" t="s">
        <v>1545</v>
      </c>
      <c r="I1345" t="s">
        <v>1549</v>
      </c>
      <c r="J1345" s="35">
        <v>3</v>
      </c>
      <c r="K1345" s="35">
        <v>31</v>
      </c>
      <c r="L1345" s="35">
        <v>0</v>
      </c>
      <c r="M1345" s="48">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1707</v>
      </c>
      <c r="G1346" t="s">
        <v>64</v>
      </c>
      <c r="H1346" t="s">
        <v>1546</v>
      </c>
      <c r="I1346" t="s">
        <v>1549</v>
      </c>
      <c r="J1346" s="35">
        <v>2</v>
      </c>
      <c r="K1346" s="35">
        <v>45</v>
      </c>
      <c r="L1346" s="35">
        <v>0</v>
      </c>
      <c r="M1346" s="48">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1707</v>
      </c>
      <c r="G1347" t="s">
        <v>1540</v>
      </c>
      <c r="H1347" t="s">
        <v>1547</v>
      </c>
      <c r="I1347" t="s">
        <v>1549</v>
      </c>
      <c r="J1347" s="35">
        <v>5</v>
      </c>
      <c r="K1347" s="35">
        <v>28</v>
      </c>
      <c r="L1347" s="35">
        <v>0</v>
      </c>
      <c r="M1347" s="48">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1707</v>
      </c>
      <c r="G1348" t="s">
        <v>1538</v>
      </c>
      <c r="H1348" t="s">
        <v>1546</v>
      </c>
      <c r="I1348" t="s">
        <v>1549</v>
      </c>
      <c r="J1348" s="35">
        <v>5</v>
      </c>
      <c r="K1348" s="35">
        <v>26</v>
      </c>
      <c r="L1348" s="35">
        <v>0</v>
      </c>
      <c r="M1348" s="48">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1707</v>
      </c>
      <c r="G1349" t="s">
        <v>1540</v>
      </c>
      <c r="H1349" t="s">
        <v>1546</v>
      </c>
      <c r="I1349" t="s">
        <v>1549</v>
      </c>
      <c r="J1349" s="35">
        <v>3</v>
      </c>
      <c r="K1349" s="35">
        <v>41</v>
      </c>
      <c r="L1349" s="35">
        <v>0</v>
      </c>
      <c r="M1349" s="48">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1707</v>
      </c>
      <c r="G1350" t="s">
        <v>1538</v>
      </c>
      <c r="H1350" t="s">
        <v>1546</v>
      </c>
      <c r="I1350" t="s">
        <v>1549</v>
      </c>
      <c r="J1350" s="35">
        <v>3</v>
      </c>
      <c r="K1350" s="35">
        <v>56</v>
      </c>
      <c r="L1350" s="35">
        <v>0</v>
      </c>
      <c r="M1350" s="48">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1707</v>
      </c>
      <c r="G1351" t="s">
        <v>1541</v>
      </c>
      <c r="H1351" t="s">
        <v>1546</v>
      </c>
      <c r="I1351" t="s">
        <v>1549</v>
      </c>
      <c r="J1351" s="35">
        <v>6</v>
      </c>
      <c r="K1351" s="35">
        <v>54</v>
      </c>
      <c r="L1351" s="35">
        <v>0</v>
      </c>
      <c r="M1351" s="48">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1707</v>
      </c>
      <c r="G1352" t="s">
        <v>1539</v>
      </c>
      <c r="H1352" t="s">
        <v>1546</v>
      </c>
      <c r="I1352" t="s">
        <v>1549</v>
      </c>
      <c r="J1352" s="35">
        <v>3</v>
      </c>
      <c r="K1352" s="35">
        <v>49</v>
      </c>
      <c r="L1352" s="35">
        <v>0</v>
      </c>
      <c r="M1352" s="48">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1707</v>
      </c>
      <c r="G1353" t="s">
        <v>1538</v>
      </c>
      <c r="H1353" t="s">
        <v>1546</v>
      </c>
      <c r="I1353" t="s">
        <v>1549</v>
      </c>
      <c r="J1353" s="35">
        <v>3</v>
      </c>
      <c r="K1353" s="35">
        <v>28</v>
      </c>
      <c r="L1353" s="35">
        <v>0</v>
      </c>
      <c r="M1353" s="48">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1707</v>
      </c>
      <c r="G1354" t="s">
        <v>1542</v>
      </c>
      <c r="H1354" t="s">
        <v>1546</v>
      </c>
      <c r="I1354" t="s">
        <v>1549</v>
      </c>
      <c r="J1354" s="35">
        <v>5</v>
      </c>
      <c r="K1354" s="35">
        <v>27</v>
      </c>
      <c r="L1354" s="35">
        <v>0</v>
      </c>
      <c r="M1354" s="48">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1707</v>
      </c>
      <c r="G1355" t="s">
        <v>1537</v>
      </c>
      <c r="H1355" t="s">
        <v>1546</v>
      </c>
      <c r="I1355" t="s">
        <v>1549</v>
      </c>
      <c r="J1355" s="35">
        <v>3</v>
      </c>
      <c r="K1355" s="35">
        <v>41</v>
      </c>
      <c r="L1355" s="35">
        <v>0</v>
      </c>
      <c r="M1355" s="48">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1707</v>
      </c>
      <c r="G1356" t="s">
        <v>1542</v>
      </c>
      <c r="H1356" t="s">
        <v>1546</v>
      </c>
      <c r="I1356" t="s">
        <v>1549</v>
      </c>
      <c r="J1356" s="35">
        <v>5</v>
      </c>
      <c r="K1356" s="35">
        <v>35</v>
      </c>
      <c r="L1356" s="35">
        <v>0</v>
      </c>
      <c r="M1356" s="48">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1707</v>
      </c>
      <c r="G1357" t="s">
        <v>1537</v>
      </c>
      <c r="H1357" t="s">
        <v>1546</v>
      </c>
      <c r="I1357" t="s">
        <v>1549</v>
      </c>
      <c r="J1357" s="35">
        <v>2</v>
      </c>
      <c r="K1357" s="35">
        <v>34</v>
      </c>
      <c r="L1357" s="35">
        <v>0</v>
      </c>
      <c r="M1357" s="48">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8">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8">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8">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8">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8">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8">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8">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8">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8">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8">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8">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8">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8">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8">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8">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8">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8">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8">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8">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8">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8">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8">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8">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8">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8">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8">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8">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8">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8">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8">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8">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8">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1707</v>
      </c>
      <c r="G1390" t="s">
        <v>1540</v>
      </c>
      <c r="H1390" t="s">
        <v>1546</v>
      </c>
      <c r="I1390" t="s">
        <v>1548</v>
      </c>
      <c r="J1390" s="35">
        <v>2</v>
      </c>
      <c r="K1390" s="35">
        <v>53</v>
      </c>
      <c r="L1390" s="35">
        <v>0</v>
      </c>
      <c r="M1390" s="48">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1707</v>
      </c>
      <c r="G1391" t="s">
        <v>1537</v>
      </c>
      <c r="H1391" t="s">
        <v>1547</v>
      </c>
      <c r="I1391" t="s">
        <v>1548</v>
      </c>
      <c r="J1391" s="35">
        <v>2</v>
      </c>
      <c r="K1391" s="35">
        <v>33</v>
      </c>
      <c r="L1391" s="35">
        <v>0</v>
      </c>
      <c r="M1391" s="48">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1707</v>
      </c>
      <c r="G1392" t="s">
        <v>1543</v>
      </c>
      <c r="H1392" t="s">
        <v>1546</v>
      </c>
      <c r="I1392" t="s">
        <v>1548</v>
      </c>
      <c r="J1392" s="35">
        <v>2</v>
      </c>
      <c r="K1392" s="35">
        <v>37</v>
      </c>
      <c r="L1392" s="35">
        <v>0</v>
      </c>
      <c r="M1392" s="48">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1707</v>
      </c>
      <c r="G1393" t="s">
        <v>1543</v>
      </c>
      <c r="H1393" t="s">
        <v>1546</v>
      </c>
      <c r="I1393" t="s">
        <v>1548</v>
      </c>
      <c r="J1393" s="35">
        <v>3</v>
      </c>
      <c r="K1393" s="35">
        <v>58</v>
      </c>
      <c r="L1393" s="35">
        <v>0</v>
      </c>
      <c r="M1393" s="48">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1707</v>
      </c>
      <c r="G1394" t="s">
        <v>1538</v>
      </c>
      <c r="H1394" t="s">
        <v>1546</v>
      </c>
      <c r="I1394" t="s">
        <v>1548</v>
      </c>
      <c r="J1394" s="35">
        <v>2</v>
      </c>
      <c r="K1394" s="35">
        <v>36</v>
      </c>
      <c r="L1394" s="35">
        <v>0</v>
      </c>
      <c r="M1394" s="48">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1707</v>
      </c>
      <c r="G1395" t="s">
        <v>1537</v>
      </c>
      <c r="H1395" t="s">
        <v>1547</v>
      </c>
      <c r="I1395" t="s">
        <v>1548</v>
      </c>
      <c r="J1395" s="35">
        <v>3</v>
      </c>
      <c r="K1395" s="35">
        <v>25</v>
      </c>
      <c r="L1395" s="35">
        <v>0</v>
      </c>
      <c r="M1395" s="48">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1707</v>
      </c>
      <c r="G1396" t="s">
        <v>1542</v>
      </c>
      <c r="H1396" t="s">
        <v>1546</v>
      </c>
      <c r="I1396" t="s">
        <v>1548</v>
      </c>
      <c r="J1396" s="35">
        <v>4</v>
      </c>
      <c r="K1396" s="35">
        <v>38</v>
      </c>
      <c r="L1396" s="35">
        <v>0</v>
      </c>
      <c r="M1396" s="48">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8">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8">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8">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8">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8">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1707</v>
      </c>
      <c r="G1402" t="s">
        <v>64</v>
      </c>
      <c r="H1402" t="s">
        <v>1547</v>
      </c>
      <c r="I1402" t="s">
        <v>1549</v>
      </c>
      <c r="J1402" s="35">
        <v>0</v>
      </c>
      <c r="K1402" s="35">
        <v>30</v>
      </c>
      <c r="L1402" s="35">
        <v>1</v>
      </c>
      <c r="M1402" s="48">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1707</v>
      </c>
      <c r="G1403" t="s">
        <v>64</v>
      </c>
      <c r="H1403" t="s">
        <v>1546</v>
      </c>
      <c r="I1403" t="s">
        <v>1549</v>
      </c>
      <c r="J1403" s="35">
        <v>2</v>
      </c>
      <c r="K1403" s="35">
        <v>27</v>
      </c>
      <c r="L1403" s="35">
        <v>1</v>
      </c>
      <c r="M1403" s="48">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1707</v>
      </c>
      <c r="G1404" t="s">
        <v>1540</v>
      </c>
      <c r="H1404" t="s">
        <v>1545</v>
      </c>
      <c r="I1404" t="s">
        <v>1549</v>
      </c>
      <c r="J1404" s="35">
        <v>2</v>
      </c>
      <c r="K1404" s="35">
        <v>31</v>
      </c>
      <c r="L1404" s="35">
        <v>1</v>
      </c>
      <c r="M1404" s="48">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1707</v>
      </c>
      <c r="G1405" t="s">
        <v>1538</v>
      </c>
      <c r="H1405" t="s">
        <v>1545</v>
      </c>
      <c r="I1405" t="s">
        <v>1549</v>
      </c>
      <c r="J1405" s="35">
        <v>2</v>
      </c>
      <c r="K1405" s="35">
        <v>31</v>
      </c>
      <c r="L1405" s="35">
        <v>1</v>
      </c>
      <c r="M1405" s="48">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1707</v>
      </c>
      <c r="G1406" t="s">
        <v>1537</v>
      </c>
      <c r="H1406" t="s">
        <v>1545</v>
      </c>
      <c r="I1406" t="s">
        <v>1549</v>
      </c>
      <c r="J1406" s="35">
        <v>4</v>
      </c>
      <c r="K1406" s="35">
        <v>29</v>
      </c>
      <c r="L1406" s="35">
        <v>1</v>
      </c>
      <c r="M1406" s="48">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1707</v>
      </c>
      <c r="G1407" t="s">
        <v>1542</v>
      </c>
      <c r="H1407" t="s">
        <v>1545</v>
      </c>
      <c r="I1407" t="s">
        <v>1549</v>
      </c>
      <c r="J1407" s="35">
        <v>3</v>
      </c>
      <c r="K1407" s="35">
        <v>31</v>
      </c>
      <c r="L1407" s="35">
        <v>1</v>
      </c>
      <c r="M1407" s="48">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1707</v>
      </c>
      <c r="G1408" t="s">
        <v>64</v>
      </c>
      <c r="H1408" t="s">
        <v>1546</v>
      </c>
      <c r="I1408" t="s">
        <v>1549</v>
      </c>
      <c r="J1408" s="35">
        <v>0</v>
      </c>
      <c r="K1408" s="35">
        <v>34</v>
      </c>
      <c r="L1408" s="35">
        <v>1</v>
      </c>
      <c r="M1408" s="48">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1707</v>
      </c>
      <c r="G1409" t="s">
        <v>1540</v>
      </c>
      <c r="H1409" t="s">
        <v>1546</v>
      </c>
      <c r="I1409" t="s">
        <v>1549</v>
      </c>
      <c r="J1409" s="35">
        <v>4</v>
      </c>
      <c r="K1409" s="35">
        <v>53</v>
      </c>
      <c r="L1409" s="35">
        <v>1</v>
      </c>
      <c r="M1409" s="48">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1707</v>
      </c>
      <c r="G1410" t="s">
        <v>1538</v>
      </c>
      <c r="H1410" t="s">
        <v>1545</v>
      </c>
      <c r="I1410" t="s">
        <v>1549</v>
      </c>
      <c r="J1410" s="35">
        <v>3</v>
      </c>
      <c r="K1410" s="35">
        <v>31</v>
      </c>
      <c r="L1410" s="35">
        <v>1</v>
      </c>
      <c r="M1410" s="48">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1707</v>
      </c>
      <c r="G1411" t="s">
        <v>1542</v>
      </c>
      <c r="H1411" t="s">
        <v>1545</v>
      </c>
      <c r="I1411" t="s">
        <v>1549</v>
      </c>
      <c r="J1411" s="35">
        <v>3</v>
      </c>
      <c r="K1411" s="35">
        <v>29</v>
      </c>
      <c r="L1411" s="35">
        <v>1</v>
      </c>
      <c r="M1411" s="48">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8">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8">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8">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8">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8">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8">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8">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8">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8">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8">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8">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8">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8">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8">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8">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8">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8">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8">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8">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8">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8">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8">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8">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8">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8">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1707</v>
      </c>
      <c r="G1437" t="s">
        <v>1538</v>
      </c>
      <c r="H1437" t="s">
        <v>1545</v>
      </c>
      <c r="I1437" t="s">
        <v>1548</v>
      </c>
      <c r="J1437" s="35">
        <v>2</v>
      </c>
      <c r="K1437" s="35">
        <v>32</v>
      </c>
      <c r="L1437" s="35">
        <v>1</v>
      </c>
      <c r="M1437" s="48">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1707</v>
      </c>
      <c r="G1438" t="s">
        <v>1544</v>
      </c>
      <c r="H1438" t="s">
        <v>1545</v>
      </c>
      <c r="I1438" t="s">
        <v>1548</v>
      </c>
      <c r="J1438" s="35">
        <v>1</v>
      </c>
      <c r="K1438" s="35">
        <v>29</v>
      </c>
      <c r="L1438" s="35">
        <v>1</v>
      </c>
      <c r="M1438" s="48">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1707</v>
      </c>
      <c r="G1439" t="s">
        <v>1542</v>
      </c>
      <c r="H1439" t="s">
        <v>1546</v>
      </c>
      <c r="I1439" t="s">
        <v>1548</v>
      </c>
      <c r="J1439" s="35">
        <v>3</v>
      </c>
      <c r="K1439" s="35">
        <v>48</v>
      </c>
      <c r="L1439" s="35">
        <v>1</v>
      </c>
      <c r="M1439" s="48">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1707</v>
      </c>
      <c r="G1440" t="s">
        <v>1542</v>
      </c>
      <c r="H1440" t="s">
        <v>1545</v>
      </c>
      <c r="I1440" t="s">
        <v>1548</v>
      </c>
      <c r="J1440" s="35">
        <v>2</v>
      </c>
      <c r="K1440" s="35">
        <v>18</v>
      </c>
      <c r="L1440" s="35">
        <v>1</v>
      </c>
      <c r="M1440" s="48">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1707</v>
      </c>
      <c r="G1441" t="s">
        <v>64</v>
      </c>
      <c r="H1441" t="s">
        <v>1546</v>
      </c>
      <c r="I1441" t="s">
        <v>1548</v>
      </c>
      <c r="J1441" s="35">
        <v>3</v>
      </c>
      <c r="K1441" s="35">
        <v>26</v>
      </c>
      <c r="L1441" s="35">
        <v>1</v>
      </c>
      <c r="M1441" s="48">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1707</v>
      </c>
      <c r="G1442" t="s">
        <v>1539</v>
      </c>
      <c r="H1442" t="s">
        <v>1547</v>
      </c>
      <c r="I1442" t="s">
        <v>1548</v>
      </c>
      <c r="J1442" s="35">
        <v>2</v>
      </c>
      <c r="K1442" s="35">
        <v>35</v>
      </c>
      <c r="L1442" s="35">
        <v>1</v>
      </c>
      <c r="M1442" s="48">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1707</v>
      </c>
      <c r="G1443" t="s">
        <v>1539</v>
      </c>
      <c r="H1443" t="s">
        <v>1546</v>
      </c>
      <c r="I1443" t="s">
        <v>1548</v>
      </c>
      <c r="J1443" s="35">
        <v>6</v>
      </c>
      <c r="K1443" s="35">
        <v>22</v>
      </c>
      <c r="L1443" s="35">
        <v>1</v>
      </c>
      <c r="M1443" s="48">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1707</v>
      </c>
      <c r="G1444" t="s">
        <v>1537</v>
      </c>
      <c r="H1444" t="s">
        <v>1545</v>
      </c>
      <c r="I1444" t="s">
        <v>1548</v>
      </c>
      <c r="J1444" s="35">
        <v>0</v>
      </c>
      <c r="K1444" s="35">
        <v>28</v>
      </c>
      <c r="L1444" s="35">
        <v>1</v>
      </c>
      <c r="M1444" s="48">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8">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8">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8">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8">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8">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8">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8">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8">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8">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8">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8">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8">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8">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8">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8">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8">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1707</v>
      </c>
      <c r="G1461" t="s">
        <v>1544</v>
      </c>
      <c r="H1461" t="s">
        <v>1546</v>
      </c>
      <c r="I1461" t="s">
        <v>1549</v>
      </c>
      <c r="J1461" s="35">
        <v>2</v>
      </c>
      <c r="K1461" s="35">
        <v>46</v>
      </c>
      <c r="L1461" s="35">
        <v>1</v>
      </c>
      <c r="M1461" s="48">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1707</v>
      </c>
      <c r="G1462" t="s">
        <v>1537</v>
      </c>
      <c r="H1462" t="s">
        <v>1546</v>
      </c>
      <c r="I1462" t="s">
        <v>1549</v>
      </c>
      <c r="J1462" s="35">
        <v>2</v>
      </c>
      <c r="K1462" s="35">
        <v>46</v>
      </c>
      <c r="L1462" s="35">
        <v>1</v>
      </c>
      <c r="M1462" s="48">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8">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1707</v>
      </c>
      <c r="G1464" t="s">
        <v>1539</v>
      </c>
      <c r="H1464" t="s">
        <v>1545</v>
      </c>
      <c r="I1464" t="s">
        <v>1548</v>
      </c>
      <c r="J1464" s="35">
        <v>2</v>
      </c>
      <c r="K1464" s="35">
        <v>39</v>
      </c>
      <c r="L1464" s="35">
        <v>1</v>
      </c>
      <c r="M1464" s="48">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1707</v>
      </c>
      <c r="G1465" t="s">
        <v>1537</v>
      </c>
      <c r="H1465" t="s">
        <v>1545</v>
      </c>
      <c r="I1465" t="s">
        <v>1548</v>
      </c>
      <c r="J1465" s="35">
        <v>2</v>
      </c>
      <c r="K1465" s="35">
        <v>34</v>
      </c>
      <c r="L1465" s="35">
        <v>1</v>
      </c>
      <c r="M1465" s="48">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1707</v>
      </c>
      <c r="G1466" t="s">
        <v>1537</v>
      </c>
      <c r="H1466" t="s">
        <v>1545</v>
      </c>
      <c r="I1466" t="s">
        <v>1548</v>
      </c>
      <c r="J1466" s="35">
        <v>2</v>
      </c>
      <c r="K1466" s="35">
        <v>33</v>
      </c>
      <c r="L1466" s="35">
        <v>1</v>
      </c>
      <c r="M1466" s="48">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8">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8">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8">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8">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8">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7" t="s">
        <v>13</v>
      </c>
      <c r="B1" s="47" t="s">
        <v>16</v>
      </c>
      <c r="C1" s="49" t="s">
        <v>17</v>
      </c>
      <c r="D1" s="47" t="s">
        <v>21</v>
      </c>
      <c r="E1" s="47" t="s">
        <v>22</v>
      </c>
      <c r="F1" s="47" t="s">
        <v>25</v>
      </c>
      <c r="G1" s="47" t="s">
        <v>26</v>
      </c>
      <c r="H1" s="47" t="s">
        <v>27</v>
      </c>
      <c r="I1" s="47" t="s">
        <v>28</v>
      </c>
      <c r="J1" s="47" t="s">
        <v>29</v>
      </c>
      <c r="K1" s="47" t="s">
        <v>30</v>
      </c>
      <c r="L1" s="47" t="s">
        <v>31</v>
      </c>
      <c r="M1" s="47" t="s">
        <v>32</v>
      </c>
      <c r="N1" s="47" t="s">
        <v>33</v>
      </c>
      <c r="O1" s="47" t="s">
        <v>34</v>
      </c>
      <c r="P1" s="47" t="s">
        <v>35</v>
      </c>
      <c r="Q1" s="47" t="s">
        <v>37</v>
      </c>
      <c r="R1" s="47" t="s">
        <v>38</v>
      </c>
      <c r="S1" s="47" t="s">
        <v>39</v>
      </c>
      <c r="T1" s="47" t="s">
        <v>40</v>
      </c>
      <c r="U1" s="47" t="s">
        <v>41</v>
      </c>
      <c r="V1" s="47" t="s">
        <v>42</v>
      </c>
      <c r="W1" s="47" t="s">
        <v>43</v>
      </c>
    </row>
    <row r="2" spans="1:23">
      <c r="A2" s="35">
        <v>0</v>
      </c>
      <c r="B2" s="35">
        <v>41</v>
      </c>
      <c r="C2" s="35">
        <v>1</v>
      </c>
      <c r="D2" s="48">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8">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8">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8">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8">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8">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8">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8">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8">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8">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8">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8">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8">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8">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8">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8">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8">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8">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8">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8">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8">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8">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8">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8">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8">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8">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8">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8">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8">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8">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8">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8">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8">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8">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8">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8">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8">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8">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8">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8">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8">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8">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8">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8">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8">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8">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8">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8">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8">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8">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8">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8">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8">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8">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8">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8">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8">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8">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8">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8">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8">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8">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8">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8">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8">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8">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8">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8">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8">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8">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8">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8">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8">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8">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8">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8">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8">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8">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8">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8">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8">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8">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8">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8">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8">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8">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8">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8">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8">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8">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8">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8">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8">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8">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8">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8">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8">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8">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8">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8">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8">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8">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8">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8">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8">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8">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8">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8">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8">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8">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8">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8">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8">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8">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8">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8">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8">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8">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8">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8">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8">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8">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8">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8">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8">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8">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8">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8">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8">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8">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8">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8">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8">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8">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8">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8">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8">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8">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8">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8">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8">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8">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8">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8">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8">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8">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8">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8">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8">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8">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8">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8">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8">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8">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8">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8">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8">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8">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8">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8">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8">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8">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8">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8">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8">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8">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8">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8">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8">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8">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8">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8">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8">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8">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8">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8">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8">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8">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8">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8">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8">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8">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8">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8">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8">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8">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8">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8">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8">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8">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8">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8">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8">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8">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8">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8">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8">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8">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8">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8">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8">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8">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8">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8">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8">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8">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8">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8">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8">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8">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8">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8">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8">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8">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8">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8">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8">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8">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8">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8">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8">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8">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8">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8">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8">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8">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8">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8">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8">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8">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8">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8">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8">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8">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8">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8">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8">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8">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8">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8">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8">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8">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8">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8">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8">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8">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8">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8">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8">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8">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8">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8">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8">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8">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8">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8">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8">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8">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8">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8">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8">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8">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8">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8">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8">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8">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8">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8">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8">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8">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8">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8">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8">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8">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8">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8">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8">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8">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8">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8">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8">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8">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8">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8">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8">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8">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8">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8">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8">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8">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8">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8">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8">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8">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8">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8">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8">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8">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8">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8">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8">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8">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8">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8">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8">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8">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8">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8">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8">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8">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8">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8">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8">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8">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8">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8">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8">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8">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8">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8">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8">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8">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8">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8">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8">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8">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8">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8">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8">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8">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8">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8">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8">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8">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8">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8">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8">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8">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8">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8">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8">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8">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8">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8">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8">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8">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8">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8">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8">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8">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8">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8">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8">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8">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8">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8">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8">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8">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8">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8">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8">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8">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8">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8">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8">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8">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8">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8">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8">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8">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8">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8">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8">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8">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8">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8">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8">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8">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8">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8">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8">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8">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8">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8">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8">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8">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8">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8">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8">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8">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8">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8">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8">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8">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8">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8">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8">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8">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8">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8">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8">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8">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8">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8">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8">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8">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8">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8">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8">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8">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8">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8">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8">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8">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8">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8">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8">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8">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8">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8">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8">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8">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8">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8">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8">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8">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8">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8">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8">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8">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8">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8">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8">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8">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8">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8">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8">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8">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8">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8">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8">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8">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8">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8">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8">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8">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8">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8">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8">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8">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8">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8">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8">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8">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8">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8">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8">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8">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8">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8">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8">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8">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8">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8">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8">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8">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8">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8">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8">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8">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8">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8">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8">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8">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8">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8">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8">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8">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8">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8">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8">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8">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8">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8">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8">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8">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8">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8">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8">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8">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8">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8">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8">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8">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8">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8">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8">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8">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8">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8">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8">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8">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8">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8">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8">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8">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8">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8">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8">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8">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8">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8">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8">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8">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8">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8">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8">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8">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8">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8">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8">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8">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8">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8">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8">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8">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8">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8">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8">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8">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8">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8">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8">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8">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8">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8">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8">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8">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8">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8">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8">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8">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8">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8">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8">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8">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8">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8">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8">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8">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8">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8">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8">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8">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8">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8">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8">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8">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8">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8">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8">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8">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8">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8">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8">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8">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8">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8">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8">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8">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8">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8">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8">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8">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8">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8">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8">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8">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8">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8">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8">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8">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8">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8">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8">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8">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8">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8">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8">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8">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8">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8">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8">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8">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8">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8">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8">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8">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8">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8">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8">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8">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8">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8">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8">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8">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8">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8">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8">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8">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8">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8">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8">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8">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8">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8">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8">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8">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8">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8">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8">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8">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8">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8">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8">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8">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8">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8">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8">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8">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8">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8">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8">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8">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8">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8">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8">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8">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8">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8">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8">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8">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8">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8">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8">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8">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8">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8">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8">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8">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8">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8">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8">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8">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8">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8">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8">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8">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8">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8">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8">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8">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8">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8">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8">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8">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8">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8">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8">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8">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8">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8">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8">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8">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8">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8">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8">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8">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8">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8">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8">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8">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8">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8">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8">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8">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8">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8">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8">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8">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8">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8">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8">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8">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8">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8">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8">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8">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8">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8">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8">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8">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8">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8">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8">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8">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8">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8">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8">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8">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8">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8">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8">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8">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8">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8">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8">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8">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8">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8">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8">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8">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8">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8">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8">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8">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8">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8">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8">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8">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8">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8">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8">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8">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8">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8">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8">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8">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8">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8">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8">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8">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8">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8">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8">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8">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8">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8">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8">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8">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8">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8">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8">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8">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8">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8">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8">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8">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8">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8">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8">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8">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8">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8">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8">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8">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8">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8">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8">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8">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8">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8">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8">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8">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8">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8">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8">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8">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8">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8">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8">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8">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8">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8">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8">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8">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8">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8">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8">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8">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8">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8">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8">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8">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8">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8">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8">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8">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8">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8">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8">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8">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8">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8">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8">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8">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8">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8">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8">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8">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8">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8">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8">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8">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8">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8">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8">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8">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8">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8">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8">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8">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8">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8">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8">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8">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8">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8">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8">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8">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8">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8">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8">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8">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8">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8">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8">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8">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8">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8">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8">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8">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8">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8">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8">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8">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8">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8">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8">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8">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8">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8">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8">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8">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8">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8">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8">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8">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8">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8">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8">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8">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8">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8">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8">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8">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8">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8">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8">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8">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8">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8">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8">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8">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8">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8">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8">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8">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8">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8">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8">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8">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8">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8">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8">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8">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8">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8">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8">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8">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8">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8">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8">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8">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8">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8">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8">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8">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8">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8">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8">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8">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8">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8">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8">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8">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8">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8">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8">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8">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8">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8">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8">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8">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8">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8">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8">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8">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8">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8">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8">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8">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8">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8">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8">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8">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8">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8">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8">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8">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8">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8">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8">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8">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8">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8">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8">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8">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8">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8">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8">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8">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8">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8">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8">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8">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8">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8">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8">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8">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8">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8">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8">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8">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8">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8">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8">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8">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8">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8">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8">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8">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8">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8">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8">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8">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8">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8">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8">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8">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8">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8">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8">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8">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8">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8">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8">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8">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8">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8">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8">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8">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8">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8">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8">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8">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8">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8">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8">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8">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8">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8">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8">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8">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8">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8">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8">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8">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8">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8">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8">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8">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8">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8">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8">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8">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8">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8">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8">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8">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8">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8">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8">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8">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8">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8">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8">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8">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8">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8">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8">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8">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8">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8">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8">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8">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8">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8">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8">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8">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8">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8">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8">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8">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8">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8">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8">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8">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8">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8">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8">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8">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8">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8">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8">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8">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8">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8">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8">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8">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8">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8">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8">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8">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8">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8">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8">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8">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8">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8">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8">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8">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8">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8">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8">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8">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8">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8">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8">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8">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8">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8">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8">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8">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8">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8">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8">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8">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8">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8">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8">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8">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8">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8">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8">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8">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8">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8">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8">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8">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8">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8">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8">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8">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8">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8">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8">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8">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8">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8">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8">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8">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8">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8">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8">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8">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8">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8">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8">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8">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8">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8">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8">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8">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8">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8">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8">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8">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8">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8">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8">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8">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8">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8">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8">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8">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8">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8">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8">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8">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8">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8">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8">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8">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8">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8">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8">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8">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8">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8">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8">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8">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8">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8">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8">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8">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8">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8">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8">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8">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8">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8">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8">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8">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8">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8">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8">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8">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8">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8">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8">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8">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8">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8">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8">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8">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8">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8">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8">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8">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8">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8">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8">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8">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8">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8">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8">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8">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8">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8">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8">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8">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8">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8">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8">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8">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8">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8">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8">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8">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8">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8">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8">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8">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8">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8">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8">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8">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8">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8">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8">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8">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8">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8">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8">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8">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8">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8">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8">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8">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8">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8">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8">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8">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8">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8">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8">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8">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8">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8">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8">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8">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8">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8">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8">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8">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8">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8">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8">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8">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8">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8">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8">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8">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8">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8">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8">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8">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8">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8">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8">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8">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8">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8">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8">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8">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8">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8">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8">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8">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8">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8">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8">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8">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8">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8">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8">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8">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8">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8">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8">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8">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8">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8">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8">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8">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8">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8">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8">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8">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8">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8">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8">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8">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8">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8">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8">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8">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8">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8">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8">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8">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8">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8">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8">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8">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8">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8">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8">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8">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8">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8">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8">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8">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8">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8">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8">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8">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8">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8">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8">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8">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8">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8">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8">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8">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8">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8">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8">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8">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8">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8">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8">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8">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8">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8">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8">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8">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8">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8">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8">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8">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8">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8">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8">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8">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8">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8">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8">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8">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8">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8">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8">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8">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8">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8">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8">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8">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8">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8">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8">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8">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8">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8">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8">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8">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8">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8">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8">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8">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8">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8">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8">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8">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8">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8">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8">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8">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8">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8">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8">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8">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8">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8">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8">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8">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8">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8">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8">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8">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8">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8">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8">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8">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8">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8">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8">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8">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8">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8">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8">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8">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8">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8">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8">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8">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8">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8">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8">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8">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8">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8">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8">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8">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8">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8">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8">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8">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8">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8">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8">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8">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8">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8">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8">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8">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8">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8">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8">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8">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8">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8">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8">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8">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8">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8">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8">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8">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8">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8">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8">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8">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8">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8">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8">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8">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8">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8">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8">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8">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8">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8">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8">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8">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8">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8">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8">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8">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8">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8">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8">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8">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8">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8">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8">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8">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8">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8">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8">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8">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8">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8">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8">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8">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8">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8">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8">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8">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8">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8">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8">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8">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8">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8">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8">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8">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8">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8">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8">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8">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1686</v>
      </c>
      <c r="C3" s="5"/>
      <c r="D3" s="5"/>
      <c r="E3" s="5"/>
      <c r="F3" s="5"/>
      <c r="G3" s="5"/>
      <c r="H3" s="5"/>
      <c r="I3" s="5"/>
      <c r="J3" s="5"/>
      <c r="K3" s="5"/>
      <c r="L3" s="5"/>
      <c r="M3" s="5"/>
      <c r="N3" s="5"/>
      <c r="O3" s="5"/>
      <c r="P3" s="5"/>
      <c r="Q3" s="5"/>
    </row>
    <row r="4" spans="1:17">
      <c r="B4" s="24"/>
    </row>
    <row r="5" spans="1:17">
      <c r="B5" s="24" t="s">
        <v>1685</v>
      </c>
    </row>
    <row r="6" spans="1:17">
      <c r="B6" s="24"/>
    </row>
    <row r="7" spans="1:17">
      <c r="B7" t="s">
        <v>1687</v>
      </c>
    </row>
    <row r="9" spans="1:17">
      <c r="A9" s="9" t="s">
        <v>1639</v>
      </c>
      <c r="B9" s="25" t="s">
        <v>1683</v>
      </c>
    </row>
    <row r="10" spans="1:17">
      <c r="A10" s="9" t="s">
        <v>1641</v>
      </c>
      <c r="B10" s="25" t="s">
        <v>1684</v>
      </c>
    </row>
    <row r="11" spans="1:17">
      <c r="A11" s="9" t="s">
        <v>1647</v>
      </c>
      <c r="B11" s="25" t="s">
        <v>1689</v>
      </c>
    </row>
    <row r="12" spans="1:17">
      <c r="A12" s="9" t="s">
        <v>1648</v>
      </c>
      <c r="B12" s="25" t="s">
        <v>1690</v>
      </c>
    </row>
    <row r="13" spans="1:17">
      <c r="A13" s="9" t="s">
        <v>1649</v>
      </c>
      <c r="B13" s="25" t="s">
        <v>1691</v>
      </c>
    </row>
    <row r="14" spans="1:17">
      <c r="A14" s="9" t="s">
        <v>1650</v>
      </c>
      <c r="B14" s="25" t="s">
        <v>1692</v>
      </c>
    </row>
    <row r="15" spans="1:17">
      <c r="A15" s="9" t="s">
        <v>1651</v>
      </c>
      <c r="B15" s="25" t="s">
        <v>20</v>
      </c>
      <c r="C15" t="s">
        <v>1585</v>
      </c>
    </row>
    <row r="16" spans="1:17">
      <c r="A16" s="9" t="s">
        <v>1652</v>
      </c>
      <c r="B16" s="41" t="s">
        <v>1694</v>
      </c>
    </row>
    <row r="17" spans="1:2">
      <c r="A17" s="9" t="s">
        <v>1653</v>
      </c>
      <c r="B17" s="41" t="s">
        <v>1695</v>
      </c>
    </row>
    <row r="18" spans="1:2">
      <c r="A18" s="9" t="s">
        <v>1679</v>
      </c>
      <c r="B18" s="25" t="s">
        <v>1696</v>
      </c>
    </row>
    <row r="19" spans="1:2">
      <c r="A19" s="9" t="s">
        <v>1680</v>
      </c>
      <c r="B19" s="25" t="s">
        <v>1697</v>
      </c>
    </row>
    <row r="20" spans="1:2">
      <c r="A20" s="9" t="s">
        <v>1681</v>
      </c>
      <c r="B20" s="25" t="s">
        <v>1678</v>
      </c>
    </row>
    <row r="21" spans="1:2">
      <c r="A21" s="9" t="s">
        <v>1682</v>
      </c>
      <c r="B21" s="25" t="s">
        <v>1688</v>
      </c>
    </row>
    <row r="23" spans="1:2">
      <c r="B23" s="25" t="s">
        <v>1702</v>
      </c>
    </row>
    <row r="24" spans="1:2">
      <c r="A24" s="9" t="s">
        <v>1639</v>
      </c>
      <c r="B24" s="25" t="s">
        <v>1703</v>
      </c>
    </row>
    <row r="25" spans="1:2">
      <c r="B25" t="s">
        <v>1701</v>
      </c>
    </row>
    <row r="45" spans="2:2">
      <c r="B45" t="s">
        <v>1709</v>
      </c>
    </row>
    <row r="46" spans="2:2">
      <c r="B46" s="34" t="s">
        <v>1710</v>
      </c>
    </row>
    <row r="49" spans="2:3">
      <c r="B49" s="95" t="s">
        <v>2037</v>
      </c>
    </row>
    <row r="50" spans="2:3">
      <c r="B50" s="34" t="s">
        <v>2038</v>
      </c>
    </row>
    <row r="51" spans="2:3">
      <c r="B51" s="94"/>
    </row>
    <row r="52" spans="2:3">
      <c r="B52" s="34" t="s">
        <v>2039</v>
      </c>
    </row>
    <row r="53" spans="2:3">
      <c r="B53" s="34" t="s">
        <v>2040</v>
      </c>
    </row>
    <row r="54" spans="2:3">
      <c r="B54" s="34"/>
    </row>
    <row r="55" spans="2:3">
      <c r="B55" s="58" t="s">
        <v>1843</v>
      </c>
      <c r="C55" s="59" t="s">
        <v>1891</v>
      </c>
    </row>
    <row r="56" spans="2:3">
      <c r="B56" s="60" t="s">
        <v>2044</v>
      </c>
      <c r="C56" s="60">
        <v>512</v>
      </c>
    </row>
    <row r="57" spans="2:3">
      <c r="B57" s="60" t="s">
        <v>2045</v>
      </c>
      <c r="C57" s="60">
        <v>472</v>
      </c>
    </row>
    <row r="58" spans="2:3">
      <c r="B58" s="60" t="s">
        <v>2046</v>
      </c>
      <c r="C58" s="60">
        <v>486</v>
      </c>
    </row>
    <row r="59" spans="2:3">
      <c r="B59" s="59" t="s">
        <v>1622</v>
      </c>
      <c r="C59" s="60">
        <v>1470</v>
      </c>
    </row>
    <row r="62" spans="2:3">
      <c r="B62" s="34"/>
    </row>
    <row r="63" spans="2:3">
      <c r="B63" s="34"/>
    </row>
    <row r="64" spans="2:3">
      <c r="B64" s="34" t="s">
        <v>2041</v>
      </c>
    </row>
    <row r="65" spans="2:2">
      <c r="B65" s="34" t="s">
        <v>2042</v>
      </c>
    </row>
    <row r="66" spans="2:2">
      <c r="B66" s="34" t="s">
        <v>2043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7" t="s">
        <v>0</v>
      </c>
      <c r="B1" s="38" t="s">
        <v>1</v>
      </c>
      <c r="C1" s="38" t="s">
        <v>2</v>
      </c>
      <c r="D1" s="38" t="s">
        <v>4</v>
      </c>
      <c r="E1" s="38" t="s">
        <v>5</v>
      </c>
      <c r="F1" s="38" t="s">
        <v>8</v>
      </c>
      <c r="G1" s="38" t="s">
        <v>9</v>
      </c>
      <c r="H1" s="38" t="s">
        <v>10</v>
      </c>
      <c r="I1" s="38" t="s">
        <v>11</v>
      </c>
      <c r="J1" s="38" t="s">
        <v>13</v>
      </c>
      <c r="K1" s="38" t="s">
        <v>16</v>
      </c>
      <c r="L1" s="38" t="s">
        <v>21</v>
      </c>
      <c r="M1" s="38" t="s">
        <v>22</v>
      </c>
      <c r="N1" s="38" t="s">
        <v>23</v>
      </c>
      <c r="O1" s="38" t="s">
        <v>25</v>
      </c>
      <c r="P1" s="38" t="s">
        <v>26</v>
      </c>
      <c r="Q1" s="38" t="s">
        <v>27</v>
      </c>
      <c r="R1" s="38" t="s">
        <v>29</v>
      </c>
      <c r="S1" s="38" t="s">
        <v>30</v>
      </c>
      <c r="T1" s="38" t="s">
        <v>31</v>
      </c>
      <c r="U1" s="38" t="s">
        <v>32</v>
      </c>
      <c r="V1" s="38" t="s">
        <v>33</v>
      </c>
      <c r="W1" s="38" t="s">
        <v>34</v>
      </c>
      <c r="X1" s="38" t="s">
        <v>35</v>
      </c>
      <c r="Y1" s="38" t="s">
        <v>37</v>
      </c>
      <c r="Z1" s="38" t="s">
        <v>38</v>
      </c>
      <c r="AA1" s="38" t="s">
        <v>39</v>
      </c>
      <c r="AB1" s="38" t="s">
        <v>40</v>
      </c>
      <c r="AC1" s="38" t="s">
        <v>41</v>
      </c>
      <c r="AD1" s="39" t="s">
        <v>28</v>
      </c>
      <c r="AE1" s="38" t="s">
        <v>42</v>
      </c>
      <c r="AF1" s="40"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4">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4">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4">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4">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4">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4">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4">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4">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4">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4">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4">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4">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4">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4">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4">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4">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4">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4">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4">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4">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4">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4">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4">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4">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4">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4">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4">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4">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4">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4">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4">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4">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4">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4">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4">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4">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4">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4">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4">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4">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4">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4">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4">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4">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4">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4">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4">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4">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4">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4">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4">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4">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4">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4">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4">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4">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4">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4">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4">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4">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4">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4">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4">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4">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4">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4">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4">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4">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4">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4">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4">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4">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4">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4">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4">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4">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4">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4">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4">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4">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4">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4">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4">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4">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4">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4">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4">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4">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4">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4">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4">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4">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4">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4">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4">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4">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4">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4">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4">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4">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4">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4">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4">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4">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4">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4">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4">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4">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4">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4">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4">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4">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4">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4">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4">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4">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4">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4">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4">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4">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4">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4">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4">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4">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4">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4">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4">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4">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4">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4">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4">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4">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4">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4">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4">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4">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4">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4">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4">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4">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4">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4">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4">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4">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4">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4">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4">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4">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4">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4">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4">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4">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4">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4">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4">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4">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4">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4">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4">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4">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4">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4">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4">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4">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4">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4">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4">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4">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4">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4">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4">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4">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4">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4">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4">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4">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4">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4">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4">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4">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4">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4">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4">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4">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4">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4">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4">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4">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4">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4">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4">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4">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4">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4">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4">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4">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4">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4">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4">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4">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4">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4">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4">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4">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4">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4">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4">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4">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4">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4">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4">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4">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4">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4">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4">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4">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4">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4">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4">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4">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4">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4">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4">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4">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4">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4">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4">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4">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4">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4">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4">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4">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4">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4">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4">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4">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4">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4">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4">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4">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4">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4">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4">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4">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4">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4">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4">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4">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4">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4">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4">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4">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4">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4">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4">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4">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4">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4">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4">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4">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4">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4">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4">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4">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4">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4">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4">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4">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4">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4">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4">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4">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4">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4">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4">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4">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4">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4">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4">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4">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4">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4">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4">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4">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4">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4">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4">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4">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4">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4">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4">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4">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4">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4">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4">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4">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4">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4">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4">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4">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4">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4">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4">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4">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4">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4">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4">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4">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4">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4">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4">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4">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4">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4">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4">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4">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4">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4">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4">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4">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4">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4">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4">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4">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4">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4">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4">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4">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4">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4">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4">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4">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4">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4">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4">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4">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4">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4">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4">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4">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4">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4">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4">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4">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4">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4">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4">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4">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4">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4">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4">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4">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4">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4">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4">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4">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4">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4">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4">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4">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4">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4">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4">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4">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4">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4">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4">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4">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4">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4">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4">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4">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4">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4">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4">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4">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4">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4">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4">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4">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4">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4">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4">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4">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4">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4">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4">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4">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4">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4">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4">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4">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4">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4">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4">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4">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4">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4">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4">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4">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4">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4">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4">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4">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4">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4">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4">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4">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4">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4">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4">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4">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4">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4">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4">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4">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4">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4">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4">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4">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4">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4">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4">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4">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4">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4">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4">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4">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4">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4">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4">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4">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4">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4">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4">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4">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4">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4">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4">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4">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4">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4">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4">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4">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4">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4">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4">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4">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4">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4">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4">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4">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4">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4">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4">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4">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4">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4">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4">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4">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4">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4">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4">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4">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4">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4">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4">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4">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4">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4">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4">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4">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4">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4">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4">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4">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4">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4">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4">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4">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4">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4">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4">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4">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4">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4">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4">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4">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4">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4">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4">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4">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4">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4">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4">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4">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4">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4">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4">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4">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4">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4">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4">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4">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4">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4">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4">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4">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4">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4">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4">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4">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4">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4">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4">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4">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4">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4">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4">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4">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4">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4">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4">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4">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4">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4">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4">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4">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4">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4">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4">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4">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4">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4">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4">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4">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4">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4">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4">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4">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4">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4">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4">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4">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4">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4">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4">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4">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4">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4">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4">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4">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4">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4">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4">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4">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4">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4">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4">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4">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4">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4">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4">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4">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4">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4">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4">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4">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4">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4">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4">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4">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4">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4">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4">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4">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4">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4">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4">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4">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4">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4">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4">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4">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4">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4">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4">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4">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4">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4">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4">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4">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4">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4">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4">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4">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4">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4">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4">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4">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4">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4">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4">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4">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4">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4">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4">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4">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4">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4">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4">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4">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4">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4">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4">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4">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4">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4">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4">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4">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4">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4">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4">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4">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4">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4">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4">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4">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4">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4">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4">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4">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4">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4">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4">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4">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4">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4">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4">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4">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4">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4">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4">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4">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4">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4">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4">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4">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4">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4">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4">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4">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4">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4">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4">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4">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4">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4">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4">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4">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4">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4">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4">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4">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4">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4">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4">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4">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4">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4">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4">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4">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4">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4">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4">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4">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4">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4">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4">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4">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4">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4">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4">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4">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4">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4">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4">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4">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4">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4">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4">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4">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4">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4">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4">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4">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4">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4">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4">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4">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4">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4">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4">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4">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4">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4">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4">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4">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4">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4">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4">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4">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4">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4">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4">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4">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4">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4">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4">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4">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4">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4">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4">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4">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4">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4">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4">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4">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4">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4">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4">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4">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4">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4">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4">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4">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4">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4">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4">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4">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4">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4">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4">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4">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4">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4">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4">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4">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4">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4">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4">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4">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4">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4">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4">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4">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4">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4">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4">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4">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4">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4">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4">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4">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4">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4">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4">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4">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4">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4">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4">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4">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4">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4">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4">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4">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4">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4">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4">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4">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4">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4">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4">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4">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4">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4">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4">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4">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4">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4">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4">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4">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4">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4">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4">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4">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4">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4">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4">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4">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4">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4">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4">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4">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4">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4">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4">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4">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4">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4">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4">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4">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4">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4">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4">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4">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4">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4">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4">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4">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4">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4">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4">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4">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4">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4">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4">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4">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4">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4">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4">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4">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4">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4">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4">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4">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4">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4">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4">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4">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4">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4">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4">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4">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4">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4">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4">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4">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4">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4">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4">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4">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4">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4">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4">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4">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4">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4">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4">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4">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4">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4">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4">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4">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4">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4">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4">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4">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4">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4">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4">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4">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4">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4">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4">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4">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4">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4">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4">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4">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4">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4">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4">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4">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4">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4">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4">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4">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4">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4">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4">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4">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4">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4">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4">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4">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4">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4">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4">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4">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4">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4">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4">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4">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4">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4">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4">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4">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4">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4">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4">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4">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4">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4">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4">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4">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4">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4">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4">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4">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4">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4">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4">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4">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4">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4">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4">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4">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4">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4">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4">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4">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4">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4">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4">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4">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4">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4">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4">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4">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4">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4">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4">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4">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4">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4">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4">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4">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4">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4">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4">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4">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4">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4">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4">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4">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4">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4">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4">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4">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4">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4">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4">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4">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4">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4">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4">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4">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4">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4">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4">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4">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4">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4">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4">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4">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4">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4">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4">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4">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4">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4">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4">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4">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4">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4">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4">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4">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4">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4">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4">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4">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4">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4">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4">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4">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4">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4">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4">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4">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4">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4">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4">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4">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4">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4">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4">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4">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4">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4">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4">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4">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4">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4">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4">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4">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4">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4">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4">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4">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4">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4">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4">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4">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4">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4">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4">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4">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4">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4">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4">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4">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4">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4">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4">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4">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4">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4">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4">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4">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4">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4">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4">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4">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4">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4">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4">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4">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4">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4">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4">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4">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4">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4">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4">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4">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4">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4">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4">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4">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4">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4">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4">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4">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4">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4">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4">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4">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4">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4">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4">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4">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4">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4">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4">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4">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4">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4">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4">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4">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4">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4">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4">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4">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4">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4">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4">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4">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4">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4">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4">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4">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4">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4">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4">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4">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4">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4">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4">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4">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4">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4">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4">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4">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4">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4">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4">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4">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4">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4">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4">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4">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4">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4">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4">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4">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4">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4">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4">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4">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4">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4">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4">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4">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4">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4">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4">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4">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4">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4">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4">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4">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4">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4">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4">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4">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4">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4">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4">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4">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4">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4">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4">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4">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4">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4">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4">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4">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4">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4">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4">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4">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4">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4">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4">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4">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4">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4">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4">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4">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4">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4">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4">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4">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4">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4">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4">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4">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4">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4">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4">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4">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4">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4">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4">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4">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4">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4">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4">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4">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4">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4">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4">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4">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4">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4">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4">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4">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4">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4">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4">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4">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4">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4">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4">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4">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4">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4">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4">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4">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4">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4">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4">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4">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4">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4">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4">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4">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4">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4">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4">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4">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4">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4">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4">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4">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4">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4">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4">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4">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4">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4">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4">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4">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4">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4">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4">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4">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4">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4">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4">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4">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4">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4">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4">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4">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4">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4">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4">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4">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4">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4">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4">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4">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4">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4">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4">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4">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4">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4">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4">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4">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4">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4">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4">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4">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4">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4">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4">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4">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4">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4">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4">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4">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4">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4">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4">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4">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4">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4">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4">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4">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4">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4">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4">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4">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4">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4">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4">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4">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4">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4">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4">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4">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4">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4">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4">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4">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4">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4">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4">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4">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4">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4">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4">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4">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4">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4">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4">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4">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4">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4">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4">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4">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4">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4">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4">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4">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4">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4">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4">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4">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4">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4">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4">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4">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4">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4">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4">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4">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4">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4">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4">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4">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4">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4">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4">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4">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4">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4">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4">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4">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4">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4">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4">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4">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4">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4">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4">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4">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4">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4">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4">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4">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4">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4">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4">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4">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4">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4">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4">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4">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4">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4">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4">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4">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4">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4">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4">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4">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4">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4">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4">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4">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4">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4">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4">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4">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4">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4">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4">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4">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4">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4">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4">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4">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4">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4">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4">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4">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4">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4">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4">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4">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4">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4">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4">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4">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4">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4">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4">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4">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4">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4">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4">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4">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4">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4">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4">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4">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4">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4">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4">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4">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4">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4">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4">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4">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4">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4">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4">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4">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4">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4">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4">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4">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4">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4">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4">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4">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4">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4">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4">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4">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4">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4">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4">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4">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4">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4">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4">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4">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4">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4">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4">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4">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4">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4">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4">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4">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4">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4">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4">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4">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4">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4">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4">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4">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4">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4">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4">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4">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4">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4">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4">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4">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4">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4">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4">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4">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4">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4">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4">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4">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4">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4">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4">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4">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4">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4">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2024-11-04T12:39:04Z</dcterms:modified>
</cp:coreProperties>
</file>