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numericos\desafio3-2dotem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2" i="1" s="1"/>
  <c r="N25" i="1"/>
  <c r="L21" i="1"/>
  <c r="L22" i="1"/>
  <c r="L23" i="1" s="1"/>
  <c r="L27" i="1" s="1"/>
  <c r="L25" i="1"/>
  <c r="F25" i="1"/>
  <c r="G25" i="1"/>
  <c r="H25" i="1"/>
  <c r="I25" i="1"/>
  <c r="I29" i="1" s="1"/>
  <c r="J25" i="1"/>
  <c r="K25" i="1"/>
  <c r="F26" i="1"/>
  <c r="G26" i="1"/>
  <c r="H26" i="1"/>
  <c r="I26" i="1"/>
  <c r="J26" i="1"/>
  <c r="K26" i="1"/>
  <c r="F27" i="1"/>
  <c r="G27" i="1"/>
  <c r="H27" i="1"/>
  <c r="H29" i="1" s="1"/>
  <c r="I27" i="1"/>
  <c r="J27" i="1"/>
  <c r="K27" i="1"/>
  <c r="F29" i="1"/>
  <c r="G29" i="1"/>
  <c r="J29" i="1"/>
  <c r="K29" i="1"/>
  <c r="E29" i="1"/>
  <c r="E26" i="1"/>
  <c r="E27" i="1"/>
  <c r="E25" i="1"/>
  <c r="F21" i="1"/>
  <c r="F22" i="1"/>
  <c r="F23" i="1" s="1"/>
  <c r="E23" i="1"/>
  <c r="E22" i="1"/>
  <c r="E21" i="1"/>
  <c r="G14" i="1"/>
  <c r="E14" i="1"/>
  <c r="D14" i="1"/>
  <c r="D18" i="1" s="1"/>
  <c r="G13" i="1"/>
  <c r="F13" i="1"/>
  <c r="D13" i="1"/>
  <c r="D17" i="1" s="1"/>
  <c r="G12" i="1"/>
  <c r="F12" i="1"/>
  <c r="D16" i="1" s="1"/>
  <c r="F18" i="1" s="1"/>
  <c r="E12" i="1"/>
  <c r="N26" i="1" l="1"/>
  <c r="N29" i="1" s="1"/>
  <c r="N23" i="1"/>
  <c r="N27" i="1" s="1"/>
  <c r="M21" i="1"/>
  <c r="L26" i="1"/>
  <c r="L29" i="1" s="1"/>
  <c r="G21" i="1"/>
  <c r="M22" i="1" l="1"/>
  <c r="M26" i="1" s="1"/>
  <c r="M25" i="1"/>
  <c r="G22" i="1"/>
  <c r="G23" i="1" s="1"/>
  <c r="M23" i="1" l="1"/>
  <c r="M27" i="1" s="1"/>
  <c r="M29" i="1" s="1"/>
  <c r="H21" i="1"/>
  <c r="H22" i="1" l="1"/>
  <c r="H23" i="1"/>
  <c r="I21" i="1" l="1"/>
  <c r="I22" i="1" l="1"/>
  <c r="I23" i="1" s="1"/>
  <c r="J21" i="1" l="1"/>
  <c r="J22" i="1" l="1"/>
  <c r="J23" i="1" l="1"/>
  <c r="K21" i="1" s="1"/>
  <c r="K22" i="1" l="1"/>
  <c r="K23" i="1" s="1"/>
</calcChain>
</file>

<file path=xl/sharedStrings.xml><?xml version="1.0" encoding="utf-8"?>
<sst xmlns="http://schemas.openxmlformats.org/spreadsheetml/2006/main" count="21" uniqueCount="18">
  <si>
    <t>a</t>
  </si>
  <si>
    <t>b</t>
  </si>
  <si>
    <t>c 1</t>
  </si>
  <si>
    <t>c2</t>
  </si>
  <si>
    <t>c3</t>
  </si>
  <si>
    <t>arena</t>
  </si>
  <si>
    <t>fino</t>
  </si>
  <si>
    <t>grueso</t>
  </si>
  <si>
    <t>creando matriz M</t>
  </si>
  <si>
    <t>c</t>
  </si>
  <si>
    <t>x1</t>
  </si>
  <si>
    <t>x2</t>
  </si>
  <si>
    <t>x3</t>
  </si>
  <si>
    <t>alfa 1</t>
  </si>
  <si>
    <t>alfa 2</t>
  </si>
  <si>
    <t>alfa 3</t>
  </si>
  <si>
    <t>alfa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</si>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</sst>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9"/>
  <sheetViews>
    <sheetView tabSelected="1" workbookViewId="0">
      <selection activeCell="M16" sqref="M16"/>
    </sheetView>
  </sheetViews>
  <sheetFormatPr baseColWidth="10" defaultRowHeight="14.5" x14ac:dyDescent="0.35"/>
  <sheetData>
    <row r="4" spans="3:7" x14ac:dyDescent="0.35">
      <c r="C4" s="3"/>
      <c r="D4" s="4" t="s">
        <v>0</v>
      </c>
      <c r="E4" s="4"/>
      <c r="F4" s="4"/>
      <c r="G4" s="3" t="s">
        <v>1</v>
      </c>
    </row>
    <row r="5" spans="3:7" x14ac:dyDescent="0.35">
      <c r="C5" s="3"/>
      <c r="D5" s="3" t="s">
        <v>2</v>
      </c>
      <c r="E5" s="3" t="s">
        <v>3</v>
      </c>
      <c r="F5" s="3" t="s">
        <v>4</v>
      </c>
      <c r="G5" s="3"/>
    </row>
    <row r="6" spans="3:7" x14ac:dyDescent="0.35">
      <c r="C6" s="3" t="s">
        <v>5</v>
      </c>
      <c r="D6" s="5">
        <v>52</v>
      </c>
      <c r="E6" s="5">
        <v>20</v>
      </c>
      <c r="F6" s="5">
        <v>25</v>
      </c>
      <c r="G6" s="3">
        <v>4800</v>
      </c>
    </row>
    <row r="7" spans="3:7" x14ac:dyDescent="0.35">
      <c r="C7" s="3" t="s">
        <v>6</v>
      </c>
      <c r="D7" s="5">
        <v>30</v>
      </c>
      <c r="E7" s="5">
        <v>50</v>
      </c>
      <c r="F7" s="5">
        <v>20</v>
      </c>
      <c r="G7" s="3">
        <v>5810</v>
      </c>
    </row>
    <row r="8" spans="3:7" x14ac:dyDescent="0.35">
      <c r="C8" s="3" t="s">
        <v>7</v>
      </c>
      <c r="D8" s="5">
        <v>18</v>
      </c>
      <c r="E8" s="5">
        <v>30</v>
      </c>
      <c r="F8" s="5">
        <v>55</v>
      </c>
      <c r="G8" s="3">
        <v>5690</v>
      </c>
    </row>
    <row r="10" spans="3:7" x14ac:dyDescent="0.35">
      <c r="C10" s="1" t="s">
        <v>8</v>
      </c>
      <c r="D10" s="1"/>
      <c r="E10" s="1"/>
      <c r="G10" t="s">
        <v>9</v>
      </c>
    </row>
    <row r="12" spans="3:7" x14ac:dyDescent="0.35">
      <c r="C12" t="s">
        <v>10</v>
      </c>
      <c r="D12" s="2">
        <v>0</v>
      </c>
      <c r="E12" s="2">
        <f>-E6/52</f>
        <v>-0.38461538461538464</v>
      </c>
      <c r="F12" s="2">
        <f>-F6/52</f>
        <v>-0.48076923076923078</v>
      </c>
      <c r="G12">
        <f>+G6/52</f>
        <v>92.307692307692307</v>
      </c>
    </row>
    <row r="13" spans="3:7" x14ac:dyDescent="0.35">
      <c r="C13" t="s">
        <v>11</v>
      </c>
      <c r="D13" s="2">
        <f>-D7/50</f>
        <v>-0.6</v>
      </c>
      <c r="E13" s="2">
        <v>0</v>
      </c>
      <c r="F13" s="2">
        <f>-F7/50</f>
        <v>-0.4</v>
      </c>
      <c r="G13">
        <f>G7/50</f>
        <v>116.2</v>
      </c>
    </row>
    <row r="14" spans="3:7" x14ac:dyDescent="0.35">
      <c r="C14" t="s">
        <v>12</v>
      </c>
      <c r="D14" s="2">
        <f>-D8/55</f>
        <v>-0.32727272727272727</v>
      </c>
      <c r="E14" s="2">
        <f>-E8/55</f>
        <v>-0.54545454545454541</v>
      </c>
      <c r="F14" s="2">
        <v>0</v>
      </c>
      <c r="G14">
        <f>+G8/55</f>
        <v>103.45454545454545</v>
      </c>
    </row>
    <row r="16" spans="3:7" x14ac:dyDescent="0.35">
      <c r="C16" t="s">
        <v>13</v>
      </c>
      <c r="D16">
        <f>+ABS(E12)+ABS(F12)</f>
        <v>0.86538461538461542</v>
      </c>
    </row>
    <row r="17" spans="3:14" x14ac:dyDescent="0.35">
      <c r="C17" t="s">
        <v>14</v>
      </c>
      <c r="D17">
        <f>+ABS(D13)+ABS(F13)</f>
        <v>1</v>
      </c>
      <c r="F17" t="s">
        <v>16</v>
      </c>
    </row>
    <row r="18" spans="3:14" x14ac:dyDescent="0.35">
      <c r="C18" t="s">
        <v>15</v>
      </c>
      <c r="D18">
        <f>+ABS(D14)+ABS(E14)</f>
        <v>0.87272727272727268</v>
      </c>
      <c r="F18">
        <f>+MAX(D16:D18)</f>
        <v>1</v>
      </c>
    </row>
    <row r="20" spans="3:14" x14ac:dyDescent="0.35"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 s="6">
        <v>8</v>
      </c>
      <c r="M20">
        <v>9</v>
      </c>
      <c r="N20">
        <v>10</v>
      </c>
    </row>
    <row r="21" spans="3:14" x14ac:dyDescent="0.35">
      <c r="C21" t="s">
        <v>10</v>
      </c>
      <c r="D21">
        <v>0</v>
      </c>
      <c r="E21">
        <f>+$E$12*D22+$F$12*D23+$G$12</f>
        <v>92.307692307692307</v>
      </c>
      <c r="F21">
        <f t="shared" ref="F21:K21" si="0">+$E$12*E22+$F$12*E23+$G$12</f>
        <v>49.651425497579339</v>
      </c>
      <c r="G21">
        <f t="shared" si="0"/>
        <v>41.769273652651805</v>
      </c>
      <c r="H21">
        <f t="shared" si="0"/>
        <v>40.378301432990725</v>
      </c>
      <c r="I21">
        <f t="shared" si="0"/>
        <v>40.150686585307071</v>
      </c>
      <c r="J21">
        <f t="shared" si="0"/>
        <v>40.118533625588675</v>
      </c>
      <c r="K21">
        <f t="shared" si="0"/>
        <v>40.115558848591476</v>
      </c>
      <c r="L21" s="6">
        <f t="shared" ref="L21:N21" si="1">+$E$12*K22+$F$12*K23+$G$12</f>
        <v>40.115842209617725</v>
      </c>
      <c r="M21">
        <f t="shared" si="1"/>
        <v>40.116119203829356</v>
      </c>
      <c r="N21">
        <f t="shared" si="1"/>
        <v>40.116229293542631</v>
      </c>
    </row>
    <row r="22" spans="3:14" x14ac:dyDescent="0.35">
      <c r="C22" t="s">
        <v>11</v>
      </c>
      <c r="D22">
        <v>0</v>
      </c>
      <c r="E22">
        <f>+$D$13*E21+$F$13*D23+$G$13</f>
        <v>60.815384615384623</v>
      </c>
      <c r="F22">
        <f t="shared" ref="F22:K22" si="2">+$D$13*F21+$F$13*E23+$G$13</f>
        <v>70.380053792361494</v>
      </c>
      <c r="G22">
        <f t="shared" si="2"/>
        <v>71.612088700970901</v>
      </c>
      <c r="H22">
        <f t="shared" si="2"/>
        <v>71.68363431676454</v>
      </c>
      <c r="I22">
        <f t="shared" si="2"/>
        <v>71.653722269155907</v>
      </c>
      <c r="J22">
        <f t="shared" si="2"/>
        <v>71.636690927266471</v>
      </c>
      <c r="K22">
        <f t="shared" si="2"/>
        <v>71.630550749598498</v>
      </c>
      <c r="L22" s="6">
        <f t="shared" ref="L22" si="3">+$D$13*L21+$F$13*K23+$G$13</f>
        <v>71.628651632502837</v>
      </c>
      <c r="M22">
        <f t="shared" ref="M22:N22" si="4">+$D$13*M21+$F$13*L23+$G$13</f>
        <v>71.628108177689327</v>
      </c>
      <c r="N22">
        <f t="shared" si="4"/>
        <v>71.627959812962487</v>
      </c>
    </row>
    <row r="23" spans="3:14" x14ac:dyDescent="0.35">
      <c r="C23" t="s">
        <v>12</v>
      </c>
      <c r="D23">
        <v>0</v>
      </c>
      <c r="E23">
        <f>+$D$14*E21+$E$14*E22+$G$14</f>
        <v>40.072727272727263</v>
      </c>
      <c r="F23">
        <f t="shared" ref="F23:K23" si="5">+$D$14*F21+$E$14*F22+$G$14</f>
        <v>48.815867768595041</v>
      </c>
      <c r="G23">
        <f t="shared" si="5"/>
        <v>50.723462058602557</v>
      </c>
      <c r="H23">
        <f t="shared" si="5"/>
        <v>51.139664449149649</v>
      </c>
      <c r="I23">
        <f t="shared" si="5"/>
        <v>51.230472243450826</v>
      </c>
      <c r="J23">
        <f t="shared" si="5"/>
        <v>51.25028485311654</v>
      </c>
      <c r="K23">
        <f t="shared" si="5"/>
        <v>51.254607604316334</v>
      </c>
      <c r="L23" s="6">
        <f t="shared" ref="L23" si="6">+$D$14*L21+$E$14*L22+$G$14</f>
        <v>51.255550750032654</v>
      </c>
      <c r="M23">
        <f t="shared" ref="M23:N23" si="7">+$D$14*M21+$E$14*M22+$G$14</f>
        <v>51.25575652727985</v>
      </c>
      <c r="N23">
        <f t="shared" si="7"/>
        <v>51.255801424133786</v>
      </c>
    </row>
    <row r="24" spans="3:14" x14ac:dyDescent="0.35">
      <c r="L24" s="6"/>
    </row>
    <row r="25" spans="3:14" x14ac:dyDescent="0.35">
      <c r="D25" t="s">
        <v>17</v>
      </c>
      <c r="E25">
        <f>+ABS(E21)-ABS(D21)</f>
        <v>92.307692307692307</v>
      </c>
      <c r="F25">
        <f t="shared" ref="F25:K25" si="8">+ABS(F21)-ABS(E21)</f>
        <v>-42.656266810112967</v>
      </c>
      <c r="G25">
        <f t="shared" si="8"/>
        <v>-7.8821518449275345</v>
      </c>
      <c r="H25">
        <f t="shared" si="8"/>
        <v>-1.3909722196610801</v>
      </c>
      <c r="I25">
        <f t="shared" si="8"/>
        <v>-0.22761484768365392</v>
      </c>
      <c r="J25">
        <f t="shared" si="8"/>
        <v>-3.215295971839538E-2</v>
      </c>
      <c r="K25">
        <f t="shared" si="8"/>
        <v>-2.9747769971990579E-3</v>
      </c>
      <c r="L25" s="6">
        <f t="shared" ref="L25:N25" si="9">+ABS(L21)-ABS(K21)</f>
        <v>2.8336102624848536E-4</v>
      </c>
      <c r="M25">
        <f t="shared" si="9"/>
        <v>2.7699421163163152E-4</v>
      </c>
      <c r="N25">
        <f t="shared" si="9"/>
        <v>1.1008971327441941E-4</v>
      </c>
    </row>
    <row r="26" spans="3:14" x14ac:dyDescent="0.35">
      <c r="E26">
        <f t="shared" ref="E26:K27" si="10">+ABS(E22)-ABS(D22)</f>
        <v>60.815384615384623</v>
      </c>
      <c r="F26">
        <f t="shared" ref="F26:K26" si="11">+ABS(F22)-ABS(E22)</f>
        <v>9.5646691769768708</v>
      </c>
      <c r="G26">
        <f t="shared" si="11"/>
        <v>1.2320349086094069</v>
      </c>
      <c r="H26">
        <f t="shared" si="11"/>
        <v>7.1545615793638717E-2</v>
      </c>
      <c r="I26">
        <f t="shared" si="11"/>
        <v>-2.9912047608632975E-2</v>
      </c>
      <c r="J26">
        <f t="shared" si="11"/>
        <v>-1.7031341889435225E-2</v>
      </c>
      <c r="K26">
        <f t="shared" si="11"/>
        <v>-6.1401776679730347E-3</v>
      </c>
      <c r="L26" s="6">
        <f t="shared" ref="L26:N26" si="12">+ABS(L22)-ABS(K22)</f>
        <v>-1.8991170956610404E-3</v>
      </c>
      <c r="M26">
        <f t="shared" si="12"/>
        <v>-5.4345481350992486E-4</v>
      </c>
      <c r="N26">
        <f t="shared" si="12"/>
        <v>-1.4836472684010005E-4</v>
      </c>
    </row>
    <row r="27" spans="3:14" x14ac:dyDescent="0.35">
      <c r="E27">
        <f t="shared" si="10"/>
        <v>40.072727272727263</v>
      </c>
      <c r="F27">
        <f t="shared" ref="F27:K27" si="13">+ABS(F23)-ABS(E23)</f>
        <v>8.7431404958677774</v>
      </c>
      <c r="G27">
        <f t="shared" si="13"/>
        <v>1.9075942900075162</v>
      </c>
      <c r="H27">
        <f t="shared" si="13"/>
        <v>0.41620239054709174</v>
      </c>
      <c r="I27">
        <f t="shared" si="13"/>
        <v>9.080779430117758E-2</v>
      </c>
      <c r="J27">
        <f t="shared" si="13"/>
        <v>1.981260966571341E-2</v>
      </c>
      <c r="K27">
        <f t="shared" si="13"/>
        <v>4.3227511997940837E-3</v>
      </c>
      <c r="L27" s="6">
        <f t="shared" ref="L27:N27" si="14">+ABS(L23)-ABS(K23)</f>
        <v>9.4314571632025945E-4</v>
      </c>
      <c r="M27">
        <f t="shared" si="14"/>
        <v>2.0577724719572643E-4</v>
      </c>
      <c r="N27">
        <f t="shared" si="14"/>
        <v>4.4896853935938452E-5</v>
      </c>
    </row>
    <row r="28" spans="3:14" x14ac:dyDescent="0.35">
      <c r="L28" s="6"/>
    </row>
    <row r="29" spans="3:14" x14ac:dyDescent="0.35">
      <c r="E29">
        <f>+MAX(E25:E27)</f>
        <v>92.307692307692307</v>
      </c>
      <c r="F29">
        <f t="shared" ref="F29:K29" si="15">+MAX(F25:F27)</f>
        <v>9.5646691769768708</v>
      </c>
      <c r="G29">
        <f t="shared" si="15"/>
        <v>1.9075942900075162</v>
      </c>
      <c r="H29">
        <f t="shared" si="15"/>
        <v>0.41620239054709174</v>
      </c>
      <c r="I29">
        <f t="shared" si="15"/>
        <v>9.080779430117758E-2</v>
      </c>
      <c r="J29">
        <f t="shared" si="15"/>
        <v>1.981260966571341E-2</v>
      </c>
      <c r="K29">
        <f t="shared" si="15"/>
        <v>4.3227511997940837E-3</v>
      </c>
      <c r="L29" s="6">
        <f t="shared" ref="L29:N29" si="16">+MAX(L25:L27)</f>
        <v>9.4314571632025945E-4</v>
      </c>
      <c r="M29">
        <f t="shared" si="16"/>
        <v>2.7699421163163152E-4</v>
      </c>
      <c r="N29">
        <f t="shared" si="16"/>
        <v>1.1008971327441941E-4</v>
      </c>
    </row>
  </sheetData>
  <mergeCells count="2">
    <mergeCell ref="D4:F4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2024-09-18T00:36:38Z</dcterms:created>
  <dcterms:modified xsi:type="dcterms:W3CDTF">2024-09-18T00:57:43Z</dcterms:modified>
</cp:coreProperties>
</file>