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dipres.sharepoint.com/teams/areamacro/Documentos compartidos/IFP/2024/IFP 4T24/Compilado de Cuadros/"/>
    </mc:Choice>
  </mc:AlternateContent>
  <xr:revisionPtr revIDLastSave="5283" documentId="8_{62E75C05-AC1B-4636-9549-6B3D3E9DD02D}" xr6:coauthVersionLast="47" xr6:coauthVersionMax="47" xr10:uidLastSave="{169496F2-B7A4-407D-8A0C-EB525B41098E}"/>
  <bookViews>
    <workbookView xWindow="-120" yWindow="-120" windowWidth="29040" windowHeight="15840" tabRatio="890" xr2:uid="{6799923E-7823-43CE-A330-572BB6F08A7D}"/>
  </bookViews>
  <sheets>
    <sheet name="Índice" sheetId="136" r:id="rId1"/>
    <sheet name="C I.1.1" sheetId="9" r:id="rId2"/>
    <sheet name="C I.1.2" sheetId="76" r:id="rId3"/>
    <sheet name="C I.2.1" sheetId="4" r:id="rId4"/>
    <sheet name="C I.2.2" sheetId="5" r:id="rId5"/>
    <sheet name="C I.3.1" sheetId="81" r:id="rId6"/>
    <sheet name="C I.3.2" sheetId="13" r:id="rId7"/>
    <sheet name="C I.4.1" sheetId="7" r:id="rId8"/>
    <sheet name="C I.4.2" sheetId="8" r:id="rId9"/>
    <sheet name="C I.5.1" sheetId="14" r:id="rId10"/>
    <sheet name="C I.6.1" sheetId="23" r:id="rId11"/>
    <sheet name="C I.7.1" sheetId="95" r:id="rId12"/>
    <sheet name="C I.7.2" sheetId="24" r:id="rId13"/>
    <sheet name="C I.7.3" sheetId="96" r:id="rId14"/>
    <sheet name="C I.7.4" sheetId="97" r:id="rId15"/>
    <sheet name="C I.8.1" sheetId="26" r:id="rId16"/>
    <sheet name="C II.1.1" sheetId="10" r:id="rId17"/>
    <sheet name="C II.1.2" sheetId="77" r:id="rId18"/>
    <sheet name="C II.2.1" sheetId="1" r:id="rId19"/>
    <sheet name="C II.2.2" sheetId="3" r:id="rId20"/>
    <sheet name="C II.3.1" sheetId="28" r:id="rId21"/>
    <sheet name="C II.3.2" sheetId="29" r:id="rId22"/>
    <sheet name="C II.4.1" sheetId="30" r:id="rId23"/>
    <sheet name="C II.4.2" sheetId="31" r:id="rId24"/>
    <sheet name="C II.5.1" sheetId="32" r:id="rId25"/>
    <sheet name="C II.6.1" sheetId="73" r:id="rId26"/>
    <sheet name="C III.3.1" sheetId="11" r:id="rId27"/>
    <sheet name="C III.3.2" sheetId="78" r:id="rId28"/>
    <sheet name="C III.4.1" sheetId="33" r:id="rId29"/>
    <sheet name="C III.4.2" sheetId="34" r:id="rId30"/>
    <sheet name="C III.4.3" sheetId="35" r:id="rId31"/>
    <sheet name="C III.5.1" sheetId="36" r:id="rId32"/>
    <sheet name="C III.5.2" sheetId="37" r:id="rId33"/>
    <sheet name="C III.6.1" sheetId="38" r:id="rId34"/>
    <sheet name="C III.6.2" sheetId="39" r:id="rId35"/>
    <sheet name="C III.7.1" sheetId="40" r:id="rId36"/>
    <sheet name="C III.8.1" sheetId="74" r:id="rId37"/>
    <sheet name="C III.9.1" sheetId="111" r:id="rId38"/>
    <sheet name="C III.9.2" sheetId="115" r:id="rId39"/>
    <sheet name="C III.9.3" sheetId="116" r:id="rId40"/>
    <sheet name="C III.9.4" sheetId="112" r:id="rId41"/>
    <sheet name="C A.I.1" sheetId="15" r:id="rId42"/>
    <sheet name="C A.I.2" sheetId="16" r:id="rId43"/>
    <sheet name="C A.I.3" sheetId="17" r:id="rId44"/>
    <sheet name="C A.I.4" sheetId="18" r:id="rId45"/>
    <sheet name="C A.I.5" sheetId="19" r:id="rId46"/>
    <sheet name="C A.I.6" sheetId="20" r:id="rId47"/>
    <sheet name="C A.I.7" sheetId="21" r:id="rId48"/>
    <sheet name="C A.I.8" sheetId="22" r:id="rId49"/>
    <sheet name="C A.II.1" sheetId="135" r:id="rId50"/>
    <sheet name="C A.II.2" sheetId="98" r:id="rId51"/>
    <sheet name="C A.II.3" sheetId="99" r:id="rId52"/>
    <sheet name="C A.II.4" sheetId="100" r:id="rId53"/>
    <sheet name="C A.II.5" sheetId="101" r:id="rId54"/>
    <sheet name="C A.II.6" sheetId="102" r:id="rId55"/>
    <sheet name="C A.II.7" sheetId="103" r:id="rId56"/>
    <sheet name="C A.II.8" sheetId="104" r:id="rId57"/>
    <sheet name="C A.II.10" sheetId="106" r:id="rId58"/>
    <sheet name="C A.II.9" sheetId="105" r:id="rId59"/>
    <sheet name="C A.II.11" sheetId="107" r:id="rId60"/>
    <sheet name="C A.II.12" sheetId="108" r:id="rId61"/>
    <sheet name="C A.II.13" sheetId="109" r:id="rId62"/>
    <sheet name="C A.II.14" sheetId="110" r:id="rId63"/>
    <sheet name="C A.III.1" sheetId="43" r:id="rId64"/>
    <sheet name="C A.III.2" sheetId="44" r:id="rId65"/>
    <sheet name="C A.III.3" sheetId="45" r:id="rId66"/>
    <sheet name="C R.1.1" sheetId="138" r:id="rId67"/>
    <sheet name="C R.1.2" sheetId="137" r:id="rId68"/>
    <sheet name="C R.3.1" sheetId="130" r:id="rId69"/>
    <sheet name="C R.3.2" sheetId="131" r:id="rId70"/>
    <sheet name="C R.4.1" sheetId="139" r:id="rId71"/>
    <sheet name="C R.4.2" sheetId="140" r:id="rId72"/>
  </sheets>
  <definedNames>
    <definedName name="__123Graph_A" hidden="1">#REF!</definedName>
    <definedName name="__123Graph_A1" hidden="1">#REF!</definedName>
    <definedName name="__123Graph_ANORMAL" hidden="1">#REF!</definedName>
    <definedName name="__123Graph_B" hidden="1">#REF!</definedName>
    <definedName name="__123Graph_B1" hidden="1">#REF!</definedName>
    <definedName name="__123Graph_B2" hidden="1">#REF!</definedName>
    <definedName name="__123Graph_B3" hidden="1">#REF!</definedName>
    <definedName name="__123Graph_C1" hidden="1">#REF!</definedName>
    <definedName name="__123Graph_C3" hidden="1">#REF!</definedName>
    <definedName name="__123Graph_D" hidden="1">#REF!</definedName>
    <definedName name="__123Graph_D2" hidden="1">#REF!</definedName>
    <definedName name="__123Graph_D3" hidden="1">#REF!</definedName>
    <definedName name="__123Graph_X" hidden="1">#REF!</definedName>
    <definedName name="__123Graph_XNORMAL" hidden="1">#REF!</definedName>
    <definedName name="__C">#REF!</definedName>
    <definedName name="__g1" hidden="1">{#N/A,#N/A,FALSE,"TEC-01";#N/A,#N/A,FALSE,"TEC - 02";#N/A,#N/A,FALSE,"TEC - 03";#N/A,#N/A,FALSE,"TEC - 04";#N/A,#N/A,FALSE,"TEC-07";#N/A,#N/A,FALSE,"TEC-08";#N/A,#N/A,FALSE,"TEC - 09A";#N/A,#N/A,FALSE,"TEC - 09B";#N/A,#N/A,FALSE,"TEC - 09C";#N/A,#N/A,FALSE,"TEC - 10";#N/A,#N/A,FALSE,"TEC-11"}</definedName>
    <definedName name="__SD1" hidden="1">{#N/A,#N/A,FALSE,"TEC-01";#N/A,#N/A,FALSE,"TEC - 02";#N/A,#N/A,FALSE,"TEC - 03";#N/A,#N/A,FALSE,"TEC - 04";#N/A,#N/A,FALSE,"TEC-07";#N/A,#N/A,FALSE,"TEC-08";#N/A,#N/A,FALSE,"TEC - 09A";#N/A,#N/A,FALSE,"TEC - 09B";#N/A,#N/A,FALSE,"TEC - 09C";#N/A,#N/A,FALSE,"TEC - 10";#N/A,#N/A,FALSE,"TEC-11"}</definedName>
    <definedName name="_0012TC">#REF!</definedName>
    <definedName name="_0106TC">#REF!</definedName>
    <definedName name="_0112TC">#REF!</definedName>
    <definedName name="_1" hidden="1">#REF!</definedName>
    <definedName name="_1__123Graph_ACHART_1" hidden="1">#REF!</definedName>
    <definedName name="_10__123Graph_BCHART_4" hidden="1">#REF!</definedName>
    <definedName name="_11__123Graph_BCHART_5" hidden="1">#REF!</definedName>
    <definedName name="_12__123Graph_BCHART_6" hidden="1">#REF!</definedName>
    <definedName name="_123gRAPH_ACHART6" hidden="1">#REF!</definedName>
    <definedName name="_124graoh_x" hidden="1">#REF!</definedName>
    <definedName name="_12Swvu.Cover._.Pa" hidden="1">#REF!</definedName>
    <definedName name="_13__123Graph_XCHART_1" hidden="1">#REF!</definedName>
    <definedName name="_14__123Graph_XCHART_2" hidden="1">#REF!</definedName>
    <definedName name="_15__123Graph_XCHART_3" hidden="1">#REF!</definedName>
    <definedName name="_16__123Graph_XCHART_4" hidden="1">#REF!</definedName>
    <definedName name="_17__123Graph_XCHART_5" hidden="1">#REF!</definedName>
    <definedName name="_18__123Graph_XCHART_6" hidden="1">#REF!</definedName>
    <definedName name="_1INT_DEBT">#REF!</definedName>
    <definedName name="_2__123Graph_ACHART_2" hidden="1">#REF!</definedName>
    <definedName name="_3__123Graph_ACHART_3" hidden="1">#REF!</definedName>
    <definedName name="_317_0Swvu.Cover._.Pa" hidden="1">#REF!</definedName>
    <definedName name="_318_0Swvu.Cover._.Pa" hidden="1">#REF!</definedName>
    <definedName name="_364Swvu.Cover._.Pa" hidden="1">#REF!</definedName>
    <definedName name="_4__123Graph_ACHART_4" hidden="1">#REF!</definedName>
    <definedName name="_5__123Graph_ACHART_5" hidden="1">#REF!</definedName>
    <definedName name="_6__123Graph_ACHART_6" hidden="1">#REF!</definedName>
    <definedName name="_7__123Graph_BCHART_1" hidden="1">#REF!</definedName>
    <definedName name="_8__123Graph_BCHART_2" hidden="1">#REF!</definedName>
    <definedName name="_8_0Swvu.Cover._.Pa" hidden="1">#REF!</definedName>
    <definedName name="_9__123Graph_BCHART_3"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Q4.1" hidden="1">#REF!</definedName>
    <definedName name="_C">#REF!</definedName>
    <definedName name="_F" hidden="1">#REF!</definedName>
    <definedName name="_Fill" hidden="1">#REF!</definedName>
    <definedName name="_ftn1" localSheetId="68">'C R.3.1'!#REF!</definedName>
    <definedName name="_ftn10" localSheetId="68">'C R.3.1'!#REF!</definedName>
    <definedName name="_ftn11" localSheetId="68">'C R.3.1'!#REF!</definedName>
    <definedName name="_ftn12" localSheetId="68">'C R.3.1'!#REF!</definedName>
    <definedName name="_ftn13" localSheetId="68">'C R.3.1'!#REF!</definedName>
    <definedName name="_ftn14" localSheetId="68">'C R.3.1'!#REF!</definedName>
    <definedName name="_ftn15" localSheetId="68">'C R.3.1'!#REF!</definedName>
    <definedName name="_ftn16" localSheetId="68">'C R.3.1'!#REF!</definedName>
    <definedName name="_ftn17" localSheetId="68">'C R.3.1'!#REF!</definedName>
    <definedName name="_ftn18" localSheetId="68">'C R.3.1'!#REF!</definedName>
    <definedName name="_ftn19" localSheetId="68">'C R.3.1'!#REF!</definedName>
    <definedName name="_ftn2" localSheetId="68">'C R.3.1'!#REF!</definedName>
    <definedName name="_ftn20" localSheetId="68">'C R.3.1'!#REF!</definedName>
    <definedName name="_ftn21" localSheetId="68">'C R.3.1'!#REF!</definedName>
    <definedName name="_ftn22" localSheetId="68">'C R.3.1'!#REF!</definedName>
    <definedName name="_ftn23" localSheetId="68">'C R.3.1'!#REF!</definedName>
    <definedName name="_ftn24" localSheetId="68">'C R.3.1'!#REF!</definedName>
    <definedName name="_ftn25" localSheetId="68">'C R.3.1'!#REF!</definedName>
    <definedName name="_ftn26" localSheetId="68">'C R.3.1'!$A$38</definedName>
    <definedName name="_ftn27" localSheetId="68">'C R.3.1'!$A$39</definedName>
    <definedName name="_ftn28" localSheetId="68">'C R.3.1'!$A$40</definedName>
    <definedName name="_ftn29" localSheetId="68">'C R.3.1'!$A$41</definedName>
    <definedName name="_ftn3" localSheetId="68">'C R.3.1'!#REF!</definedName>
    <definedName name="_ftn30" localSheetId="68">'C R.3.1'!$A$42</definedName>
    <definedName name="_ftn4" localSheetId="68">'C R.3.1'!#REF!</definedName>
    <definedName name="_ftn5" localSheetId="68">'C R.3.1'!#REF!</definedName>
    <definedName name="_ftn6" localSheetId="68">'C R.3.1'!#REF!</definedName>
    <definedName name="_ftn7" localSheetId="68">'C R.3.1'!#REF!</definedName>
    <definedName name="_ftn8" localSheetId="68">'C R.3.1'!#REF!</definedName>
    <definedName name="_ftn9" localSheetId="68">'C R.3.1'!#REF!</definedName>
    <definedName name="_ftnref4" localSheetId="69">'C R.3.2'!$D$7</definedName>
    <definedName name="_ftnref5" localSheetId="69">'C R.3.2'!$D$8</definedName>
    <definedName name="_ftnref6" localSheetId="69">'C R.3.2'!#REF!</definedName>
    <definedName name="_ftnref9" localSheetId="69">'C R.3.2'!$D$10</definedName>
    <definedName name="_Key1" hidden="1">#REF!</definedName>
    <definedName name="_Key2" hidden="1">#REF!</definedName>
    <definedName name="_msoanchor_2">#REF!</definedName>
    <definedName name="_Order1" hidden="1">0</definedName>
    <definedName name="_Parse_Out" hidden="1">#REF!</definedName>
    <definedName name="_qw12" hidden="1">#REF!</definedName>
    <definedName name="_SDS_WB_TYPE" hidden="1">1</definedName>
    <definedName name="_Table1_In1" hidden="1">#REF!</definedName>
    <definedName name="_Table1_Out" hidden="1">#REF!</definedName>
    <definedName name="_Table2_In1" hidden="1">#REF!</definedName>
    <definedName name="_Table2_Out" hidden="1">#REF!</definedName>
    <definedName name="A">#REF!</definedName>
    <definedName name="A_10" hidden="1">#REF!</definedName>
    <definedName name="A_12" hidden="1">#REF!</definedName>
    <definedName name="A_13" hidden="1">#REF!</definedName>
    <definedName name="A_14" hidden="1">#REF!</definedName>
    <definedName name="A_15" hidden="1">#REF!</definedName>
    <definedName name="A_16" hidden="1">#REF!</definedName>
    <definedName name="A_17">#REF!</definedName>
    <definedName name="A_18">#REF!,#REF!</definedName>
    <definedName name="A_20">#REF!</definedName>
    <definedName name="A_21">#REF!</definedName>
    <definedName name="A_22">#REF!</definedName>
    <definedName name="A_23">#REF!</definedName>
    <definedName name="A_24">#REF!</definedName>
    <definedName name="A_26">#REF!</definedName>
    <definedName name="A_27">#REF!</definedName>
    <definedName name="A_3">#REF!</definedName>
    <definedName name="A_30">#REF!</definedName>
    <definedName name="A_31">#REF!</definedName>
    <definedName name="A_32">#REF!</definedName>
    <definedName name="A_33">#REF!</definedName>
    <definedName name="A_34">#REF!</definedName>
    <definedName name="A_35">#REF!</definedName>
    <definedName name="A_4">#REF!</definedName>
    <definedName name="A_5" hidden="1">#REF!</definedName>
    <definedName name="A_6" hidden="1">#REF!</definedName>
    <definedName name="A_7" hidden="1">#REF!</definedName>
    <definedName name="A_8" hidden="1">#REF!</definedName>
    <definedName name="A_9" hidden="1">#REF!</definedName>
    <definedName name="aaaa">#REF!</definedName>
    <definedName name="AAAA12WE" hidden="1">#REF!</definedName>
    <definedName name="aaaaa">#REF!</definedName>
    <definedName name="aaaaaa"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aaaaaaa" hidden="1">{#N/A,#N/A,TRUE,"FA 1 &amp; 2";#N/A,#N/A,TRUE,"FA 3 &amp; 4";#N/A,#N/A,TRUE,"FA 5 &amp; 6";#N/A,#N/A,TRUE,"FA 7 &amp; 8";#N/A,#N/A,TRUE,"FA 9 &amp; 10";#N/A,#N/A,TRUE,"FA 11";#N/A,#N/A,TRUE,"FA 12";#N/A,#N/A,TRUE,"FA 13";#N/A,#N/A,TRUE,"FA 14 &amp; 15"}</definedName>
    <definedName name="aaaaaaaaaaaaaa" hidden="1">{#N/A,#N/A,TRUE,"FA 1 &amp; 2";#N/A,#N/A,TRUE,"FA 3 &amp; 4";#N/A,#N/A,TRUE,"FA 5 &amp; 6";#N/A,#N/A,TRUE,"FA 7 &amp; 8";#N/A,#N/A,TRUE,"FA 9 &amp; 10";#N/A,#N/A,TRUE,"FA 11";#N/A,#N/A,TRUE,"FA 12";#N/A,#N/A,TRUE,"FA 13";#N/A,#N/A,TRUE,"FA 14 &amp; 15"}</definedName>
    <definedName name="AAAAAAAAAAAAAAA" hidden="1">#REF!</definedName>
    <definedName name="AAAAAAAAAAAAAAAAAAAA" hidden="1">#REF!</definedName>
    <definedName name="ABARTH" hidden="1">{#N/A,#N/A,FALSE,"TEC-01";#N/A,#N/A,FALSE,"TEC - 02";#N/A,#N/A,FALSE,"TEC - 03";#N/A,#N/A,FALSE,"TEC - 04";#N/A,#N/A,FALSE,"TEC-07";#N/A,#N/A,FALSE,"TEC-08";#N/A,#N/A,FALSE,"TEC - 09A";#N/A,#N/A,FALSE,"TEC - 09B";#N/A,#N/A,FALSE,"TEC - 09C";#N/A,#N/A,FALSE,"TEC - 10";#N/A,#N/A,FALSE,"TEC-11"}</definedName>
    <definedName name="ABARTH1" hidden="1">{#N/A,#N/A,FALSE,"TEC-01";#N/A,#N/A,FALSE,"TEC - 02";#N/A,#N/A,FALSE,"TEC - 03";#N/A,#N/A,FALSE,"TEC - 04";#N/A,#N/A,FALSE,"TEC-07";#N/A,#N/A,FALSE,"TEC-08";#N/A,#N/A,FALSE,"TEC - 09A";#N/A,#N/A,FALSE,"TEC - 09B";#N/A,#N/A,FALSE,"TEC - 09C";#N/A,#N/A,FALSE,"TEC - 10";#N/A,#N/A,FALSE,"TEC-11"}</definedName>
    <definedName name="adhgzdb"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ADJGDPDATA">#REF!</definedName>
    <definedName name="ADJGDPDATALABELS">#REF!</definedName>
    <definedName name="aeg"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af" hidden="1">#REF!</definedName>
    <definedName name="Aii">#REF!</definedName>
    <definedName name="AII_2">#REF!</definedName>
    <definedName name="aj" hidden="1">#REF!</definedName>
    <definedName name="AlertCount" hidden="1">#REF!</definedName>
    <definedName name="Amortizaciones">#REF!</definedName>
    <definedName name="_xlnm.Print_Area">#REF!</definedName>
    <definedName name="as" hidden="1">#REF!</definedName>
    <definedName name="AS2DocOpenMode" hidden="1">"AS2DocumentEdit"</definedName>
    <definedName name="asd" hidden="1">#REF!</definedName>
    <definedName name="asq" hidden="1">-1851364768</definedName>
    <definedName name="AUTHOR2_0060c64cad8e4b5c857432bb1dbd9057">#REF!</definedName>
    <definedName name="AUTHOR2_00b9caf584174720ac6f5eb93511f519">#REF!</definedName>
    <definedName name="AUTHOR2_00e3f6d3e7eb496a8b4e5728b0973d50">#REF!</definedName>
    <definedName name="AUTHOR2_0101fc158e374c479176a80ce932d200">#REF!</definedName>
    <definedName name="AUTHOR2_0202bda0cefa4465b10f2a4fb2b5b40c">#REF!</definedName>
    <definedName name="AUTHOR2_02eb2cb5f95449968322d91229a03c5c">#REF!</definedName>
    <definedName name="AUTHOR2_03a4bfa6134d4e09b332f0d1e972691a">#REF!</definedName>
    <definedName name="AUTHOR2_043556219aae4bc08dd5a81cc13b5c12">#REF!</definedName>
    <definedName name="AUTHOR2_04c6d2fbd1c546319fb0b5df0bbf7b5c">#REF!</definedName>
    <definedName name="AUTHOR2_04feadedb355401b94fe6bb0f65e2ce4">#REF!</definedName>
    <definedName name="AUTHOR2_0515110a63e0460a9663a7c2ff2bbc4c">#REF!</definedName>
    <definedName name="AUTHOR2_06a7e6e6b7994dcca2a847ae6b9582fa">#REF!</definedName>
    <definedName name="AUTHOR2_07321995ace94f67965362062c20de40">#REF!</definedName>
    <definedName name="AUTHOR2_09a44d0f36914a7ba9bc159b85d3fc30">#REF!</definedName>
    <definedName name="AUTHOR2_0a0819f36a57428b8499105605e527e8">#REF!</definedName>
    <definedName name="AUTHOR2_0a307c8f0d784201b811a351756227fc">#REF!</definedName>
    <definedName name="AUTHOR2_0b5ae674c5ee40ad8c0e56301450c14e">#REF!</definedName>
    <definedName name="AUTHOR2_0ba472773be644cf82e3de98175cfcce">#REF!</definedName>
    <definedName name="AUTHOR2_0be14c74957a46ed8a7537353193f468">#REF!</definedName>
    <definedName name="AUTHOR2_0bfdb5d45b40413d8f3f34aaee17d47b">#REF!</definedName>
    <definedName name="AUTHOR2_0c1b95d2a5b746f2a52d552c4682664a">#REF!</definedName>
    <definedName name="AUTHOR2_0c1d74434b414c138aa41ad5c66aa3d2">#REF!</definedName>
    <definedName name="AUTHOR2_0d3b5f377adf4065baae4ffc6e0b93ff">#REF!</definedName>
    <definedName name="AUTHOR2_0d4fc7e775f544cca85d66cc2097a1b6">#REF!</definedName>
    <definedName name="AUTHOR2_0d512a1afea3412a883b149ab5b0e655">#REF!</definedName>
    <definedName name="AUTHOR2_0e159bff32154729bb72f3068b9a26bc">#REF!</definedName>
    <definedName name="AUTHOR2_10b6443044d7447ca25838425bb1d965">#REF!</definedName>
    <definedName name="AUTHOR2_112dd6d2d7fd404e8591f44505eef676">#REF!</definedName>
    <definedName name="AUTHOR2_12688aad2d8644fcb28c9b58d6d6a652">#REF!</definedName>
    <definedName name="AUTHOR2_12d37331287643679979fcd37481db4c">#REF!</definedName>
    <definedName name="AUTHOR2_12f11292a16c45b49013aa69d7a76999">#REF!</definedName>
    <definedName name="AUTHOR2_13bff4314dfb441da3f282b2702dcf86">#REF!</definedName>
    <definedName name="AUTHOR2_15a3548192c24c7fb95c5032f95d1282">#REF!</definedName>
    <definedName name="AUTHOR2_188d34389d224addadb0d40fc00862db">#REF!</definedName>
    <definedName name="AUTHOR2_193e64ebc3de46f894239b4a5c4e2912">#REF!</definedName>
    <definedName name="AUTHOR2_1ab5398c87884d7da1cf6e713445aa7a">#REF!</definedName>
    <definedName name="AUTHOR2_1addf5313a104585a520eb7c1dd3825e">#REF!</definedName>
    <definedName name="AUTHOR2_1b02297bc5754ebb947d4c5a602512fa">#REF!</definedName>
    <definedName name="AUTHOR2_1bf38633329d45f3b92189bac69e9873">#REF!</definedName>
    <definedName name="AUTHOR2_1dc9746bd3f7420cbc990b26130748be">#REF!</definedName>
    <definedName name="AUTHOR2_1e61f2f997754962be8a670adce0172a">#REF!</definedName>
    <definedName name="AUTHOR2_1ed4606f672c40a9bcddd97cb47fcef3">#REF!</definedName>
    <definedName name="AUTHOR2_1f12dbcebcda4f40b75209bbd5c17d0c">#REF!</definedName>
    <definedName name="AUTHOR2_1fb660b982f040e1a4bb8a40fe91241e">#REF!</definedName>
    <definedName name="AUTHOR2_20dbc6d345b34ac18bb54d942b295eca">#REF!</definedName>
    <definedName name="AUTHOR2_217486e86dcf436ab2bc385b557121d6">#REF!</definedName>
    <definedName name="AUTHOR2_21e1c16388764948bb8e2825fc5cead7">#REF!</definedName>
    <definedName name="AUTHOR2_22e0cda845574b448a3c48622d697f5b">#REF!</definedName>
    <definedName name="AUTHOR2_22e1e41f6d16439eb4faba850088fb24">#REF!</definedName>
    <definedName name="AUTHOR2_22e85598b8be4d228ef4921c694fa65e">#REF!</definedName>
    <definedName name="AUTHOR2_22ec86cbbb8e41b8a9c8fbef7b134899">#REF!</definedName>
    <definedName name="AUTHOR2_24150cae7a4640ecb70989a52eca0507">#REF!</definedName>
    <definedName name="AUTHOR2_2580cd46b0644e828f0f2cd95059c9d7">#REF!</definedName>
    <definedName name="AUTHOR2_25f4ec6e297849a4a54b486055cce612">#REF!</definedName>
    <definedName name="AUTHOR2_261525dbb3074ffbb11c12c90d865bea">#REF!</definedName>
    <definedName name="AUTHOR2_2749ec875b794a6eb6f7b048d5a0422a">#REF!</definedName>
    <definedName name="AUTHOR2_279b22778f094f44be1e6ca36af35ff4">#REF!</definedName>
    <definedName name="AUTHOR2_2849349c629849ebbe5719ade170a78d">#REF!</definedName>
    <definedName name="AUTHOR2_2a3e075aaaf743f992be48d77c09616b">#REF!</definedName>
    <definedName name="AUTHOR2_2a94536a9b2f447694567ba47f21dbe5">#REF!</definedName>
    <definedName name="AUTHOR2_2af496f477ae4870bbc32ceeeb872803">#REF!</definedName>
    <definedName name="AUTHOR2_2bc9bc2fb5d646799470dc4c31f59ad6">#REF!</definedName>
    <definedName name="AUTHOR2_2c6c72d2b2d0456b858038079b22eec2">#REF!</definedName>
    <definedName name="AUTHOR2_2c73b2d07f9340dc89307e6de724b83e">#REF!</definedName>
    <definedName name="AUTHOR2_2f0b4729526c4d9387e2201d80419516">#REF!</definedName>
    <definedName name="AUTHOR2_2f94c3c2878145c59a0a7777de70f20b">#REF!</definedName>
    <definedName name="AUTHOR2_2ff56f04831a4412a92bb4b4da34d1da">#REF!</definedName>
    <definedName name="AUTHOR2_3292a0922bd14cb287da725a4d3a3127">#REF!</definedName>
    <definedName name="AUTHOR2_32f56b13a49e4a9ba9979211ec6ef90f">#REF!</definedName>
    <definedName name="AUTHOR2_331034fd6e8c4448b6d411521b33ddc0">#REF!</definedName>
    <definedName name="AUTHOR2_33a2c7bddc7c4eab81c81b127b5d86bf">#REF!</definedName>
    <definedName name="AUTHOR2_33af445f36dc41078e867b68a3d95b57">#REF!</definedName>
    <definedName name="AUTHOR2_33dd465c3c254c8e8f9bdcdf034b16af">#REF!</definedName>
    <definedName name="AUTHOR2_33e48097fd594026bcdda3c23765235d">#REF!</definedName>
    <definedName name="AUTHOR2_340fed218d9c4c5690e37fd7b03dcce4">#REF!</definedName>
    <definedName name="AUTHOR2_35d6b80707de4be0a8e5c6a67274d491">#REF!</definedName>
    <definedName name="AUTHOR2_3699693f62a94ae0bdf1646816ddcf0c">#REF!</definedName>
    <definedName name="AUTHOR2_382b57f224ab432b98439a4419499783">#REF!</definedName>
    <definedName name="AUTHOR2_385f04638bd44e3c9f02498a86d21ed5">#REF!</definedName>
    <definedName name="AUTHOR2_38af2a16db6843fc9d691a6fce2d07df">#REF!</definedName>
    <definedName name="AUTHOR2_38ddac33663c414dac442b0ec38c718d">#REF!</definedName>
    <definedName name="AUTHOR2_395abe6b97ec40e7af666404360f6a4e">#REF!</definedName>
    <definedName name="AUTHOR2_3ad2099904d04f90ade3812a5d71d473">#REF!</definedName>
    <definedName name="AUTHOR2_3ad5fc83fd2040e2b1d1813a30c85102">#REF!</definedName>
    <definedName name="AUTHOR2_3b8009492d63481b8f946f63b0dee214">#REF!</definedName>
    <definedName name="AUTHOR2_3bbaa873147f4fb589a291da34b1cb91">#REF!</definedName>
    <definedName name="AUTHOR2_3be09f39d8424bb087d4f21336cc892c">#REF!</definedName>
    <definedName name="AUTHOR2_3d5b9d0ac64d4a08a77c6456f66f07f3">#REF!</definedName>
    <definedName name="AUTHOR2_3dcb2eab93ba45aeb6a4be8f8e4fc8fa">#REF!</definedName>
    <definedName name="AUTHOR2_3de135b613d74bf6a550075f70c6c905">#REF!</definedName>
    <definedName name="AUTHOR2_3ebf6b8d073646358ee0198b9193f45e">#REF!</definedName>
    <definedName name="AUTHOR2_3f0453d67a514ea7bf822ca64fc883cf">#REF!</definedName>
    <definedName name="AUTHOR2_3f1fce4f874447d5a6fe79d6da74be6a">#REF!</definedName>
    <definedName name="AUTHOR2_3fba0eb733394f6aa34346c4f5a46f53">#REF!</definedName>
    <definedName name="AUTHOR2_3fe050cc6d084f4fa5b705b25c768322">#REF!</definedName>
    <definedName name="AUTHOR2_404cbbe7ae804e8a95f402e9fb60448c">#REF!</definedName>
    <definedName name="AUTHOR2_404f506c49a640feaff933d00391e077">#REF!</definedName>
    <definedName name="AUTHOR2_407f59c1fce246dc94b645feff0b762c">#REF!</definedName>
    <definedName name="AUTHOR2_4136a47e2aa2400ab9484c895c264c7b">#REF!</definedName>
    <definedName name="AUTHOR2_4193e694f5804ae1a175467e91f829b6">#REF!</definedName>
    <definedName name="AUTHOR2_42e7ebae5a2343cf87de81591ec00ece">#REF!</definedName>
    <definedName name="AUTHOR2_4341ea1843d64831b5c8f13b13db0bbe">#REF!</definedName>
    <definedName name="AUTHOR2_436136e3ee294724b5cc8b2fb017b6af">#REF!</definedName>
    <definedName name="AUTHOR2_43851fd24e0a4b5383da1aa304a5d357">#REF!</definedName>
    <definedName name="AUTHOR2_43964d6a4f524630a9ec3e91110e0078">#REF!</definedName>
    <definedName name="AUTHOR2_439aaf00e34e4f7bbcad118bbcfa135a">#REF!</definedName>
    <definedName name="AUTHOR2_43a16e6ab28941f4bea0bdc75083599c">#REF!</definedName>
    <definedName name="AUTHOR2_43a6fd1a152a4906b4a84c4e7b45ddff">#REF!</definedName>
    <definedName name="AUTHOR2_459455318d454886ac2ebc2cd57c5ad9">#REF!</definedName>
    <definedName name="AUTHOR2_459c6a4da68747308eb0aaec44a40d2c">#REF!</definedName>
    <definedName name="AUTHOR2_45d0477f88eb406886b0d24b24859d38">#REF!</definedName>
    <definedName name="AUTHOR2_469da399178948109ff7902d1cd5627d">#REF!</definedName>
    <definedName name="AUTHOR2_47362a0eed3a46d1816928d88ed489c6">#REF!</definedName>
    <definedName name="AUTHOR2_49b4f75250694c88805a5dec3dd75c10">#REF!</definedName>
    <definedName name="AUTHOR2_49da274b338941298cb72a7d42f49f45">#REF!</definedName>
    <definedName name="AUTHOR2_4a171912755644138dd368b35ea95a00">#REF!</definedName>
    <definedName name="AUTHOR2_4a40b4b267fe41a8a4a5cbac452fd77e">#REF!</definedName>
    <definedName name="AUTHOR2_4a7b30c510914291a44b1a8af6518249">#REF!</definedName>
    <definedName name="AUTHOR2_4ae591b9ca534cbd9d796240ae57e316">#REF!</definedName>
    <definedName name="AUTHOR2_4af94cb0fc4943e3b02a5225e23bbb3e">#REF!</definedName>
    <definedName name="AUTHOR2_4b0051d2b68341b989e7bfed5d827520">#REF!</definedName>
    <definedName name="AUTHOR2_4b6d7c650e1c4990a31e64e7c40be2a3">#REF!</definedName>
    <definedName name="AUTHOR2_4ba367927a25463d8e96404358f61583">#REF!</definedName>
    <definedName name="AUTHOR2_4c3c481762b74764abf98f0962ed4995">#REF!</definedName>
    <definedName name="AUTHOR2_4c7518987ec649eabb657963c60502a2">#REF!</definedName>
    <definedName name="AUTHOR2_4ca085291a274a678245e7035108f8a1">#REF!</definedName>
    <definedName name="AUTHOR2_4d211f1e3ac84eeb80279e94978630ea">#REF!</definedName>
    <definedName name="AUTHOR2_4d21c9e3d5bc4be980614212ca5598bd">#REF!</definedName>
    <definedName name="AUTHOR2_4e0ccea6a98142849135d1091bccb4f8">#REF!</definedName>
    <definedName name="AUTHOR2_4e49afdd51de47a4b3e3d96c02d7a356">#REF!</definedName>
    <definedName name="AUTHOR2_4f0a485d31874869a96261594c5fad7a">#REF!</definedName>
    <definedName name="AUTHOR2_4f0e450166fa4d58bc35c6182b9afd57">#REF!</definedName>
    <definedName name="AUTHOR2_513c0f51907c49eea60fb954f18e5295">#REF!</definedName>
    <definedName name="AUTHOR2_5143efe279cf4cfeb9fe25d9622f2c62">#REF!</definedName>
    <definedName name="AUTHOR2_55d7e0cc6c75411d9464043928676f11">#REF!</definedName>
    <definedName name="AUTHOR2_569876064165407889c68e21bfbff75e">#REF!</definedName>
    <definedName name="AUTHOR2_57720b9c813c487992590afde4adeb8d">#REF!</definedName>
    <definedName name="AUTHOR2_57a38d04406949b4878f864cdc3b9113">#REF!</definedName>
    <definedName name="AUTHOR2_57fe3447046d41abbc4275fedb7f5597">#REF!</definedName>
    <definedName name="AUTHOR2_581541e970e8444d99315c23ae23983b">#REF!</definedName>
    <definedName name="AUTHOR2_59edea2a5e3948ee843472441cc535fa">#REF!</definedName>
    <definedName name="AUTHOR2_5aa867945d4748f0bf0abe1999e9d4da">#REF!</definedName>
    <definedName name="AUTHOR2_5b837e4166c74203b5ca27af208cd9d1">#REF!</definedName>
    <definedName name="AUTHOR2_5bb01ab81a4546c1a1db3d01861b11de">#REF!</definedName>
    <definedName name="AUTHOR2_5d7512313daa4e85b1e2969ff2dea2cd">#REF!</definedName>
    <definedName name="AUTHOR2_5e1ded12fb694bda9f8bfb96226b2e65">#REF!</definedName>
    <definedName name="AUTHOR2_5ebd86a5e3f849779f3b5b2cb163162e">#REF!</definedName>
    <definedName name="AUTHOR2_5fd244268abe41e9a2c41984982ca765">#REF!</definedName>
    <definedName name="AUTHOR2_607ea065eb38461fbcdac343ca5dade0">#REF!</definedName>
    <definedName name="AUTHOR2_614fec185bbc4527b2eeb2bc66b6f811">#REF!</definedName>
    <definedName name="AUTHOR2_62d31a2966aa433e964ab3fdfcc7fc47">#REF!</definedName>
    <definedName name="AUTHOR2_63badf5856ed441cb046ba49b1f79fac">#REF!</definedName>
    <definedName name="AUTHOR2_63e79b756e7744f2aa6a82a9a8d00441">#REF!</definedName>
    <definedName name="AUTHOR2_64963829085944e1ba06e864763afec2">#REF!</definedName>
    <definedName name="AUTHOR2_65113fe9bb034dd08a77fb99e6994d21">#REF!</definedName>
    <definedName name="AUTHOR2_65d30b0ffc34482d9ab55a1c1ce13989">#REF!</definedName>
    <definedName name="AUTHOR2_65e234587c564e5b9ee124cf712b3d1e">#REF!</definedName>
    <definedName name="AUTHOR2_67bd5a99d23f433da4878ad032e34700">#REF!</definedName>
    <definedName name="AUTHOR2_6839a270e37649fe82593bd24167f779">#REF!</definedName>
    <definedName name="AUTHOR2_6a32edcc2f5c406bac901c4cb73e0c23">#REF!</definedName>
    <definedName name="AUTHOR2_6ac78f7d4ab945c9b95ebbd3570e3239">#REF!</definedName>
    <definedName name="AUTHOR2_6c93b03162ce4fd0b4a62e44a1897749">#REF!</definedName>
    <definedName name="AUTHOR2_6d255d87ffbd4948a79e51fa9b039006">#REF!</definedName>
    <definedName name="AUTHOR2_6d9d565ec87340baa4371434f5b76613">#REF!</definedName>
    <definedName name="AUTHOR2_6e0e7c94a612478e8a40d9a46a944153">#REF!</definedName>
    <definedName name="AUTHOR2_6eeb1013524d490e9c5619c833a7c8df">#REF!</definedName>
    <definedName name="AUTHOR2_71a0d50fb0eb4298864559abd7f46552">#REF!</definedName>
    <definedName name="AUTHOR2_722c8b9cb8074a8d84a5f162ee16c6c5">#REF!</definedName>
    <definedName name="AUTHOR2_72426ca695e04741a85f4c8288cdd5f3">#REF!</definedName>
    <definedName name="AUTHOR2_75a91b325e1448d7a2d9584100d85d3f">#REF!</definedName>
    <definedName name="AUTHOR2_76f3109e5d7b46f5b7474879bb4fa4e8">#REF!</definedName>
    <definedName name="AUTHOR2_780179ba7b87483fab7be79108c4cbba">#REF!</definedName>
    <definedName name="AUTHOR2_788f8c0c20b943a8b29696842015fa1b">#REF!</definedName>
    <definedName name="AUTHOR2_789705b6daa94b8d98d972494de727cb">#REF!</definedName>
    <definedName name="AUTHOR2_7999e40b8f3641b6b4dd23facf14e0bf">#REF!</definedName>
    <definedName name="AUTHOR2_79e5ecc64f1a462486c4fc076e368ca1">#REF!</definedName>
    <definedName name="AUTHOR2_7af104d81291413089d7cf5f19f50f77">#REF!</definedName>
    <definedName name="AUTHOR2_7b16ed7003b5474abdbb5573d0e9a5a2">#REF!</definedName>
    <definedName name="AUTHOR2_7b2989b92a9444819e07a6d4468b3ade">#REF!</definedName>
    <definedName name="AUTHOR2_7bb2f38a653a4b4e83b09fddd8852c91">#REF!</definedName>
    <definedName name="AUTHOR2_7c442e7f15424fd3a3d15a0924478044">#REF!</definedName>
    <definedName name="AUTHOR2_7caf865fade24dbb81b8d26294a8430d">#REF!</definedName>
    <definedName name="AUTHOR2_7e930f79b35945188696470402df19bd">#REF!</definedName>
    <definedName name="AUTHOR2_817410777b3e4f3e96e8a9d8d145929e">#REF!</definedName>
    <definedName name="AUTHOR2_8223bb5db60245b4b3fc6378ab4d9396">#REF!</definedName>
    <definedName name="AUTHOR2_8235e5a342d345fe995d53afb6957609">#REF!</definedName>
    <definedName name="AUTHOR2_842503267df143b5ab003a5d835416e8">#REF!</definedName>
    <definedName name="AUTHOR2_842745c81b4f465096c08b91a04aff2a">#REF!</definedName>
    <definedName name="AUTHOR2_84b69edb721e4c9091c4adcf5a47ba4d">#REF!</definedName>
    <definedName name="AUTHOR2_8535d3bcb29441e984df9a0e16858fcd">#REF!</definedName>
    <definedName name="AUTHOR2_8558cef603444610a18a66907dc6e1a8">#REF!</definedName>
    <definedName name="AUTHOR2_855fda14e5264d6ab38636ec62632b71">#REF!</definedName>
    <definedName name="AUTHOR2_857be144704446969b405dcebc62bca2">#REF!</definedName>
    <definedName name="AUTHOR2_85a5690612a34e4385a5d9ab27b3aec6">#REF!</definedName>
    <definedName name="AUTHOR2_85ad3d1926f4465caa83e517a966564d">#REF!</definedName>
    <definedName name="AUTHOR2_85fce67dbddc4fd6a14eea20820903d0">#REF!</definedName>
    <definedName name="AUTHOR2_86bc134755ef4477bca4359e0b4b3260">#REF!</definedName>
    <definedName name="AUTHOR2_880a3b9e33814c30bb5095b575ab16d0">#REF!</definedName>
    <definedName name="AUTHOR2_8849b060cac94fa69e4cbe7f2b69434e">#REF!</definedName>
    <definedName name="AUTHOR2_89c7a0bebe0f4e15aec50b88ccfdea3b">#REF!</definedName>
    <definedName name="AUTHOR2_8a9de19700dc46feac111abad37cba91">#REF!</definedName>
    <definedName name="AUTHOR2_8b1136e7cf794607ac34df6556abd9f1">#REF!</definedName>
    <definedName name="AUTHOR2_8bd17a5255b74cb78777914b72585cc9">#REF!</definedName>
    <definedName name="AUTHOR2_8cac0e1abd2b431490c79ac108459d68">#REF!</definedName>
    <definedName name="AUTHOR2_8fc91280f1a0486f87921a9f348d03c9">#REF!</definedName>
    <definedName name="AUTHOR2_9051f6a04f5249a4bd3b8f24a0e231d3">#REF!</definedName>
    <definedName name="AUTHOR2_9117bde748a44a5681154dbab2dd273c">#REF!</definedName>
    <definedName name="AUTHOR2_911c3590e37445ff80e33e3450324821">#REF!</definedName>
    <definedName name="AUTHOR2_9242ac756fd5451b8d964cce23bfec30">#REF!</definedName>
    <definedName name="AUTHOR2_94270e64e9f24edf952e1e4fd7bbbbe8">#REF!</definedName>
    <definedName name="AUTHOR2_9565f186e7a64b29906297bb01aaee7a">#REF!</definedName>
    <definedName name="AUTHOR2_956f3e462769411795b7281e3a2c67a0">#REF!</definedName>
    <definedName name="AUTHOR2_96b17260e5f94705a9c6b4af10603134">#REF!</definedName>
    <definedName name="AUTHOR2_96be083359df4850b8bf1c4564fe56d3">#REF!</definedName>
    <definedName name="AUTHOR2_97b26d32466c45a5a1ee55353163bfd1">#REF!</definedName>
    <definedName name="AUTHOR2_9800a4928d7a49a9bb96a2a4520def51">#REF!</definedName>
    <definedName name="AUTHOR2_98394ae507ae410a9c824c5efa6975de">#REF!</definedName>
    <definedName name="AUTHOR2_98932fd9184a440f80aa19c14905cd02">#REF!</definedName>
    <definedName name="AUTHOR2_98bcdb2413c14a449001abe931a85ecf">#REF!</definedName>
    <definedName name="AUTHOR2_98e4e063e67f4e20b3fe6241d7a8d3fd">#REF!</definedName>
    <definedName name="AUTHOR2_998e3eeab9fb4c5280fb779672728c07">#REF!</definedName>
    <definedName name="AUTHOR2_9b0f115c3e104e54885e05286192523d">#REF!</definedName>
    <definedName name="AUTHOR2_9b12869a54124c6a88106ef5bf458ee0">#REF!</definedName>
    <definedName name="AUTHOR2_9e299eb13ab54aee95cfebf127e0b7bd">#REF!</definedName>
    <definedName name="AUTHOR2_9f4d87dea211438eb727bce1837560c6">#REF!</definedName>
    <definedName name="AUTHOR2_9f98468891af4272a3b36e933b9c1cc1">#REF!</definedName>
    <definedName name="AUTHOR2_a07eaf78e7dc407ebc330b9e72542814">#REF!</definedName>
    <definedName name="AUTHOR2_a11fb2d0765b4ea290ddb47d2a207cc5">#REF!</definedName>
    <definedName name="AUTHOR2_a1474f5781af477d81dee76008946371">#REF!</definedName>
    <definedName name="AUTHOR2_a2338d4f4b2344c19f7294feb8d1a9ee">#REF!</definedName>
    <definedName name="AUTHOR2_a2c45afa75bf4c639328950eb208d6ae">#REF!</definedName>
    <definedName name="AUTHOR2_a2ef2460bbb34c0c9b397d04b4404fbd">#REF!</definedName>
    <definedName name="AUTHOR2_a351e8ce7960447dbb82df0297b0481c">#REF!</definedName>
    <definedName name="AUTHOR2_a36087910a9c4181bca001e00ca767b0">#REF!</definedName>
    <definedName name="AUTHOR2_a437dcc00b1647e7b86ea007ec378b5e">#REF!</definedName>
    <definedName name="AUTHOR2_a55b3359c96d4b5780898b3af2fc76a5">#REF!</definedName>
    <definedName name="AUTHOR2_a5aef0504d59498ca63bad756e28adef">#REF!</definedName>
    <definedName name="AUTHOR2_a5ff19040c9047fbb1da11bca0c64c82">#REF!</definedName>
    <definedName name="AUTHOR2_a60df8388f604347a9df410ce72368ce">#REF!</definedName>
    <definedName name="AUTHOR2_a714957ed06b405b867b2cb588f51c34">#REF!</definedName>
    <definedName name="AUTHOR2_a7a40f7c202144e8a79b0c2c7343e0bd">#REF!</definedName>
    <definedName name="AUTHOR2_a8acbc96f83a479b8a44c34ad02390fe">#REF!</definedName>
    <definedName name="AUTHOR2_aaaf2d5f79b541c5881787f1d9b7b532">#REF!</definedName>
    <definedName name="AUTHOR2_aae3058bad23407eb9abbd67f6517262">#REF!</definedName>
    <definedName name="AUTHOR2_ab11a1a3a2344dc790ca332d05d83af4">#REF!</definedName>
    <definedName name="AUTHOR2_ab7792ef014f49019d5450d3927f2b8f">#REF!</definedName>
    <definedName name="AUTHOR2_ac3c153209e44a89b2b183250106fabf">#REF!</definedName>
    <definedName name="AUTHOR2_ac44c8e7f6bc4a1a9aa437e9f4f52967">#REF!</definedName>
    <definedName name="AUTHOR2_ae0d08103de14b71bee091837b551159">#REF!</definedName>
    <definedName name="AUTHOR2_ae2831a6de1c4562a7d5ef634d7d760e">#REF!</definedName>
    <definedName name="AUTHOR2_ae9c32c6d5414c9f83d652a3495fe91a">#REF!</definedName>
    <definedName name="AUTHOR2_aedc606989594eb9ae7c82239854030c">#REF!</definedName>
    <definedName name="AUTHOR2_af8bc0b8b093451d89ac192372770350">#REF!</definedName>
    <definedName name="AUTHOR2_b0121deeb20b41e2bfcd77f3d5a81983">#REF!</definedName>
    <definedName name="AUTHOR2_b0371fb7b56042dbb622dd41c51fd18d">#REF!</definedName>
    <definedName name="AUTHOR2_b2080d3cb05a43efb75aad22419fad5c">#REF!</definedName>
    <definedName name="AUTHOR2_b3c0d9e4b3ff4937989691c121a81e0e">#REF!</definedName>
    <definedName name="AUTHOR2_b3e7b3bfed14417786dd59b24c6ecf4a">#REF!</definedName>
    <definedName name="AUTHOR2_b4793811da6a4c479bd8ef9606637253">#REF!</definedName>
    <definedName name="AUTHOR2_b625177c484247ac97a2da9e56ae5ded">#REF!</definedName>
    <definedName name="AUTHOR2_b7021ab495cf41baaf72f52a746576e0">#REF!</definedName>
    <definedName name="AUTHOR2_b7178018619c4741978b505f8660848d">#REF!</definedName>
    <definedName name="AUTHOR2_b8243fb832e04fdb9c62db8aca2e3b91">#REF!</definedName>
    <definedName name="AUTHOR2_b8a616a58987431ba677a6d202f17ae2">#REF!</definedName>
    <definedName name="AUTHOR2_b90af7fe9a2645d4868adb8dc96a3336">#REF!</definedName>
    <definedName name="AUTHOR2_b9406fb7aeb4407f9279c50263a88643">#REF!</definedName>
    <definedName name="AUTHOR2_b9446e5f42404b49bf3a85b53b790951">#REF!</definedName>
    <definedName name="AUTHOR2_b96daaec7fcd45478668d8b1f40e28d3">#REF!</definedName>
    <definedName name="AUTHOR2_ba8ecb7fa6b5414e9aa966b919d5597e">#REF!</definedName>
    <definedName name="AUTHOR2_ba96832bfbba483ab3aba9678b2eea8b">#REF!</definedName>
    <definedName name="AUTHOR2_ba9e07492ca1478d8b832a5932282df7">#REF!</definedName>
    <definedName name="AUTHOR2_bae989d1b2f54195a3c8f9999edd9417">#REF!</definedName>
    <definedName name="AUTHOR2_bbe956a1ee464cf28dd1e7ac4c42abbc">#REF!</definedName>
    <definedName name="AUTHOR2_bc2857257b8d4352ae723a8c75dc6f7f">#REF!</definedName>
    <definedName name="AUTHOR2_bc313a6c0a5d4fdf9c22776915003190">#REF!</definedName>
    <definedName name="AUTHOR2_bc5e72d6e7494defb4df3df2450c81d4">#REF!</definedName>
    <definedName name="AUTHOR2_c05a0c495f3943f78f2085245f46a876">#REF!</definedName>
    <definedName name="AUTHOR2_c0ec305777ed480f8761fea87c801a41">#REF!</definedName>
    <definedName name="AUTHOR2_c11ab965cc0c4f6e828b99446d3d3d8f">#REF!</definedName>
    <definedName name="AUTHOR2_c28332365d784947ad748f2d4a22c5a1">#REF!</definedName>
    <definedName name="AUTHOR2_c3106ca194dc4b3ba58c8fd10c55199d">#REF!</definedName>
    <definedName name="AUTHOR2_c54db2774adf4a988285a5373bdbd987">#REF!</definedName>
    <definedName name="AUTHOR2_c557c6caadef453bbe8f8180227b6f6e">#REF!</definedName>
    <definedName name="AUTHOR2_c5d8ac1f020b4588a28375e02f9c1afb">#REF!</definedName>
    <definedName name="AUTHOR2_c76c3a77b003451fafd1c52978d0a5ee">#REF!</definedName>
    <definedName name="AUTHOR2_c7e98e599e874d378a4d890765fb397c">#REF!</definedName>
    <definedName name="AUTHOR2_c99eac2810d34743aea1c9789a465cbb">#REF!</definedName>
    <definedName name="AUTHOR2_c9c6bc97860f4774857f7070dfb04023">#REF!</definedName>
    <definedName name="AUTHOR2_ca58383732db4f33bbc5cfa1208e117d">#REF!</definedName>
    <definedName name="AUTHOR2_ca98e74bbbe6428993efef3270f638d7">#REF!</definedName>
    <definedName name="AUTHOR2_cc0da0293f3949d89335288acf9bdb00">#REF!</definedName>
    <definedName name="AUTHOR2_cc232078f0f84f3591672a1f677e99da">#REF!</definedName>
    <definedName name="AUTHOR2_cc78740a05be43da80bf9f874a20c5be">#REF!</definedName>
    <definedName name="AUTHOR2_cc8c364a8744488296a6da30c6bb3f0d">#REF!</definedName>
    <definedName name="AUTHOR2_cc971ed70e8e43b485a0175bc0873697">#REF!</definedName>
    <definedName name="AUTHOR2_cdbf0537b0b14033bacea73e06deb035">#REF!</definedName>
    <definedName name="AUTHOR2_ce12fa0f87884655bd94538c4c0c1642">#REF!</definedName>
    <definedName name="AUTHOR2_ce6699fb00984bfd9f58b6d072de96cc">#REF!</definedName>
    <definedName name="AUTHOR2_cf1316322c454c698562ea2985401569">#REF!</definedName>
    <definedName name="AUTHOR2_cf4565cd36e444debc6a7e1860ceda84">#REF!</definedName>
    <definedName name="AUTHOR2_d1974b1c3b4f472da0eaf0cf32345d1e">#REF!</definedName>
    <definedName name="AUTHOR2_d465169f129f4a8785c1520705ec211f">#REF!</definedName>
    <definedName name="AUTHOR2_d63915e4e88f405fb8c2c0c598073af7">#REF!</definedName>
    <definedName name="AUTHOR2_d73c3b7601f34c9e9de2d1e923915dbc">#REF!</definedName>
    <definedName name="AUTHOR2_d830d51451b149828830f11ade0df9d6">#REF!</definedName>
    <definedName name="AUTHOR2_d89765bc5a584ae99eedbb0b94f62647">#REF!</definedName>
    <definedName name="AUTHOR2_d9bb43858d804301bced6b80130f5443">#REF!</definedName>
    <definedName name="AUTHOR2_da97d5fdf1f9422d97199433e56a0a27">#REF!</definedName>
    <definedName name="AUTHOR2_dac45366ba4140298df7d0c91e8321ba">#REF!</definedName>
    <definedName name="AUTHOR2_dbfb715d19ff41eb9731b1d4e5c0d9b4">#REF!</definedName>
    <definedName name="AUTHOR2_dcfcd351c7db4f9291d53ea45aebe191">#REF!</definedName>
    <definedName name="AUTHOR2_e0efe824854a483dbe79c5cb639505e6">#REF!</definedName>
    <definedName name="AUTHOR2_e1da38d309fd4bb88d32a70d02811adf">#REF!</definedName>
    <definedName name="AUTHOR2_e2eaf6122406479ca50ac757cb7eb5b2">#REF!</definedName>
    <definedName name="AUTHOR2_e306f762425b4abea3a275a6fc8e0b24">#REF!</definedName>
    <definedName name="AUTHOR2_e30e5367a23f412394ca067087031a08">#REF!</definedName>
    <definedName name="AUTHOR2_e3397178fd4d48fb9a9d9af802066604">#REF!</definedName>
    <definedName name="AUTHOR2_e3c151db7aad44169826abb97200aff6">#REF!</definedName>
    <definedName name="AUTHOR2_e4076dc92cfb4119ac7e40260d16b9a8">#REF!</definedName>
    <definedName name="AUTHOR2_e4d5fe8b090945338ac1fabbee0b5458">#REF!</definedName>
    <definedName name="AUTHOR2_e6a96346884d4b3586b2f242860c55b3">#REF!</definedName>
    <definedName name="AUTHOR2_e6b30da549be40ee8e8f10a9f2df9c21">#REF!</definedName>
    <definedName name="AUTHOR2_e6fb63b2c52643b3b625d14bbc16eea9">#REF!</definedName>
    <definedName name="AUTHOR2_e75b8dc1edfc4050bb43fac81c5652c1">#REF!</definedName>
    <definedName name="AUTHOR2_e7659f4ddf3f41168e356cc3f38d4c0f">#REF!</definedName>
    <definedName name="AUTHOR2_e7c61d577a9643bb95457bfa4c6d0cf6">#REF!</definedName>
    <definedName name="AUTHOR2_e8a5f8b0ecbe41ed8f2f10ac9967d676">#REF!</definedName>
    <definedName name="AUTHOR2_e8d58eac7abe4d19905a27edc4ae192f">#REF!</definedName>
    <definedName name="AUTHOR2_e92a9945e8fc469ea5f6e99375931ee7">#REF!</definedName>
    <definedName name="AUTHOR2_e9bdc3e4b04e4f71b99addbe7f77649c">#REF!</definedName>
    <definedName name="AUTHOR2_eb505b63d5c04c2eac362ff2abfe7171">#REF!</definedName>
    <definedName name="AUTHOR2_eb5abb56213e4d21bd04d5c8b47f1a08">#REF!</definedName>
    <definedName name="AUTHOR2_ec8b197a3afe4266bbc68eecfd427740">#REF!</definedName>
    <definedName name="AUTHOR2_ee6e0d87287146bcba05b1b9855a70a5">#REF!</definedName>
    <definedName name="AUTHOR2_efabad6279104e73a54bd710415bba4c">#REF!</definedName>
    <definedName name="AUTHOR2_f0353e2612f34a12850c780380e07d9e">#REF!</definedName>
    <definedName name="AUTHOR2_f0b785a3db3543d09103e185a271abd0">#REF!</definedName>
    <definedName name="AUTHOR2_f1412e7e56be4f97bff25f8a4ce09cde">#REF!</definedName>
    <definedName name="AUTHOR2_f15b79ca118044229a6d5f34155fc12b">#REF!</definedName>
    <definedName name="AUTHOR2_f1db04ce5f34468d978a644019e18901">#REF!</definedName>
    <definedName name="AUTHOR2_f34316f3317a4e6e80d9591101e9b353">#REF!</definedName>
    <definedName name="AUTHOR2_f5fc1094c8b94df09f854820435a4661">#REF!</definedName>
    <definedName name="AUTHOR2_f6ad1cf41ad04ff8872080832cf40fdb">#REF!</definedName>
    <definedName name="AUTHOR2_f77bf3ee64124e9aa772f27194ae6284">#REF!</definedName>
    <definedName name="AUTHOR2_f7d8a680d661400d90d3016ce10380d3">#REF!</definedName>
    <definedName name="AUTHOR2_f8879c1fe4b94ad3ab287a9818b26e7d">#REF!</definedName>
    <definedName name="AUTHOR2_f8aec386d57442e1bc6e1b8b16caa369">#REF!</definedName>
    <definedName name="AUTHOR2_f98555ae407d46c6973767914374dee3">#REF!</definedName>
    <definedName name="AUTHOR2_fc26f8f8602e4d5db66e345bf4faf35c">#REF!</definedName>
    <definedName name="AUTHOR2_fc9855eca9404126ba9b99ee177630e6">#REF!</definedName>
    <definedName name="AUTHOR2_fcf07f188b9444a893419676770b14aa">#REF!</definedName>
    <definedName name="AUTHOR2_fd58e77e953448828d03071345553196">#REF!</definedName>
    <definedName name="AUTHOR2_ff42af2a86874cf9a74a84072a9de128">#REF!</definedName>
    <definedName name="AUTHOR2_ff6d5cfe86fc43fc8fdc8ea50ef840d3">#REF!</definedName>
    <definedName name="AUTHOR2_fff88c3726164f979ffc13737019a58f">#REF!</definedName>
    <definedName name="BACKUP">#REF!</definedName>
    <definedName name="BASEGDPDATA">#REF!</definedName>
    <definedName name="BASEGDPLABELS">#REF!</definedName>
    <definedName name="BASELINE">#REF!</definedName>
    <definedName name="bbbbb" hidden="1">{"year1",#N/A,FALSE,"IZT";"year2",#N/A,FALSE,"IZT"}</definedName>
    <definedName name="bbbbbb"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bbbbbbb" hidden="1">{#N/A,#N/A,TRUE,"FA 1 &amp; 2";#N/A,#N/A,TRUE,"FA 3 &amp; 4";#N/A,#N/A,TRUE,"FA 5 &amp; 6";#N/A,#N/A,TRUE,"FA 7 &amp; 8";#N/A,#N/A,TRUE,"FA 9 &amp; 10";#N/A,#N/A,TRUE,"FA 11";#N/A,#N/A,TRUE,"FA 12";#N/A,#N/A,TRUE,"FA 13";#N/A,#N/A,TRUE,"FA 14 &amp; 15"}</definedName>
    <definedName name="blabla" hidden="1">#REF!</definedName>
    <definedName name="BLPH1"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nmbm"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bq" hidden="1">#REF!</definedName>
    <definedName name="BRIAN" hidden="1">{#N/A,#N/A,FALSE,"TEC-01";#N/A,#N/A,FALSE,"TEC - 02";#N/A,#N/A,FALSE,"TEC - 03";#N/A,#N/A,FALSE,"TEC - 04";#N/A,#N/A,FALSE,"TEC-07";#N/A,#N/A,FALSE,"TEC-08";#N/A,#N/A,FALSE,"TEC - 09A";#N/A,#N/A,FALSE,"TEC - 09B";#N/A,#N/A,FALSE,"TEC - 09C";#N/A,#N/A,FALSE,"TEC - 10";#N/A,#N/A,FALSE,"TEC-11"}</definedName>
    <definedName name="BudgetYear">#REF!</definedName>
    <definedName name="ca" hidden="1">#REF!</definedName>
    <definedName name="CalcAmort">#REF!</definedName>
    <definedName name="Calculo" hidden="1">#REF!</definedName>
    <definedName name="Cancel_Prepag">#REF!,#REF!</definedName>
    <definedName name="Cancelaciones">#REF!</definedName>
    <definedName name="CAPEX98" hidden="1">#REF!</definedName>
    <definedName name="Capitulo">#REF!</definedName>
    <definedName name="Cartera_Cons_USD">#REF!</definedName>
    <definedName name="Cartera_USD">#REF!</definedName>
    <definedName name="cbsb" hidden="1">{#N/A,#N/A,TRUE,"FA 1 &amp; 2";#N/A,#N/A,TRUE,"FA 3 &amp; 4";#N/A,#N/A,TRUE,"FA 5 &amp; 6";#N/A,#N/A,TRUE,"FA 7 &amp; 8";#N/A,#N/A,TRUE,"FA 9 &amp; 10";#N/A,#N/A,TRUE,"FA 11";#N/A,#N/A,TRUE,"FA 12";#N/A,#N/A,TRUE,"FA 13";#N/A,#N/A,TRUE,"FA 14 &amp; 15"}</definedName>
    <definedName name="CBWorkbookPriority" hidden="1">-959472745</definedName>
    <definedName name="CBWorkbookPriority1" hidden="1">-674308301</definedName>
    <definedName name="cc" hidden="1">{"year1",#N/A,FALSE,"IZT";"year2",#N/A,FALSE,"IZT"}</definedName>
    <definedName name="ccc" hidden="1">#REF!</definedName>
    <definedName name="cccc"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ccl"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CIQWBGuid" hidden="1">"19.01.09 Project Hawk - WGL.xlsx"</definedName>
    <definedName name="Comisiones">#REF!</definedName>
    <definedName name="Crap" hidden="1">#REF!</definedName>
    <definedName name="Crap1" hidden="1">#REF!</definedName>
    <definedName name="Crap4" hidden="1">#REF!</definedName>
    <definedName name="CurrentYear">#REF!</definedName>
    <definedName name="D.87_NPV" hidden="1">#REF!</definedName>
    <definedName name="das" hidden="1">#REF!</definedName>
    <definedName name="Datos">#REF!</definedName>
    <definedName name="dddd">#REF!</definedName>
    <definedName name="delete" hidden="1">{#N/A,#N/A,TRUE,"Inflation";#N/A,#N/A,TRUE,"HCA Summary";#N/A,#N/A,TRUE,"Operating ratio graphs";#N/A,#N/A,TRUE,"HCA";#N/A,#N/A,TRUE,"Revenue";#N/A,#N/A,TRUE,"Opex";#N/A,#N/A,TRUE,"Fixed assets";#N/A,#N/A,TRUE,"Reserves"}</definedName>
    <definedName name="delete1" hidden="1">{#N/A,#N/A,TRUE,"FA 1 &amp; 2";#N/A,#N/A,TRUE,"FA 3 &amp; 4";#N/A,#N/A,TRUE,"FA 5 &amp; 6";#N/A,#N/A,TRUE,"FA 7 &amp; 8";#N/A,#N/A,TRUE,"FA 9 &amp; 10";#N/A,#N/A,TRUE,"FA 11";#N/A,#N/A,TRUE,"FA 12";#N/A,#N/A,TRUE,"FA 13";#N/A,#N/A,TRUE,"FA 14 &amp; 15"}</definedName>
    <definedName name="delete2"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delete3" hidden="1">{"outturn",#N/A,TRUE,"HCA";#N/A,#N/A,TRUE,"HCA Summary";#N/A,#N/A,TRUE,"Operating ratio graphs";"Profit and loss",#N/A,TRUE,"HCA"}</definedName>
    <definedName name="delete4" hidden="1">{#N/A,#N/A,FALSE,"HCA";#N/A,#N/A,FALSE,"Revenue";#N/A,#N/A,FALSE,"Opex";#N/A,#N/A,FALSE,"AMP"}</definedName>
    <definedName name="delete5" hidden="1">{#N/A,#N/A,TRUE,"Provisions and pensions";#N/A,#N/A,TRUE,"AMP";#N/A,#N/A,TRUE,"Debt";#N/A,#N/A,TRUE,"WC";#N/A,#N/A,TRUE,"Cash";#N/A,#N/A,TRUE,"Divis";#N/A,#N/A,TRUE,"Tax";#N/A,#N/A,TRUE,"Losses and ACT";#N/A,#N/A,TRUE,"Profit uplifts";#N/A,#N/A,TRUE,"Enhancement data"}</definedName>
    <definedName name="delete6" hidden="1">{#N/A,#N/A,TRUE,"HCA";#N/A,#N/A,TRUE,"Tax";#N/A,#N/A,TRUE,"Losses and ACT";#N/A,#N/A,TRUE,"Divis";#N/A,#N/A,TRUE,"Reserves";#N/A,#N/A,TRUE,"Enhancement data"}</definedName>
    <definedName name="Desembolsos">#REF!</definedName>
    <definedName name="Detalle_Prestamos">#REF!</definedName>
    <definedName name="Determ.Prob" hidden="1">#REF!</definedName>
    <definedName name="Dext">#REF!</definedName>
    <definedName name="Dext0901">#REF!</definedName>
    <definedName name="dfbdfb" hidden="1">{"year1",#N/A,FALSE,"IZT";"year2",#N/A,FALSE,"IZT"}</definedName>
    <definedName name="dfbdfbd" hidden="1">{"year1",#N/A,FALSE,"IZT";"year2",#N/A,FALSE,"IZT"}</definedName>
    <definedName name="Dint">#REF!</definedName>
    <definedName name="Dint0901">#REF!</definedName>
    <definedName name="DOLLARS">#REF!</definedName>
    <definedName name="dsdsd" hidden="1">{#N/A,#N/A,FALSE,"Cover";#N/A,#N/A,FALSE,"KPM Summary";#N/A,#N/A,FALSE,"Safety";#N/A,#N/A,FALSE,"Enviro";#N/A,#N/A,FALSE,"Highlights";#N/A,#N/A,FALSE,"Nopat";#N/A,#N/A,FALSE,"Cash Flow";#N/A,#N/A,FALSE,"Bal Sheet";#N/A,#N/A,FALSE,"Hours";#N/A,#N/A,FALSE,"Margin";#N/A,#N/A,FALSE,"Overhead";#N/A,#N/A,FALSE,"Customers";#N/A,#N/A,FALSE,"Bus Dev";#N/A,#N/A,FALSE,"Cont. Improv";#N/A,#N/A,FALSE,"People 1";#N/A,#N/A,FALSE,"People 2";#N/A,#N/A,FALSE,"Service Delivery";#N/A,#N/A,FALSE,"Value Added";#N/A,#N/A,FALSE,"Glossary";#N/A,#N/A,FALSE,"Income";#N/A,#N/A,FALSE,"balsht";#N/A,#N/A,FALSE,"Finance";#N/A,#N/A,FALSE,"EBIT";#N/A,#N/A,FALSE,"Distribution";#N/A,#N/A,FALSE,"Div4"}</definedName>
    <definedName name="e">#REF!</definedName>
    <definedName name="efe" hidden="1">-332347980</definedName>
    <definedName name="erqwer" hidden="1">#REF!</definedName>
    <definedName name="ErrorCount" hidden="1">#REF!</definedName>
    <definedName name="ert" hidden="1">#REF!</definedName>
    <definedName name="erwer" hidden="1">#REF!</definedName>
    <definedName name="erwrw" hidden="1">#REF!</definedName>
    <definedName name="ewef" hidden="1">#REF!</definedName>
    <definedName name="ewefw" hidden="1">#REF!</definedName>
    <definedName name="exm"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fdbdfb"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Fecha_Actual">#REF!</definedName>
    <definedName name="fffff" hidden="1">{"year1",#N/A,FALSE,"IZT";"year2",#N/A,FALSE,"IZT"}</definedName>
    <definedName name="fg" hidden="1">#REF!</definedName>
    <definedName name="fgsd" hidden="1">{#N/A,#N/A,TRUE,"FA 1 &amp; 2";#N/A,#N/A,TRUE,"FA 3 &amp; 4";#N/A,#N/A,TRUE,"FA 5 &amp; 6";#N/A,#N/A,TRUE,"FA 7 &amp; 8";#N/A,#N/A,TRUE,"FA 9 &amp; 10";#N/A,#N/A,TRUE,"FA 11";#N/A,#N/A,TRUE,"FA 12";#N/A,#N/A,TRUE,"FA 13";#N/A,#N/A,TRUE,"FA 14 &amp; 15"}</definedName>
    <definedName name="fromyear">#REF!</definedName>
    <definedName name="fuck" hidden="1">{"year1",#N/A,FALSE,"IZT";"year2",#N/A,FALSE,"IZT"}</definedName>
    <definedName name="gbxjqy" hidden="1">#REF!</definedName>
    <definedName name="gfhfg"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ggggggggggggg"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GHGH"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GROWTH">#REF!</definedName>
    <definedName name="GRWTH">#REF!</definedName>
    <definedName name="gtr" hidden="1">{"year1",#N/A,FALSE,"IZT";"year2",#N/A,FALSE,"IZT"}</definedName>
    <definedName name="HANDENTEREDDATA">#REF!</definedName>
    <definedName name="HANDENTEREDDATALABELS">#REF!</definedName>
    <definedName name="hg" hidden="1">#REF!</definedName>
    <definedName name="hgd" hidden="1">#REF!</definedName>
    <definedName name="hgdf" hidden="1">{#N/A,#N/A,FALSE,"HCA";#N/A,#N/A,FALSE,"Revenue";#N/A,#N/A,FALSE,"Opex";#N/A,#N/A,FALSE,"AMP"}</definedName>
    <definedName name="hh"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hhh">#REF!</definedName>
    <definedName name="hhhh">#REF!</definedName>
    <definedName name="HTML_Control_2" hidden="1">{"'web page'!$A$1:$G$48"}</definedName>
    <definedName name="HTML_Control_2_jm" hidden="1">{"'web page'!$A$1:$G$48"}</definedName>
    <definedName name="HTML_Control_jm" hidden="1">{"'web page'!$A$1:$G$48"}</definedName>
    <definedName name="HTML_PathFileMac" hidden="1">"Macintosh HD:HomePageStuff:New_Home_Page:datafile:histret.html"</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 name="II" hidden="1">#REF!</definedName>
    <definedName name="Intereses">#REF!</definedName>
    <definedName name="InvCF">#REF!</definedName>
    <definedName name="IPC_Total98">#REF!</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45112.7628472222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B_BOOKMARK_COUNT" hidden="1">4</definedName>
    <definedName name="IQB_BOOKMARK_LOCATION_0" hidden="1">#REF!</definedName>
    <definedName name="IQB_BOOKMARK_LOCATION_2" hidden="1">#REF!</definedName>
    <definedName name="IQB_CURRENT_BOOKMARK" hidden="1">2</definedName>
    <definedName name="jfhkjf">#REF!</definedName>
    <definedName name="KKK">#REF!</definedName>
    <definedName name="la"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lalala">#REF!</definedName>
    <definedName name="lllll" hidden="1">{#N/A,#N/A,TRUE,"FA 1 &amp; 2";#N/A,#N/A,TRUE,"FA 3 &amp; 4";#N/A,#N/A,TRUE,"FA 5 &amp; 6";#N/A,#N/A,TRUE,"FA 7 &amp; 8";#N/A,#N/A,TRUE,"FA 9 &amp; 10";#N/A,#N/A,TRUE,"FA 11";#N/A,#N/A,TRUE,"FA 12";#N/A,#N/A,TRUE,"FA 13";#N/A,#N/A,TRUE,"FA 14 &amp; 15"}</definedName>
    <definedName name="lllllll" hidden="1">#REF!</definedName>
    <definedName name="LMaxEmisorUSD">#REF!</definedName>
    <definedName name="m">#REF!</definedName>
    <definedName name="mmm" hidden="1">#REF!</definedName>
    <definedName name="MOA" hidden="1">{#N/A,#N/A,FALSE,"DEF1";#N/A,#N/A,FALSE,"DEF2";#N/A,#N/A,FALSE,"DEF3"}</definedName>
    <definedName name="Monedas">#REF!</definedName>
    <definedName name="new" hidden="1">#REF!</definedName>
    <definedName name="newbase">#REF!</definedName>
    <definedName name="Newman2" hidden="1">{"JVSUMM",#N/A,FALSE,"JV Summ";"JVJVN",#N/A,FALSE,"Output - 7";"JVJVY",#N/A,FALSE,"Output - 8";"JVJVG",#N/A,FALSE,"Output - 9";"JVHBI",#N/A,FALSE,"Output - 10"}</definedName>
    <definedName name="NIL" hidden="1">" "</definedName>
    <definedName name="OFFBUD">#REF!</definedName>
    <definedName name="oldbase">#REF!</definedName>
    <definedName name="Oldcbworkbookpriority\" hidden="1">-1853939613</definedName>
    <definedName name="OutYear1">#REF!</definedName>
    <definedName name="OutYear2">#REF!</definedName>
    <definedName name="OutYear3">#REF!</definedName>
    <definedName name="OutYear4">#REF!</definedName>
    <definedName name="OutYear5">#REF!</definedName>
    <definedName name="OutYear6">#REF!</definedName>
    <definedName name="OutYear7">#REF!</definedName>
    <definedName name="OutYear8">#REF!</definedName>
    <definedName name="OutYear9">#REF!</definedName>
    <definedName name="Paridades">#REF!</definedName>
    <definedName name="ParidFechas">#REF!</definedName>
    <definedName name="ParidVigDic2000">#REF!</definedName>
    <definedName name="Partidas">#REF!</definedName>
    <definedName name="PartidasCodigos">#REF!</definedName>
    <definedName name="PIB_pc" hidden="1">#REF!</definedName>
    <definedName name="Premissas" hidden="1">{#N/A,#N/A,FALSE,"model"}</definedName>
    <definedName name="Prepagos">#REF!</definedName>
    <definedName name="Print_Area2">#REF!</definedName>
    <definedName name="print_area3">#REF!</definedName>
    <definedName name="prm" hidden="1">{#N/A,#N/A,FALSE,"model"}</definedName>
    <definedName name="Project_Name">#REF!</definedName>
    <definedName name="Proyección">#REF!</definedName>
    <definedName name="Proyecto" localSheetId="16">#REF!</definedName>
    <definedName name="Proyecto" localSheetId="17">#REF!</definedName>
    <definedName name="Proyecto">#REF!</definedName>
    <definedName name="q" hidden="1">#REF!</definedName>
    <definedName name="qe" hidden="1">#REF!</definedName>
    <definedName name="qew" localSheetId="16">#REF!</definedName>
    <definedName name="qew" localSheetId="17">#REF!</definedName>
    <definedName name="qew">#REF!</definedName>
    <definedName name="qqq" hidden="1">#REF!</definedName>
    <definedName name="qqqq" hidden="1">#REF!</definedName>
    <definedName name="qwe" hidden="1">#REF!</definedName>
    <definedName name="qweqwe" hidden="1">#REF!</definedName>
    <definedName name="qwerqwe" hidden="1">#REF!</definedName>
    <definedName name="qwerqweqe" hidden="1">#REF!</definedName>
    <definedName name="qwerty">#REF!</definedName>
    <definedName name="qwerty2">#REF!</definedName>
    <definedName name="qwerty3">#REF!</definedName>
    <definedName name="qwerty4">#REF!</definedName>
    <definedName name="qwerty5">#REF!</definedName>
    <definedName name="qwrasc" hidden="1">#REF!</definedName>
    <definedName name="Resumen_Desemb">#REF!</definedName>
    <definedName name="Resumen_Ppto">#REF!,#REF!</definedName>
    <definedName name="Resumen_SD">#REF!</definedName>
    <definedName name="reyd" hidden="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TRUE</definedName>
    <definedName name="rrrrr" hidden="1">{"year1",#N/A,FALSE,"IZT";"year2",#N/A,FALSE,"IZT"}</definedName>
    <definedName name="RV_2" hidden="1">-1853939613</definedName>
    <definedName name="sa" hidden="1">#REF!</definedName>
    <definedName name="Saldos">#REF!</definedName>
    <definedName name="sasas" hidden="1">#REF!</definedName>
    <definedName name="SD" hidden="1">{#N/A,#N/A,FALSE,"TEC-01";#N/A,#N/A,FALSE,"TEC - 02";#N/A,#N/A,FALSE,"TEC - 03";#N/A,#N/A,FALSE,"TEC - 04";#N/A,#N/A,FALSE,"TEC-07";#N/A,#N/A,FALSE,"TEC-08";#N/A,#N/A,FALSE,"TEC - 09A";#N/A,#N/A,FALSE,"TEC - 09B";#N/A,#N/A,FALSE,"TEC - 09C";#N/A,#N/A,FALSE,"TEC - 10";#N/A,#N/A,FALSE,"TEC-11"}</definedName>
    <definedName name="sdfbhsf" hidden="1">{"year1",#N/A,FALSE,"IZT";"year2",#N/A,FALSE,"IZT"}</definedName>
    <definedName name="sem">#REF!</definedName>
    <definedName name="Semana">#REF!</definedName>
    <definedName name="sep" comment="Separator for distribution list emails">"; "</definedName>
    <definedName name="Servicio_Deuda">#REF!,#REF!,#REF!</definedName>
    <definedName name="sfbdsf"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sfndsfb" hidden="1">{#N/A,#N/A,TRUE,"FA 1 &amp; 2";#N/A,#N/A,TRUE,"FA 3 &amp; 4";#N/A,#N/A,TRUE,"FA 5 &amp; 6";#N/A,#N/A,TRUE,"FA 7 &amp; 8";#N/A,#N/A,TRUE,"FA 9 &amp; 10";#N/A,#N/A,TRUE,"FA 11";#N/A,#N/A,TRUE,"FA 12";#N/A,#N/A,TRUE,"FA 13";#N/A,#N/A,TRUE,"FA 14 &amp; 15"}</definedName>
    <definedName name="sheet"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shite" hidden="1">#REF!</definedName>
    <definedName name="SOG">#REF!</definedName>
    <definedName name="SpreadsheetBuilder_1" hidden="1">#REF!</definedName>
    <definedName name="SpreadsheetBuilder_12" hidden="1">#REF!</definedName>
    <definedName name="SpreadsheetBuilder_13" hidden="1">#REF!</definedName>
    <definedName name="SpreadsheetBuilder_14" hidden="1">#REF!</definedName>
    <definedName name="SpreadsheetBuilder_15" hidden="1">#REF!</definedName>
    <definedName name="SpreadsheetBuilder_18" hidden="1">#REF!</definedName>
    <definedName name="SpreadsheetBuilder_19" hidden="1">#REF!</definedName>
    <definedName name="SpreadsheetBuilder_2" hidden="1">#REF!</definedName>
    <definedName name="SpreadsheetBuilder_22" hidden="1">#REF!</definedName>
    <definedName name="SpreadsheetBuilder_23" hidden="1">#REF!</definedName>
    <definedName name="SpreadsheetBuilder_25" hidden="1">#REF!</definedName>
    <definedName name="SpreadsheetBuilder_3" hidden="1">#REF!</definedName>
    <definedName name="SpreadsheetBuilder_6" hidden="1">#REF!</definedName>
    <definedName name="sss" hidden="1">{"Cover Page",#N/A,FALSE,"Cover";"Report",#N/A,FALSE,"Contents";"Report",#N/A,FALSE,"Executive Summary";"Calc",#N/A,FALSE,"Executive Summary";"Report",#N/A,FALSE,"Safety Review";"Calc",#N/A,FALSE,"Safety Review";"Report",#N/A,FALSE,"Key Financial Targets";"Calc",#N/A,FALSE,"Key Financial Targets";"Report",#N/A,FALSE,"Marketing Outlook";"Calc",#N/A,FALSE,"Marketing Outlook"}</definedName>
    <definedName name="ssss" hidden="1">#REF!</definedName>
    <definedName name="Tasas_Interes">#REF!</definedName>
    <definedName name="TasasProy">#REF!</definedName>
    <definedName name="TasasVig">#REF!</definedName>
    <definedName name="TasasVigTipos">#REF!</definedName>
    <definedName name="TC">#REF!</definedName>
    <definedName name="TextRefCopyRangeCount" hidden="1">1</definedName>
    <definedName name="Tipos_Tasas">#REF!</definedName>
    <definedName name="_xlnm.Print_Titles">#N/A</definedName>
    <definedName name="Total__BCX0500706">#REF!</definedName>
    <definedName name="Total__BCX0500806">#REF!</definedName>
    <definedName name="Total__BCX0500906">#REF!</definedName>
    <definedName name="Total__BCX0501006">#REF!</definedName>
    <definedName name="Total__BCX0501206">#REF!</definedName>
    <definedName name="Total__CD">#REF!</definedName>
    <definedName name="Total__Depósito_BCCH">#REF!</definedName>
    <definedName name="Total__DPF_BECH.">#REF!</definedName>
    <definedName name="Total__Pacto_BECH.">#REF!</definedName>
    <definedName name="Total__TD">#REF!</definedName>
    <definedName name="Total_BCP_05">#REF!</definedName>
    <definedName name="Total_BCP_10">#REF!</definedName>
    <definedName name="Total_BCP0800407">#REF!</definedName>
    <definedName name="Total_BCU_05">#REF!</definedName>
    <definedName name="Total_BCU_10">#REF!</definedName>
    <definedName name="Total_DPF_BECH">#REF!</definedName>
    <definedName name="Total_DPR">#REF!</definedName>
    <definedName name="Total_Fondo_Mutuo">#REF!</definedName>
    <definedName name="Total_Pacto_BECH">#REF!</definedName>
    <definedName name="Total_Pacto_C_Bolsa_BECH">#REF!</definedName>
    <definedName name="Totales">#REF!</definedName>
    <definedName name="toyear">#REF!</definedName>
    <definedName name="track"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TSDATA">#REF!</definedName>
    <definedName name="TSLABELS">#REF!</definedName>
    <definedName name="UNADJGDPDATA">#REF!</definedName>
    <definedName name="UNADJGDPDATALABELS">#REF!</definedName>
    <definedName name="UNI_PRES_CLOSEST" hidden="1">512</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FORMANCES16R100C16" hidden="1">#REF!</definedName>
    <definedName name="UNIFORMANCES16R100C17" hidden="1">#REF!</definedName>
    <definedName name="UNIFORMANCES16R101C16" hidden="1">#REF!</definedName>
    <definedName name="UNIFORMANCES16R109C7" hidden="1">#REF!</definedName>
    <definedName name="UNIFORMANCES16R129C7" hidden="1">#REF!</definedName>
    <definedName name="UNIFORMANCES16R130C7" hidden="1">#REF!</definedName>
    <definedName name="UNIFORMANCES16R138C7" hidden="1">#REF!</definedName>
    <definedName name="UNIFORMANCES16R147C7" hidden="1">#REF!</definedName>
    <definedName name="UNIFORMANCES16R148C7" hidden="1">#REF!</definedName>
    <definedName name="UNIFORMANCES16R154C17" hidden="1">#REF!</definedName>
    <definedName name="UNIFORMANCES16R155C17" hidden="1">#REF!</definedName>
    <definedName name="UNIFORMANCES16R157C7" hidden="1">#REF!</definedName>
    <definedName name="UNIFORMANCES16R161C7" hidden="1">#REF!</definedName>
    <definedName name="UNIFORMANCES16R162C7" hidden="1">#REF!</definedName>
    <definedName name="UNIFORMANCES16R163C7" hidden="1">#REF!</definedName>
    <definedName name="UNIFORMANCES16R164C17" hidden="1">#REF!</definedName>
    <definedName name="UNIFORMANCES16R165C17" hidden="1">#REF!</definedName>
    <definedName name="UNIFORMANCES16R166C17" hidden="1">#REF!</definedName>
    <definedName name="UNIFORMANCES16R166C7" hidden="1">#REF!</definedName>
    <definedName name="UNIFORMANCES16R29C7" hidden="1">#REF!</definedName>
    <definedName name="UNIFORMANCES16R39C7" hidden="1">#REF!</definedName>
    <definedName name="UNIFORMANCES16R40C7" hidden="1">#REF!</definedName>
    <definedName name="UNIFORMANCES16R42C7" hidden="1">#REF!</definedName>
    <definedName name="UNIFORMANCES16R48C7" hidden="1">#REF!</definedName>
    <definedName name="UNIFORMANCES16R51C7" hidden="1">#REF!</definedName>
    <definedName name="UNIFORMANCES16R79C7" hidden="1">#REF!</definedName>
    <definedName name="UNIFORMANCES16R82C7" hidden="1">#REF!</definedName>
    <definedName name="UNIFORMANCES16R84C7" hidden="1">#REF!</definedName>
    <definedName name="UNIFORMANCES16R87C6" hidden="1">#REF!</definedName>
    <definedName name="UNIFORMANCES16R98C13" hidden="1">#REF!</definedName>
    <definedName name="UNIFORMANCES16R98C22" hidden="1">#REF!</definedName>
    <definedName name="UNIFORMANCES16R98C24" hidden="1">#REF!</definedName>
    <definedName name="UNIFORMANCES16R99C16" hidden="1">#REF!</definedName>
    <definedName name="UNIFORMANCES16R99C17" hidden="1">#REF!</definedName>
    <definedName name="UNIFORMANCES16R99C18" hidden="1">#REF!</definedName>
    <definedName name="UNIFORMANCES16R99C22" hidden="1">#REF!</definedName>
    <definedName name="UNIFORMANCES16R99C24" hidden="1">#REF!</definedName>
    <definedName name="wedqwe" hidden="1">#REF!</definedName>
    <definedName name="weqe" hidden="1">#REF!</definedName>
    <definedName name="weqeweqw" hidden="1">#REF!</definedName>
    <definedName name="wjygfq" hidden="1">#REF!</definedName>
    <definedName name="wqdc" hidden="1">#REF!</definedName>
    <definedName name="wqe12e" hidden="1">#REF!</definedName>
    <definedName name="wqeqweq" hidden="1">#REF!</definedName>
    <definedName name="wrn.ACTUAL._.V._.BUDGET." hidden="1">{#N/A,#N/A,FALSE,"ACC";#N/A,#N/A,FALSE,"100%";#N/A,#N/A,FALSE,"BWM";#N/A,#N/A,FALSE,"GYM";#N/A,#N/A,FALSE,"PDM";#N/A,#N/A,FALSE,"SRM";#N/A,#N/A,FALSE,"NPM";#N/A,#N/A,FALSE,"GGM";#N/A,#N/A,FALSE,"MRM";#N/A,#N/A,FALSE,"RVM";#N/A,#N/A,FALSE,"SWM";#N/A,#N/A,FALSE,"MOM"}</definedName>
    <definedName name="wrn.all."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wrn.AMP._.Report." hidden="1">{#N/A,#N/A,FALSE,"Others AMP";#N/A,#N/A,FALSE,"S4 AMP";#N/A,#N/A,FALSE,"S5 Amp Tunnels"}</definedName>
    <definedName name="wrn.Balance." hidden="1">{"Balance",#N/A,FALSE,"Balancing"}</definedName>
    <definedName name="wrn.Balance_All." hidden="1">{"Balance",#N/A,FALSE,"Balancing";"Man_Adj",#N/A,FALSE,"Balancing"}</definedName>
    <definedName name="wrn.Budget_All." hidden="1">{"JVSUMM",#N/A,FALSE,"JV Summ";"JVJVN",#N/A,FALSE,"Output - 7";"JVJVY",#N/A,FALSE,"Output - 8";"JVJVG",#N/A,FALSE,"Output - 9";"JVHBI",#N/A,FALSE,"Output - 10"}</definedName>
    <definedName name="wrn.CQCA._.Joint._.Venture."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Budget Ytd";"Report",#N/A,FALSE,"Variance Budget Ytd (JV)";"Report",#N/A,FALSE,"Variance Budget FY";"Report",#N/A,FALSE,"Variance Budget FY (JV)";"Report",#N/A,FALSE,"Income Statement";"Report",#N/A,FALSE,"Income Statement (JV)";"Report",#N/A,FALSE,"Revenue Analysis - FY";"Report",#N/A,FALSE,"Revenue Analysis - FY (JV)";"Report",#N/A,FALSE,"Cost Analysis - FY";"Report",#N/A,FALSE,"Cost Analysis - FY (JV)";"Report",#N/A,FALSE,"Financial Targets";"Report",#N/A,FALSE,"Financial Targets (JV)";"Report",#N/A,FALSE,"Environmental";"Report",#N/A,FALSE,"Production KPIs";"Report",#N/A,FALSE,"Production KPIs (1)";"Report",#N/A,FALSE,"Cost KPIs";"Report",#N/A,FALSE,"Cost KPIs (2)";"Report",#N/A,FALSE,"Asset KPIs";"Report",#N/A,FALSE,"Asset KPIs (2)";"Report",#N/A,FALSE,"Asset KPIs CAPEX";"Report",#N/A,FALSE,"Asset KPIs - CAPEX (2)";"Report",#N/A,FALSE,"Revenue KPIs";"Report",#N/A,FALSE,"Revenue KPIs (2)";"Report",#N/A,FALSE,"Safety KPIs";"Report",#N/A,FALSE,"People KPIs";"Report",#N/A,FALSE,"People KPIs (2)";"Report",#N/A,FALSE,"Debtors"}</definedName>
    <definedName name="wrn.def9806." hidden="1">{#N/A,#N/A,FALSE,"DEF1";#N/A,#N/A,FALSE,"DEF2";#N/A,#N/A,FALSE,"DEF3"}</definedName>
    <definedName name="wrn.Delete"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Forecast Mo";"Report",#N/A,FALSE,"Variance Forecast (2)";"Report",#N/A,FALSE,"Variance from Budget";"Report",#N/A,FALSE,"Variance Budget Ytd";"Report",#N/A,FALSE,"Variance from Budget FY";"Report",#N/A,FALSE,"Variance Budget FY (2)";"Report",#N/A,FALSE,"Variance Previous Full Yr";"Report",#N/A,FALSE,"Variance Previous Full Yr (2)";"Report",#N/A,FALSE,"Income &amp; Cash Flow";"Report",#N/A,FALSE,"Balance Sheet";"Report",#N/A,FALSE,"ROC Analysis - Full Year";"Report",#N/A,FALSE,"Revenue Analysis - Full Yr";"Report",#N/A,FALSE,"Cost Analysis - Full Yr";"Report",#N/A,FALSE,"Cash Flow Analysis - FY";"Report",#N/A,FALSE,"Financial Targets";"Report",#N/A,FALSE,"Environmental";"Report",#N/A,FALSE,"Production KPIs (1)";"Report",#N/A,FALSE,"Production KPIs (2)";"Report",#N/A,FALSE,"Cost KPIs (1)";"Report",#N/A,FALSE,"Cost KPIs (2)";"Report",#N/A,FALSE,"Asset KPIs (1)";"Report",#N/A,FALSE,"Asset KPIs (2)";"Report",#N/A,FALSE,"Asset KPIs CAPEX";"Report",#N/A,FALSE,"Asset KPIs - CAPEX (2)";"Report",#N/A,FALSE,"Revenue KPIs";"Report",#N/A,FALSE,"Revenue KPIs (2)";"Report",#N/A,FALSE,"Safety KPIs";"Report",#N/A,FALSE,"People KPIs";"Report",#N/A,FALSE,"People KPIs (2)";"Report",#N/A,FALSE,"Finance KPIs";"Report",#N/A,FALSE,"Debtors";"Report",#N/A,FALSE,"Corporate Overhead YTD";"Report",#N/A,FALSE,"Marketing Costs"}</definedName>
    <definedName name="wrn.Delete2" hidden="1">{"Cover Page",#N/A,FALSE,"Cover";"Report",#N/A,FALSE,"Contents";"Report",#N/A,FALSE,"Executive Summary";"Calc",#N/A,FALSE,"Executive Summary";"Report",#N/A,FALSE,"Safety Review";"Calc",#N/A,FALSE,"Safety Review";"Report",#N/A,FALSE,"Key Financial Targets";"Calc",#N/A,FALSE,"Key Financial Targets";"Report",#N/A,FALSE,"Marketing Outlook";"Calc",#N/A,FALSE,"Marketing Outlook"}</definedName>
    <definedName name="wrn.deletee."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Forecast Mo";"Report",#N/A,FALSE,"Variance Forecast (2)";"Report",#N/A,FALSE,"Variance from Budget";"Report",#N/A,FALSE,"Variance Budget Ytd";"Report",#N/A,FALSE,"Variance from Budget FY";"Report",#N/A,FALSE,"Variance Budget FY (2)";"Report",#N/A,FALSE,"Variance Previous Full Yr";"Report",#N/A,FALSE,"Variance Previous Full Yr (2)";"Report",#N/A,FALSE,"Income &amp; Cash Flow";"Report",#N/A,FALSE,"Balance Sheet";"Report",#N/A,FALSE,"ROC Analysis - Full Year";"Report",#N/A,FALSE,"Revenue Analysis - Full Yr";"Report",#N/A,FALSE,"Cost Analysis - Full Yr";"Report",#N/A,FALSE,"Cash Flow Analysis - FY";"Report",#N/A,FALSE,"Financial Targets";"Report",#N/A,FALSE,"Environmental";"Report",#N/A,FALSE,"Production KPIs (1)";"Report",#N/A,FALSE,"Production KPIs (2)";"Report",#N/A,FALSE,"Cost KPIs (1)";"Report",#N/A,FALSE,"Cost KPIs (2)";"Report",#N/A,FALSE,"Asset KPIs (1)";"Report",#N/A,FALSE,"Asset KPIs (2)";"Report",#N/A,FALSE,"Asset KPIs CAPEX";"Report",#N/A,FALSE,"Asset KPIs - CAPEX (2)";"Report",#N/A,FALSE,"Revenue KPIs";"Report",#N/A,FALSE,"Revenue KPIs (2)";"Report",#N/A,FALSE,"Safety KPIs";"Report",#N/A,FALSE,"People KPIs";"Report",#N/A,FALSE,"People KPIs (2)";"Report",#N/A,FALSE,"Finance KPIs";"Report",#N/A,FALSE,"Debtors";"Report",#N/A,FALSE,"Corporate Overhead YTD";"Report",#N/A,FALSE,"Marketing Costs"}</definedName>
    <definedName name="wrn.Differences._.only." hidden="1">{#N/A,#N/A,FALSE,"Other OT Diffs ";#N/A,#N/A,FALSE,"AMP OT DIFFS";#N/A,#N/A,FALSE,"Spend Diffs"}</definedName>
    <definedName name="wrn.EXEC_1." hidden="1">{"EXEC",#N/A,TRUE,"Header";"EXEC_1",#N/A,TRUE,"Summary_1"}</definedName>
    <definedName name="wrn.EXEC_2." hidden="1">{"EXEC",#N/A,FALSE,"Header";"EXEC_2",#N/A,FALSE,"Summary_2"}</definedName>
    <definedName name="wrn.EXEC_3." hidden="1">{"EXEC",#N/A,FALSE,"Header";"EXEC_3",#N/A,FALSE,"Summary_3"}</definedName>
    <definedName name="wrn.EXEC_4." hidden="1">{"EXEC",#N/A,FALSE,"Header";"EXEC_4",#N/A,FALSE,"Summary_4"}</definedName>
    <definedName name="wrn.First._.half." hidden="1">{#N/A,#N/A,TRUE,"Inflation";#N/A,#N/A,TRUE,"HCA Summary";#N/A,#N/A,TRUE,"Operating ratio graphs";#N/A,#N/A,TRUE,"HCA";#N/A,#N/A,TRUE,"Revenue";#N/A,#N/A,TRUE,"Opex";#N/A,#N/A,TRUE,"Fixed assets";#N/A,#N/A,TRUE,"Reserves"}</definedName>
    <definedName name="wrn.FIXED._.ASSETS." hidden="1">{#N/A,#N/A,TRUE,"FA 1 &amp; 2";#N/A,#N/A,TRUE,"FA 3 &amp; 4";#N/A,#N/A,TRUE,"FA 5 &amp; 6";#N/A,#N/A,TRUE,"FA 7 &amp; 8";#N/A,#N/A,TRUE,"FA 9 &amp; 10";#N/A,#N/A,TRUE,"FA 11";#N/A,#N/A,TRUE,"FA 12";#N/A,#N/A,TRUE,"FA 13";#N/A,#N/A,TRUE,"FA 14 &amp; 15"}</definedName>
    <definedName name="wrn.forecast." hidden="1">{#N/A,#N/A,FALSE,"model"}</definedName>
    <definedName name="wrn.forecast2" hidden="1">{#N/A,#N/A,FALSE,"model"}</definedName>
    <definedName name="wrn.forecastassumptions." hidden="1">{#N/A,#N/A,FALSE,"model"}</definedName>
    <definedName name="wrn.forecastassumptions2" hidden="1">{#N/A,#N/A,FALSE,"model"}</definedName>
    <definedName name="wrn.FULL._.REPORT." hidden="1">{#N/A,#N/A,FALSE,"US$";#N/A,#N/A,FALSE,"SUMMARY";#N/A,#N/A,FALSE,"DET.SUMM";#N/A,#N/A,FALSE,"BACK-UP";#N/A,#N/A,FALSE,"INDIRECTS";#N/A,#N/A,FALSE,"PARAMETERS";#N/A,#N/A,FALSE,"RATES"}</definedName>
    <definedName name="wrn.history2" hidden="1">{#N/A,#N/A,FALSE,"model"}</definedName>
    <definedName name="wrn.informe._.de._.precios." localSheetId="57" hidden="1">{"informe precios",#N/A,TRUE,"tablas imprimir";"graficos informe",#N/A,TRUE,"graficos"}</definedName>
    <definedName name="wrn.informe._.de._.precios." localSheetId="59" hidden="1">{"informe precios",#N/A,TRUE,"tablas imprimir";"graficos informe",#N/A,TRUE,"graficos"}</definedName>
    <definedName name="wrn.informe._.de._.precios." localSheetId="60" hidden="1">{"informe precios",#N/A,TRUE,"tablas imprimir";"graficos informe",#N/A,TRUE,"graficos"}</definedName>
    <definedName name="wrn.informe._.de._.precios." localSheetId="50" hidden="1">{"informe precios",#N/A,TRUE,"tablas imprimir";"graficos informe",#N/A,TRUE,"graficos"}</definedName>
    <definedName name="wrn.informe._.de._.precios." localSheetId="52" hidden="1">{"informe precios",#N/A,TRUE,"tablas imprimir";"graficos informe",#N/A,TRUE,"graficos"}</definedName>
    <definedName name="wrn.informe._.de._.precios." localSheetId="53" hidden="1">{"informe precios",#N/A,TRUE,"tablas imprimir";"graficos informe",#N/A,TRUE,"graficos"}</definedName>
    <definedName name="wrn.informe._.de._.precios." localSheetId="54" hidden="1">{"informe precios",#N/A,TRUE,"tablas imprimir";"graficos informe",#N/A,TRUE,"graficos"}</definedName>
    <definedName name="wrn.informe._.de._.precios." localSheetId="55" hidden="1">{"informe precios",#N/A,TRUE,"tablas imprimir";"graficos informe",#N/A,TRUE,"graficos"}</definedName>
    <definedName name="wrn.informe._.de._.precios." localSheetId="56" hidden="1">{"informe precios",#N/A,TRUE,"tablas imprimir";"graficos informe",#N/A,TRUE,"graficos"}</definedName>
    <definedName name="wrn.informe._.de._.precios." localSheetId="58" hidden="1">{"informe precios",#N/A,TRUE,"tablas imprimir";"graficos informe",#N/A,TRUE,"graficos"}</definedName>
    <definedName name="wrn.informe._.de._.precios." localSheetId="3" hidden="1">{"informe precios",#N/A,TRUE,"tablas imprimir";"graficos informe",#N/A,TRUE,"graficos"}</definedName>
    <definedName name="wrn.informe._.de._.precios." hidden="1">{"informe precios",#N/A,TRUE,"tablas imprimir";"graficos informe",#N/A,TRUE,"graficos"}</definedName>
    <definedName name="wrn.INFORMETEC." hidden="1">{#N/A,#N/A,FALSE,"TEC-01";#N/A,#N/A,FALSE,"TEC - 02";#N/A,#N/A,FALSE,"TEC - 03";#N/A,#N/A,FALSE,"TEC - 04";#N/A,#N/A,FALSE,"TEC-07";#N/A,#N/A,FALSE,"TEC-08";#N/A,#N/A,FALSE,"TEC - 09A";#N/A,#N/A,FALSE,"TEC - 09B";#N/A,#N/A,FALSE,"TEC - 09C";#N/A,#N/A,FALSE,"TEC - 10";#N/A,#N/A,FALSE,"TEC-11"}</definedName>
    <definedName name="wrn.INFORMETEC.1" hidden="1">{#N/A,#N/A,FALSE,"TEC-01";#N/A,#N/A,FALSE,"TEC - 02";#N/A,#N/A,FALSE,"TEC - 03";#N/A,#N/A,FALSE,"TEC - 04";#N/A,#N/A,FALSE,"TEC-07";#N/A,#N/A,FALSE,"TEC-08";#N/A,#N/A,FALSE,"TEC - 09A";#N/A,#N/A,FALSE,"TEC - 09B";#N/A,#N/A,FALSE,"TEC - 09C";#N/A,#N/A,FALSE,"TEC - 10";#N/A,#N/A,FALSE,"TEC-11"}</definedName>
    <definedName name="wrn.Izt." hidden="1">{"year1",#N/A,FALSE,"IZT";"year2",#N/A,FALSE,"IZT"}</definedName>
    <definedName name="wrn.junk"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Budget Ytd";"Report",#N/A,FALSE,"Variance Budget Ytd (JV)";"Report",#N/A,FALSE,"Variance Budget FY";"Report",#N/A,FALSE,"Variance Budget FY (JV)";"Report",#N/A,FALSE,"Income Statement";"Report",#N/A,FALSE,"Income Statement (JV)";"Report",#N/A,FALSE,"Revenue Analysis - FY";"Report",#N/A,FALSE,"Revenue Analysis - FY (JV)";"Report",#N/A,FALSE,"Cost Analysis - FY";"Report",#N/A,FALSE,"Cost Analysis - FY (JV)";"Report",#N/A,FALSE,"Financial Targets";"Report",#N/A,FALSE,"Financial Targets (JV)";"Report",#N/A,FALSE,"Environmental";"Report",#N/A,FALSE,"Production KPIs";"Report",#N/A,FALSE,"Production KPIs (1)";"Report",#N/A,FALSE,"Cost KPIs";"Report",#N/A,FALSE,"Cost KPIs (2)";"Report",#N/A,FALSE,"Asset KPIs";"Report",#N/A,FALSE,"Asset KPIs (2)";"Report",#N/A,FALSE,"Asset KPIs CAPEX";"Report",#N/A,FALSE,"Asset KPIs - CAPEX (2)";"Report",#N/A,FALSE,"Revenue KPIs";"Report",#N/A,FALSE,"Revenue KPIs (2)";"Report",#N/A,FALSE,"Safety KPIs";"Report",#N/A,FALSE,"People KPIs";"Report",#N/A,FALSE,"People KPIs (2)";"Report",#N/A,FALSE,"Debtors"}</definedName>
    <definedName name="wrn.junk2"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Forecast Mo";"Report",#N/A,FALSE,"Variance Forecast (2)";"Report",#N/A,FALSE,"Variance from Budget";"Report",#N/A,FALSE,"Variance Budget Ytd";"Report",#N/A,FALSE,"Variance from Budget FY";"Report",#N/A,FALSE,"Variance Budget FY (2)";"Report",#N/A,FALSE,"Variance Previous Full Yr";"Report",#N/A,FALSE,"Variance Previous Full Yr (2)";"Report",#N/A,FALSE,"Income &amp; Cash Flow";"Report",#N/A,FALSE,"Balance Sheet";"Report",#N/A,FALSE,"ROC Analysis - Full Year";"Report",#N/A,FALSE,"Revenue Analysis - Full Yr";"Report",#N/A,FALSE,"Cost Analysis - Full Yr";"Report",#N/A,FALSE,"Cash Flow Analysis - FY";"Report",#N/A,FALSE,"Financial Targets";"Report",#N/A,FALSE,"Environmental";"Report",#N/A,FALSE,"Production KPIs (1)";"Report",#N/A,FALSE,"Production KPIs (2)";"Report",#N/A,FALSE,"Cost KPIs (1)";"Report",#N/A,FALSE,"Cost KPIs (2)";"Report",#N/A,FALSE,"Asset KPIs (1)";"Report",#N/A,FALSE,"Asset KPIs (2)";"Report",#N/A,FALSE,"Asset KPIs CAPEX";"Report",#N/A,FALSE,"Asset KPIs - CAPEX (2)";"Report",#N/A,FALSE,"Revenue KPIs";"Report",#N/A,FALSE,"Revenue KPIs (2)";"Report",#N/A,FALSE,"Safety KPIs";"Report",#N/A,FALSE,"People KPIs";"Report",#N/A,FALSE,"People KPIs (2)";"Report",#N/A,FALSE,"Finance KPIs";"Report",#N/A,FALSE,"Debtors";"Report",#N/A,FALSE,"Corporate Overhead YTD";"Report",#N/A,FALSE,"Marketing Costs"}</definedName>
    <definedName name="wrn.Main_Stats." hidden="1">{"JVSumm_Report",#N/A,FALSE,"JV Summ";"Newman_Report",#N/A,FALSE,"Output - 7";"Yandi_Report",#N/A,FALSE,"Output - 8"}</definedName>
    <definedName name="wrn.Mining._.Perfromance._.Report." hidden="1">{#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definedName>
    <definedName name="wrn.Monthly._.Business._.Performance._.Review."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Forecast Mo";"Report",#N/A,FALSE,"Variance Forecast (2)";"Report",#N/A,FALSE,"Variance from Budget";"Report",#N/A,FALSE,"Variance Budget Ytd";"Report",#N/A,FALSE,"Variance from Budget FY";"Report",#N/A,FALSE,"Variance Budget FY (2)";"Report",#N/A,FALSE,"Variance Previous Full Yr";"Report",#N/A,FALSE,"Variance Previous Full Yr (2)";"Report",#N/A,FALSE,"Income &amp; Cash Flow";"Report",#N/A,FALSE,"Balance Sheet";"Report",#N/A,FALSE,"ROC Analysis - Full Year";"Report",#N/A,FALSE,"Revenue Analysis - Full Yr";"Report",#N/A,FALSE,"Cost Analysis - Full Yr";"Report",#N/A,FALSE,"Cash Flow Analysis - FY";"Report",#N/A,FALSE,"Financial Targets";"Report",#N/A,FALSE,"Environmental";"Report",#N/A,FALSE,"Production KPIs (1)";"Report",#N/A,FALSE,"Production KPIs (2)";"Report",#N/A,FALSE,"Cost KPIs (1)";"Report",#N/A,FALSE,"Cost KPIs (2)";"Report",#N/A,FALSE,"Asset KPIs (1)";"Report",#N/A,FALSE,"Asset KPIs (2)";"Report",#N/A,FALSE,"Asset KPIs CAPEX";"Report",#N/A,FALSE,"Asset KPIs - CAPEX (2)";"Report",#N/A,FALSE,"Revenue KPIs";"Report",#N/A,FALSE,"Revenue KPIs (2)";"Report",#N/A,FALSE,"Safety KPIs";"Report",#N/A,FALSE,"People KPIs";"Report",#N/A,FALSE,"People KPIs (2)";"Report",#N/A,FALSE,"Finance KPIs";"Report",#N/A,FALSE,"Debtors";"Report",#N/A,FALSE,"Corporate Overhead YTD";"Report",#N/A,FALSE,"Marketing Costs"}</definedName>
    <definedName name="wrn.Monthly._.Business._.Report." hidden="1">{"Cover Page",#N/A,FALSE,"Cover";"Report",#N/A,FALSE,"Contents";"Report",#N/A,FALSE,"Executive Summary";"Calc",#N/A,FALSE,"Executive Summary";"Report",#N/A,FALSE,"Safety Review";"Calc",#N/A,FALSE,"Safety Review";"Report",#N/A,FALSE,"Key Financial Targets";"Calc",#N/A,FALSE,"Key Financial Targets";"Report",#N/A,FALSE,"Marketing Outlook";"Calc",#N/A,FALSE,"Marketing Outlook"}</definedName>
    <definedName name="wrn.NEW."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wrn.PARTIAL._.REPORT." hidden="1">{#N/A,#N/A,FALSE,"US$";#N/A,#N/A,FALSE,"SUMMARY";#N/A,#N/A,FALSE,"DET.SUMM";#N/A,#N/A,FALSE,"BACK-UP";#N/A,#N/A,FALSE,"INDIRECTS"}</definedName>
    <definedName name="wrn.PERF._.REP." hidden="1">{#N/A,#N/A,FALSE,"Cover";#N/A,#N/A,FALSE,"KPM Summary";#N/A,#N/A,FALSE,"Safety";#N/A,#N/A,FALSE,"Enviro";#N/A,#N/A,FALSE,"Highlights";#N/A,#N/A,FALSE,"Nopat";#N/A,#N/A,FALSE,"Cash Flow";#N/A,#N/A,FALSE,"Bal Sheet";#N/A,#N/A,FALSE,"Hours";#N/A,#N/A,FALSE,"Margin";#N/A,#N/A,FALSE,"Overhead";#N/A,#N/A,FALSE,"Customers";#N/A,#N/A,FALSE,"Bus Dev";#N/A,#N/A,FALSE,"Cont. Improv";#N/A,#N/A,FALSE,"People 1";#N/A,#N/A,FALSE,"People 2";#N/A,#N/A,FALSE,"Service Delivery";#N/A,#N/A,FALSE,"Value Added";#N/A,#N/A,FALSE,"Glossary";#N/A,#N/A,FALSE,"Income";#N/A,#N/A,FALSE,"balsht";#N/A,#N/A,FALSE,"Finance";#N/A,#N/A,FALSE,"EBIT";#N/A,#N/A,FALSE,"Distribution";#N/A,#N/A,FALSE,"Div4"}</definedName>
    <definedName name="wrn.Period._.End." hidden="1">{#N/A,#N/A,FALSE,"Spo Ole";#N/A,#N/A,FALSE,"Spool";#N/A,#N/A,FALSE,"AMP OT Diffs";#N/A,#N/A,FALSE,"Other OT Diffs ";#N/A,#N/A,FALSE,"Spend Diffs"}</definedName>
    <definedName name="wrn.PHSF_all." hidden="1">{"PHSF_SHIP",#N/A,FALSE,"Input - 1";"PHSF_STACK",#N/A,FALSE,"Input - 1";"PHSF_SUMM",#N/A,FALSE,"Input - 1"}</definedName>
    <definedName name="wrn.Presentation._.copies." hidden="1">{"outturn",#N/A,TRUE,"HCA";#N/A,#N/A,TRUE,"HCA Summary";#N/A,#N/A,TRUE,"Operating ratio graphs";"Profit and loss",#N/A,TRUE,"HCA"}</definedName>
    <definedName name="wrn.printall." hidden="1">{#N/A,#N/A,FALSE,"Fcsting";#N/A,#N/A,FALSE,"Summary";#N/A,#N/A,FALSE,"RVM";#N/A,#N/A,FALSE,"MRM";#N/A,#N/A,FALSE,"GYM";#N/A,#N/A,FALSE,"GYM Proj";#N/A,#N/A,FALSE,"HPP";#N/A,#N/A,FALSE,"NPM";#N/A,#N/A,FALSE,"PDM";#N/A,#N/A,FALSE,"SRM";#N/A,#N/A,FALSE,"BWM";#N/A,#N/A,FALSE,"GGM (2)";#N/A,#N/A,FALSE,"GGM";#N/A,#N/A,FALSE,"CRM";#N/A,#N/A,FALSE,"MR Town";#N/A,#N/A,FALSE,"Moranbah CQCA";#N/A,#N/A,FALSE,"Moranbah Rvm";#N/A,#N/A,FALSE,"Emerald";#N/A,#N/A,FALSE,"Dysart";#N/A,#N/A,FALSE,"Labs-Ports";#N/A,#N/A,FALSE,"EFO";#N/A,#N/A,FALSE,"BWM Town";#N/A,#N/A,FALSE,"Brisbane";#N/A,#N/A,FALSE,"Bus Dev Proj"}</definedName>
    <definedName name="wrn.printalla." hidden="1">{#N/A,#N/A,FALSE,"Fcsting";#N/A,#N/A,FALSE,"Summary";#N/A,#N/A,FALSE,"RVM";#N/A,#N/A,FALSE,"MRM";#N/A,#N/A,FALSE,"GYM";#N/A,#N/A,FALSE,"GYM Proj";#N/A,#N/A,FALSE,"HPP";#N/A,#N/A,FALSE,"NPM";#N/A,#N/A,FALSE,"PDM";#N/A,#N/A,FALSE,"SRM";#N/A,#N/A,FALSE,"BWM";#N/A,#N/A,FALSE,"GGM (2)";#N/A,#N/A,FALSE,"GGM";#N/A,#N/A,FALSE,"CRM";#N/A,#N/A,FALSE,"MR Town";#N/A,#N/A,FALSE,"Moranbah CQCA";#N/A,#N/A,FALSE,"Moranbah Rvm";#N/A,#N/A,FALSE,"Emerald";#N/A,#N/A,FALSE,"Dysart";#N/A,#N/A,FALSE,"Labs-Ports";#N/A,#N/A,FALSE,"EFO";#N/A,#N/A,FALSE,"BWM Town";#N/A,#N/A,FALSE,"Brisbane";#N/A,#N/A,FALSE,"Bus Dev Proj"}</definedName>
    <definedName name="wrn.Profit._.and._.loss._.account._.detail." hidden="1">{#N/A,#N/A,FALSE,"HCA";#N/A,#N/A,FALSE,"Revenue";#N/A,#N/A,FALSE,"Opex";#N/A,#N/A,FALSE,"AMP"}</definedName>
    <definedName name="wrn.RES._.DEV." hidden="1">{#N/A,#N/A,FALSE,"ResDev"}</definedName>
    <definedName name="wrn.Second._.half." hidden="1">{#N/A,#N/A,TRUE,"Provisions and pensions";#N/A,#N/A,TRUE,"AMP";#N/A,#N/A,TRUE,"Debt";#N/A,#N/A,TRUE,"WC";#N/A,#N/A,TRUE,"Cash";#N/A,#N/A,TRUE,"Divis";#N/A,#N/A,TRUE,"Tax";#N/A,#N/A,TRUE,"Losses and ACT";#N/A,#N/A,TRUE,"Profit uplifts";#N/A,#N/A,TRUE,"Enhancement data"}</definedName>
    <definedName name="wrn.Spend._.by._.driver." hidden="1">{"ECML Programme",#N/A,TRUE,"Summary";"Leeds 1st Programme",#N/A,TRUE,"Summary";"Sunderland Direct",#N/A,TRUE,"Summary";"Customer driven",#N/A,TRUE,"Summary";"Safety",#N/A,TRUE,"Summary";"Legal requirement",#N/A,TRUE,"Summary";"Performance",#N/A,TRUE,"Summary";"Renewal of failed asset",#N/A,TRUE,"Summary";"Signalling renewals",#N/A,TRUE,"Summary";"Track renewals",#N/A,TRUE,"Summary";"SRP",#N/A,TRUE,"Summary";"Structures renewals",#N/A,TRUE,"Summary";"Scheme completion",#N/A,TRUE,"Summary"}</definedName>
    <definedName name="wrn.Spend._.by._.Funding._.Catagory." hidden="1">{"AMP Property",#N/A,FALSE,"Summary";"AMP Track",#N/A,FALSE,"Summary";"Backlog 1 and 2",#N/A,FALSE,"Summary";"Backlog 3",#N/A,FALSE,"Summary";"AMP Structures",#N/A,FALSE,"Summary";"Stready State",#N/A,FALSE,"Summary";"Improvement",#N/A,FALSE,"Summary";"Enhancement",#N/A,FALSE,"Summary"}</definedName>
    <definedName name="wrn.Spool._.And._.Spool._.Only." hidden="1">{#N/A,#N/A,FALSE,"Spo Ole";#N/A,#N/A,FALSE,"Spool"}</definedName>
    <definedName name="wrn.Tax._.copies." hidden="1">{#N/A,#N/A,TRUE,"HCA";#N/A,#N/A,TRUE,"Tax";#N/A,#N/A,TRUE,"Losses and ACT";#N/A,#N/A,TRUE,"Divis";#N/A,#N/A,TRUE,"Reserves";#N/A,#N/A,TRUE,"Enhancement data"}</definedName>
    <definedName name="wrn.VAR._.ANALYSIS." hidden="1">{#N/A,#N/A,FALSE,"ACC";#N/A,#N/A,FALSE,"100%";#N/A,#N/A,FALSE,"BWM";#N/A,#N/A,FALSE,"GYM";#N/A,#N/A,FALSE,"PDM";#N/A,#N/A,FALSE,"SRM";#N/A,#N/A,FALSE,"NPM";#N/A,#N/A,FALSE,"GGM";#N/A,#N/A,FALSE,"MRM";#N/A,#N/A,FALSE,"RVM";#N/A,#N/A,FALSE,"SWM"}</definedName>
    <definedName name="XRefColumnsCount" hidden="1">6</definedName>
    <definedName name="XRefCopy3Row" hidden="1">#REF!</definedName>
    <definedName name="XRefCopy4" hidden="1">#REF!</definedName>
    <definedName name="XRefCopy5" hidden="1">#REF!</definedName>
    <definedName name="XRefCopy6" hidden="1">#REF!</definedName>
    <definedName name="XRefCopyRangeCount" hidden="1">9</definedName>
    <definedName name="XRefPaste1Row" hidden="1">#REF!</definedName>
    <definedName name="XRefPasteRangeCount" hidden="1">7</definedName>
    <definedName name="xx" hidden="1">#REF!</definedName>
    <definedName name="xxxx"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xxxxxx" hidden="1">{#N/A,#N/A,FALSE,"East Anglia";#N/A,#N/A,FALSE,"Great Western";#N/A,#N/A,FALSE,"LNE";#N/A,#N/A,FALSE,"Midlands";#N/A,#N/A,FALSE,"Scotland";#N/A,#N/A,FALSE,"North West";#N/A,#N/A,FALSE,"Southern";#N/A,#N/A,FALSE,"Central";#N/A,#N/A,FALSE,"MS";#N/A,#N/A,FALSE,"WCML";#N/A,#N/A,FALSE,"TL2000";#N/A,#N/A,FALSE,"Corporate";#N/A,#N/A,FALSE,"CTRL";#N/A,#N/A,FALSE,"Intra-group Summary";"year1",#N/A,FALSE,"IZT";"year2",#N/A,FALSE,"IZT"}</definedName>
    <definedName name="xxxxxxx" hidden="1">{#N/A,#N/A,TRUE,"FA 1 &amp; 2";#N/A,#N/A,TRUE,"FA 3 &amp; 4";#N/A,#N/A,TRUE,"FA 5 &amp; 6";#N/A,#N/A,TRUE,"FA 7 &amp; 8";#N/A,#N/A,TRUE,"FA 9 &amp; 10";#N/A,#N/A,TRUE,"FA 11";#N/A,#N/A,TRUE,"FA 12";#N/A,#N/A,TRUE,"FA 13";#N/A,#N/A,TRUE,"FA 14 &amp; 15"}</definedName>
    <definedName name="yjguj" hidden="1">{#N/A,#N/A,FALSE,"Title";#N/A,#N/A,FALSE,"Index";#N/A,#N/A,FALSE,"Comm";#N/A,#N/A,FALSE,"A1";#N/A,#N/A,FALSE,"A2";#N/A,#N/A,FALSE,"A3";#N/A,#N/A,FALSE,"A4";#N/A,#N/A,FALSE,"A5";#N/A,#N/A,FALSE,"A6";#N/A,#N/A,FALSE,"A7";#N/A,#N/A,FALSE,"A8";#N/A,#N/A,FALSE,"A9";#N/A,#N/A,FALSE,"B1";#N/A,#N/A,FALSE,"B2";#N/A,#N/A,FALSE,"C1";#N/A,#N/A,FALSE,"C2";#N/A,#N/A,FALSE,"C3";#N/A,#N/A,FALSE,"C4";#N/A,#N/A,FALSE,"C5";#N/A,#N/A,FALSE,"D1";#N/A,#N/A,FALSE,"D2";#N/A,#N/A,FALSE,"D3";#N/A,#N/A,FALSE,"E1";#N/A,#N/A,FALSE,"E2";#N/A,#N/A,FALSE,"H1";#N/A,#N/A,FALSE,"H2";#N/A,#N/A,FALSE,"Summ";#N/A,#N/A,FALSE,"H3";#N/A,#N/A,FALSE,"H4";#N/A,#N/A,FALSE,"A10"}</definedName>
    <definedName name="Z">#REF!</definedName>
    <definedName name="zz" hidden="1">{#N/A,#N/A,TRUE,"FA 1 &amp; 2";#N/A,#N/A,TRUE,"FA 3 &amp; 4";#N/A,#N/A,TRUE,"FA 5 &amp; 6";#N/A,#N/A,TRUE,"FA 7 &amp; 8";#N/A,#N/A,TRUE,"FA 9 &amp; 10";#N/A,#N/A,TRUE,"FA 11";#N/A,#N/A,TRUE,"FA 12";#N/A,#N/A,TRUE,"FA 13";#N/A,#N/A,TRUE,"FA 14 &amp; 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0" i="136" l="1"/>
  <c r="B89" i="136"/>
  <c r="A90" i="136"/>
  <c r="A89" i="136"/>
  <c r="B86" i="136"/>
  <c r="B85" i="136"/>
  <c r="A86" i="136"/>
  <c r="A85" i="136"/>
  <c r="B47" i="104" l="1"/>
  <c r="C47" i="104"/>
  <c r="B82" i="136"/>
  <c r="B81" i="136"/>
  <c r="A82" i="136"/>
  <c r="A81" i="136"/>
  <c r="A78" i="136" l="1"/>
  <c r="A77" i="136"/>
  <c r="A76" i="136"/>
  <c r="B78" i="136"/>
  <c r="B77" i="136"/>
  <c r="B76" i="136"/>
  <c r="B73" i="136"/>
  <c r="B72" i="136"/>
  <c r="B71" i="136"/>
  <c r="B70" i="136"/>
  <c r="B69" i="136"/>
  <c r="B68" i="136"/>
  <c r="B67" i="136"/>
  <c r="B66" i="136"/>
  <c r="B65" i="136"/>
  <c r="B64" i="136"/>
  <c r="B63" i="136"/>
  <c r="B62" i="136"/>
  <c r="B60" i="136"/>
  <c r="B61" i="136"/>
  <c r="A73" i="136" l="1"/>
  <c r="A72" i="136"/>
  <c r="A71" i="136"/>
  <c r="A70" i="136"/>
  <c r="A69" i="136"/>
  <c r="A68" i="136"/>
  <c r="A67" i="136"/>
  <c r="A66" i="136"/>
  <c r="A65" i="136"/>
  <c r="A64" i="136"/>
  <c r="A63" i="136"/>
  <c r="A62" i="136"/>
  <c r="A61" i="136"/>
  <c r="A60" i="136"/>
  <c r="B57" i="136"/>
  <c r="B56" i="136"/>
  <c r="B55" i="136"/>
  <c r="B54" i="136"/>
  <c r="B53" i="136"/>
  <c r="B52" i="136"/>
  <c r="B51" i="136"/>
  <c r="B50" i="136"/>
  <c r="A57" i="136"/>
  <c r="A56" i="136"/>
  <c r="A55" i="136"/>
  <c r="A54" i="136"/>
  <c r="A53" i="136"/>
  <c r="A52" i="136"/>
  <c r="A51" i="136"/>
  <c r="A50" i="136"/>
  <c r="B47" i="136" l="1"/>
  <c r="B46" i="136"/>
  <c r="B45" i="136"/>
  <c r="B44" i="136"/>
  <c r="B43" i="136"/>
  <c r="B42" i="136"/>
  <c r="B41" i="136"/>
  <c r="B40" i="136"/>
  <c r="B39" i="136"/>
  <c r="B38" i="136"/>
  <c r="B37" i="136"/>
  <c r="B36" i="136"/>
  <c r="B35" i="136"/>
  <c r="B34" i="136"/>
  <c r="B33" i="136"/>
  <c r="A47" i="136"/>
  <c r="A46" i="136"/>
  <c r="A45" i="136"/>
  <c r="A44" i="136"/>
  <c r="A43" i="136"/>
  <c r="A42" i="136"/>
  <c r="A41" i="136"/>
  <c r="A40" i="136"/>
  <c r="A39" i="136"/>
  <c r="A38" i="136"/>
  <c r="A37" i="136"/>
  <c r="A36" i="136"/>
  <c r="A35" i="136"/>
  <c r="A34" i="136"/>
  <c r="A33" i="136"/>
  <c r="B30" i="136"/>
  <c r="B29" i="136"/>
  <c r="B28" i="136"/>
  <c r="B27" i="136"/>
  <c r="B26" i="136"/>
  <c r="B25" i="136"/>
  <c r="B24" i="136"/>
  <c r="B23" i="136"/>
  <c r="B22" i="136"/>
  <c r="A30" i="136"/>
  <c r="A29" i="136"/>
  <c r="A28" i="136"/>
  <c r="A27" i="136"/>
  <c r="A26" i="136"/>
  <c r="A25" i="136"/>
  <c r="A24" i="136"/>
  <c r="A23" i="136"/>
  <c r="A22" i="136"/>
  <c r="B21" i="136"/>
  <c r="A21" i="136"/>
  <c r="B18" i="136"/>
  <c r="B17" i="136"/>
  <c r="B16" i="136"/>
  <c r="B15" i="136"/>
  <c r="B14" i="136"/>
  <c r="B13" i="136"/>
  <c r="B12" i="136"/>
  <c r="B11" i="136"/>
  <c r="B10" i="136"/>
  <c r="B9" i="136"/>
  <c r="B8" i="136"/>
  <c r="B7" i="136"/>
  <c r="B6" i="136"/>
  <c r="B5" i="136"/>
  <c r="A6" i="136"/>
  <c r="A18" i="136"/>
  <c r="A17" i="136"/>
  <c r="A16" i="136"/>
  <c r="A15" i="136"/>
  <c r="A14" i="136"/>
  <c r="A13" i="136"/>
  <c r="A12" i="136"/>
  <c r="A11" i="136"/>
  <c r="A10" i="136"/>
  <c r="A9" i="136"/>
  <c r="A8" i="136"/>
  <c r="A7" i="136"/>
  <c r="A5" i="136"/>
  <c r="B4" i="136"/>
  <c r="A4" i="136"/>
</calcChain>
</file>

<file path=xl/sharedStrings.xml><?xml version="1.0" encoding="utf-8"?>
<sst xmlns="http://schemas.openxmlformats.org/spreadsheetml/2006/main" count="2274" uniqueCount="1117">
  <si>
    <t>Cuadro I.1.1</t>
  </si>
  <si>
    <t xml:space="preserve">PIB </t>
  </si>
  <si>
    <t xml:space="preserve">IPC </t>
  </si>
  <si>
    <t xml:space="preserve">(var. anual, % promedio) </t>
  </si>
  <si>
    <t xml:space="preserve">Tipo de cambio </t>
  </si>
  <si>
    <t xml:space="preserve">($/US$, promedio, valor nominal) </t>
  </si>
  <si>
    <t xml:space="preserve">Precio del cobre </t>
  </si>
  <si>
    <t xml:space="preserve">(USc$/lb, promedio, BML) </t>
  </si>
  <si>
    <t>Fuente: Ministerio de Hacienda.</t>
  </si>
  <si>
    <r>
      <t>Cuadro I.2.1</t>
    </r>
    <r>
      <rPr>
        <sz val="10"/>
        <rFont val="Calibri"/>
        <family val="2"/>
        <scheme val="minor"/>
      </rPr>
      <t> </t>
    </r>
  </si>
  <si>
    <r>
      <t> </t>
    </r>
    <r>
      <rPr>
        <sz val="10"/>
        <rFont val="Calibri"/>
        <family val="2"/>
        <scheme val="minor"/>
      </rPr>
      <t> </t>
    </r>
  </si>
  <si>
    <t>(1)</t>
  </si>
  <si>
    <t>(2)</t>
  </si>
  <si>
    <t>(3) = (2) - (1)</t>
  </si>
  <si>
    <t>Var. real anual (%)</t>
  </si>
  <si>
    <t>(% del PIB)</t>
  </si>
  <si>
    <t>TRANSACCIONES QUE AFECTAN EL PATRIMONIO NETO </t>
  </si>
  <si>
    <t>Ingresos tributarios netos </t>
  </si>
  <si>
    <t>Cobre bruto </t>
  </si>
  <si>
    <t>Imposiciones previsionales </t>
  </si>
  <si>
    <t>Donaciones </t>
  </si>
  <si>
    <t>Rentas de la propiedad </t>
  </si>
  <si>
    <t>Ingresos de operación </t>
  </si>
  <si>
    <t>Otros ingresos </t>
  </si>
  <si>
    <t>TRANSACCIONES EN ACTIVOS NO FINANCIEROS</t>
  </si>
  <si>
    <t>Venta de activos físicos </t>
  </si>
  <si>
    <t>TOTAL</t>
  </si>
  <si>
    <t>Fuente: Dipres. </t>
  </si>
  <si>
    <t>MM$</t>
  </si>
  <si>
    <t>% del PIB</t>
  </si>
  <si>
    <t>1. Impuestos a la Renta</t>
  </si>
  <si>
    <t>Declaración anual</t>
  </si>
  <si>
    <t xml:space="preserve">   Impuestos</t>
  </si>
  <si>
    <t>Sistemas de pagos</t>
  </si>
  <si>
    <t>Declaración y Pago Mensual</t>
  </si>
  <si>
    <t>Pagos Provisionales Mensuales</t>
  </si>
  <si>
    <t>2. Impuesto al Valor Agregado</t>
  </si>
  <si>
    <t>I.V.A Declarado</t>
  </si>
  <si>
    <t>Crédito Especial Empresas Constructoras</t>
  </si>
  <si>
    <t>Devoluciones</t>
  </si>
  <si>
    <t>3. Impuestos a Productos Específicos</t>
  </si>
  <si>
    <t xml:space="preserve">    Tabacos, Cigarros y Cigarrillos</t>
  </si>
  <si>
    <t xml:space="preserve">    Combustibles</t>
  </si>
  <si>
    <t xml:space="preserve">    Derechos de Extracción Ley de Pesca</t>
  </si>
  <si>
    <t>4. Impuestos a los Actos Jurídicos</t>
  </si>
  <si>
    <t>5. Impuestos al Comercio Exterior</t>
  </si>
  <si>
    <t>6. Otros</t>
  </si>
  <si>
    <t>Fluctuación Deudores más Diferencias Pendientes</t>
  </si>
  <si>
    <t>Otros</t>
  </si>
  <si>
    <t>INGRESOS NETOS POR IMPUESTOS</t>
  </si>
  <si>
    <t>  </t>
  </si>
  <si>
    <t xml:space="preserve">   Minería privada</t>
  </si>
  <si>
    <t xml:space="preserve">   Resto de contribuyentes </t>
  </si>
  <si>
    <t>Ingresos netos por impuestos</t>
  </si>
  <si>
    <t>Fuente: Dipres.</t>
  </si>
  <si>
    <t>Cuadro I.3.1</t>
  </si>
  <si>
    <t>Total ingresos</t>
  </si>
  <si>
    <t>Ingresos Tributarios Netos</t>
  </si>
  <si>
    <t xml:space="preserve">     Tributación Minería Privada</t>
  </si>
  <si>
    <t xml:space="preserve">     Tributación Resto de Contribuyentes</t>
  </si>
  <si>
    <t>Cobre bruto</t>
  </si>
  <si>
    <t>Imposiciones Previsionales de Salud</t>
  </si>
  <si>
    <t>(1) Las cifras correspondientes a Otros ingresos no tienen ajuste cíclico por lo que los ingresos efectivos son iguales a los cíclicamente ajustados. Estas contemplan los ingresos por Donaciones, Rentas de la Propiedad, Ingresos de Operación, Otros Ingresos, Ventas de Activos Físicos y las Imposiciones Previsionales del Ministerio del Trabajo.</t>
  </si>
  <si>
    <t>Cuadro I.4.1</t>
  </si>
  <si>
    <t>Fuente: Dipres. </t>
  </si>
  <si>
    <r>
      <t>Cuadro I.4.2</t>
    </r>
    <r>
      <rPr>
        <sz val="10"/>
        <rFont val="Calibri"/>
        <family val="2"/>
      </rPr>
      <t> </t>
    </r>
  </si>
  <si>
    <r>
      <t>TOTAL</t>
    </r>
    <r>
      <rPr>
        <sz val="10"/>
        <rFont val="Calibri"/>
        <family val="2"/>
      </rPr>
      <t> </t>
    </r>
  </si>
  <si>
    <r>
      <t>MM$</t>
    </r>
    <r>
      <rPr>
        <sz val="10"/>
        <rFont val="Calibri"/>
        <family val="2"/>
      </rPr>
      <t> </t>
    </r>
  </si>
  <si>
    <r>
      <t>% del PIB</t>
    </r>
    <r>
      <rPr>
        <sz val="10"/>
        <rFont val="Calibri"/>
        <family val="2"/>
      </rPr>
      <t> </t>
    </r>
  </si>
  <si>
    <r>
      <t>TRANSACCIONES QUE AFECTAN EL PATRIMONIO NETO</t>
    </r>
    <r>
      <rPr>
        <sz val="10"/>
        <rFont val="Calibri"/>
        <family val="2"/>
      </rPr>
      <t> </t>
    </r>
  </si>
  <si>
    <t>Personal </t>
  </si>
  <si>
    <t>Bienes y servicios de consumo y producción </t>
  </si>
  <si>
    <t>Intereses  </t>
  </si>
  <si>
    <t>Subsidios y donaciones </t>
  </si>
  <si>
    <t>Prestaciones previsionales </t>
  </si>
  <si>
    <t>Otros </t>
  </si>
  <si>
    <r>
      <t>TRANSACCIONES EN ACTIVOS NO FINANCIEROS</t>
    </r>
    <r>
      <rPr>
        <sz val="10"/>
        <rFont val="Calibri"/>
        <family val="2"/>
      </rPr>
      <t> </t>
    </r>
  </si>
  <si>
    <t>Inversión </t>
  </si>
  <si>
    <t>Transferencias de capital </t>
  </si>
  <si>
    <t>Cuadro I.5.1</t>
  </si>
  <si>
    <t>Total Ingresos Efectivos</t>
  </si>
  <si>
    <t>Total Ingresos Cíclicamente Ajustados</t>
  </si>
  <si>
    <t>(3)</t>
  </si>
  <si>
    <t>Total Gastos</t>
  </si>
  <si>
    <t>(1)-(3)</t>
  </si>
  <si>
    <t>Balance Efectivo</t>
  </si>
  <si>
    <t>(2)-(3)</t>
  </si>
  <si>
    <t>Balance Cíclicamente Ajustado</t>
  </si>
  <si>
    <t>Cuadro I.6.1</t>
  </si>
  <si>
    <t>(millones de dólares y % del PIB)</t>
  </si>
  <si>
    <t>MMUS$</t>
  </si>
  <si>
    <t>FEES</t>
  </si>
  <si>
    <t>FRP</t>
  </si>
  <si>
    <t>OATP</t>
  </si>
  <si>
    <t>FpE</t>
  </si>
  <si>
    <t>FAR</t>
  </si>
  <si>
    <t>Fondo TAC</t>
  </si>
  <si>
    <t>Activos Consolidados del TP</t>
  </si>
  <si>
    <t>Cuadro I.7.1</t>
  </si>
  <si>
    <t>(millones de dólares)</t>
  </si>
  <si>
    <t>%</t>
  </si>
  <si>
    <t>Deuda Total</t>
  </si>
  <si>
    <t xml:space="preserve">Bonos </t>
  </si>
  <si>
    <t>BID</t>
  </si>
  <si>
    <t>BIRF</t>
  </si>
  <si>
    <t>Banco Estado</t>
  </si>
  <si>
    <t>Deuda Interna</t>
  </si>
  <si>
    <t>Deuda Externa</t>
  </si>
  <si>
    <t>Total activos del Tesoro Público</t>
  </si>
  <si>
    <t>Total deuda bruta</t>
  </si>
  <si>
    <t>Cuadro II.1.2</t>
  </si>
  <si>
    <t>Cuadro II.2.1</t>
  </si>
  <si>
    <t>TRANSACCIONES QUE AFECTAN EL PATRIMONIO NETO</t>
  </si>
  <si>
    <t>Ingresos tributarios netos</t>
  </si>
  <si>
    <t xml:space="preserve">    Tributación minería privada</t>
  </si>
  <si>
    <t xml:space="preserve">    Tributación resto contribuyentes</t>
  </si>
  <si>
    <t>Imposiciones previsionales</t>
  </si>
  <si>
    <t>Donaciones</t>
  </si>
  <si>
    <t>Rentas de la propiedad</t>
  </si>
  <si>
    <t>Ingresos de operación</t>
  </si>
  <si>
    <t>Otros ingresos</t>
  </si>
  <si>
    <t>Venta de activos físicos</t>
  </si>
  <si>
    <t>Cuadro II.2.2</t>
  </si>
  <si>
    <t xml:space="preserve">    Declaración Anual</t>
  </si>
  <si>
    <t xml:space="preserve">       Impuestos</t>
  </si>
  <si>
    <t xml:space="preserve">       Sistemas de Pago</t>
  </si>
  <si>
    <t xml:space="preserve">    Declaración y Pago Mensual</t>
  </si>
  <si>
    <t xml:space="preserve">    Pagos Provisionales Mensuales</t>
  </si>
  <si>
    <t xml:space="preserve">    I.V.A. Declarado</t>
  </si>
  <si>
    <t xml:space="preserve">    Crédito Especial Empresas Constructoras</t>
  </si>
  <si>
    <t xml:space="preserve">    Devoluciones</t>
  </si>
  <si>
    <t xml:space="preserve">    Fluctuación Deudores más Diferencias Pendientes</t>
  </si>
  <si>
    <t xml:space="preserve">    Otros</t>
  </si>
  <si>
    <t>Cuadro II.3.1</t>
  </si>
  <si>
    <t>    Ventas Codelco (MTFM) </t>
  </si>
  <si>
    <t>    Producción GMP10 (MTFM) </t>
  </si>
  <si>
    <t>Cuadro II.3.2</t>
  </si>
  <si>
    <t>Total Ingresos</t>
  </si>
  <si>
    <t xml:space="preserve">       Tributación Minería Privada</t>
  </si>
  <si>
    <t xml:space="preserve">       Tributación Resto de Contribuyentes    </t>
  </si>
  <si>
    <t>Imposiciones Previsionales Salud</t>
  </si>
  <si>
    <t>Gasto del Gobierno Central Total</t>
  </si>
  <si>
    <t>(1) - (3)</t>
  </si>
  <si>
    <t>(2) - (3)</t>
  </si>
  <si>
    <t>Cuadro II.5.1</t>
  </si>
  <si>
    <t>Deuda Bruta saldo ejercicio anterior</t>
  </si>
  <si>
    <t>Transacciones en activos financieros</t>
  </si>
  <si>
    <t>Deuda Bruta saldo final</t>
  </si>
  <si>
    <t>Cuadro II.6.1</t>
  </si>
  <si>
    <t>Cuadro III.3.1</t>
  </si>
  <si>
    <t>Cuadro III.4.1</t>
  </si>
  <si>
    <t>moneda nacional + moneda extranjera</t>
  </si>
  <si>
    <t>TOTAL INGRESOS</t>
  </si>
  <si>
    <t>Tributación minería privada</t>
  </si>
  <si>
    <t>Tributación resto contribuyentes</t>
  </si>
  <si>
    <t>Cuadro III.4.2</t>
  </si>
  <si>
    <t>Cuadro III.4.3</t>
  </si>
  <si>
    <t>Cobre</t>
  </si>
  <si>
    <t> </t>
  </si>
  <si>
    <t>   Tributación minería privada  </t>
  </si>
  <si>
    <t>   Tributación resto contribuyentes </t>
  </si>
  <si>
    <t>Imposiciones previsionales de salud </t>
  </si>
  <si>
    <r>
      <t>Otros Ingresos</t>
    </r>
    <r>
      <rPr>
        <vertAlign val="superscript"/>
        <sz val="10"/>
        <rFont val="Calibri"/>
        <family val="2"/>
      </rPr>
      <t xml:space="preserve"> (1)</t>
    </r>
    <r>
      <rPr>
        <sz val="10"/>
        <rFont val="Calibri"/>
        <family val="2"/>
      </rPr>
      <t> </t>
    </r>
  </si>
  <si>
    <t>Cuadro III.5.1</t>
  </si>
  <si>
    <t>Cuadro III.6.2</t>
  </si>
  <si>
    <t>Gasto Gobierno Central Total</t>
  </si>
  <si>
    <t>Gasto Gobierno Central Presupuestario</t>
  </si>
  <si>
    <t>Gasto Gobierno Central Extrapresupuestario</t>
  </si>
  <si>
    <t>Cuadro III.6.1</t>
  </si>
  <si>
    <t xml:space="preserve">Total Ingresos Efectivos   </t>
  </si>
  <si>
    <t xml:space="preserve">Total Gastos Comprometidos   </t>
  </si>
  <si>
    <t xml:space="preserve">Ingresos Cíclicamente Ajustados   </t>
  </si>
  <si>
    <t>(4)</t>
  </si>
  <si>
    <t>Meta BCA (% del PIB)</t>
  </si>
  <si>
    <t>(5)</t>
  </si>
  <si>
    <t>Nivel de gasto compatible con meta</t>
  </si>
  <si>
    <t>(6)</t>
  </si>
  <si>
    <t xml:space="preserve">Diferencia Gasto / Holgura (5)-(2) </t>
  </si>
  <si>
    <t>(7)</t>
  </si>
  <si>
    <t>(8)</t>
  </si>
  <si>
    <t>(9)</t>
  </si>
  <si>
    <t>Balance efectivo compatible con meta (1)-(5) (% del PIB)</t>
  </si>
  <si>
    <t>Cuadro III.7.1</t>
  </si>
  <si>
    <t>Déficit Fiscal Gobierno Central Total</t>
  </si>
  <si>
    <t>(millones de pesos de cada año)</t>
  </si>
  <si>
    <t>Cuadro A.I.1</t>
  </si>
  <si>
    <t>Variable</t>
  </si>
  <si>
    <t>Valor</t>
  </si>
  <si>
    <t>Fuente</t>
  </si>
  <si>
    <t>(centavos de dólar por libra)</t>
  </si>
  <si>
    <t>Fuentes: Ministerio de Hacienda y Dipres.</t>
  </si>
  <si>
    <t>Cuadro A.I.2</t>
  </si>
  <si>
    <t>Período</t>
  </si>
  <si>
    <t>Tipo de cambio nominal (pesos por dólar)</t>
  </si>
  <si>
    <t>Precio del cobre BML (centavos de dólar por libra)</t>
  </si>
  <si>
    <t>Ventas Cobre Codelco (miles de toneladas)</t>
  </si>
  <si>
    <t>Producción cobre GMP10 (miles de toneladas)</t>
  </si>
  <si>
    <t>Proporción de distribución de las utilidades de las GMP10 al exterior (Z)</t>
  </si>
  <si>
    <t>Costos de operación totales de GMP10 (millones de dólares)</t>
  </si>
  <si>
    <t>Cuadro A.I.3</t>
  </si>
  <si>
    <t>Componente</t>
  </si>
  <si>
    <t>Ingresos efectivos</t>
  </si>
  <si>
    <t>Componente cíclico</t>
  </si>
  <si>
    <t>Ingresos cíclicamente ajustados</t>
  </si>
  <si>
    <t>(1) Ingresos tributarios no mineros (ITNM)</t>
  </si>
  <si>
    <t>(1.1) Impuesto Declaración Anual (abril)</t>
  </si>
  <si>
    <t>(1.3) Impuesto Declaración Mensual (adicional, 2ª categoría, etc.)</t>
  </si>
  <si>
    <t>(1.4) PPM</t>
  </si>
  <si>
    <t>(1.5) Impuestos Indirectos</t>
  </si>
  <si>
    <t>(1.6) Otros</t>
  </si>
  <si>
    <t>(2) Cotizaciones Previsionales de Salud</t>
  </si>
  <si>
    <t>(3) Traspasos cobre Codelco</t>
  </si>
  <si>
    <t>(4) Ingresos tributarios GMP10</t>
  </si>
  <si>
    <t>(4.1) Impuesto Específico a la actividad minera GMP10</t>
  </si>
  <si>
    <t>(4.1.2) PPM</t>
  </si>
  <si>
    <t>(4.2) Impuesto a la Renta de Primera Categoría GMP10</t>
  </si>
  <si>
    <t>(4.2.2) PPM</t>
  </si>
  <si>
    <t>(4.3) Impuesto Adicional GMP10</t>
  </si>
  <si>
    <t>Cuadro A.I.4</t>
  </si>
  <si>
    <t>(2.1) Ingresos tributarios no mineros</t>
  </si>
  <si>
    <t>(2.2) Ingresos cotizaciones previsionales de salud</t>
  </si>
  <si>
    <t xml:space="preserve">(2.3) Ingresos de Codelco </t>
  </si>
  <si>
    <t xml:space="preserve">(2.4) Ingresos tributarios GMP10 </t>
  </si>
  <si>
    <t>(4) Ingresos por intereses</t>
  </si>
  <si>
    <t>(5) Gastos por intereses</t>
  </si>
  <si>
    <t>(6) = (1-4+5) Balance primario efectivo</t>
  </si>
  <si>
    <t>(7) = (3-4+5) Balance primario cíclicamente ajustado</t>
  </si>
  <si>
    <t>Cuadro A.I.5</t>
  </si>
  <si>
    <t>Cuadro A.I.6</t>
  </si>
  <si>
    <t>Cuadro A.I.7</t>
  </si>
  <si>
    <t>Cuadro A.I.8</t>
  </si>
  <si>
    <t>Cuadro A.II.1</t>
  </si>
  <si>
    <t>Ingresos Tributarios GMP10 moneda nacional y extranjera</t>
  </si>
  <si>
    <t>(miles de dólares)</t>
  </si>
  <si>
    <t>Declaración anual de Renta</t>
  </si>
  <si>
    <t>Declaración y pago mensual</t>
  </si>
  <si>
    <t>Impuesto Adicional Retenido</t>
  </si>
  <si>
    <t>Total pagos por impuesto a la Renta</t>
  </si>
  <si>
    <t>Cuadro A.II.2</t>
  </si>
  <si>
    <t>INGRESOS</t>
  </si>
  <si>
    <t xml:space="preserve">    Ingresos tributarios netos</t>
  </si>
  <si>
    <t xml:space="preserve">         Tributación minería privada</t>
  </si>
  <si>
    <t xml:space="preserve">         Tributación resto contribuyentes</t>
  </si>
  <si>
    <t xml:space="preserve">    Cobre bruto</t>
  </si>
  <si>
    <t xml:space="preserve">    Imposiciones previsionales</t>
  </si>
  <si>
    <t xml:space="preserve">    Donaciones</t>
  </si>
  <si>
    <t xml:space="preserve">    Rentas de la propiedad </t>
  </si>
  <si>
    <t xml:space="preserve">    Ingresos de operación</t>
  </si>
  <si>
    <t xml:space="preserve">    Otros ingresos</t>
  </si>
  <si>
    <t>GASTOS</t>
  </si>
  <si>
    <t xml:space="preserve">    Personal</t>
  </si>
  <si>
    <t xml:space="preserve">    Bienes y servicios de consumo y producción</t>
  </si>
  <si>
    <t xml:space="preserve">    Intereses </t>
  </si>
  <si>
    <t xml:space="preserve">    Subsidios y donaciones (1)</t>
  </si>
  <si>
    <t xml:space="preserve">    Prestaciones previsionales (2)</t>
  </si>
  <si>
    <t>RESULTADO OPERATIVO BRUTO</t>
  </si>
  <si>
    <t>ADQUISICION NETA DE ACTIVOS NO FINANCIEROS</t>
  </si>
  <si>
    <t xml:space="preserve">    Venta de activos físicos</t>
  </si>
  <si>
    <t xml:space="preserve">    Inversión</t>
  </si>
  <si>
    <t xml:space="preserve">    Transferencias de capital</t>
  </si>
  <si>
    <t>TOTAL INGRESOS (3)</t>
  </si>
  <si>
    <t>TOTAL GASTOS (4)</t>
  </si>
  <si>
    <t>PRESTAMO NETO/ENDEUDAMIENTO NETO</t>
  </si>
  <si>
    <t>TRANSACCIONES EN ACTIVOS FINANCIEROS (FINANCIAMIENTO)</t>
  </si>
  <si>
    <t>ADQUISICION NETA DE ACTIVOS FINANCIEROS</t>
  </si>
  <si>
    <t xml:space="preserve">    Préstamos</t>
  </si>
  <si>
    <t xml:space="preserve">    Otorgamiento de préstamos</t>
  </si>
  <si>
    <t xml:space="preserve">    Recuperación de prestamos</t>
  </si>
  <si>
    <t xml:space="preserve">    Títulos y valores</t>
  </si>
  <si>
    <t xml:space="preserve">    Inversión financiera</t>
  </si>
  <si>
    <t xml:space="preserve">    Venta de activos financieros</t>
  </si>
  <si>
    <t xml:space="preserve">    Operaciones de cambio</t>
  </si>
  <si>
    <t xml:space="preserve">    Caja</t>
  </si>
  <si>
    <t xml:space="preserve">    Fondos Especiales</t>
  </si>
  <si>
    <t xml:space="preserve">    Giros</t>
  </si>
  <si>
    <t xml:space="preserve">    Depósitos</t>
  </si>
  <si>
    <t xml:space="preserve">    Ajustes por rezagos Fondos Especiales</t>
  </si>
  <si>
    <t xml:space="preserve">    Anticipo de gastos</t>
  </si>
  <si>
    <t xml:space="preserve">    Prepago intereses</t>
  </si>
  <si>
    <t xml:space="preserve">    Devolución anticipada de renta</t>
  </si>
  <si>
    <t>PASIVOS NETOS INCURRIDOS</t>
  </si>
  <si>
    <t xml:space="preserve">   Endeudamiento Externo Neto</t>
  </si>
  <si>
    <t xml:space="preserve">   Endeudamiento</t>
  </si>
  <si>
    <t xml:space="preserve">         Bonos</t>
  </si>
  <si>
    <t xml:space="preserve">         Resto</t>
  </si>
  <si>
    <t xml:space="preserve">   Amortizaciones</t>
  </si>
  <si>
    <t xml:space="preserve">   Endeudamiento Interno Neto</t>
  </si>
  <si>
    <t xml:space="preserve">   Bonos de Reconocimiento</t>
  </si>
  <si>
    <t>FINANCIAMIENTO</t>
  </si>
  <si>
    <t>Notas:</t>
  </si>
  <si>
    <t>(1) Corresponde al concepto de transferencias (corrientes para el gasto) del clasificador presupuestario utilizado en la Ley de Presupuestos.</t>
  </si>
  <si>
    <t>(2) Excluye el pago de bonos de reconocimiento, que se clasifica entre las partidas de financiamiento.</t>
  </si>
  <si>
    <t>(3) Ingresos de Transacciones que afectan el Patrimonio Neto más Venta de activos físicos clasificada en Transacciones en Activos No Financieros.</t>
  </si>
  <si>
    <t>(4) Gastos de Transacciones que afectan el Patrimonio Neto más Inversión y Transferencias de capital clasificadas en Transacciones en Activos No Financieros.</t>
  </si>
  <si>
    <t>Cuadro A.II.3</t>
  </si>
  <si>
    <t>Cuadro A.II.4</t>
  </si>
  <si>
    <t>Cuadro A.II.5</t>
  </si>
  <si>
    <t>Cuadro A.II.6</t>
  </si>
  <si>
    <t>Cuadro A.II.7</t>
  </si>
  <si>
    <t>Cuadro A.II.8</t>
  </si>
  <si>
    <t>Ejecución Presupuestaria Consolidada</t>
  </si>
  <si>
    <t>Cuadro A.II.9</t>
  </si>
  <si>
    <t>Cuadro A.II.10</t>
  </si>
  <si>
    <t>Ejecución Presupuestaria Mineras Privadas Consolidadas</t>
  </si>
  <si>
    <t>Cuadro A.II.11</t>
  </si>
  <si>
    <t>Cuadro A.II.12</t>
  </si>
  <si>
    <t>Ejecución Presupuestaria Sin Mineras Privadas Consolidado</t>
  </si>
  <si>
    <t>Cuadro A.II.13</t>
  </si>
  <si>
    <t>Cuadro A.III.1</t>
  </si>
  <si>
    <t>N° IF</t>
  </si>
  <si>
    <t>Cuadro A.III.2</t>
  </si>
  <si>
    <t>con efectos en los ingresos fiscales</t>
  </si>
  <si>
    <t>Cuadro A.III.3</t>
  </si>
  <si>
    <t>sin efecto en gastos o ingresos fiscales</t>
  </si>
  <si>
    <t>Posición Financiera Neta</t>
  </si>
  <si>
    <t>Total Deuda Bruta</t>
  </si>
  <si>
    <t>Cuadro III.8.1</t>
  </si>
  <si>
    <t>Cuadro III.5.2</t>
  </si>
  <si>
    <r>
      <t>Cobre</t>
    </r>
    <r>
      <rPr>
        <sz val="10"/>
        <rFont val="Calibri"/>
        <family val="2"/>
        <scheme val="minor"/>
      </rPr>
      <t> </t>
    </r>
  </si>
  <si>
    <r>
      <t>Cuadro II.4.1</t>
    </r>
    <r>
      <rPr>
        <sz val="10"/>
        <color theme="1"/>
        <rFont val="Calibri"/>
        <family val="2"/>
        <scheme val="minor"/>
      </rPr>
      <t> </t>
    </r>
  </si>
  <si>
    <r>
      <t>Cuadro II.4.2</t>
    </r>
    <r>
      <rPr>
        <sz val="10"/>
        <rFont val="Calibri"/>
        <family val="2"/>
        <scheme val="minor"/>
      </rPr>
      <t> </t>
    </r>
  </si>
  <si>
    <t xml:space="preserve"> % del PIB</t>
  </si>
  <si>
    <t>Var. real anual (%)</t>
  </si>
  <si>
    <t>(3)=(2)-(1) Variación en el gasto (MM$)</t>
  </si>
  <si>
    <t>Diferencia Gasto (% del PIB)</t>
  </si>
  <si>
    <t xml:space="preserve">Diferencia Gasto (MMUS$) </t>
  </si>
  <si>
    <t>Gasto compatible con la meta de Balance Estructural</t>
  </si>
  <si>
    <t>Variación real anual (%)</t>
  </si>
  <si>
    <t xml:space="preserve">Precio petróleo WTI </t>
  </si>
  <si>
    <t xml:space="preserve">(US$/bbl) </t>
  </si>
  <si>
    <t xml:space="preserve">Demanda Interna </t>
  </si>
  <si>
    <t>(var. anual, %)</t>
  </si>
  <si>
    <t xml:space="preserve">   Consumo Total  </t>
  </si>
  <si>
    <t xml:space="preserve">   (var. anual, %)</t>
  </si>
  <si>
    <t xml:space="preserve">   Formación Bruta de Capital Fijo  </t>
  </si>
  <si>
    <t xml:space="preserve">Exportación de Bienes y Servicios  </t>
  </si>
  <si>
    <t xml:space="preserve">Importación de Bienes y Servicios  </t>
  </si>
  <si>
    <t xml:space="preserve">Cuenta corriente </t>
  </si>
  <si>
    <t>Demanda Interna</t>
  </si>
  <si>
    <t xml:space="preserve">   Consumo Total </t>
  </si>
  <si>
    <t xml:space="preserve">   Formación Bruta de Capital Fijo </t>
  </si>
  <si>
    <t>Exportación de Bienes y Servicios</t>
  </si>
  <si>
    <t>Importación de Bienes y Servicios</t>
  </si>
  <si>
    <t>Cuenta corriente</t>
  </si>
  <si>
    <t>Cuadro III.3.2</t>
  </si>
  <si>
    <t>Cuadro I.1.2</t>
  </si>
  <si>
    <t>N° Boletín</t>
  </si>
  <si>
    <t>N° Mensaje</t>
  </si>
  <si>
    <r>
      <t>Otros ingresos</t>
    </r>
    <r>
      <rPr>
        <vertAlign val="superscript"/>
        <sz val="10"/>
        <color rgb="FF000000"/>
        <rFont val="Calibri"/>
        <family val="2"/>
        <scheme val="minor"/>
      </rPr>
      <t>(1)</t>
    </r>
  </si>
  <si>
    <r>
      <t>TOTAL INGRESOS</t>
    </r>
    <r>
      <rPr>
        <sz val="10"/>
        <rFont val="Calibri"/>
        <family val="2"/>
      </rPr>
      <t> </t>
    </r>
    <r>
      <rPr>
        <b/>
        <sz val="10"/>
        <rFont val="Calibri"/>
        <family val="2"/>
      </rPr>
      <t>ESTRUCTURALES</t>
    </r>
  </si>
  <si>
    <t>Cuadro I.3.2</t>
  </si>
  <si>
    <t>Diferencia en el gasto compatible (%)</t>
  </si>
  <si>
    <t>Fuebte: Dipres</t>
  </si>
  <si>
    <t>(4)=(2)-(1) Variación en el gasto (%)</t>
  </si>
  <si>
    <t>(5)=(2)-(1) Variación en el gasto (% del PIB)</t>
  </si>
  <si>
    <t>Cuadro I.7.3</t>
  </si>
  <si>
    <t>Conciliación de Flujos y Saldos de la Deuda Bruta del Gobierno Central</t>
  </si>
  <si>
    <t>(cifras consolidadas en millones de pesos corrientes)</t>
  </si>
  <si>
    <t>Corrección monetaria y de monedas</t>
  </si>
  <si>
    <t xml:space="preserve">Amortizaciones </t>
  </si>
  <si>
    <t>Endeudamiento</t>
  </si>
  <si>
    <t>Cuadro I.7.4</t>
  </si>
  <si>
    <t>Amortizacion Deuda Interna</t>
  </si>
  <si>
    <t>Amortizacion Deuda Externa</t>
  </si>
  <si>
    <t>IPC (var. anual, % promedio)</t>
  </si>
  <si>
    <t>TCN ($/U$, promedio, valor nominal)</t>
  </si>
  <si>
    <t>Total Activos del Tesoro Público</t>
  </si>
  <si>
    <t>Diferencia en el gasto compatible</t>
  </si>
  <si>
    <t>Escenarios macroeconómicos alternativos</t>
  </si>
  <si>
    <t>Precio de referencia del cobre 2023</t>
  </si>
  <si>
    <t>Promedio 2023</t>
  </si>
  <si>
    <t>Total 2023</t>
  </si>
  <si>
    <t>Cuadro I.2.2</t>
  </si>
  <si>
    <t>Cuadro I.7.2</t>
  </si>
  <si>
    <t>Cuadro I.8.1</t>
  </si>
  <si>
    <t xml:space="preserve">(var. real anual, %) </t>
  </si>
  <si>
    <t>PIB Minero</t>
  </si>
  <si>
    <t>PIB No Minero</t>
  </si>
  <si>
    <t xml:space="preserve">PIB Minero </t>
  </si>
  <si>
    <t xml:space="preserve">PIB No Minero </t>
  </si>
  <si>
    <t xml:space="preserve">(var.real anual, %) </t>
  </si>
  <si>
    <t>Escenario Base</t>
  </si>
  <si>
    <t>PIB (var. anual, %)</t>
  </si>
  <si>
    <t>PIB No Minero (var. anual, %)</t>
  </si>
  <si>
    <t>Demanda Interna (var. anual, %)</t>
  </si>
  <si>
    <t>Escenario Pesimista</t>
  </si>
  <si>
    <t>Escenario Optimista</t>
  </si>
  <si>
    <t>    PIB No Minero Tendencial (% de variación real) </t>
  </si>
  <si>
    <t>    Brecha PIB No Minero (%) </t>
  </si>
  <si>
    <t>Brecha PIB No Minero (%)</t>
  </si>
  <si>
    <t>Cuadro III.9.1</t>
  </si>
  <si>
    <t>Cuadro III.9.2</t>
  </si>
  <si>
    <t>Cuadro III.9.3</t>
  </si>
  <si>
    <t>Cuadro III.9.4</t>
  </si>
  <si>
    <t>Nombre IF</t>
  </si>
  <si>
    <t>2026 </t>
  </si>
  <si>
    <t>Supuestos macroeconómicos 2024</t>
  </si>
  <si>
    <t>Detalle supuestos de crecimiento económico y cuenta corriente 2024</t>
  </si>
  <si>
    <t>(millones de pesos 2024, % de variación real y % del PIB)</t>
  </si>
  <si>
    <t>Parámetros de referencia del Balance Cíclicamente Ajustado 2024</t>
  </si>
  <si>
    <t xml:space="preserve">(millones de pesos 2024, % de variación real y % del PIB) </t>
  </si>
  <si>
    <t>Balance del Gobierno Central Total 2024</t>
  </si>
  <si>
    <t>(millones de pesos 2024 y % del PIB)</t>
  </si>
  <si>
    <t>(millones de pesos 2024)</t>
  </si>
  <si>
    <t>Variables estructurales para 2024</t>
  </si>
  <si>
    <t>Precio de referencia del cobre 2024</t>
  </si>
  <si>
    <t>Proyección de variables económicas efectivas 2024</t>
  </si>
  <si>
    <t>Promedio 2024</t>
  </si>
  <si>
    <t>Total 2024</t>
  </si>
  <si>
    <t>Ingresos efectivos, componente cíclico e ingresos cíclicamente ajustados 2024</t>
  </si>
  <si>
    <t>(1.2) Sistema de pagos (créditos, efecto en abril de 2024)</t>
  </si>
  <si>
    <t>(4.1.1) Impuesto Específico (abril de 2024)</t>
  </si>
  <si>
    <t>(4.1.3) Créditos (abril de 2024)</t>
  </si>
  <si>
    <t>(4.2.1) Impuesto Primera Categoría (abril de 2024)</t>
  </si>
  <si>
    <t>(4.2.3) Créditos (abril de 2024)</t>
  </si>
  <si>
    <t>Balance Cíclicamente Ajustado del Gobierno Central Total 2024</t>
  </si>
  <si>
    <t>Dic 2023</t>
  </si>
  <si>
    <t>DBGC al 31 de diciembre de 2023</t>
  </si>
  <si>
    <t>Ministerio de Hacienda/Comité de expertos, reunido en julio de 2023.</t>
  </si>
  <si>
    <t>Comité de expertos, reunido en julio de 2023.</t>
  </si>
  <si>
    <t>Promedio 2023 ($2024)</t>
  </si>
  <si>
    <t>PIB No Minero</t>
  </si>
  <si>
    <t>(1) PIB proyectado en cada informe.</t>
  </si>
  <si>
    <r>
      <rPr>
        <b/>
        <i/>
        <sz val="10"/>
        <color rgb="FF231F20"/>
        <rFont val="Calibri"/>
        <family val="2"/>
        <scheme val="minor"/>
      </rPr>
      <t>Stock</t>
    </r>
    <r>
      <rPr>
        <b/>
        <sz val="10"/>
        <color rgb="FF231F20"/>
        <rFont val="Calibri"/>
        <family val="2"/>
        <scheme val="minor"/>
      </rPr>
      <t xml:space="preserve"> </t>
    </r>
    <r>
      <rPr>
        <b/>
        <sz val="10"/>
        <color rgb="FF000000"/>
        <rFont val="Calibri"/>
        <family val="2"/>
        <scheme val="minor"/>
      </rPr>
      <t>de deuda del Gobierno Central por acreedor</t>
    </r>
    <r>
      <rPr>
        <sz val="10"/>
        <color rgb="FF231F20"/>
        <rFont val="Calibri"/>
        <family val="2"/>
        <scheme val="minor"/>
      </rPr>
      <t xml:space="preserve"> </t>
    </r>
  </si>
  <si>
    <t xml:space="preserve">      Ingresos por litio de Corfo</t>
  </si>
  <si>
    <t xml:space="preserve">      Resto de rentas de la propiedad</t>
  </si>
  <si>
    <t>Litio</t>
  </si>
  <si>
    <t>    Umbral del litio (% del PIB)</t>
  </si>
  <si>
    <t>Ingresos por litio de Corfo</t>
  </si>
  <si>
    <t>(1) Las cifras correspondientes a Otros ingresos no tienen ajuste cíclico por lo que los ingresos efectivos son iguales a los cíclicamente ajustados. Estas contemplan los ingresos por Donaciones, Rentas de la Propiedad (sin los ingresos por litio de Corfo), Ingresos de Operación, Otros Ingresos, Ventas de Activos Físicos y las Imposiciones Previsionales del Ministerio del Trabajo.</t>
  </si>
  <si>
    <t>(1) PIB estimado en cada informe.</t>
  </si>
  <si>
    <t>Escenario</t>
  </si>
  <si>
    <t>Brecha PIB no minero tendencial/PIB no minero efectivo 2023</t>
  </si>
  <si>
    <t>Comité de expertos, reunido en julio de 2022.</t>
  </si>
  <si>
    <t>PIB no minero (miles de millones de pesos año anterior)</t>
  </si>
  <si>
    <t>PIB tendencial no minero (miles de millones de pesos año anterior)</t>
  </si>
  <si>
    <t xml:space="preserve">IPC (tasa de variación promedio/promedio) </t>
  </si>
  <si>
    <t>Tasa efectiva impuesto adicional asociada al precio del cobre BML</t>
  </si>
  <si>
    <t>Tasa efectiva impuesto adicional asociada al precio de referencia del cobre</t>
  </si>
  <si>
    <t>Umbral del litio</t>
  </si>
  <si>
    <t>Dipres, promedio de los ingresos por Rentas de la Propiedad provenientes de la explotación del litio de Corfo entre agosto de 2018 y julio de 2023, como porcentaje del PIB del período entre julio de 2018 y junio de 2023.</t>
  </si>
  <si>
    <t>(4.1) Royalty Minero GMP10</t>
  </si>
  <si>
    <t>(5) Ingresos por litio de Corfo</t>
  </si>
  <si>
    <t>(6) Otros ingresos sin ajuste cíclico</t>
  </si>
  <si>
    <t>(7)= (1+2+3+4+5+6) Total</t>
  </si>
  <si>
    <r>
      <t>(1) Balance Efectivo (BD</t>
    </r>
    <r>
      <rPr>
        <b/>
        <vertAlign val="subscript"/>
        <sz val="10"/>
        <color rgb="FF000000"/>
        <rFont val="Calibri"/>
        <family val="2"/>
        <scheme val="minor"/>
      </rPr>
      <t>2024</t>
    </r>
    <r>
      <rPr>
        <b/>
        <sz val="10"/>
        <color rgb="FF000000"/>
        <rFont val="Calibri"/>
        <family val="2"/>
        <scheme val="minor"/>
      </rPr>
      <t>)</t>
    </r>
  </si>
  <si>
    <r>
      <t>(2) Efecto Cíclico (AC</t>
    </r>
    <r>
      <rPr>
        <b/>
        <vertAlign val="subscript"/>
        <sz val="10"/>
        <color rgb="FF000000"/>
        <rFont val="Calibri"/>
        <family val="2"/>
        <scheme val="minor"/>
      </rPr>
      <t>2024</t>
    </r>
    <r>
      <rPr>
        <b/>
        <sz val="10"/>
        <color rgb="FF000000"/>
        <rFont val="Calibri"/>
        <family val="2"/>
        <scheme val="minor"/>
      </rPr>
      <t>)</t>
    </r>
  </si>
  <si>
    <t>(2.5) Ingresos por litio de Corfo</t>
  </si>
  <si>
    <r>
      <t>(3)= (1-2) Balance Cíclicamente Ajustado (BCA</t>
    </r>
    <r>
      <rPr>
        <b/>
        <vertAlign val="subscript"/>
        <sz val="10"/>
        <color rgb="FF000000"/>
        <rFont val="Calibri"/>
        <family val="2"/>
        <scheme val="minor"/>
      </rPr>
      <t>2024</t>
    </r>
    <r>
      <rPr>
        <b/>
        <sz val="10"/>
        <color rgb="FF000000"/>
        <rFont val="Calibri"/>
        <family val="2"/>
        <scheme val="minor"/>
      </rPr>
      <t>)</t>
    </r>
  </si>
  <si>
    <t>Precio del Cobre (Usc$/lb, promedio)</t>
  </si>
  <si>
    <t>Pib</t>
  </si>
  <si>
    <t>Diferencia</t>
  </si>
  <si>
    <t>Área</t>
  </si>
  <si>
    <t>Gasto incremental primer año de aplicación</t>
  </si>
  <si>
    <t>Gasto</t>
  </si>
  <si>
    <t>Principales informes financieros</t>
  </si>
  <si>
    <t>IFP 3T24</t>
  </si>
  <si>
    <t>Proyección IFP 3T24</t>
  </si>
  <si>
    <t>(1) Proyección IFP 3T24</t>
  </si>
  <si>
    <t>Gasto compatible con la meta IFP 3T24</t>
  </si>
  <si>
    <t>IFP 4T24</t>
  </si>
  <si>
    <t>IFP 4T24-3T24</t>
  </si>
  <si>
    <t>IFP 4T24/3T24</t>
  </si>
  <si>
    <t>Proyección IFP 4T24</t>
  </si>
  <si>
    <t>(2) Proyección IFP 4T24</t>
  </si>
  <si>
    <t>Gasto compatible con la meta IFP 4T24</t>
  </si>
  <si>
    <t>2027 </t>
  </si>
  <si>
    <t>Supuestos macroeconómicos 2026-2029</t>
  </si>
  <si>
    <t>Detalle supuestos de crecimiento económico y cuenta corriente 2026-2029</t>
  </si>
  <si>
    <t>Ingresos del Gobierno Central Total 2026-2029</t>
  </si>
  <si>
    <t>Parámetros de referencia del Balance Cíclicamente Ajustado 2026-2029</t>
  </si>
  <si>
    <t>Ingresos Cíclicamente ajustados del Gobierno Central Total 2026-2029</t>
  </si>
  <si>
    <t>Actualización de gastos comprometidos para el Gobierno Central Total 2026-2029</t>
  </si>
  <si>
    <t>Gastos Comprometidos 2026-2029</t>
  </si>
  <si>
    <t>Balances del Gobierno Central Total 2026-2029</t>
  </si>
  <si>
    <t>Deuda Bruta del Gobierno Central, cierre estimado 2026-2029</t>
  </si>
  <si>
    <t>Posición Financiera Neta Gobierno Central Total, cierre estimado 2026-2029</t>
  </si>
  <si>
    <t>Balances del Gobierno Central Total 2026-2029, Escenario Pesimista</t>
  </si>
  <si>
    <t>Balances del Gobierno Central Total 2026-2029, Escenario Optimista</t>
  </si>
  <si>
    <t>Posición Financiera Neta Gobierno Central Total, trayectorias estimadas 2026-2029</t>
  </si>
  <si>
    <t>Supuestos macroeconómicos 2025</t>
  </si>
  <si>
    <t>Detalle supuestos de crecimiento económico y cuenta corriente 2025</t>
  </si>
  <si>
    <t>Proyección de Ingresos Gobierno Central Total 2025</t>
  </si>
  <si>
    <t>(millones de pesos 2025, % de variación real y % del PIB)</t>
  </si>
  <si>
    <t>Proyección de ingresos tributarios netos 2025</t>
  </si>
  <si>
    <t>(millones de pesos 2025 y % de variación real)</t>
  </si>
  <si>
    <t>Parámetros de referencia del Balance Cíclicamente Ajustado 2025</t>
  </si>
  <si>
    <t xml:space="preserve">    Precio de referencia (USc$2025/lb) </t>
  </si>
  <si>
    <t>Proyección de ingresos cíclicamente ajustados Gobierno Central Total 2025</t>
  </si>
  <si>
    <t>Gasto del Gobierno Central Total 2025</t>
  </si>
  <si>
    <t xml:space="preserve">(millones de pesos 2025, % de variación real y % del PIB) </t>
  </si>
  <si>
    <t>Balance del Gobierno Central Total 2025</t>
  </si>
  <si>
    <t>(millones de pesos 2025 y % del PIB)</t>
  </si>
  <si>
    <t>(millones de pesos 2025)</t>
  </si>
  <si>
    <t>(millones de pesos 2025 y % de variación real)</t>
  </si>
  <si>
    <t xml:space="preserve">(millones de pesos 2025) </t>
  </si>
  <si>
    <t>(millones de pesos 2025, % de variacion real y % de PIB)</t>
  </si>
  <si>
    <t>Variables estructurales para 2025</t>
  </si>
  <si>
    <t>Precio de referencia del cobre 2025</t>
  </si>
  <si>
    <t>Proyección de variables económicas efectivas 2025</t>
  </si>
  <si>
    <t>Total 2025</t>
  </si>
  <si>
    <t>Promedio 2025</t>
  </si>
  <si>
    <t>Ingresos efectivos, componente cíclico e ingresos cíclicamente ajustados 2025</t>
  </si>
  <si>
    <t>(1.2) Sistema de pagos (créditos, efecto en abril de 2025)</t>
  </si>
  <si>
    <t>(4.1.1) Impuesto Específico (abril de 2025)</t>
  </si>
  <si>
    <t>(4.1.3) Créditos (abril de 2025)</t>
  </si>
  <si>
    <t>(4.2.1) Impuesto Primera Categoría (abril de 2025)</t>
  </si>
  <si>
    <t>(4.2.3) Créditos (abril de 2025)</t>
  </si>
  <si>
    <t>Balance Cíclicamente Ajustado del Gobierno Central Total 2025</t>
  </si>
  <si>
    <t>Ley de Presupuestos 2025</t>
  </si>
  <si>
    <t>Proyección 2025</t>
  </si>
  <si>
    <t>Proyección de ingresos Gobierno Central Total 2024</t>
  </si>
  <si>
    <t>Ejecución 2024</t>
  </si>
  <si>
    <t>Ingresos tributarios acumulados 2024</t>
  </si>
  <si>
    <t>    Precio de referencia (USc$2024/lb) </t>
  </si>
  <si>
    <t>Ingresos Cíclicamente Ajustados del Gobierno Central Total 2024</t>
  </si>
  <si>
    <t>Gastos Gobierno Central Total 2024</t>
  </si>
  <si>
    <t>Gastos Gobierno Central Presupuestario a diciembre 2024</t>
  </si>
  <si>
    <t>Dic 2024</t>
  </si>
  <si>
    <t>DBGC al 31 de diciembre de 2024</t>
  </si>
  <si>
    <t>Brecha PIB no minero tendencial/PIB no minero efectivo 2024</t>
  </si>
  <si>
    <t>Ministerio de Hacienda/Comité de expertos, reunido en julio de 2024.</t>
  </si>
  <si>
    <t>Comité de expertos, reunido en julio de 2024.</t>
  </si>
  <si>
    <t>Promedio 2024 ($2025)</t>
  </si>
  <si>
    <t>Informes financieros de Proyectos de Ley enviados entre septiembre y diciembre 2024,</t>
  </si>
  <si>
    <t>(miles de pesos 2024)</t>
  </si>
  <si>
    <t>Gasto incremental informes financieros de 2024</t>
  </si>
  <si>
    <t>Disminución de ingresos informes financieros de 2024</t>
  </si>
  <si>
    <t>Diferencia 2024-2023</t>
  </si>
  <si>
    <t>Nota: declaración anual, sistema de pagos, crédito especial empresas constructoras, devoluciones de IVA, otros y fluctuación deudores más diferencias pendientes fueron montos negativos en 2023.</t>
  </si>
  <si>
    <t>Activos consolidados del Tesoro Público, cierre efectivo 2021-2024</t>
  </si>
  <si>
    <t>Dipres, promedio de los ingresos por Rentas de la Propiedad provenientes de la explotación del litio de Corfo entre agosto de 2019 y julio de 2024, como porcentaje del PIB del período entre julio de 2019 y junio de 2024.</t>
  </si>
  <si>
    <r>
      <t>(millones de pesos 2024 y % del PIB</t>
    </r>
    <r>
      <rPr>
        <vertAlign val="superscript"/>
        <sz val="10"/>
        <color theme="1"/>
        <rFont val="Calibri"/>
        <family val="2"/>
        <scheme val="minor"/>
      </rPr>
      <t>(1)</t>
    </r>
    <r>
      <rPr>
        <sz val="10"/>
        <color theme="1"/>
        <rFont val="Calibri"/>
        <family val="2"/>
        <scheme val="minor"/>
      </rPr>
      <t>)</t>
    </r>
  </si>
  <si>
    <t>      Tributación minería privada </t>
  </si>
  <si>
    <t>      Tributación resto contribuyentes </t>
  </si>
  <si>
    <t xml:space="preserve">    Ajuste (% del PIB)</t>
  </si>
  <si>
    <t xml:space="preserve">   Capitalización Empresas Públicas</t>
  </si>
  <si>
    <t xml:space="preserve">   Aportes mandatados por Ley</t>
  </si>
  <si>
    <t xml:space="preserve">   Compra acciones CAF y Banco Mundial</t>
  </si>
  <si>
    <t xml:space="preserve">   Otorgamiento de préstamos</t>
  </si>
  <si>
    <r>
      <t>Deuda Bruta del Gobierno Central, cierre 2024</t>
    </r>
    <r>
      <rPr>
        <b/>
        <vertAlign val="superscript"/>
        <sz val="10"/>
        <rFont val="Calibri"/>
        <family val="2"/>
        <scheme val="minor"/>
      </rPr>
      <t>(1)</t>
    </r>
  </si>
  <si>
    <r>
      <t>(millones de pesos 2024 y % del PIB</t>
    </r>
    <r>
      <rPr>
        <vertAlign val="superscript"/>
        <sz val="10"/>
        <color theme="1"/>
        <rFont val="Calibri"/>
        <family val="2"/>
        <scheme val="minor"/>
      </rPr>
      <t>(2)</t>
    </r>
    <r>
      <rPr>
        <sz val="10"/>
        <color theme="1"/>
        <rFont val="Calibri"/>
        <family val="2"/>
        <scheme val="minor"/>
      </rPr>
      <t>)</t>
    </r>
  </si>
  <si>
    <r>
      <t>(millones US$ al 31 de diciembre y % del PIB</t>
    </r>
    <r>
      <rPr>
        <vertAlign val="superscript"/>
        <sz val="10"/>
        <rFont val="Calibri"/>
        <family val="2"/>
        <scheme val="minor"/>
      </rPr>
      <t>(2)</t>
    </r>
    <r>
      <rPr>
        <sz val="10"/>
        <rFont val="Calibri"/>
        <family val="2"/>
        <scheme val="minor"/>
      </rPr>
      <t>)</t>
    </r>
  </si>
  <si>
    <r>
      <t>Posición Financiera Neta Gobierno Central Total, cierre efectivo 2021-2024</t>
    </r>
    <r>
      <rPr>
        <b/>
        <vertAlign val="superscript"/>
        <sz val="10"/>
        <rFont val="Calibri"/>
        <family val="2"/>
        <scheme val="minor"/>
      </rPr>
      <t>(1)</t>
    </r>
  </si>
  <si>
    <t xml:space="preserve">      Ingresos por litio de Codelco</t>
  </si>
  <si>
    <t xml:space="preserve">      Herencias y Donaciones</t>
  </si>
  <si>
    <t xml:space="preserve">      Sobretasa Bienes Raíces</t>
  </si>
  <si>
    <t xml:space="preserve">      Impuesto sobre Contaminantes</t>
  </si>
  <si>
    <t xml:space="preserve">      Intereses y Multas</t>
  </si>
  <si>
    <t xml:space="preserve">      Resto</t>
  </si>
  <si>
    <t>Nota: El PIB No Minero Tendencial y el Precio de Referencia del Cobre de 2025 corresponden a los estimados por los Comités reunidos con ocasión de la elaboración del Presupuesto 2025, en julio de 2024. Por su parte, el umbral del litio 2025 corresponde al promedio de los ingresos por Rentas de la Propiedad provenientes de la explotación del litio de Corfo entre agosto de 2019 y julio de 2024, como porcentaje del PIB del período entre julio de 2019 y julio de 2024.</t>
  </si>
  <si>
    <t>Nota: El PIB No Minero Tendencial y el Precio de Referencia del Cobre de 2024 corresponden a los estimados por los Comités reunidos con ocasión de la elaboración del Presupuesto 2024, en julio de 2023. Por su parte, el umbral del litio 2024 corresponde al promedio de los ingresos por Rentas de la Propiedad provenientes de la explotación del litio de Corfo entre agosto de 2018 y julio de 2023, como porcentaje del PIB del período entre julio de 2018 y julio de 2023.</t>
  </si>
  <si>
    <t xml:space="preserve">   Corrección por condiciones financieras</t>
  </si>
  <si>
    <t xml:space="preserve">   Variación stock de activos</t>
  </si>
  <si>
    <r>
      <t>Deuda Bruta del Gobierno Central, cierre estimado 2025</t>
    </r>
    <r>
      <rPr>
        <b/>
        <vertAlign val="superscript"/>
        <sz val="10"/>
        <rFont val="Calibri"/>
        <family val="2"/>
        <scheme val="minor"/>
      </rPr>
      <t>(1)</t>
    </r>
  </si>
  <si>
    <r>
      <t>(millones de pesos 2025 y % del PIB</t>
    </r>
    <r>
      <rPr>
        <vertAlign val="superscript"/>
        <sz val="10"/>
        <color theme="1"/>
        <rFont val="Calibri"/>
        <family val="2"/>
        <scheme val="minor"/>
      </rPr>
      <t>(2)</t>
    </r>
    <r>
      <rPr>
        <sz val="10"/>
        <color theme="1"/>
        <rFont val="Calibri"/>
        <family val="2"/>
        <scheme val="minor"/>
      </rPr>
      <t>)</t>
    </r>
  </si>
  <si>
    <t>Nota: Más detalle sobre evolución, composición y perfiles de vencimiento, pueden revisarse en informes complementarios disponibles en la web de la Dipres.</t>
  </si>
  <si>
    <r>
      <t>Posición Financiera Neta Gobierno Central Total, cierre estimado 2025</t>
    </r>
    <r>
      <rPr>
        <b/>
        <vertAlign val="superscript"/>
        <sz val="10"/>
        <rFont val="Calibri"/>
        <family val="2"/>
        <scheme val="minor"/>
      </rPr>
      <t>(1)</t>
    </r>
  </si>
  <si>
    <t>Ingresos por litio de Corfo y Codelco</t>
  </si>
  <si>
    <t>PIB No Minero Tendencial (tasa de variación real)</t>
  </si>
  <si>
    <t>Precio de referencia (USc$/lb)</t>
  </si>
  <si>
    <t>Nota: El PIB No Minero Tendencial y el Precio de Referencia del Cobre corresponden a los estimados por los Comités reunidos con ocasión de la elaboración del Presupuesto 2025, en julio de 2024. Por su parte, el umbral del litio corresponde al promedio de los ingresos por Rentas de la Propiedad provenientes de la explotación del litio de Corfo entre agosto de 2019 y julio de 2024, como porcentaje del PIB del período entre julio de 2019 y julio de 2024.</t>
  </si>
  <si>
    <t>Nota: Las cifras fueron convertidas a dólares utilizando el tipo de cambio estimado en cada escenario para cada período, publicado en esta sección del presente informe.</t>
  </si>
  <si>
    <t>Promedio Primer Trimestre 2024</t>
  </si>
  <si>
    <t>Promedio Segundo Trimestre 2024</t>
  </si>
  <si>
    <t>Promedio Tercer Trimestre 2024</t>
  </si>
  <si>
    <t>Promedio Cuarto Trimestre 2024</t>
  </si>
  <si>
    <t>Precio Cobre Codelco (centavos de dólar por libra) </t>
  </si>
  <si>
    <r>
      <t>Tasa de royalty a la minería asociada al precio del cobre BML</t>
    </r>
    <r>
      <rPr>
        <vertAlign val="superscript"/>
        <sz val="10"/>
        <rFont val="Calibri"/>
        <family val="2"/>
        <scheme val="minor"/>
      </rPr>
      <t>(1)</t>
    </r>
    <r>
      <rPr>
        <sz val="10"/>
        <rFont val="Calibri"/>
        <family val="2"/>
        <scheme val="minor"/>
      </rPr>
      <t xml:space="preserve"> de t-1</t>
    </r>
  </si>
  <si>
    <r>
      <t>Tasa de royalty a la minería asociada al precio de referencia del cobre</t>
    </r>
    <r>
      <rPr>
        <vertAlign val="superscript"/>
        <sz val="10"/>
        <rFont val="Calibri"/>
        <family val="2"/>
        <scheme val="minor"/>
      </rPr>
      <t>(1)</t>
    </r>
    <r>
      <rPr>
        <sz val="10"/>
        <rFont val="Calibri"/>
        <family val="2"/>
        <scheme val="minor"/>
      </rPr>
      <t xml:space="preserve"> de t-1</t>
    </r>
  </si>
  <si>
    <t>Tasa efectiva de impuesto a la renta de primera categoría asociada al precio del cobre BML de t-1</t>
  </si>
  <si>
    <t>Tasa efectiva de impuesto a la renta de primera categoría asociada al precio de referencia del cobre de t-1</t>
  </si>
  <si>
    <r>
      <t>Tasa sobre las ventas anuales de cobre de los explotadores mineros</t>
    </r>
    <r>
      <rPr>
        <vertAlign val="superscript"/>
        <sz val="10"/>
        <rFont val="Calibri"/>
        <family val="2"/>
        <scheme val="minor"/>
      </rPr>
      <t>(1)</t>
    </r>
    <r>
      <rPr>
        <sz val="10"/>
        <rFont val="Calibri"/>
        <family val="2"/>
        <scheme val="minor"/>
      </rPr>
      <t xml:space="preserve"> </t>
    </r>
  </si>
  <si>
    <r>
      <t>Tasa de royalty a la minería que se aplica sobre la Renta Imponible Operacional Minera Ajustada y está asociada al precio del cobre BML</t>
    </r>
    <r>
      <rPr>
        <vertAlign val="superscript"/>
        <sz val="10"/>
        <rFont val="Calibri"/>
        <family val="2"/>
        <scheme val="minor"/>
      </rPr>
      <t>(1)</t>
    </r>
    <r>
      <rPr>
        <sz val="10"/>
        <rFont val="Calibri"/>
        <family val="2"/>
        <scheme val="minor"/>
      </rPr>
      <t xml:space="preserve"> de t-1 </t>
    </r>
  </si>
  <si>
    <r>
      <t>Tasa de royalty a la minería que se aplica sobre la Renta Imponible Operacional Minera Ajustada y está asociada al precio de referencia del cobre</t>
    </r>
    <r>
      <rPr>
        <vertAlign val="superscript"/>
        <sz val="10"/>
        <rFont val="Calibri"/>
        <family val="2"/>
        <scheme val="minor"/>
      </rPr>
      <t>(1)</t>
    </r>
    <r>
      <rPr>
        <sz val="10"/>
        <rFont val="Calibri"/>
        <family val="2"/>
        <scheme val="minor"/>
      </rPr>
      <t xml:space="preserve"> de t-1</t>
    </r>
  </si>
  <si>
    <t>(5) Ingresos por litio de Corfo y Codelco</t>
  </si>
  <si>
    <t>(2.5) Ingresos por litio de Corfo y Codelco</t>
  </si>
  <si>
    <t>Cuadro A.II.14</t>
  </si>
  <si>
    <t>Proyecciones</t>
  </si>
  <si>
    <t>PIB Miles de millones de $ año anterior</t>
  </si>
  <si>
    <t>PIB Miles de millones de $ nominales</t>
  </si>
  <si>
    <t>Tipo de cambio ($/US$) a diciembre</t>
  </si>
  <si>
    <t>Índice</t>
  </si>
  <si>
    <t>Capítulo I</t>
  </si>
  <si>
    <t>Capítulo II</t>
  </si>
  <si>
    <t>Capítulo III</t>
  </si>
  <si>
    <t>Anexo II</t>
  </si>
  <si>
    <t>Anexo I</t>
  </si>
  <si>
    <t>Anexo III</t>
  </si>
  <si>
    <t>Cuadro II.1.1</t>
  </si>
  <si>
    <t>Estado de Operaciones 2024-2025</t>
  </si>
  <si>
    <t>Gobierno Central Total</t>
  </si>
  <si>
    <t>Gobierno Central Presupuestario</t>
  </si>
  <si>
    <t>Ingresos por Impuestos</t>
  </si>
  <si>
    <t>Nota: Las cifras fueron convertidas a dólares utilizando el tipo de cambio estimado para diciembre de cada período, publicado en el Cuadro III.3.1.</t>
  </si>
  <si>
    <t>IPC</t>
  </si>
  <si>
    <t>Brecha PIB no minero tendencial/PIB no minero efectivo 2025</t>
  </si>
  <si>
    <r>
      <t xml:space="preserve">Nota: (1) Tasas definidas según la Ley N°21.591, sobre </t>
    </r>
    <r>
      <rPr>
        <i/>
        <sz val="10"/>
        <color theme="1"/>
        <rFont val="Calibri"/>
        <family val="2"/>
        <scheme val="minor"/>
      </rPr>
      <t>royalty</t>
    </r>
    <r>
      <rPr>
        <sz val="10"/>
        <color theme="1"/>
        <rFont val="Calibri"/>
        <family val="2"/>
        <scheme val="minor"/>
      </rPr>
      <t xml:space="preserve"> a la minería.</t>
    </r>
  </si>
  <si>
    <t>Nota: (1) Tasas definidas según la Ley N°21.591, sobre royalty a la minería.</t>
  </si>
  <si>
    <r>
      <t>(1) Balance Efectivo (BD</t>
    </r>
    <r>
      <rPr>
        <b/>
        <vertAlign val="subscript"/>
        <sz val="10"/>
        <color rgb="FF000000"/>
        <rFont val="Calibri"/>
        <family val="2"/>
        <scheme val="minor"/>
      </rPr>
      <t>2025</t>
    </r>
    <r>
      <rPr>
        <b/>
        <sz val="10"/>
        <color rgb="FF000000"/>
        <rFont val="Calibri"/>
        <family val="2"/>
        <scheme val="minor"/>
      </rPr>
      <t>)</t>
    </r>
  </si>
  <si>
    <r>
      <t>(2) Efecto Cíclico (AC</t>
    </r>
    <r>
      <rPr>
        <b/>
        <vertAlign val="subscript"/>
        <sz val="10"/>
        <color rgb="FF000000"/>
        <rFont val="Calibri"/>
        <family val="2"/>
        <scheme val="minor"/>
      </rPr>
      <t>2025</t>
    </r>
    <r>
      <rPr>
        <b/>
        <sz val="10"/>
        <color rgb="FF000000"/>
        <rFont val="Calibri"/>
        <family val="2"/>
        <scheme val="minor"/>
      </rPr>
      <t>)</t>
    </r>
  </si>
  <si>
    <r>
      <t>(3)= (1-2) Balance Cíclicamente Ajustado (BCA</t>
    </r>
    <r>
      <rPr>
        <b/>
        <vertAlign val="subscript"/>
        <sz val="10"/>
        <color rgb="FF000000"/>
        <rFont val="Calibri"/>
        <family val="2"/>
        <scheme val="minor"/>
      </rPr>
      <t>2025</t>
    </r>
    <r>
      <rPr>
        <b/>
        <sz val="10"/>
        <color rgb="FF000000"/>
        <rFont val="Calibri"/>
        <family val="2"/>
        <scheme val="minor"/>
      </rPr>
      <t>)</t>
    </r>
  </si>
  <si>
    <t>% de var. 2024/2023</t>
  </si>
  <si>
    <t>      Brecha: Precio BML – Precio de referencia (USc$/lb)</t>
  </si>
  <si>
    <t>      Brecha: Precio Codelco – Precio de referencia (USc$/lb)</t>
  </si>
  <si>
    <t>N/A</t>
  </si>
  <si>
    <t>% de var. IFP 4T24/3T24</t>
  </si>
  <si>
    <t>Proyección</t>
  </si>
  <si>
    <t xml:space="preserve">Proyección </t>
  </si>
  <si>
    <t>Var.</t>
  </si>
  <si>
    <t>(%)</t>
  </si>
  <si>
    <t xml:space="preserve"> IFP 4T24-3T24</t>
  </si>
  <si>
    <t>ejecución 2024-IFP 3T24</t>
  </si>
  <si>
    <t>Cierre</t>
  </si>
  <si>
    <t>preliminar IFP 4T24</t>
  </si>
  <si>
    <t>-</t>
  </si>
  <si>
    <t>Supuestos macroeconómicos 2025-2029</t>
  </si>
  <si>
    <t>(cifras consolidadas en millones de pesos 2024)</t>
  </si>
  <si>
    <t>Nota: Actualización del IFP 4T24 con un nivel de PIB nominal 2024 estimado en $307.018 miles de millones y un tipo de cambio a cierre de 2024 de 992,12 $/US$. Cierre estadístico de proyecciones macroeconómicas el 24 de enero de 2025.</t>
  </si>
  <si>
    <t>Nota: Actualización del IFP 4T24 con un nivel de PIB nominal 2025 estimado en $330.642 miles de millones y un tipo de cambio a diciembre 2025 de 972,4 $/US$. Cierre estadístico de proyecciones macroeconómicas el 24 de enero de 2025.</t>
  </si>
  <si>
    <t>Nota: Actualización del IFP 3T24 con un nivel de PIB nominal 2026 estimado en $347.489 miles millones, PIB nominal 2027 estimado en $363.655 miles de millones, PIB nominal 2028 estimado en $380.285 miles de millones y PIB nominal 2029 estimado en $397.452 miles de millones; y un tipo de cambio a diciembre 2026 de 954 $/US$, a diciembre 2027 de 947 $/US$, a diciembre 2028 de 943 $/US$, a diciembre 2029 de 938 $/US$. Cierre estadístico de proyecciones macroeconómicas: 24 de enero de 2025.</t>
  </si>
  <si>
    <t>Perfil de vencimiento de la Deuda Bruta del Gobierno Central</t>
  </si>
  <si>
    <t xml:space="preserve">    Capitalización Empresas Públicas</t>
  </si>
  <si>
    <t xml:space="preserve">    Aportes mandatados por Ley</t>
  </si>
  <si>
    <t xml:space="preserve">    Compra acciones CAF y Banco Mundial</t>
  </si>
  <si>
    <t xml:space="preserve">    Bonos de Reconocimiento</t>
  </si>
  <si>
    <t xml:space="preserve">    Variación stock de activos</t>
  </si>
  <si>
    <t>(4) A partir de esta entrega se realiza una nueva apertura con Amortizaciones, anteriormente se presentaba en otros requerimientos.</t>
  </si>
  <si>
    <t xml:space="preserve">    Ajuste adicional</t>
  </si>
  <si>
    <t>(1) Tipo de cambio de cierre considerado en Proyección IFP 3T24: $865 por dólar (promedio diciembre 2025 estimado). Tipo de cambio de cierre considerado en Proyección IFP 4T24: $975 por dólar (promedio diciembre 2025 estimado).</t>
  </si>
  <si>
    <t>(2) Estimación del PIB considerada en Proyección IFP 3T24: $326.761 miles de millones. Estimación del PIB considerada en Proyección IFP 4T24: $330.642 miles de millones.</t>
  </si>
  <si>
    <t>N/A: No aplica. La diferencia entre los ingresos provenientes de la explotación del litio y el umbral del litio es negativa. </t>
  </si>
  <si>
    <r>
      <t>Actualización del Gasto IFP 3T24</t>
    </r>
    <r>
      <rPr>
        <b/>
        <vertAlign val="superscript"/>
        <sz val="10"/>
        <rFont val="Calibri"/>
        <family val="2"/>
        <scheme val="minor"/>
      </rPr>
      <t>(2)</t>
    </r>
  </si>
  <si>
    <r>
      <t xml:space="preserve">    </t>
    </r>
    <r>
      <rPr>
        <sz val="10"/>
        <rFont val="Calibri"/>
        <family val="2"/>
        <scheme val="minor"/>
      </rPr>
      <t>Aumento Gasto por Intereses</t>
    </r>
  </si>
  <si>
    <r>
      <t>Actualización del Gasto IFP 4T24</t>
    </r>
    <r>
      <rPr>
        <b/>
        <vertAlign val="superscript"/>
        <sz val="10"/>
        <rFont val="Calibri"/>
        <family val="2"/>
        <scheme val="minor"/>
      </rPr>
      <t>(3)</t>
    </r>
  </si>
  <si>
    <t>(1) Se incorpora en la ley inicial de 2024 la estimación de gasto extrapresupuestario.</t>
  </si>
  <si>
    <t>Deterioro de Balances Fiscales 2024</t>
  </si>
  <si>
    <t>País</t>
  </si>
  <si>
    <t>Variable
 Fiscal</t>
  </si>
  <si>
    <t>Inicial
(1)</t>
  </si>
  <si>
    <t>Último
(2)</t>
  </si>
  <si>
    <t>Diferencia
(2)-(1)</t>
  </si>
  <si>
    <t>Brasil</t>
  </si>
  <si>
    <t>I</t>
  </si>
  <si>
    <t>G</t>
  </si>
  <si>
    <t>BF</t>
  </si>
  <si>
    <t>Colombia</t>
  </si>
  <si>
    <t>Ecuador</t>
  </si>
  <si>
    <t>México</t>
  </si>
  <si>
    <t>Paraguay</t>
  </si>
  <si>
    <t>Perú</t>
  </si>
  <si>
    <t>Uruguay</t>
  </si>
  <si>
    <t>Promedio</t>
  </si>
  <si>
    <r>
      <t xml:space="preserve">Notas: </t>
    </r>
    <r>
      <rPr>
        <i/>
        <sz val="10"/>
        <color theme="1"/>
        <rFont val="Calibri"/>
        <family val="2"/>
        <scheme val="minor"/>
      </rPr>
      <t>I</t>
    </r>
    <r>
      <rPr>
        <sz val="10"/>
        <color theme="1"/>
        <rFont val="Calibri"/>
        <family val="2"/>
        <scheme val="minor"/>
      </rPr>
      <t xml:space="preserve"> representa los ingresos fiscales. </t>
    </r>
    <r>
      <rPr>
        <i/>
        <sz val="10"/>
        <color theme="1"/>
        <rFont val="Calibri"/>
        <family val="2"/>
        <scheme val="minor"/>
      </rPr>
      <t>G</t>
    </r>
    <r>
      <rPr>
        <sz val="10"/>
        <color theme="1"/>
        <rFont val="Calibri"/>
        <family val="2"/>
        <scheme val="minor"/>
      </rPr>
      <t xml:space="preserve"> los gastos fiscales. </t>
    </r>
    <r>
      <rPr>
        <i/>
        <sz val="10"/>
        <color theme="1"/>
        <rFont val="Calibri"/>
        <family val="2"/>
        <scheme val="minor"/>
      </rPr>
      <t>BF</t>
    </r>
    <r>
      <rPr>
        <sz val="10"/>
        <color theme="1"/>
        <rFont val="Calibri"/>
        <family val="2"/>
        <scheme val="minor"/>
      </rPr>
      <t xml:space="preserve"> es el balance fiscal, calculada como la resta entre </t>
    </r>
    <r>
      <rPr>
        <i/>
        <sz val="10"/>
        <color theme="1"/>
        <rFont val="Calibri"/>
        <family val="2"/>
        <scheme val="minor"/>
      </rPr>
      <t>I</t>
    </r>
    <r>
      <rPr>
        <sz val="10"/>
        <color theme="1"/>
        <rFont val="Calibri"/>
        <family val="2"/>
        <scheme val="minor"/>
      </rPr>
      <t xml:space="preserve"> y </t>
    </r>
    <r>
      <rPr>
        <i/>
        <sz val="10"/>
        <color theme="1"/>
        <rFont val="Calibri"/>
        <family val="2"/>
        <scheme val="minor"/>
      </rPr>
      <t>G</t>
    </r>
    <r>
      <rPr>
        <sz val="10"/>
        <color theme="1"/>
        <rFont val="Calibri"/>
        <family val="2"/>
        <scheme val="minor"/>
      </rPr>
      <t>. El nivel de gobierno considerado en las cifras corresponde a la Administración Central (Gobierno Central), excepto en el caso de Perú, donde se reporta el balance fiscal del Gobierno General, conforme a la clasificación utilizada en sus publicaciones oficiales y recurrentes. En el caso de Brasil, se presenta el balance primario, dado que no se presentan los gastos por intereses en la última publicación.
Fuente: Elaboración propia en base a publicaciones oficiales de informes sobre finanzas públicas de cada país.</t>
    </r>
  </si>
  <si>
    <t>Cuadro R.3.1</t>
  </si>
  <si>
    <t>Cumplimiento de metas fiscales en países latinoamericanos 2024</t>
  </si>
  <si>
    <t>Regla Fiscal</t>
  </si>
  <si>
    <t>Unidad</t>
  </si>
  <si>
    <t>Meta
inicial</t>
  </si>
  <si>
    <t>Meta
final</t>
  </si>
  <si>
    <t>Resultado proyectado</t>
  </si>
  <si>
    <t>Cumplimiento</t>
  </si>
  <si>
    <t>var. %</t>
  </si>
  <si>
    <t>0,6 - 2,5</t>
  </si>
  <si>
    <t>Sí</t>
  </si>
  <si>
    <t>Balance</t>
  </si>
  <si>
    <t>% PIB</t>
  </si>
  <si>
    <t>0,0 ± 0,25</t>
  </si>
  <si>
    <t>Balance 
Estructural</t>
  </si>
  <si>
    <t>No^</t>
  </si>
  <si>
    <t>Deuda</t>
  </si>
  <si>
    <t>No</t>
  </si>
  <si>
    <t>Primario</t>
  </si>
  <si>
    <t>Corriente</t>
  </si>
  <si>
    <t>mill. USD</t>
  </si>
  <si>
    <t>Meta inicial</t>
  </si>
  <si>
    <t>Meta final</t>
  </si>
  <si>
    <t>No*</t>
  </si>
  <si>
    <t>Cuadro R.3.2</t>
  </si>
  <si>
    <t>(1) La variación anual se calcula con respecto a los ingresos por litio de Corfo, considerando que el Acuerdo Codelco-SQM parte en 2025.</t>
  </si>
  <si>
    <t>(2) Las cifras correspondientes a Otros ingresos no tienen ajuste cíclico por lo que los ingresos efectivos son iguales a los cíclicamente ajustados. Estas contemplan los ingresos por Donaciones, Rentas de la Propiedad (sin los ingresos por litio de Corfo y Codelco), Ingresos de Operación, Otros Ingresos, Ventas de Activos Físicos y las Imposiciones Previsionales del Ministerio del Trabajo.</t>
  </si>
  <si>
    <r>
      <t>Otros Ingresos</t>
    </r>
    <r>
      <rPr>
        <vertAlign val="superscript"/>
        <sz val="10"/>
        <rFont val="Calibri"/>
        <family val="2"/>
      </rPr>
      <t>(2)</t>
    </r>
  </si>
  <si>
    <r>
      <t>Ingresos por litio de Corfo y Codelco</t>
    </r>
    <r>
      <rPr>
        <vertAlign val="superscript"/>
        <sz val="10"/>
        <rFont val="Calibri"/>
        <family val="2"/>
        <scheme val="minor"/>
      </rPr>
      <t>(1)</t>
    </r>
  </si>
  <si>
    <r>
      <t xml:space="preserve">Var. real Ley </t>
    </r>
    <r>
      <rPr>
        <b/>
        <vertAlign val="superscript"/>
        <sz val="10"/>
        <color theme="1"/>
        <rFont val="Calibri"/>
        <family val="2"/>
        <scheme val="minor"/>
      </rPr>
      <t xml:space="preserve">(1) </t>
    </r>
    <r>
      <rPr>
        <b/>
        <sz val="10"/>
        <color theme="1"/>
        <rFont val="Calibri"/>
        <family val="2"/>
        <scheme val="minor"/>
      </rPr>
      <t>(%)</t>
    </r>
  </si>
  <si>
    <r>
      <t>(1)</t>
    </r>
    <r>
      <rPr>
        <sz val="7"/>
        <color theme="1"/>
        <rFont val="Times New Roman"/>
        <family val="1"/>
      </rPr>
      <t xml:space="preserve">      </t>
    </r>
    <r>
      <rPr>
        <sz val="9"/>
        <color theme="1"/>
        <rFont val="Calibri"/>
        <family val="2"/>
        <scheme val="minor"/>
      </rPr>
      <t>Se incluye en la Ley Aprobada 2024 los montos correspondientes Gasto de Gobierno Central Extrapresupuestario.</t>
    </r>
  </si>
  <si>
    <t>(millones de pesos 2025 y % del PIB estimado)</t>
  </si>
  <si>
    <t>* Cumple con la regla fiscal, pero con modificación de la meta.</t>
  </si>
  <si>
    <t>^ Cumple pero con acciones correctivas.</t>
  </si>
  <si>
    <t>Notas: El grado de cumplimiento de cada país es calculado como el cociente entre el número de reglas fiscales que cumplen sus objetivos y el número total de reglas fiscales existentes. El cumplimiento promedio se obtiene como el promedio de los grados de cumplimiento de todos los países. Perú y Paraguay modificaron la meta de su regla de balance, y Uruguay la meta de su regla de balance estructural. La regla de gasto de Paraguay no se ha modificado, solo que depende del IPC del período, ya que está definida como un techo en términos de variación del gasto, definido como la variación anual del IPC más un 4%. Dado que la proyección de IPC ha cambiado en sus informes, ha cambiado el techo de gasto.</t>
  </si>
  <si>
    <t>Fuente: Elaboración propia en base a publicaciones oficiales de informes sobre finanzas públicas de cada país.</t>
  </si>
  <si>
    <t>Recuadro 4</t>
  </si>
  <si>
    <t>Recuadro 3</t>
  </si>
  <si>
    <t>Crecimiento económico</t>
  </si>
  <si>
    <t>Educación, cultura y capital humano</t>
  </si>
  <si>
    <t>Medioambiente</t>
  </si>
  <si>
    <t>Modernización del Estado</t>
  </si>
  <si>
    <t>Prestaciones sociales</t>
  </si>
  <si>
    <t>Seguridad</t>
  </si>
  <si>
    <t>Nota: El gasto incremental presentado corresponde al monto del primer año de aplicación presentado en el IF, independiente del año calendario que corresponda.</t>
  </si>
  <si>
    <t>Gasto incremental primer año de aplicación (PdL Aprobados)</t>
  </si>
  <si>
    <t>(1) Ley N° 21.713</t>
  </si>
  <si>
    <t>(2) Ley N° 21.683</t>
  </si>
  <si>
    <t>(3) Boletín 16.889-05</t>
  </si>
  <si>
    <t>(4) Boletín 17.269-04</t>
  </si>
  <si>
    <t>(5) Boletín 13.098-24</t>
  </si>
  <si>
    <t>(6) Boletín 16.817-05</t>
  </si>
  <si>
    <t>(7) Boletín 16.371-24</t>
  </si>
  <si>
    <t>(8) Boletín 16.901-04</t>
  </si>
  <si>
    <t>(9) Boletín 16.811-04</t>
  </si>
  <si>
    <t>(10) Boletín 16.552-12</t>
  </si>
  <si>
    <t>(11) Boletín 17.006-01</t>
  </si>
  <si>
    <t>(12) Boletín 16.553-12</t>
  </si>
  <si>
    <t>(13) Boletín 14.714-01</t>
  </si>
  <si>
    <t>(14) Boletín 16.799-05</t>
  </si>
  <si>
    <t>(15) Ley N°21.680</t>
  </si>
  <si>
    <t>(16) Boletín 16.628-05</t>
  </si>
  <si>
    <t>(17) Boletín 16.800-09</t>
  </si>
  <si>
    <t>(18) Boletín 16.888-06</t>
  </si>
  <si>
    <t>(19) Boletín 10.372-03</t>
  </si>
  <si>
    <t>(20) Ley N°21.685</t>
  </si>
  <si>
    <t>(21) Boletín 14.782-13</t>
  </si>
  <si>
    <t>(22) Boletín 16.905-31</t>
  </si>
  <si>
    <t>(23) Boletín 17.064-08</t>
  </si>
  <si>
    <t>(24) Boletín 15.480-13</t>
  </si>
  <si>
    <t>(25) Boletín 16.374-07</t>
  </si>
  <si>
    <t>(26) Boletín 14.614-07</t>
  </si>
  <si>
    <t>(27) Boletín 16.850-07</t>
  </si>
  <si>
    <t>(28) Boletín 13.991-07</t>
  </si>
  <si>
    <t>(29) Boletín 12.213-07</t>
  </si>
  <si>
    <t>(30) Boletín 17.007-07</t>
  </si>
  <si>
    <r>
      <t>Proyecto de Ley de cumplimiento de obligaciones tributarias dentro del pacto por el crecimiento económico, el progreso social y la responsabilidad fiscal</t>
    </r>
    <r>
      <rPr>
        <vertAlign val="superscript"/>
        <sz val="10"/>
        <color rgb="FF000000"/>
        <rFont val="Calibri"/>
        <family val="2"/>
        <scheme val="minor"/>
      </rPr>
      <t>(1)</t>
    </r>
    <r>
      <rPr>
        <sz val="10"/>
        <color rgb="FF000000"/>
        <rFont val="Calibri"/>
        <family val="2"/>
        <scheme val="minor"/>
      </rPr>
      <t>; Proyecto de ley que modifica la Ley N°20.128, sobre responsabilidad fiscal</t>
    </r>
    <r>
      <rPr>
        <vertAlign val="superscript"/>
        <sz val="10"/>
        <color rgb="FF000000"/>
        <rFont val="Calibri"/>
        <family val="2"/>
        <scheme val="minor"/>
      </rPr>
      <t>(2)</t>
    </r>
    <r>
      <rPr>
        <sz val="10"/>
        <color rgb="FF000000"/>
        <rFont val="Calibri"/>
        <family val="2"/>
        <scheme val="minor"/>
      </rPr>
      <t>; Proyecto de ley que crea una Agencia de Financiamiento e Inversión para el Desarrollo (AFIDE) y la autoriza a participar en Fondos</t>
    </r>
    <r>
      <rPr>
        <vertAlign val="superscript"/>
        <sz val="10"/>
        <color rgb="FF000000"/>
        <rFont val="Calibri"/>
        <family val="2"/>
        <scheme val="minor"/>
      </rPr>
      <t>(3)</t>
    </r>
    <r>
      <rPr>
        <sz val="10"/>
        <color rgb="FF000000"/>
        <rFont val="Calibri"/>
        <family val="2"/>
        <scheme val="minor"/>
      </rPr>
      <t>.</t>
    </r>
  </si>
  <si>
    <r>
      <t>Proyecto de Ley que otorga un aporte único a los profesionales de la educación que indica</t>
    </r>
    <r>
      <rPr>
        <vertAlign val="superscript"/>
        <sz val="10"/>
        <color rgb="FF000000"/>
        <rFont val="Calibri"/>
        <family val="2"/>
        <scheme val="minor"/>
      </rPr>
      <t>(4)</t>
    </r>
    <r>
      <rPr>
        <sz val="10"/>
        <color rgb="FF000000"/>
        <rFont val="Calibri"/>
        <family val="2"/>
        <scheme val="minor"/>
      </rPr>
      <t>; Formula indicaciones al proyecto de ley que establece y regula determinados derechos de autor en materia de propiedad intelectual, respecto de los artistas y creadores de obras visuales de imagen fija, obras de arte gráficas y plásticas</t>
    </r>
    <r>
      <rPr>
        <vertAlign val="superscript"/>
        <sz val="10"/>
        <color rgb="FF000000"/>
        <rFont val="Calibri"/>
        <family val="2"/>
        <scheme val="minor"/>
      </rPr>
      <t>(5)</t>
    </r>
    <r>
      <rPr>
        <sz val="10"/>
        <color rgb="FF000000"/>
        <rFont val="Calibri"/>
        <family val="2"/>
        <scheme val="minor"/>
      </rPr>
      <t>; Proyecto de ley que crea la ley de reactivación del turismo y el fomento a la industria audiovisual</t>
    </r>
    <r>
      <rPr>
        <vertAlign val="superscript"/>
        <sz val="10"/>
        <color rgb="FF000000"/>
        <rFont val="Calibri"/>
        <family val="2"/>
        <scheme val="minor"/>
      </rPr>
      <t>(6)</t>
    </r>
    <r>
      <rPr>
        <sz val="10"/>
        <color rgb="FF000000"/>
        <rFont val="Calibri"/>
        <family val="2"/>
        <scheme val="minor"/>
      </rPr>
      <t>; Proyecto de ley de protección y fomento de la Artesanía</t>
    </r>
    <r>
      <rPr>
        <vertAlign val="superscript"/>
        <sz val="10"/>
        <color rgb="FF000000"/>
        <rFont val="Calibri"/>
        <family val="2"/>
        <scheme val="minor"/>
      </rPr>
      <t>(7)</t>
    </r>
    <r>
      <rPr>
        <sz val="10"/>
        <color rgb="FF000000"/>
        <rFont val="Calibri"/>
        <family val="2"/>
        <scheme val="minor"/>
      </rPr>
      <t>; Proyecto de Ley sobre convivencia, buen trato y bienestar de las comunidades educativas, con el objetivo de prevenir y erradicar el acoso escolar, la discriminación y todo tipo de violencia en los establecimientos educacionales</t>
    </r>
    <r>
      <rPr>
        <vertAlign val="superscript"/>
        <sz val="10"/>
        <color rgb="FF000000"/>
        <rFont val="Calibri"/>
        <family val="2"/>
        <scheme val="minor"/>
      </rPr>
      <t>(8)</t>
    </r>
    <r>
      <rPr>
        <sz val="10"/>
        <color rgb="FF000000"/>
        <rFont val="Calibri"/>
        <family val="2"/>
        <scheme val="minor"/>
      </rPr>
      <t>; Indicaciones al proyecto de ley que moderniza la oferta en la educación parvularia</t>
    </r>
    <r>
      <rPr>
        <vertAlign val="superscript"/>
        <sz val="10"/>
        <color rgb="FF000000"/>
        <rFont val="Calibri"/>
        <family val="2"/>
        <scheme val="minor"/>
      </rPr>
      <t>(9)</t>
    </r>
    <r>
      <rPr>
        <sz val="10"/>
        <color rgb="FF000000"/>
        <rFont val="Calibri"/>
        <family val="2"/>
        <scheme val="minor"/>
      </rPr>
      <t>.</t>
    </r>
  </si>
  <si>
    <r>
      <t>Proyecto de ley que modifica diversos cuerpos legales, con el objeto de fortalecer la institucionalidad ambiental y mejorar su eficiencia</t>
    </r>
    <r>
      <rPr>
        <vertAlign val="superscript"/>
        <sz val="10"/>
        <color rgb="FF000000"/>
        <rFont val="Calibri"/>
        <family val="2"/>
        <scheme val="minor"/>
      </rPr>
      <t>(10)</t>
    </r>
    <r>
      <rPr>
        <sz val="10"/>
        <color rgb="FF000000"/>
        <rFont val="Calibri"/>
        <family val="2"/>
        <scheme val="minor"/>
      </rPr>
      <t>; Proyecto de ley que establece un sistema para habitar la ruralidad en forma sustentable y modifica otros cuerpos legales</t>
    </r>
    <r>
      <rPr>
        <vertAlign val="superscript"/>
        <sz val="10"/>
        <color rgb="FF000000"/>
        <rFont val="Calibri"/>
        <family val="2"/>
        <scheme val="minor"/>
      </rPr>
      <t>(11)</t>
    </r>
    <r>
      <rPr>
        <sz val="10"/>
        <color rgb="FF000000"/>
        <rFont val="Calibri"/>
        <family val="2"/>
        <scheme val="minor"/>
      </rPr>
      <t>; Fortalece y mejora la eficacia de la fiscalización y el cumplimiento de la regulación ambiental a cargo de la Superintendencia del Medio Ambiente, modificando al efecto el artículo segundo de la ley N° 20.417, y regula otras materias que indica</t>
    </r>
    <r>
      <rPr>
        <vertAlign val="superscript"/>
        <sz val="10"/>
        <color rgb="FF000000"/>
        <rFont val="Calibri"/>
        <family val="2"/>
        <scheme val="minor"/>
      </rPr>
      <t>(12)</t>
    </r>
    <r>
      <rPr>
        <sz val="10"/>
        <color rgb="FF000000"/>
        <rFont val="Calibri"/>
        <family val="2"/>
        <scheme val="minor"/>
      </rPr>
      <t>; Proyecto de ley que establece una Ley Marco de Suelos</t>
    </r>
    <r>
      <rPr>
        <vertAlign val="superscript"/>
        <sz val="10"/>
        <color rgb="FF000000"/>
        <rFont val="Calibri"/>
        <family val="2"/>
        <scheme val="minor"/>
      </rPr>
      <t>(13)</t>
    </r>
    <r>
      <rPr>
        <sz val="10"/>
        <color rgb="FF000000"/>
        <rFont val="Calibri"/>
        <family val="2"/>
        <scheme val="minor"/>
      </rPr>
      <t>.</t>
    </r>
  </si>
  <si>
    <r>
      <t>Proyecto de ley que crea la Agencia para la calidad de las Políticas Públicas y la Productividad</t>
    </r>
    <r>
      <rPr>
        <vertAlign val="superscript"/>
        <sz val="10"/>
        <color rgb="FF000000"/>
        <rFont val="Calibri"/>
        <family val="2"/>
        <scheme val="minor"/>
      </rPr>
      <t>(14)</t>
    </r>
    <r>
      <rPr>
        <sz val="10"/>
        <color rgb="FF000000"/>
        <rFont val="Calibri"/>
        <family val="2"/>
        <scheme val="minor"/>
      </rPr>
      <t>; Indicaciones al Proyecto de Ley que crea un Registro de Deuda Consolidada</t>
    </r>
    <r>
      <rPr>
        <vertAlign val="superscript"/>
        <sz val="10"/>
        <color rgb="FF000000"/>
        <rFont val="Calibri"/>
        <family val="2"/>
        <scheme val="minor"/>
      </rPr>
      <t>(15)</t>
    </r>
    <r>
      <rPr>
        <sz val="10"/>
        <color rgb="FF000000"/>
        <rFont val="Calibri"/>
        <family val="2"/>
        <scheme val="minor"/>
      </rPr>
      <t>; Proyecto de ley que establece bases de las transferencias a personas e instituciones privadas</t>
    </r>
    <r>
      <rPr>
        <vertAlign val="superscript"/>
        <sz val="10"/>
        <color rgb="FF000000"/>
        <rFont val="Calibri"/>
        <family val="2"/>
        <scheme val="minor"/>
      </rPr>
      <t>(16)</t>
    </r>
    <r>
      <rPr>
        <sz val="10"/>
        <color rgb="FF000000"/>
        <rFont val="Calibri"/>
        <family val="2"/>
        <scheme val="minor"/>
      </rPr>
      <t>; Proyecto de ley que crea el Consejo Asesor de Infraestructura Pública</t>
    </r>
    <r>
      <rPr>
        <vertAlign val="superscript"/>
        <sz val="10"/>
        <color rgb="FF000000"/>
        <rFont val="Calibri"/>
        <family val="2"/>
        <scheme val="minor"/>
      </rPr>
      <t>(17)</t>
    </r>
    <r>
      <rPr>
        <sz val="10"/>
        <color rgb="FF000000"/>
        <rFont val="Calibri"/>
        <family val="2"/>
        <scheme val="minor"/>
      </rPr>
      <t>; Proyecto de ley que moderniza la regulación del lobby y las gestiones que represente intereses particulares</t>
    </r>
    <r>
      <rPr>
        <vertAlign val="superscript"/>
        <sz val="10"/>
        <color rgb="FF000000"/>
        <rFont val="Calibri"/>
        <family val="2"/>
        <scheme val="minor"/>
      </rPr>
      <t>(18)</t>
    </r>
    <r>
      <rPr>
        <sz val="10"/>
        <color rgb="FF000000"/>
        <rFont val="Calibri"/>
        <family val="2"/>
        <scheme val="minor"/>
      </rPr>
      <t>; Indicaciones al Proyecto de Ley que crea una nueva institucionalidad del Sistema Estadístico Nacional</t>
    </r>
    <r>
      <rPr>
        <vertAlign val="superscript"/>
        <sz val="10"/>
        <color rgb="FF000000"/>
        <rFont val="Calibri"/>
        <family val="2"/>
        <scheme val="minor"/>
      </rPr>
      <t>(19)</t>
    </r>
    <r>
      <rPr>
        <sz val="10"/>
        <color rgb="FF000000"/>
        <rFont val="Calibri"/>
        <family val="2"/>
        <scheme val="minor"/>
      </rPr>
      <t>.</t>
    </r>
  </si>
  <si>
    <r>
      <t>Proyecto de ley que Reajusta los valores del Subsidio Único Familiar y la Asignación Familiar, reactiva el aporte pagado a través del Bolsillo Familiar Electrónico por los meses de invierno de 2024, e inyecta recursos al Fondo de Estabilización de Precios del Petróleo</t>
    </r>
    <r>
      <rPr>
        <vertAlign val="superscript"/>
        <sz val="10"/>
        <color rgb="FF000000"/>
        <rFont val="Calibri"/>
        <family val="2"/>
        <scheme val="minor"/>
      </rPr>
      <t>(20)</t>
    </r>
    <r>
      <rPr>
        <sz val="10"/>
        <color rgb="FF000000"/>
        <rFont val="Calibri"/>
        <family val="2"/>
        <scheme val="minor"/>
      </rPr>
      <t>; Proyecto de Ley que equipara el derecho de sala cuna para las trabajadoras, los trabajadores y los independientes que indica, en las condiciones que establece, modifica el Código del Trabajo para tales efectos y crea un fondo solidario de sala cuna</t>
    </r>
    <r>
      <rPr>
        <vertAlign val="superscript"/>
        <sz val="10"/>
        <color rgb="FF000000"/>
        <rFont val="Calibri"/>
        <family val="2"/>
        <scheme val="minor"/>
      </rPr>
      <t>(21)</t>
    </r>
    <r>
      <rPr>
        <sz val="10"/>
        <color rgb="FF000000"/>
        <rFont val="Calibri"/>
        <family val="2"/>
        <scheme val="minor"/>
      </rPr>
      <t>; Proyecto de ley que crea el Sistema Nacional de Cuidados</t>
    </r>
    <r>
      <rPr>
        <vertAlign val="superscript"/>
        <sz val="10"/>
        <color rgb="FF000000"/>
        <rFont val="Calibri"/>
        <family val="2"/>
        <scheme val="minor"/>
      </rPr>
      <t>(22)</t>
    </r>
    <r>
      <rPr>
        <sz val="10"/>
        <color rgb="FF000000"/>
        <rFont val="Calibri"/>
        <family val="2"/>
        <scheme val="minor"/>
      </rPr>
      <t>; Proyecto de ley con el objeto de ampliar la cobertura del subsidio eléctrico a que se refiere el artículo sexto transitorio de la Ley N°21.667 e introducir otras medidas de perfeccionamiento a la Ley N°18.41, que crea la Superintendencia de Electricidad y Combustibles</t>
    </r>
    <r>
      <rPr>
        <vertAlign val="superscript"/>
        <sz val="10"/>
        <color rgb="FF000000"/>
        <rFont val="Calibri"/>
        <family val="2"/>
        <scheme val="minor"/>
      </rPr>
      <t>(23)</t>
    </r>
    <r>
      <rPr>
        <sz val="10"/>
        <color rgb="FF000000"/>
        <rFont val="Calibri"/>
        <family val="2"/>
        <scheme val="minor"/>
      </rPr>
      <t>; Proyecto de ley que crea un nuevo sistema mixto de pensiones y un seguro social en el pilar contributivo, mejora la Pensión Garantizada Universal y establece beneficios y modificaciones regulatorias que indica</t>
    </r>
    <r>
      <rPr>
        <vertAlign val="superscript"/>
        <sz val="10"/>
        <color rgb="FF000000"/>
        <rFont val="Calibri"/>
        <family val="2"/>
        <scheme val="minor"/>
      </rPr>
      <t>(24)</t>
    </r>
    <r>
      <rPr>
        <sz val="10"/>
        <color rgb="FF000000"/>
        <rFont val="Calibri"/>
        <family val="2"/>
        <scheme val="minor"/>
      </rPr>
      <t>.</t>
    </r>
  </si>
  <si>
    <r>
      <t>Indicaciones al Proyecto de ley de fortalecimiento del Ministerio Público</t>
    </r>
    <r>
      <rPr>
        <vertAlign val="superscript"/>
        <sz val="10"/>
        <color rgb="FF000000"/>
        <rFont val="Calibri"/>
        <family val="2"/>
        <scheme val="minor"/>
      </rPr>
      <t>(25)</t>
    </r>
    <r>
      <rPr>
        <sz val="10"/>
        <color rgb="FF000000"/>
        <rFont val="Calibri"/>
        <family val="2"/>
        <scheme val="minor"/>
      </rPr>
      <t>; Proyecto de ley que crea el Ministerio de Seguridad Pública</t>
    </r>
    <r>
      <rPr>
        <vertAlign val="superscript"/>
        <sz val="10"/>
        <color rgb="FF000000"/>
        <rFont val="Calibri"/>
        <family val="2"/>
        <scheme val="minor"/>
      </rPr>
      <t>(26)</t>
    </r>
    <r>
      <rPr>
        <sz val="10"/>
        <color rgb="FF000000"/>
        <rFont val="Calibri"/>
        <family val="2"/>
        <scheme val="minor"/>
      </rPr>
      <t>; Proyecto de ley que modifica la Ley Orgánica Constitucional del Ministerio Público para incorporar la Fiscalía Supraterritorial creada por la Ley N°21.644, al interior del Ministerio Público</t>
    </r>
    <r>
      <rPr>
        <vertAlign val="superscript"/>
        <sz val="10"/>
        <color rgb="FF000000"/>
        <rFont val="Calibri"/>
        <family val="2"/>
        <scheme val="minor"/>
      </rPr>
      <t>(27)</t>
    </r>
    <r>
      <rPr>
        <sz val="10"/>
        <color rgb="FF000000"/>
        <rFont val="Calibri"/>
        <family val="2"/>
        <scheme val="minor"/>
      </rPr>
      <t>; Proyecto de ley que crea el Servicio Nacional de Acceso a la Justicia y la Defensoría de Víctimas de Delitos</t>
    </r>
    <r>
      <rPr>
        <vertAlign val="superscript"/>
        <sz val="10"/>
        <color rgb="FF000000"/>
        <rFont val="Calibri"/>
        <family val="2"/>
        <scheme val="minor"/>
      </rPr>
      <t>(28)</t>
    </r>
    <r>
      <rPr>
        <sz val="10"/>
        <color rgb="FF000000"/>
        <rFont val="Calibri"/>
        <family val="2"/>
        <scheme val="minor"/>
      </rPr>
      <t>; Formula indicaciones al proyecto de ley que modifica diversos textos legales en materia de ejecución de sanciones penales</t>
    </r>
    <r>
      <rPr>
        <vertAlign val="superscript"/>
        <sz val="10"/>
        <color rgb="FF000000"/>
        <rFont val="Calibri"/>
        <family val="2"/>
        <scheme val="minor"/>
      </rPr>
      <t>(29)</t>
    </r>
    <r>
      <rPr>
        <sz val="10"/>
        <color rgb="FF000000"/>
        <rFont val="Calibri"/>
        <family val="2"/>
        <scheme val="minor"/>
      </rPr>
      <t>; Modifica diversos cuerpos legales, con el objeto de crear el Departamento de Seguridad Especial en Gendarmería de Chile y regular dicho régimen penitenciario</t>
    </r>
    <r>
      <rPr>
        <vertAlign val="superscript"/>
        <sz val="10"/>
        <color rgb="FF000000"/>
        <rFont val="Calibri"/>
        <family val="2"/>
        <scheme val="minor"/>
      </rPr>
      <t>(30)</t>
    </r>
    <r>
      <rPr>
        <sz val="10"/>
        <color rgb="FF000000"/>
        <rFont val="Calibri"/>
        <family val="2"/>
        <scheme val="minor"/>
      </rPr>
      <t>.</t>
    </r>
  </si>
  <si>
    <t>Ingreso incremental primer año de aplicación</t>
  </si>
  <si>
    <t>Nota: La disminución de ingresos presentada corresponde al monto asociado al primer año de aplicación presentado en el IF, independiente del año calendario que corresponda.</t>
  </si>
  <si>
    <t>Ingreso incremental primer año de aplicación (PdL Aprobados)</t>
  </si>
  <si>
    <t>(1) Boletín 16500-21</t>
  </si>
  <si>
    <t>(2) Ley N°21.681</t>
  </si>
  <si>
    <t>(3) Boletín 17.096-21</t>
  </si>
  <si>
    <t>(4) Boletín 16.817-05</t>
  </si>
  <si>
    <t>(5) Ley N° 21.721</t>
  </si>
  <si>
    <t>(6) Boletín 17.064-08</t>
  </si>
  <si>
    <t>(7) Ley N° 21.673</t>
  </si>
  <si>
    <t>(8) Boletín 14.782-13</t>
  </si>
  <si>
    <t>(9) Boletín 17195-25</t>
  </si>
  <si>
    <r>
      <t>Indicaciones al Proyecto de ley general de pesca y deroga disposiciones que indica</t>
    </r>
    <r>
      <rPr>
        <vertAlign val="superscript"/>
        <sz val="10"/>
        <color rgb="FF000000"/>
        <rFont val="Calibri"/>
        <family val="2"/>
        <scheme val="minor"/>
      </rPr>
      <t>(1)</t>
    </r>
    <r>
      <rPr>
        <sz val="10"/>
        <color rgb="FF000000"/>
        <rFont val="Calibri"/>
        <family val="2"/>
        <scheme val="minor"/>
      </rPr>
      <t>; Proyecto de ley que crea el fondo transitorio para la reconstrucción y establece otras medidas para la reconstrucción</t>
    </r>
    <r>
      <rPr>
        <vertAlign val="superscript"/>
        <sz val="10"/>
        <color rgb="FF000000"/>
        <rFont val="Calibri"/>
        <family val="2"/>
        <scheme val="minor"/>
      </rPr>
      <t>(2)</t>
    </r>
    <r>
      <rPr>
        <sz val="10"/>
        <color rgb="FF000000"/>
        <rFont val="Calibri"/>
        <family val="2"/>
        <scheme val="minor"/>
      </rPr>
      <t>; Proyecto de ley que fija un nuevo fraccionamiento entre el sector pesquero artesanal e industrial</t>
    </r>
    <r>
      <rPr>
        <vertAlign val="superscript"/>
        <sz val="10"/>
        <color rgb="FF000000"/>
        <rFont val="Calibri"/>
        <family val="2"/>
        <scheme val="minor"/>
      </rPr>
      <t>(3)</t>
    </r>
    <r>
      <rPr>
        <sz val="10"/>
        <color rgb="FF000000"/>
        <rFont val="Calibri"/>
        <family val="2"/>
        <scheme val="minor"/>
      </rPr>
      <t>.</t>
    </r>
  </si>
  <si>
    <r>
      <t>Proyecto de ley que crea la ley de reactivación del turismo y el fomento a la industria audiovisual</t>
    </r>
    <r>
      <rPr>
        <vertAlign val="superscript"/>
        <sz val="10"/>
        <color theme="1"/>
        <rFont val="Calibri"/>
        <family val="2"/>
        <scheme val="minor"/>
      </rPr>
      <t>(4)</t>
    </r>
    <r>
      <rPr>
        <sz val="10"/>
        <color theme="1"/>
        <rFont val="Calibri"/>
        <family val="2"/>
        <scheme val="minor"/>
      </rPr>
      <t>.</t>
    </r>
  </si>
  <si>
    <r>
      <t>Proyecto de ley de Transición Energética que posiciona a la Transmisión Eléctrica como un sector habilitante para la carbono neutralidad</t>
    </r>
    <r>
      <rPr>
        <vertAlign val="superscript"/>
        <sz val="10"/>
        <color theme="1"/>
        <rFont val="Calibri"/>
        <family val="2"/>
        <scheme val="minor"/>
      </rPr>
      <t>(5)</t>
    </r>
    <r>
      <rPr>
        <sz val="10"/>
        <color theme="1"/>
        <rFont val="Calibri"/>
        <family val="2"/>
        <scheme val="minor"/>
      </rPr>
      <t>.</t>
    </r>
  </si>
  <si>
    <r>
      <t>Proyecto de ley con el objeto de ampliar la cobertura del subsidio eléctrico a que se refiere el artículo sexto transitorio de la Ley N°21.667 e introducir otras medidas de perfeccionamiento a la Ley N°18.41, que crea la Superintendencia de Electricidad y Combustibles</t>
    </r>
    <r>
      <rPr>
        <vertAlign val="superscript"/>
        <sz val="10"/>
        <color rgb="FF000000"/>
        <rFont val="Calibri"/>
        <family val="2"/>
        <scheme val="minor"/>
      </rPr>
      <t>(6)</t>
    </r>
    <r>
      <rPr>
        <sz val="10"/>
        <color rgb="FF000000"/>
        <rFont val="Calibri"/>
        <family val="2"/>
        <scheme val="minor"/>
      </rPr>
      <t>; Proyecto de ley que modifica diversos cuerpos legales, con el objeto de adoptar medidas para combatir el sobreendeudamiento</t>
    </r>
    <r>
      <rPr>
        <vertAlign val="superscript"/>
        <sz val="10"/>
        <color rgb="FF000000"/>
        <rFont val="Calibri"/>
        <family val="2"/>
        <scheme val="minor"/>
      </rPr>
      <t>(7)</t>
    </r>
    <r>
      <rPr>
        <sz val="10"/>
        <color rgb="FF000000"/>
        <rFont val="Calibri"/>
        <family val="2"/>
        <scheme val="minor"/>
      </rPr>
      <t>; Proyecto de Ley que equipara el derecho de sala cuna para las trabajadoras, los trabajadores y los independientes que indica, en las condiciones que establece, modifica el Código del Trabajo para tales efectos y crea un fondo solidario de sala cuna</t>
    </r>
    <r>
      <rPr>
        <vertAlign val="superscript"/>
        <sz val="10"/>
        <color rgb="FF000000"/>
        <rFont val="Calibri"/>
        <family val="2"/>
        <scheme val="minor"/>
      </rPr>
      <t>(8)</t>
    </r>
    <r>
      <rPr>
        <sz val="10"/>
        <color rgb="FF000000"/>
        <rFont val="Calibri"/>
        <family val="2"/>
        <scheme val="minor"/>
      </rPr>
      <t>.</t>
    </r>
  </si>
  <si>
    <r>
      <t>Proyecto de ley que moderniza el escalafón de los Agentes Policiales de la Policía de Investigaciones de Chile y su estatuto de personal</t>
    </r>
    <r>
      <rPr>
        <vertAlign val="superscript"/>
        <sz val="10"/>
        <color theme="1"/>
        <rFont val="Calibri"/>
        <family val="2"/>
        <scheme val="minor"/>
      </rPr>
      <t>(9)</t>
    </r>
    <r>
      <rPr>
        <sz val="10"/>
        <color theme="1"/>
        <rFont val="Calibri"/>
        <family val="2"/>
        <scheme val="minor"/>
      </rPr>
      <t>.</t>
    </r>
  </si>
  <si>
    <r>
      <t>con efectos en los gastos fiscales</t>
    </r>
    <r>
      <rPr>
        <b/>
        <vertAlign val="superscript"/>
        <sz val="10"/>
        <color rgb="FF000000"/>
        <rFont val="Calibri"/>
        <family val="2"/>
        <scheme val="minor"/>
      </rPr>
      <t>(1)</t>
    </r>
  </si>
  <si>
    <t>Efecto en gasto</t>
  </si>
  <si>
    <t>17117-03</t>
  </si>
  <si>
    <t>199-372</t>
  </si>
  <si>
    <t>Proyecto de ley que reconoce y fortalece a las ferias libres como pilar de la alimentación y el desarrollo local</t>
  </si>
  <si>
    <t>16316-05</t>
  </si>
  <si>
    <t>211-372</t>
  </si>
  <si>
    <t>Proyecto de ley que crea el Servicio de Auditoría Interna de Gobierno</t>
  </si>
  <si>
    <t>17147-11 </t>
  </si>
  <si>
    <t>212-372</t>
  </si>
  <si>
    <t>Proyecto de ley para la eliminación de las preexistencias, discriminación por edad y sexo, y crea el plan común de salud para las ISAPRE</t>
  </si>
  <si>
    <t>16.811-04</t>
  </si>
  <si>
    <t>216-372</t>
  </si>
  <si>
    <t>Indicaciones al proyecto de ley que moderniza la oferta en la educación parvularia</t>
  </si>
  <si>
    <t>8467-12</t>
  </si>
  <si>
    <t>219-372</t>
  </si>
  <si>
    <t>Proyecto de ley sobre administración del borde costero y concesiones marítimas</t>
  </si>
  <si>
    <t>12712-24</t>
  </si>
  <si>
    <t>230-372</t>
  </si>
  <si>
    <t>Proyecto de ley de patrimonio cultural</t>
  </si>
  <si>
    <t>16441-19</t>
  </si>
  <si>
    <t>227-372</t>
  </si>
  <si>
    <t>Proyecto de Ley que crea una nueva institucionalidad de Prospectiva y Desarrollo sostenible basada en conocimiento</t>
  </si>
  <si>
    <t>16371-24</t>
  </si>
  <si>
    <t>231-372</t>
  </si>
  <si>
    <t>Proyecto de ley de protección y fomento de la Artesanía</t>
  </si>
  <si>
    <t>17195-25</t>
  </si>
  <si>
    <t>233-372</t>
  </si>
  <si>
    <t>Proyecto de ley que moderniza el escalafón de los Agentes Policiales de la Policía de Investigaciones de Chile y su estatuto de personal</t>
  </si>
  <si>
    <t>12.092-07</t>
  </si>
  <si>
    <t>Proyecto de Ley que modifica el sistema registral y notarial, en sus aspectos orgánicos y funcionales</t>
  </si>
  <si>
    <t>17217-02</t>
  </si>
  <si>
    <t>242-372</t>
  </si>
  <si>
    <t>Proyecto de ley que otorga asignación de estímulo al servicio militar a los soldados conscriptos</t>
  </si>
  <si>
    <t>17237-13</t>
  </si>
  <si>
    <t>240-372</t>
  </si>
  <si>
    <t>Proyecto de ley que modifica la ley N°16.744 y crea un sistema autónomo de calificación de enfermedades profesionales</t>
  </si>
  <si>
    <t>16271-03</t>
  </si>
  <si>
    <t>265-372</t>
  </si>
  <si>
    <t>Indicaciones al Proyecto de Ley para mejorar la protección de los derechos de las personas consumidoras en el ámbito de sus intereses individuales fortaleciendo al Servicio Nacional del Consumidor, y establece otras modificaciones que indica</t>
  </si>
  <si>
    <t>17.269-04</t>
  </si>
  <si>
    <t>266-372</t>
  </si>
  <si>
    <t>Proyecto de Ley que otorga un aporte único a los profesionales de la educación que indica</t>
  </si>
  <si>
    <t>15.975-25</t>
  </si>
  <si>
    <t>268-372</t>
  </si>
  <si>
    <t>Proyecto de ley que crea el Subsistema de Inteligencia Económica y establece otras medidas para la prevención y alerta de actividades que digan relación con el crimen organizado</t>
  </si>
  <si>
    <t>17286-05</t>
  </si>
  <si>
    <t>275-372</t>
  </si>
  <si>
    <t>Proyecto de Ley que Otorga reajuste general de remuneraciones a las y los trabajadores del Sector Público, concede aguinaldos que señala, concede otros beneficios que indica, y modifica diversos cuerpos legales</t>
  </si>
  <si>
    <t>11175-01</t>
  </si>
  <si>
    <t>276-372</t>
  </si>
  <si>
    <t>Proyecto de Ley que crea el Servicio Nacional Forestal y modifica la Ley General de Urbanismo y Construcciones</t>
  </si>
  <si>
    <t>13991-07</t>
  </si>
  <si>
    <t>284-372</t>
  </si>
  <si>
    <t>Proyecto de ley que crea el Servicio Nacional de Acceso a la Justicia y la Defensoría de Víctimas de Delitos</t>
  </si>
  <si>
    <t>286-372</t>
  </si>
  <si>
    <t>Indicaciones al Proyecto de Ley que Otorga reajuste general de remuneraciones a las y los trabajadores del Sector Público, concede aguinaldos que señala, concede otros beneficios que indica, y modifica diversos cuerpos legales</t>
  </si>
  <si>
    <t>10634-29</t>
  </si>
  <si>
    <t>290-372</t>
  </si>
  <si>
    <t>Indicaciones al Proyecto de ley que modifica la ley N° 20.019, que regula las Sociedades Anónimas Deportivas Profesionales, en materia de fiscalización, de conflictos de interés, y de fomento de la participación de los hinchas en la propiedad de las mismas</t>
  </si>
  <si>
    <t>(1) No incluye aquellos IF que fueron sustituidos por otros, ni los IF consolidados.</t>
  </si>
  <si>
    <t>Efecto en ingresos</t>
  </si>
  <si>
    <t>16500-21</t>
  </si>
  <si>
    <t>190-372</t>
  </si>
  <si>
    <t>Indicaciones al Proyecto de ley general de pesca y deroga disposiciones que indica</t>
  </si>
  <si>
    <t>12.712-24</t>
  </si>
  <si>
    <t>17.096-21</t>
  </si>
  <si>
    <t>246-372</t>
  </si>
  <si>
    <t>Proyecto de ley que fija un nuevo fraccionamiento entre el sector pesquero artesanal e industrial</t>
  </si>
  <si>
    <t>Nota: Los valores con signo positivo significan mayores gastos fiscales y los valores con signo negativo significan menores gastos fiscales. Los IF sustitutivos sustituyen los costos de los IF anteriores.</t>
  </si>
  <si>
    <t>Nota: Los valores con signo positivo significan mayores ingresos fiscales y los valores con signo negativo significan menores ingresos fiscales. Los IF sustitutivos sustituyen los costos de los IF anteriores.</t>
  </si>
  <si>
    <t xml:space="preserve"> </t>
  </si>
  <si>
    <t xml:space="preserve"> 17.005-13</t>
  </si>
  <si>
    <t>185-372</t>
  </si>
  <si>
    <t>Indicaciones al Proyecto de Ley que crea el contrato de buceo y actividades conexas</t>
  </si>
  <si>
    <t>17.069-06</t>
  </si>
  <si>
    <t>186-372</t>
  </si>
  <si>
    <t>Proyecto de Ley que declara feriado el día 21 de septiembre de 2024 para la Región de Magallanes y de la Antártica Chilena, con motivo de la conmemoración de la toma de posesión del Estrecho de Magallanes por la goleta “Ancud</t>
  </si>
  <si>
    <t>16.974-07</t>
  </si>
  <si>
    <t>187-372</t>
  </si>
  <si>
    <t>Indicaciones al Proyecto de Ley que fija un plazo máximo para que los proveedores de servicios de internet y telecomunicaciones entreguen registro de llamadas y otros antecedentes de tráfico comunicacional en delitos de crimen organizado y otros delitos cuya investigación requiere de especial celeridad.</t>
  </si>
  <si>
    <t>17121-10</t>
  </si>
  <si>
    <t>193-372</t>
  </si>
  <si>
    <t>Proyecto de Acuerdo entre el Gobierno de la República de Chile y el Gobierno de la República del Perú sobre infracciones y sanciones relativo al convenio de transporte de pasajeros por carretera entre Tacna y Arica, firmado el 10 de octubre de 2019, en Paracas, Perú</t>
  </si>
  <si>
    <t>12.822-07, 14.621-07, 15.733-07, refundidos</t>
  </si>
  <si>
    <t>229-372</t>
  </si>
  <si>
    <t xml:space="preserve">Proyecto de Ley que Modifica el Código Penal para tipificar como delito la zoofilia </t>
  </si>
  <si>
    <t>16.143-02</t>
  </si>
  <si>
    <t>188-372</t>
  </si>
  <si>
    <t>Indicación Sustitutiva al Proyecto de Ley para la protección de la Infraestructura crítica del país</t>
  </si>
  <si>
    <t>15.850-11</t>
  </si>
  <si>
    <t>197-372</t>
  </si>
  <si>
    <t xml:space="preserve">Indicaciones al Proyecto de Ley que modifica diversos cuerpos legales para regular la comercialización de productos farmacéuticos y sancionar su venta ilegal </t>
  </si>
  <si>
    <t>16.720-15</t>
  </si>
  <si>
    <t xml:space="preserve">198-372 </t>
  </si>
  <si>
    <t>Proyecto de ley que modifica la ley N°18.290 y otros cuerpos legales que indica, para hacer efectiva la exigencia de contar con aptitudes para conducir vehículos motorizados y regular otras materias relacionadas.</t>
  </si>
  <si>
    <t>12.451-13, 12.452-13 y 13.822-07, refundidos</t>
  </si>
  <si>
    <t>196-372</t>
  </si>
  <si>
    <t>Proyecto de ley para promover el envejecimiento positivo, el cuidado integral de las personas mayores, y el fortalecimiento de la institucionalidad del adulto mayor</t>
  </si>
  <si>
    <t>14.845-11</t>
  </si>
  <si>
    <t>200-372</t>
  </si>
  <si>
    <t>Indicaciones al Proyecto de Ley que Modifica la Ley N°20.585, sobre otorgamiento y uso de licencias médicas, con el objeto de fortalecer las facultades de los organismos reguladores y fiscalizadores y aumentar las multas y los periodos de suspensión de los emisores de licencias médicas, en los presupuestos que establece la ley.</t>
  </si>
  <si>
    <t>12.662-11</t>
  </si>
  <si>
    <t>201-372</t>
  </si>
  <si>
    <t xml:space="preserve">Propone forma y modo de resolver las divergencias surgidas entre ambas Cámaras durante la discusión del proyecto de ley que crea el Seguro de Salud Catastrófico a través de una cobertura financiera especial en la Modalidad de Atención de Libre Elección de FONASA </t>
  </si>
  <si>
    <t>10.576-13,  12.719-13 y 14.139-34, refundidos</t>
  </si>
  <si>
    <t>203-372</t>
  </si>
  <si>
    <t>Formula indicaciones al Proyecto de Ley que modifica el Código del Trabajo con el objeto de perfeccionar la regulación del principio de igualdad de remuneraciones entre hombres y mujeres</t>
  </si>
  <si>
    <t>16.836-06</t>
  </si>
  <si>
    <t>204-372</t>
  </si>
  <si>
    <t>Proyecto de Ley que modifica la ley N°21.325 para perfeccionar el procedimiento de expulsión administrativa</t>
  </si>
  <si>
    <t>12.234-02</t>
  </si>
  <si>
    <t>207-372</t>
  </si>
  <si>
    <t>Indicaciones al Proyecto de Ley que Fortalece y Moderniza el Sistema de Inteligencia del Estado</t>
  </si>
  <si>
    <t>17.127-24</t>
  </si>
  <si>
    <t>206-372</t>
  </si>
  <si>
    <t>Proyecto de Ley que declara el Día Nacional del Debate y la Tolerancia</t>
  </si>
  <si>
    <t>16.316-05</t>
  </si>
  <si>
    <t>208-372</t>
  </si>
  <si>
    <t>Proyecto de Ley que Crea el Servicio de Auditoría Interna de Gobierno </t>
  </si>
  <si>
    <t>15.003-15</t>
  </si>
  <si>
    <t>205-372</t>
  </si>
  <si>
    <t xml:space="preserve">Indicaciones al Proyecto de ley que modifica la Ley de Tránsito, para consagrar como inhabilidad para la obtención de licencias de conducir profesional, contar con antecedentes penales por delitos de connotación sexual </t>
  </si>
  <si>
    <t>16.598-15</t>
  </si>
  <si>
    <t xml:space="preserve"> Proyecto de ley que prohíbe la fabricación, comercialización, importación, exportación, utilización, tenencia y porte de dispositivos electrónicos aptos para interceptar, interferir o interrumpir cualquier tipo de señal que se emita a través de un servicio de telecomunicaciones y establece sanciones en caso de incumplimiento </t>
  </si>
  <si>
    <t>16.705-04</t>
  </si>
  <si>
    <t>209-372</t>
  </si>
  <si>
    <t>Indicaciones al Proyecto de Ley que modifica la ley Nº21.040 y otros cuerpos legales, fortaleciendo la gestión educativa y mejorando las normas sobre administración e instalación del Sistema de Educación Pública</t>
  </si>
  <si>
    <t>14.614-07</t>
  </si>
  <si>
    <t>214-372</t>
  </si>
  <si>
    <t>Indicaciones al Proyecto de Ley que crea el Ministerio de Seguridad Pública</t>
  </si>
  <si>
    <t>16.553-12</t>
  </si>
  <si>
    <t>215-372</t>
  </si>
  <si>
    <t>Indicaciones al Proyecto de Ley que fortalece y mejora la eficacia de la fiscalización y el cumplimiento de la regulación ambiental a cargo de la Superintendencia del Medio Ambiente, modificando al efecto el artículo segundo de la ley N° 20.417, y regula otras materias que indica.</t>
  </si>
  <si>
    <t xml:space="preserve">Proyecto de Ley que Moderniza la Oferta en la Educación Parvularia </t>
  </si>
  <si>
    <t>16.323-25</t>
  </si>
  <si>
    <t>217-372</t>
  </si>
  <si>
    <t>Proyecto de Ley que establece normas para la realización de funerales de riesgo y modifica otros cuerpos legales</t>
  </si>
  <si>
    <t>16.905-31</t>
  </si>
  <si>
    <t>221-372</t>
  </si>
  <si>
    <t>Proyecto de ley que crea el Sistema Nacional de Cuidados</t>
  </si>
  <si>
    <t>17177-10</t>
  </si>
  <si>
    <t>218-372</t>
  </si>
  <si>
    <t>Proyecto de Acuerdo que aprueba el Convenio N° 81, sobre inspección del trabajo, Adoptado por la 30° Conferencia General de la Organización Internacional del Trabajo el 19 de junio de 1947</t>
  </si>
  <si>
    <t>15.866-04</t>
  </si>
  <si>
    <t>220-372</t>
  </si>
  <si>
    <t>Indicaciones al proyecto de ley que perfecciona y confiere carácter público al Registro Nacional de Prófugos de la Justicia, en los casos que indica</t>
  </si>
  <si>
    <t>222-372</t>
  </si>
  <si>
    <t>Proyecto de Ley que crea el Ministerio de Seguridad Pública</t>
  </si>
  <si>
    <t>17.172-10</t>
  </si>
  <si>
    <t>224-372</t>
  </si>
  <si>
    <t>Proyecto de Acuerdo por el que aprueba el “Convenio entre el Gobierno de la República de Chile y el Consejo Federal Suizo sobre la Exención Mutua de Visas para Titulares de Pasaportes Diplomáticos, Oficiales y de Servicio, suscrito en Santiago, Chile, el 19 de enero de 2024</t>
  </si>
  <si>
    <t>226-372</t>
  </si>
  <si>
    <t xml:space="preserve">Proyecto de ley que crea el Seguro de Salud Catastrófico a través de una cobertura financiera especial en la Modalidad de Atención de Libre Elección de FONASA </t>
  </si>
  <si>
    <t>16.744-14</t>
  </si>
  <si>
    <t>225-372</t>
  </si>
  <si>
    <t>Proyecto de Ley que modifica la Ley General de Urbanismo y Construcciones para exigir que la planificación urbana contemple espacios públicos seguros y accesibles para las mujeres</t>
  </si>
  <si>
    <t>15.869-19</t>
  </si>
  <si>
    <t>228-372</t>
  </si>
  <si>
    <t>Proyecto de Ley que regula sistemas de inteligencia artificial</t>
  </si>
  <si>
    <t>17200-10</t>
  </si>
  <si>
    <t>235-372</t>
  </si>
  <si>
    <t>Inicia un Proyecto de acuerdo que aprueba el tratado de extradición entre la República de Chile y la República Argentina, suscrito en Santiago, República de Chile, el 5 de diciembre de 2023</t>
  </si>
  <si>
    <t>17201-10</t>
  </si>
  <si>
    <t>236-372</t>
  </si>
  <si>
    <t>Proyecto de Acuerdo que aprueba el Convenio Europeo sobre Extradición, suscrito en Paris, el 13 de diciembre de 1957; el Primer Protocolo Adicional al Convenio Europeo sobre Extradición, suscrito en Estrasburgo, el 15 de octubre de 1975; y el Segundo Protocolo Adicional al Convenio Europeo sobre Extradición, suscrito también en Estrasburgo, el 17 de marzo de 1978</t>
  </si>
  <si>
    <t>17.006-01</t>
  </si>
  <si>
    <t>237-372</t>
  </si>
  <si>
    <t>Indicaciones al Proyecto de Ley General de Urbanismo y Construcciones, y otros cuerpos legales, para regular el desarrollo de zonas residenciales en el medio rural</t>
  </si>
  <si>
    <t>16.335-14</t>
  </si>
  <si>
    <t>239-372</t>
  </si>
  <si>
    <t>Proyecto de Ley que regula la prevención de incendios forestales y rurales, y otras materias que indica</t>
  </si>
  <si>
    <t>248-372</t>
  </si>
  <si>
    <t>Proyecto de ley que crea el Ministerio de Seguridad Pública</t>
  </si>
  <si>
    <t>16.078-08</t>
  </si>
  <si>
    <t>243-372</t>
  </si>
  <si>
    <t>Proyecto de Ley de Transición Energética que posiciona a la Transmisión Eléctrica como un sector habilitante para la carbono neutralidad</t>
  </si>
  <si>
    <t>12.822-07, 14.621-07, 15.733-07, 16.733-07 refundidos</t>
  </si>
  <si>
    <t>245-372</t>
  </si>
  <si>
    <t>Proyecto de Ley que modifica el Código Penal para tipificar como delito la zoofilia</t>
  </si>
  <si>
    <t>17.205-05</t>
  </si>
  <si>
    <t>247-372</t>
  </si>
  <si>
    <t>Proyecto de ley que subsana error que indica y modifica vigencias de cuatro disposiciones de la ley N°21.713</t>
  </si>
  <si>
    <t>16.223-29</t>
  </si>
  <si>
    <t>241-372</t>
  </si>
  <si>
    <t>Proyecto de Ley que modifica la Ley N° 19.327, de derechos y deberes en los espectáculos de fútbol profesional.</t>
  </si>
  <si>
    <t>251-372</t>
  </si>
  <si>
    <t>Proyecto de Ley que modifica la Ley N° 21.713 en relación al concepto de abuso en materia tributaria y a la vigencia de algunas de sus disposiciones</t>
  </si>
  <si>
    <t>16.772-14</t>
  </si>
  <si>
    <t>252-372</t>
  </si>
  <si>
    <t xml:space="preserve">Proyecto de ley que modifica diversos cuerpos legales con el objeto de atender fenómenos urbanos consolidados en el territorio, urgentes, que afectan a la población </t>
  </si>
  <si>
    <t>249-372</t>
  </si>
  <si>
    <t>14.309-04</t>
  </si>
  <si>
    <t>253-372</t>
  </si>
  <si>
    <t>Proyecto de ley que establece una Subvención para la Modalidad Educativa de Reingreso</t>
  </si>
  <si>
    <t>255-372</t>
  </si>
  <si>
    <t>256-372</t>
  </si>
  <si>
    <t>Proyecto de Ley que crea el Subsistema de Inteligencia Económica y establece otras medidas para la prevención y alerta de actividades que digan relación con el crimen organizado</t>
  </si>
  <si>
    <t>17.064-08</t>
  </si>
  <si>
    <t>257-372</t>
  </si>
  <si>
    <t xml:space="preserve">Proyecto de ley que amplía la cobertura del subsidio eléctrico a que se refiere el artículo sexto transitorio de la Ley N°21.667 e introduce otras medidas de perfeccionamiento a la Ley N°18.410, que crea la Superintendencia de Electricidad y Combustibles </t>
  </si>
  <si>
    <t>17242-15</t>
  </si>
  <si>
    <t>254-372</t>
  </si>
  <si>
    <t xml:space="preserve">Proyecto de ley que faculta al Ministerio de Transportes y Telecomunicaciones para autorizar establecimientos o talleres que realicen transformaciones de tipos de propulsión de combustión interna a eléctrico y otras adaptaciones a vehículos motorizados en uso  </t>
  </si>
  <si>
    <t>238-372</t>
  </si>
  <si>
    <t>Proyecto de Ley que modifica la ley N° 21.549 que crea un sistema de tratamiento automatizado de infracciones del tránsito y modifica las leyes N° 18.287 y N° 18.290 a fin de anticipar su ejecución</t>
  </si>
  <si>
    <t>17.075-11</t>
  </si>
  <si>
    <t>260-372</t>
  </si>
  <si>
    <t>Proyecto de Ley que establece asignación especial técnica del área de la salud a los funcionarios que indica</t>
  </si>
  <si>
    <t>16.889-05</t>
  </si>
  <si>
    <t>259-372</t>
  </si>
  <si>
    <t>Proyecto de ley que crea una Agencia de Financiamiento e Inversión para el Desarrollo (AFIDE) y la autoriza a participar en Fondos de Fondos</t>
  </si>
  <si>
    <t>13.991-07</t>
  </si>
  <si>
    <t>258-372</t>
  </si>
  <si>
    <t>Proyecto de Ley que crea el Servicio Nacional de Acceso a la Justicia y la Defensoría de Víctimas de Delitos</t>
  </si>
  <si>
    <t>16.391-01</t>
  </si>
  <si>
    <t>263-372</t>
  </si>
  <si>
    <t>Proyecto de Ley que establece un Sistema de Incentivos para la Gestión Sostenible de Suelos Agropecuarios (SIGESS)</t>
  </si>
  <si>
    <t>15251-14</t>
  </si>
  <si>
    <t>244-372</t>
  </si>
  <si>
    <t>Proyecto de ley de Modernización y Fortalecimiento del Sistema de Planificación Territorial</t>
  </si>
  <si>
    <t>262-372</t>
  </si>
  <si>
    <t>Proyecto de Ley que Fortalece y Moderniza el Sistema de Inteligencia del Estado</t>
  </si>
  <si>
    <t>9.116-07</t>
  </si>
  <si>
    <t>Proyecto de Ley que Aprueba la disolución de la Editorial Jurídica de Chile y establece normas para su liquidación</t>
  </si>
  <si>
    <t>264-372</t>
  </si>
  <si>
    <t>267-372</t>
  </si>
  <si>
    <t>16.271-03</t>
  </si>
  <si>
    <t>271-372</t>
  </si>
  <si>
    <t xml:space="preserve">Indicaciones al Proyecto de Ley para mejorar la protección de los derechos de las personas consumidoras en el ámbito de sus intereses individuales fortaleciendo al Servicio Nacional del Consumidor, y establece otras modificaciones que indica. </t>
  </si>
  <si>
    <t>17296-10</t>
  </si>
  <si>
    <t>269-372</t>
  </si>
  <si>
    <t>Proyecto de Acuerdo que aprueba la “Convención relativa a la Organización Internacional de Ayudas a la Navegación Marítima”, adoptada en París, el 27 de enero de 2021</t>
  </si>
  <si>
    <t>15.936-18</t>
  </si>
  <si>
    <t>270-372</t>
  </si>
  <si>
    <t xml:space="preserve">Proyecto de ley que modifica los cuerpos legales que indica para prohibir el porte y/o tenencia de armas de fuego por parte de las personas que estén en procedimiento de violencia intrafamiliar o sean condenadas por ello  </t>
  </si>
  <si>
    <t>272-372</t>
  </si>
  <si>
    <t>15.589-07</t>
  </si>
  <si>
    <t>274-372</t>
  </si>
  <si>
    <t>Proyecto de Ley que modifica la ley N°20.084, que establece un sistema de responsabilidad de los adolescentes por infracciones a la ley penal, para fortalecer la respuesta sancionatoria frente a conductas consideradas de especial gravedad</t>
  </si>
  <si>
    <t>16.838-35</t>
  </si>
  <si>
    <t>273-372</t>
  </si>
  <si>
    <t xml:space="preserve">Proyecto de ley que modifica la ley N° 21.545 para obligar a los prestadores de salud a contar con apoyos visuales para la atención de personas con trastorno del espectro autista </t>
  </si>
  <si>
    <t>11.175-01</t>
  </si>
  <si>
    <t>17.286-05</t>
  </si>
  <si>
    <t>279-372</t>
  </si>
  <si>
    <t>Indicaciones al Proyecto de Ley que otorga reajuste general a las y los trabajadores del Sector Público, concede aguinaldos que señala, concede otros beneficios que indica, y modifica diversos cuerpos legales</t>
  </si>
  <si>
    <t>16.552-12</t>
  </si>
  <si>
    <t>280-372</t>
  </si>
  <si>
    <t>Proyecto de ley que reforma a la Ley Nº19.300 sobre Bases Generales del Medio Ambiente</t>
  </si>
  <si>
    <t>16.703-25</t>
  </si>
  <si>
    <t>278-372</t>
  </si>
  <si>
    <t>Proyecto de Ley que dispone la exigencia de exhibir un documento de identidad y la adopción de otras medidas de seguridad en el transporte terrestre interregional de pasajeros</t>
  </si>
  <si>
    <t>10.576-13 refundido con 12.719-13 y 14.139-34</t>
  </si>
  <si>
    <t xml:space="preserve">Proyecto de Ley que modifica el Código del Trabajo con el objeto de perfeccionar la regulación del principio de igualdad de remuneraciones entre hombres y mujeres </t>
  </si>
  <si>
    <t>17313-10</t>
  </si>
  <si>
    <t>281-372</t>
  </si>
  <si>
    <t>Proyecto de Acuerdo que aprueba el Tratado de Libre Comercio entre la Alianza del Pacífico y Singapur y las cartas intercambiadas con motivo de la firma del mismo en Bahía Málaga, Colombia, el 26 de enero de 2022</t>
  </si>
  <si>
    <t>282-372</t>
  </si>
  <si>
    <t>Indicaciones al Proyecto de ley que otorga reajuste general a las y los trabajadores del Sector Público, concede aguinaldos que señala, concede otros beneficios que indica, y modifica diversos cuerpos legales</t>
  </si>
  <si>
    <t>16.12.2024</t>
  </si>
  <si>
    <t>287-372</t>
  </si>
  <si>
    <t>Indicaciones al proyecto de ley que otorga reajuste general a las y los trabajadores del Sector Público, concede aguinaldos que señala, concede otros beneficios que indica, y modifica diversos cuerpos legales</t>
  </si>
  <si>
    <t>288-372</t>
  </si>
  <si>
    <t xml:space="preserve">Indicaciones al proyecto de ley que otorga reajuste general a las y los trabajadores del Sector Público, concede aguinaldos que señala, concede otros beneficios que indica, y modifica diversos cuerpos legales </t>
  </si>
  <si>
    <t>17.197-11</t>
  </si>
  <si>
    <t>283-372</t>
  </si>
  <si>
    <t>Proyecto de ley que modifica el Decreto con fuerza de Ley N°1, que fija texto refundido, coordinado y sistematizado del Decreto Ley N°2.763, de 1979 y de las leyes N°18.933 y N°18.469, con el objeto de modificar el nombre del Servicio de Salud de Viña del Mar - Quillota</t>
  </si>
  <si>
    <t>17312-07</t>
  </si>
  <si>
    <t>289-372</t>
  </si>
  <si>
    <t>Proyecto de Ley para eximir de trámites y reducir plazos para la ampliación de construcción de nuevos establecimientos penitenciarios.</t>
  </si>
  <si>
    <t>16.371-24</t>
  </si>
  <si>
    <t>293-372</t>
  </si>
  <si>
    <t>16.850-07</t>
  </si>
  <si>
    <t>285-372</t>
  </si>
  <si>
    <t>Proyecto de Ley que incorpora la Fiscalía Supraterritorial en la ley N° 19.640, orgánica constitucional del Ministerio Público, y modifica otros cuerpos legales que regulan actuaciones de los fiscales y de las fiscalías regionales</t>
  </si>
  <si>
    <r>
      <t>% de var. 2024/Ley Inicial 2024</t>
    </r>
    <r>
      <rPr>
        <b/>
        <vertAlign val="superscript"/>
        <sz val="10"/>
        <rFont val="Calibri"/>
        <family val="2"/>
        <scheme val="minor"/>
      </rPr>
      <t>(1)</t>
    </r>
  </si>
  <si>
    <r>
      <t>(millones de pesos 2025 y % del PIB</t>
    </r>
    <r>
      <rPr>
        <vertAlign val="superscript"/>
        <sz val="10"/>
        <rFont val="Calibri"/>
        <family val="2"/>
        <scheme val="minor"/>
      </rPr>
      <t>(1)</t>
    </r>
    <r>
      <rPr>
        <sz val="10"/>
        <rFont val="Calibri"/>
        <family val="2"/>
        <scheme val="minor"/>
      </rPr>
      <t xml:space="preserve">) </t>
    </r>
  </si>
  <si>
    <t>(1) Tipo de cambio de cierre considerado en IFP 4T24 para 2024: $992,12 por dólar (valor cierre, 30 de diciembre 2024). Tipo de cambio de cierre considerado en IFP 4T24 para Proyección 2025: $975 por dólar (promedio diciembre 2025 estimado).</t>
  </si>
  <si>
    <t>(2) Estimación del PIB 2024 considerada en Proyección IFP 4T24 para 2024: $307.018 miles de millones. Estimación del PIB considerada en Proyección IFP 4T24 para Proyección 2025: $330.642 miles de millones.</t>
  </si>
  <si>
    <t>Cierre 2024</t>
  </si>
  <si>
    <t>Cierre 2025</t>
  </si>
  <si>
    <t>Cierre preliminar 2024</t>
  </si>
  <si>
    <r>
      <t xml:space="preserve">    Amortizaciones</t>
    </r>
    <r>
      <rPr>
        <i/>
        <vertAlign val="superscript"/>
        <sz val="10"/>
        <color rgb="FF000000"/>
        <rFont val="Calibri"/>
        <family val="2"/>
        <scheme val="minor"/>
      </rPr>
      <t>(4)</t>
    </r>
  </si>
  <si>
    <r>
      <t xml:space="preserve">    Corrección por condiciones financieras</t>
    </r>
    <r>
      <rPr>
        <i/>
        <vertAlign val="superscript"/>
        <sz val="10"/>
        <color rgb="FF000000"/>
        <rFont val="Calibri"/>
        <family val="2"/>
        <scheme val="minor"/>
      </rPr>
      <t>(5)</t>
    </r>
  </si>
  <si>
    <r>
      <t>Cierre 2023</t>
    </r>
    <r>
      <rPr>
        <vertAlign val="superscript"/>
        <sz val="10"/>
        <rFont val="Calibri"/>
        <family val="2"/>
        <scheme val="minor"/>
      </rPr>
      <t>(3)</t>
    </r>
  </si>
  <si>
    <t xml:space="preserve">(1) Tipo de cambio de cierre considerado en 2023: $884,6 por dólar (valor cierre, 29 de diciembre 2023). Tipo de cambio de cierre considerado en IFP 4T24 para 2024: $992,12 por dólar (valor cierre, 30 de diciembre 2024). </t>
  </si>
  <si>
    <t xml:space="preserve">(2) Nivel de PIB considerado en Cierre 2023: $281.870 miles de millones. Estimación del PIB 2024 considerada en Proyección IFP 4T24: $307.018 miles de millones. </t>
  </si>
  <si>
    <t>(3) A diferencia de la entrega anterior, la Deuda Bruta del Gobierno Central Total se expresa en pesos corrientes.</t>
  </si>
  <si>
    <r>
      <t xml:space="preserve">(5) Variación del valor de los </t>
    </r>
    <r>
      <rPr>
        <i/>
        <sz val="10"/>
        <color theme="1"/>
        <rFont val="Calibri"/>
        <family val="2"/>
        <scheme val="minor"/>
      </rPr>
      <t>stocks</t>
    </r>
    <r>
      <rPr>
        <sz val="10"/>
        <color theme="1"/>
        <rFont val="Calibri"/>
        <family val="2"/>
        <scheme val="minor"/>
      </rPr>
      <t xml:space="preserve"> de las diferentes denominaciones no expresadas en los demás constituyentes de la apertura registrada para Transacciones en activos financieros.</t>
    </r>
  </si>
  <si>
    <t>Cuadro R.1.2</t>
  </si>
  <si>
    <t>Cuadro R.1.1</t>
  </si>
  <si>
    <t>Estimación del efecto de cambios al sistema tributario llevados a cabo desde 2020 sobre la recaudación fiscal</t>
  </si>
  <si>
    <t>IFP 4T24 (actual)</t>
  </si>
  <si>
    <t>Número</t>
  </si>
  <si>
    <t>Cambio tributario</t>
  </si>
  <si>
    <t>Modernización tributaria 2020</t>
  </si>
  <si>
    <t>Empresas que se incorporan a sistema semi-integrado</t>
  </si>
  <si>
    <t>Nuevo tramo del IGC y 2da cat. con tasa de 40%</t>
  </si>
  <si>
    <t>Market Maker</t>
  </si>
  <si>
    <t>Cambios requisitos FIP</t>
  </si>
  <si>
    <t>Back to back / Inst. financieras extranjeras</t>
  </si>
  <si>
    <t>Retiros desproporcionados no justificados</t>
  </si>
  <si>
    <t>Beneficio de inversión 1% Regional</t>
  </si>
  <si>
    <t>I.A. Universidades</t>
  </si>
  <si>
    <t xml:space="preserve"> Efecto en IVA Boleta Electrónica</t>
  </si>
  <si>
    <t>Efectgo en renta Boleta Electrónica</t>
  </si>
  <si>
    <t>IVA servicios digitales</t>
  </si>
  <si>
    <t>Comercio transfronterizo</t>
  </si>
  <si>
    <t>Modificación impuesto verde</t>
  </si>
  <si>
    <t>Impuesto sustitutivo al FUT</t>
  </si>
  <si>
    <t>Avenimiento extrajudicial transitorio</t>
  </si>
  <si>
    <t>Sobretasa activos inmobiliarios</t>
  </si>
  <si>
    <t>Limitar DFL2 en caso de herencia</t>
  </si>
  <si>
    <t>Eliminación PPUA</t>
  </si>
  <si>
    <t>Sistema integrado empresas con ventas menores a UF 75 mil</t>
  </si>
  <si>
    <t>Modificación norma de gastos</t>
  </si>
  <si>
    <t>Normas de tributación internacional</t>
  </si>
  <si>
    <t>Depreciación semi-instantánea</t>
  </si>
  <si>
    <t>Depreciación instantánea en La Araucanía</t>
  </si>
  <si>
    <t>Reducción plazo para recuperar IVA de 6 a 2 meses</t>
  </si>
  <si>
    <t>Menor tasa de PPM a 0,2% a Mipymes</t>
  </si>
  <si>
    <t>Aumento tope reinversión de utilidades</t>
  </si>
  <si>
    <t>Covid</t>
  </si>
  <si>
    <t>Ley Apoyo Pymes 2020</t>
  </si>
  <si>
    <t>Postergaciones de impuestos</t>
  </si>
  <si>
    <t>Baja en tasa de Timbres y Estampillas</t>
  </si>
  <si>
    <t>Rebaja de impuesto de primera categoría Pyme</t>
  </si>
  <si>
    <t>Amortización Intangibles</t>
  </si>
  <si>
    <t>Devolución remanentes de crédito fiscal IVA a Pymes</t>
  </si>
  <si>
    <t>Depreciación 100% instantánea</t>
  </si>
  <si>
    <t>Contribución regional de 1%</t>
  </si>
  <si>
    <t>Postergación entrada en vigencia Boleta Electrónica</t>
  </si>
  <si>
    <t>Mayores créditos por uso APV (Régimen B)</t>
  </si>
  <si>
    <t>Rebaja Transitoria Tasa Pagarés FOGAPE</t>
  </si>
  <si>
    <t xml:space="preserve">Disminución transitoria de tasa de interés penal </t>
  </si>
  <si>
    <t xml:space="preserve">Devolución de remanente de crédito fiscal IVA </t>
  </si>
  <si>
    <t>Postergación pago IVA Familias y MiPyme</t>
  </si>
  <si>
    <t>2° Retiro AFP</t>
  </si>
  <si>
    <t>Recaudación por retiro que pagó impuestos</t>
  </si>
  <si>
    <t>Ley de Donaciones</t>
  </si>
  <si>
    <t>Exenciones</t>
  </si>
  <si>
    <t>Exenciones en el mercado de capitales</t>
  </si>
  <si>
    <t>3a vivienda entra en impuesto de 2a categoría</t>
  </si>
  <si>
    <t>Afectación con IVA las prestaciones de servicios</t>
  </si>
  <si>
    <t>Eliminación del crédito especial activo fijo</t>
  </si>
  <si>
    <t>Aumento de la sobretasa al impuesto territorial</t>
  </si>
  <si>
    <t>Nueva sobretasa a los bienes de lujo</t>
  </si>
  <si>
    <t>Concesiones mineras</t>
  </si>
  <si>
    <t>Royalty</t>
  </si>
  <si>
    <t>ISIF</t>
  </si>
  <si>
    <t>Impuesto sustitutivo reconstrucción</t>
  </si>
  <si>
    <t>Ley de Cumplimiento tributario</t>
  </si>
  <si>
    <t>Estimación del efecto cambios al sistema tributario: medidas consideradas en IFP 3T24</t>
  </si>
  <si>
    <t>Ley/paquete</t>
  </si>
  <si>
    <t>(1) Tipo de cambio de cierre considerado en Proyección IFP 3T24 para 2024: $900,5 por dólar (promedio diciembre 2024 estimado). Tipo de cambio de cierre considerado en Proyección IFP 4T24: $992,1 por dólar (al 30 de diciembre 2024).</t>
  </si>
  <si>
    <t>(2) Estimación del PIB considerada en Proyección IFP 3T24 para 2024: $307.312 miles de millones. Estimación del PIB considerada en Proyección IFP 4T24: $307.018 miles de millones.</t>
  </si>
  <si>
    <t>Recuadro 1</t>
  </si>
  <si>
    <t>Cuadro R.4.1</t>
  </si>
  <si>
    <t>Cuadro R.4.2</t>
  </si>
  <si>
    <t>(3) Datos de inflación y tipo de cambio del IFP 4T24: 3,9% y $944 por dólar, respectivamente.</t>
  </si>
  <si>
    <t>(2) Con supuestos de inflación y tipo de cambio del IFP 3T24: 3,9% y $928 por dólar, respectivamente.</t>
  </si>
  <si>
    <r>
      <t>(millones US$ al cierre de 2025 y % del PIB</t>
    </r>
    <r>
      <rPr>
        <vertAlign val="superscript"/>
        <sz val="10"/>
        <rFont val="Calibri"/>
        <family val="2"/>
        <scheme val="minor"/>
      </rPr>
      <t>(2)</t>
    </r>
    <r>
      <rPr>
        <sz val="10"/>
        <rFont val="Calibri"/>
        <family val="2"/>
        <scheme val="minor"/>
      </rPr>
      <t>)</t>
    </r>
  </si>
  <si>
    <t>(millones US$ al cierre de cada año y % del PIB)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</si>
</sst>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2" formatCode="_ &quot;$&quot;* #,##0_ ;_ &quot;$&quot;* \-#,##0_ ;_ &quot;$&quot;* &quot;-&quot;_ ;_ @_ "/>
    <numFmt numFmtId="41" formatCode="_ * #,##0_ ;_ * \-#,##0_ ;_ * &quot;-&quot;_ ;_ @_ "/>
    <numFmt numFmtId="43" formatCode="_ * #,##0.00_ ;_ * \-#,##0.00_ ;_ * &quot;-&quot;??_ ;_ @_ "/>
    <numFmt numFmtId="164" formatCode="0.0"/>
    <numFmt numFmtId="165" formatCode="#,##0.0"/>
    <numFmt numFmtId="166" formatCode="_-* #,##0.00_-;\-* #,##0.00_-;_-* &quot;-&quot;??_-;_-@_-"/>
    <numFmt numFmtId="167" formatCode="_-* #,##0_-;\-* #,##0_-;_-* &quot;-&quot;??_-;_-@_-"/>
    <numFmt numFmtId="168" formatCode="0.0%"/>
    <numFmt numFmtId="169" formatCode="_ * #,##0.0_ ;_ * \-#,##0.0_ ;_ * &quot;-&quot;_ ;_ @_ "/>
    <numFmt numFmtId="170" formatCode="_ * #,##0.0_ ;_ * \-#,##0.0_ ;_ * &quot;-&quot;?_ ;_ @_ "/>
    <numFmt numFmtId="171" formatCode="#,##0_ ;\-#,##0\ "/>
    <numFmt numFmtId="172" formatCode="&quot;$&quot;\ #,##0;[Red]\-&quot;$&quot;\ #,##0"/>
    <numFmt numFmtId="173" formatCode="_-* #,##0.000000_-;\-* #,##0.000000_-;_-* &quot;-&quot;??_-;_-@_-"/>
    <numFmt numFmtId="174" formatCode="0.0000"/>
    <numFmt numFmtId="175" formatCode="0.000"/>
    <numFmt numFmtId="176" formatCode="&quot;Ch$&quot;#,##0.00_);\(&quot;Ch$&quot;#,##0.00\)"/>
    <numFmt numFmtId="177" formatCode="&quot;Ch$&quot;#,##0_);\(&quot;Ch$&quot;#,##0\)"/>
    <numFmt numFmtId="178" formatCode="mmmm\ d\,\ yyyy"/>
    <numFmt numFmtId="179" formatCode="_-* #,##0\ _P_t_a_-;\-* #,##0\ _P_t_a_-;_-* &quot;-&quot;\ _P_t_a_-;_-@_-"/>
    <numFmt numFmtId="180" formatCode="_-* #,##0_-;\-* #,##0_-;_-* &quot;-&quot;_-;_-@_-"/>
    <numFmt numFmtId="181" formatCode="_-* #,##0.00_-;\-* #,##0.00_-;_-* \-??_-;_-@_-"/>
    <numFmt numFmtId="182" formatCode="_-&quot;$&quot;\ * #,##0.00_-;\-&quot;$&quot;\ * #,##0.00_-;_-&quot;$&quot;\ * &quot;-&quot;??_-;_-@_-"/>
    <numFmt numFmtId="183" formatCode="#,##0.0_ ;\-#,##0.0\ "/>
    <numFmt numFmtId="184" formatCode="0.00000%"/>
    <numFmt numFmtId="185" formatCode="_ * #,##0.0000_ ;_ * \-#,##0.0000_ ;_ * &quot;-&quot;_ ;_ @_ "/>
    <numFmt numFmtId="186" formatCode="#,##0.000;\-#,##0.000"/>
    <numFmt numFmtId="187" formatCode="#,##0.0_);\(#,##0.0\)"/>
    <numFmt numFmtId="188" formatCode="#,##0.000_ ;\-#,##0.000\ "/>
    <numFmt numFmtId="189" formatCode="#,##0.00000_ ;\-#,##0.00000\ "/>
    <numFmt numFmtId="190" formatCode="_ * #,##0.00000000_ ;_ * \-#,##0.00000000_ ;_ * &quot;-&quot;_ ;_ @_ "/>
    <numFmt numFmtId="191" formatCode="_ * #,##0_ ;_ * \-#,##0_ ;_ * &quot;-&quot;?_ ;_ @_ "/>
    <numFmt numFmtId="192" formatCode="[$-C0A]mmm\-yy;@"/>
    <numFmt numFmtId="193" formatCode="#,##0.000"/>
    <numFmt numFmtId="194" formatCode="yyyy/mm/dd"/>
  </numFmts>
  <fonts count="55" x14ac:knownFonts="1">
    <font>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sz val="10"/>
      <color rgb="FFFF0000"/>
      <name val="Calibri"/>
      <family val="2"/>
      <scheme val="minor"/>
    </font>
    <font>
      <b/>
      <sz val="10"/>
      <name val="Calibri"/>
      <family val="2"/>
      <scheme val="minor"/>
    </font>
    <font>
      <sz val="10"/>
      <name val="Arial"/>
      <family val="2"/>
    </font>
    <font>
      <sz val="10"/>
      <name val="Calibri"/>
      <family val="2"/>
      <scheme val="minor"/>
    </font>
    <font>
      <sz val="11"/>
      <color theme="1"/>
      <name val="Calibri"/>
      <family val="2"/>
      <scheme val="minor"/>
    </font>
    <font>
      <i/>
      <sz val="10"/>
      <name val="Calibri"/>
      <family val="2"/>
      <scheme val="minor"/>
    </font>
    <font>
      <b/>
      <sz val="10"/>
      <name val="Calibri"/>
      <family val="2"/>
    </font>
    <font>
      <sz val="10"/>
      <name val="Calibri"/>
      <family val="2"/>
    </font>
    <font>
      <sz val="10"/>
      <color rgb="FFFF0000"/>
      <name val="Calibri"/>
      <family val="2"/>
    </font>
    <font>
      <sz val="12"/>
      <color theme="1"/>
      <name val="Calibri"/>
      <family val="2"/>
      <scheme val="minor"/>
    </font>
    <font>
      <i/>
      <sz val="10"/>
      <color rgb="FF000000"/>
      <name val="Calibri"/>
      <family val="2"/>
      <scheme val="minor"/>
    </font>
    <font>
      <i/>
      <sz val="10"/>
      <color theme="1"/>
      <name val="Calibri"/>
      <family val="2"/>
      <scheme val="minor"/>
    </font>
    <font>
      <vertAlign val="superscript"/>
      <sz val="10"/>
      <color theme="1"/>
      <name val="Calibri"/>
      <family val="2"/>
      <scheme val="minor"/>
    </font>
    <font>
      <b/>
      <sz val="10"/>
      <color theme="0"/>
      <name val="Calibri"/>
      <family val="2"/>
      <scheme val="minor"/>
    </font>
    <font>
      <b/>
      <sz val="10"/>
      <color rgb="FF231F20"/>
      <name val="Calibri"/>
      <family val="2"/>
      <scheme val="minor"/>
    </font>
    <font>
      <sz val="11"/>
      <color rgb="FF000000"/>
      <name val="Calibri"/>
      <family val="2"/>
    </font>
    <font>
      <b/>
      <sz val="10"/>
      <color rgb="FF000000"/>
      <name val="Calibri"/>
      <family val="2"/>
    </font>
    <font>
      <sz val="10"/>
      <color rgb="FF000000"/>
      <name val="Calibri"/>
      <family val="2"/>
    </font>
    <font>
      <vertAlign val="superscript"/>
      <sz val="10"/>
      <name val="Calibri"/>
      <family val="2"/>
    </font>
    <font>
      <b/>
      <sz val="18"/>
      <name val="Arial"/>
      <family val="2"/>
    </font>
    <font>
      <b/>
      <sz val="12"/>
      <name val="Arial"/>
      <family val="2"/>
    </font>
    <font>
      <u/>
      <sz val="10"/>
      <color theme="10"/>
      <name val="Arial"/>
      <family val="2"/>
    </font>
    <font>
      <sz val="11"/>
      <color indexed="8"/>
      <name val="Calibri"/>
      <family val="2"/>
    </font>
    <font>
      <sz val="10"/>
      <color indexed="8"/>
      <name val="MS Sans Serif"/>
      <family val="2"/>
    </font>
    <font>
      <i/>
      <sz val="10"/>
      <name val="Calibri"/>
      <family val="2"/>
    </font>
    <font>
      <sz val="10"/>
      <color rgb="FF231F20"/>
      <name val="Calibri"/>
      <family val="2"/>
      <scheme val="minor"/>
    </font>
    <font>
      <vertAlign val="superscript"/>
      <sz val="10"/>
      <name val="Calibri"/>
      <family val="2"/>
      <scheme val="minor"/>
    </font>
    <font>
      <vertAlign val="superscript"/>
      <sz val="10"/>
      <color rgb="FF000000"/>
      <name val="Calibri"/>
      <family val="2"/>
      <scheme val="minor"/>
    </font>
    <font>
      <sz val="11"/>
      <color rgb="FF9C0006"/>
      <name val="Calibri"/>
      <family val="2"/>
      <scheme val="minor"/>
    </font>
    <font>
      <b/>
      <sz val="11"/>
      <color theme="1"/>
      <name val="Calibri"/>
      <family val="2"/>
      <scheme val="minor"/>
    </font>
    <font>
      <u/>
      <sz val="10"/>
      <name val="Calibri"/>
      <family val="2"/>
      <scheme val="minor"/>
    </font>
    <font>
      <sz val="10"/>
      <color indexed="9"/>
      <name val="Calibri"/>
      <family val="2"/>
      <scheme val="minor"/>
    </font>
    <font>
      <b/>
      <sz val="10"/>
      <color indexed="9"/>
      <name val="Calibri"/>
      <family val="2"/>
      <scheme val="minor"/>
    </font>
    <font>
      <b/>
      <i/>
      <sz val="10"/>
      <color rgb="FF231F20"/>
      <name val="Calibri"/>
      <family val="2"/>
      <scheme val="minor"/>
    </font>
    <font>
      <b/>
      <vertAlign val="subscript"/>
      <sz val="10"/>
      <color rgb="FF000000"/>
      <name val="Calibri"/>
      <family val="2"/>
      <scheme val="minor"/>
    </font>
    <font>
      <b/>
      <sz val="10"/>
      <name val="Calibri"/>
      <family val="2"/>
    </font>
    <font>
      <sz val="10"/>
      <color theme="1"/>
      <name val="Calibri"/>
      <family val="2"/>
    </font>
    <font>
      <b/>
      <vertAlign val="superscript"/>
      <sz val="10"/>
      <name val="Calibri"/>
      <family val="2"/>
      <scheme val="minor"/>
    </font>
    <font>
      <u/>
      <sz val="11"/>
      <color theme="10"/>
      <name val="Calibri"/>
      <family val="2"/>
      <scheme val="minor"/>
    </font>
    <font>
      <u/>
      <sz val="10"/>
      <color theme="10"/>
      <name val="Calibri"/>
      <family val="2"/>
      <scheme val="minor"/>
    </font>
    <font>
      <sz val="10"/>
      <color rgb="FFC00000"/>
      <name val="Calibri"/>
      <family val="2"/>
      <scheme val="minor"/>
    </font>
    <font>
      <sz val="11"/>
      <name val="Calibri"/>
      <family val="2"/>
    </font>
    <font>
      <sz val="8"/>
      <name val="Calibri"/>
      <family val="2"/>
      <scheme val="minor"/>
    </font>
    <font>
      <sz val="8"/>
      <color theme="1"/>
      <name val="Calibri"/>
      <family val="2"/>
      <scheme val="minor"/>
    </font>
    <font>
      <sz val="9"/>
      <color theme="1"/>
      <name val="Calibri"/>
      <family val="2"/>
      <scheme val="minor"/>
    </font>
    <font>
      <b/>
      <vertAlign val="superscript"/>
      <sz val="10"/>
      <color theme="1"/>
      <name val="Calibri"/>
      <family val="2"/>
      <scheme val="minor"/>
    </font>
    <font>
      <sz val="7"/>
      <color theme="1"/>
      <name val="Times New Roman"/>
      <family val="1"/>
    </font>
    <font>
      <b/>
      <i/>
      <sz val="10"/>
      <color theme="1"/>
      <name val="Calibri"/>
      <family val="2"/>
      <scheme val="minor"/>
    </font>
    <font>
      <b/>
      <vertAlign val="superscript"/>
      <sz val="10"/>
      <color rgb="FF000000"/>
      <name val="Calibri"/>
      <family val="2"/>
      <scheme val="minor"/>
    </font>
    <font>
      <i/>
      <vertAlign val="superscript"/>
      <sz val="10"/>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FFFFFF"/>
        <bgColor indexed="64"/>
      </patternFill>
    </fill>
    <fill>
      <patternFill patternType="solid">
        <fgColor rgb="FFFFFFCC"/>
      </patternFill>
    </fill>
    <fill>
      <patternFill patternType="solid">
        <fgColor rgb="FFFFC7CE"/>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rgb="FF000000"/>
      </left>
      <right/>
      <top/>
      <bottom/>
      <diagonal/>
    </border>
    <border>
      <left style="thin">
        <color rgb="FF000000"/>
      </left>
      <right/>
      <top/>
      <bottom style="thin">
        <color rgb="FF000000"/>
      </bottom>
      <diagonal/>
    </border>
    <border>
      <left style="thin">
        <color rgb="FFC00000"/>
      </left>
      <right style="thin">
        <color auto="1"/>
      </right>
      <top/>
      <bottom/>
      <diagonal/>
    </border>
    <border>
      <left style="thin">
        <color rgb="FFFF0000"/>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indexed="64"/>
      </left>
      <right/>
      <top style="thin">
        <color rgb="FF000000"/>
      </top>
      <bottom/>
      <diagonal/>
    </border>
    <border>
      <left style="thin">
        <color indexed="64"/>
      </left>
      <right style="thin">
        <color indexed="64"/>
      </right>
      <top style="thin">
        <color rgb="FF000000"/>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top style="thin">
        <color theme="0"/>
      </top>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rgb="FF000000"/>
      </left>
      <right style="thin">
        <color rgb="FF000000"/>
      </right>
      <top/>
      <bottom style="thin">
        <color rgb="FFFFFFFF"/>
      </bottom>
      <diagonal/>
    </border>
    <border>
      <left style="thin">
        <color rgb="FF000000"/>
      </left>
      <right style="thin">
        <color rgb="FF000000"/>
      </right>
      <top/>
      <bottom/>
      <diagonal/>
    </border>
    <border>
      <left style="thin">
        <color rgb="FF000000"/>
      </left>
      <right style="thin">
        <color rgb="FF000000"/>
      </right>
      <top style="thin">
        <color rgb="FFFFFFFF"/>
      </top>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bottom style="thin">
        <color indexed="64"/>
      </bottom>
      <diagonal/>
    </border>
    <border>
      <left style="medium">
        <color indexed="64"/>
      </left>
      <right/>
      <top style="thin">
        <color indexed="64"/>
      </top>
      <bottom style="thin">
        <color indexed="64"/>
      </bottom>
      <diagonal/>
    </border>
    <border>
      <left style="thin">
        <color rgb="FFC00000"/>
      </left>
      <right/>
      <top/>
      <bottom/>
      <diagonal/>
    </border>
    <border>
      <left style="thin">
        <color rgb="FFFF0000"/>
      </left>
      <right/>
      <top/>
      <bottom style="thin">
        <color auto="1"/>
      </bottom>
      <diagonal/>
    </border>
  </borders>
  <cellStyleXfs count="102">
    <xf numFmtId="0" fontId="0" fillId="0" borderId="0"/>
    <xf numFmtId="0" fontId="7" fillId="0" borderId="0">
      <alignment vertical="top"/>
    </xf>
    <xf numFmtId="41"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14" fillId="0" borderId="0"/>
    <xf numFmtId="0" fontId="7" fillId="0" borderId="0"/>
    <xf numFmtId="0" fontId="20" fillId="0" borderId="0"/>
    <xf numFmtId="4" fontId="7" fillId="0" borderId="0" applyFont="0" applyFill="0" applyBorder="0" applyAlignment="0" applyProtection="0"/>
    <xf numFmtId="4" fontId="7" fillId="0" borderId="0" applyFont="0" applyFill="0" applyBorder="0" applyAlignment="0" applyProtection="0"/>
    <xf numFmtId="4"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ill="0" applyBorder="0" applyAlignment="0" applyProtection="0"/>
    <xf numFmtId="176" fontId="7" fillId="0" borderId="0" applyFont="0" applyFill="0" applyBorder="0" applyAlignment="0" applyProtection="0"/>
    <xf numFmtId="177" fontId="7" fillId="0" borderId="0" applyFont="0" applyFill="0" applyBorder="0" applyAlignment="0" applyProtection="0"/>
    <xf numFmtId="178" fontId="7" fillId="0" borderId="0" applyFill="0" applyBorder="0" applyAlignment="0" applyProtection="0"/>
    <xf numFmtId="0" fontId="7" fillId="0" borderId="0" applyFont="0" applyFill="0" applyBorder="0" applyAlignment="0" applyProtection="0"/>
    <xf numFmtId="15" fontId="7" fillId="0" borderId="0" applyFont="0" applyFill="0" applyBorder="0" applyAlignment="0" applyProtection="0"/>
    <xf numFmtId="2" fontId="7"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179" fontId="7" fillId="0" borderId="0" applyFont="0" applyFill="0" applyBorder="0" applyAlignment="0" applyProtection="0"/>
    <xf numFmtId="180" fontId="7" fillId="0" borderId="0" applyFont="0" applyFill="0" applyBorder="0" applyAlignment="0" applyProtection="0"/>
    <xf numFmtId="41" fontId="9" fillId="0" borderId="0" applyFont="0" applyFill="0" applyBorder="0" applyAlignment="0" applyProtection="0"/>
    <xf numFmtId="181" fontId="7" fillId="0" borderId="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27" fillId="0" borderId="0" applyFont="0" applyFill="0" applyBorder="0" applyAlignment="0" applyProtection="0"/>
    <xf numFmtId="43" fontId="7" fillId="0" borderId="0" applyFont="0" applyFill="0" applyBorder="0" applyAlignment="0" applyProtection="0"/>
    <xf numFmtId="166" fontId="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81" fontId="7" fillId="0" borderId="0" applyFill="0" applyBorder="0" applyAlignment="0" applyProtection="0"/>
    <xf numFmtId="181" fontId="7" fillId="0" borderId="0" applyFill="0" applyBorder="0" applyAlignment="0" applyProtection="0"/>
    <xf numFmtId="181" fontId="7" fillId="0" borderId="0" applyFill="0" applyBorder="0" applyAlignment="0" applyProtection="0"/>
    <xf numFmtId="166" fontId="7" fillId="0" borderId="0" applyFont="0" applyFill="0" applyBorder="0" applyAlignment="0" applyProtection="0"/>
    <xf numFmtId="181" fontId="7" fillId="0" borderId="0" applyFill="0" applyBorder="0" applyAlignment="0" applyProtection="0"/>
    <xf numFmtId="0" fontId="28" fillId="0" borderId="0" applyNumberFormat="0" applyFont="0" applyFill="0" applyBorder="0" applyProtection="0">
      <alignment vertical="center"/>
    </xf>
    <xf numFmtId="43" fontId="27" fillId="0" borderId="0" applyFont="0" applyFill="0" applyBorder="0" applyAlignment="0" applyProtection="0"/>
    <xf numFmtId="181" fontId="7" fillId="0" borderId="0" applyFill="0" applyBorder="0" applyAlignment="0" applyProtection="0"/>
    <xf numFmtId="181" fontId="7" fillId="0" borderId="0" applyFill="0" applyBorder="0" applyAlignment="0" applyProtection="0"/>
    <xf numFmtId="182" fontId="9" fillId="0" borderId="0" applyFont="0" applyFill="0" applyBorder="0" applyAlignment="0" applyProtection="0"/>
    <xf numFmtId="0" fontId="9" fillId="0" borderId="0"/>
    <xf numFmtId="0" fontId="9" fillId="0" borderId="0"/>
    <xf numFmtId="0" fontId="7" fillId="0" borderId="0"/>
    <xf numFmtId="0" fontId="7"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xf numFmtId="0" fontId="7" fillId="0" borderId="0"/>
    <xf numFmtId="0" fontId="9" fillId="0" borderId="0"/>
    <xf numFmtId="0" fontId="9" fillId="0" borderId="0"/>
    <xf numFmtId="0" fontId="7" fillId="0" borderId="0"/>
    <xf numFmtId="0" fontId="9" fillId="6" borderId="22" applyNumberFormat="0" applyFont="0" applyAlignment="0" applyProtection="0"/>
    <xf numFmtId="10" fontId="7" fillId="0" borderId="0" applyFont="0" applyFill="0" applyBorder="0" applyAlignment="0" applyProtection="0"/>
    <xf numFmtId="9" fontId="7" fillId="0" borderId="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7" fillId="0" borderId="0"/>
    <xf numFmtId="43" fontId="9" fillId="0" borderId="0" applyFont="0" applyFill="0" applyBorder="0" applyAlignment="0" applyProtection="0"/>
    <xf numFmtId="42" fontId="9" fillId="0" borderId="0" applyFont="0" applyFill="0" applyBorder="0" applyAlignment="0" applyProtection="0"/>
    <xf numFmtId="166" fontId="9" fillId="0" borderId="0" applyFont="0" applyFill="0" applyBorder="0" applyAlignment="0" applyProtection="0"/>
    <xf numFmtId="41" fontId="9" fillId="0" borderId="0" applyFont="0" applyFill="0" applyBorder="0" applyAlignment="0" applyProtection="0"/>
    <xf numFmtId="42" fontId="9" fillId="0" borderId="0" applyFont="0" applyFill="0" applyBorder="0" applyAlignment="0" applyProtection="0"/>
    <xf numFmtId="41" fontId="9" fillId="0" borderId="0" applyFont="0" applyFill="0" applyBorder="0" applyAlignment="0" applyProtection="0"/>
    <xf numFmtId="42" fontId="9" fillId="0" borderId="0" applyFont="0" applyFill="0" applyBorder="0" applyAlignment="0" applyProtection="0"/>
    <xf numFmtId="179" fontId="7" fillId="0" borderId="0" applyFont="0" applyFill="0" applyBorder="0" applyAlignment="0" applyProtection="0"/>
    <xf numFmtId="42"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33" fillId="7" borderId="0" applyNumberFormat="0" applyBorder="0" applyAlignment="0" applyProtection="0"/>
    <xf numFmtId="0" fontId="43" fillId="0" borderId="0" applyNumberFormat="0" applyFill="0" applyBorder="0" applyAlignment="0" applyProtection="0"/>
    <xf numFmtId="0" fontId="7" fillId="0" borderId="0"/>
    <xf numFmtId="0" fontId="7" fillId="0" borderId="0"/>
    <xf numFmtId="0" fontId="7" fillId="0" borderId="0"/>
    <xf numFmtId="0" fontId="46" fillId="0" borderId="0"/>
    <xf numFmtId="166" fontId="46" fillId="0" borderId="0" applyFont="0" applyFill="0" applyBorder="0" applyAlignment="0" applyProtection="0"/>
    <xf numFmtId="0" fontId="20" fillId="0" borderId="0"/>
    <xf numFmtId="9" fontId="20" fillId="0" borderId="0" applyFont="0" applyFill="0" applyBorder="0" applyAlignment="0" applyProtection="0"/>
    <xf numFmtId="0" fontId="20" fillId="0" borderId="0"/>
    <xf numFmtId="0" fontId="20" fillId="0" borderId="0">
      <alignment horizontal="center"/>
    </xf>
    <xf numFmtId="41" fontId="20" fillId="0" borderId="0" applyFont="0" applyFill="0" applyBorder="0" applyAlignment="0" applyProtection="0"/>
    <xf numFmtId="194" fontId="7" fillId="0" borderId="0" applyFont="0" applyFill="0" applyBorder="0" applyAlignment="0" applyProtection="0"/>
    <xf numFmtId="0" fontId="20" fillId="0" borderId="0"/>
    <xf numFmtId="41" fontId="9" fillId="0" borderId="0" applyFont="0" applyFill="0" applyBorder="0" applyAlignment="0" applyProtection="0"/>
    <xf numFmtId="0" fontId="20" fillId="0" borderId="0"/>
  </cellStyleXfs>
  <cellXfs count="1109">
    <xf numFmtId="0" fontId="0" fillId="0" borderId="0" xfId="0"/>
    <xf numFmtId="0" fontId="1" fillId="2" borderId="0" xfId="0" applyFont="1"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justify" vertical="center"/>
    </xf>
    <xf numFmtId="0" fontId="2" fillId="2" borderId="0" xfId="0" applyFont="1" applyFill="1"/>
    <xf numFmtId="0" fontId="4" fillId="2" borderId="5" xfId="0" applyFont="1" applyFill="1" applyBorder="1" applyAlignment="1">
      <alignment vertical="center"/>
    </xf>
    <xf numFmtId="0" fontId="3" fillId="2" borderId="5" xfId="0" applyFont="1" applyFill="1" applyBorder="1" applyAlignment="1">
      <alignment vertical="center"/>
    </xf>
    <xf numFmtId="0" fontId="2" fillId="2" borderId="11" xfId="0" applyFont="1" applyFill="1" applyBorder="1" applyAlignment="1">
      <alignment vertical="center"/>
    </xf>
    <xf numFmtId="0" fontId="4" fillId="2" borderId="7" xfId="0" applyFont="1" applyFill="1" applyBorder="1" applyAlignment="1">
      <alignment vertical="center"/>
    </xf>
    <xf numFmtId="0" fontId="1" fillId="2" borderId="1" xfId="0" applyFont="1" applyFill="1" applyBorder="1" applyAlignment="1">
      <alignment horizontal="center" vertical="center" wrapText="1"/>
    </xf>
    <xf numFmtId="3" fontId="1" fillId="2" borderId="11" xfId="0" applyNumberFormat="1" applyFont="1" applyFill="1" applyBorder="1" applyAlignment="1">
      <alignment horizontal="right" vertical="center"/>
    </xf>
    <xf numFmtId="3" fontId="2" fillId="2" borderId="11" xfId="0" applyNumberFormat="1" applyFont="1" applyFill="1" applyBorder="1" applyAlignment="1">
      <alignment horizontal="right" vertical="center"/>
    </xf>
    <xf numFmtId="3" fontId="1" fillId="2" borderId="12" xfId="0" applyNumberFormat="1" applyFont="1" applyFill="1" applyBorder="1" applyAlignment="1">
      <alignment horizontal="right" vertical="center"/>
    </xf>
    <xf numFmtId="164" fontId="1" fillId="2" borderId="6" xfId="0" applyNumberFormat="1" applyFont="1" applyFill="1" applyBorder="1" applyAlignment="1">
      <alignment horizontal="center" vertical="center"/>
    </xf>
    <xf numFmtId="164" fontId="2" fillId="2" borderId="6" xfId="0" applyNumberFormat="1" applyFont="1" applyFill="1" applyBorder="1" applyAlignment="1">
      <alignment horizontal="center" vertical="center"/>
    </xf>
    <xf numFmtId="164" fontId="1" fillId="2" borderId="9" xfId="0" applyNumberFormat="1" applyFont="1" applyFill="1" applyBorder="1" applyAlignment="1">
      <alignment horizontal="center" vertical="center"/>
    </xf>
    <xf numFmtId="3" fontId="2" fillId="2" borderId="0" xfId="0" applyNumberFormat="1" applyFont="1" applyFill="1"/>
    <xf numFmtId="0" fontId="1" fillId="2" borderId="0" xfId="0" applyFont="1" applyFill="1"/>
    <xf numFmtId="0" fontId="8" fillId="2" borderId="0" xfId="0" applyFont="1" applyFill="1"/>
    <xf numFmtId="0" fontId="6" fillId="2" borderId="11" xfId="0" quotePrefix="1" applyFont="1" applyFill="1" applyBorder="1" applyAlignment="1">
      <alignment horizontal="center" vertical="center" wrapText="1"/>
    </xf>
    <xf numFmtId="0" fontId="6" fillId="2" borderId="7" xfId="0" applyFont="1" applyFill="1" applyBorder="1" applyAlignment="1">
      <alignment horizontal="justify"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2" borderId="0" xfId="0" applyFont="1" applyFill="1" applyAlignment="1">
      <alignment horizontal="center" vertical="center"/>
    </xf>
    <xf numFmtId="0" fontId="6" fillId="2" borderId="5" xfId="0" applyFont="1" applyFill="1" applyBorder="1" applyAlignment="1">
      <alignment horizontal="left" vertical="center" wrapText="1"/>
    </xf>
    <xf numFmtId="3" fontId="6" fillId="2" borderId="11" xfId="4" applyNumberFormat="1" applyFont="1" applyFill="1" applyBorder="1"/>
    <xf numFmtId="165" fontId="6" fillId="2" borderId="5" xfId="0" applyNumberFormat="1" applyFont="1" applyFill="1" applyBorder="1" applyAlignment="1">
      <alignment horizontal="center"/>
    </xf>
    <xf numFmtId="164" fontId="6" fillId="2" borderId="11" xfId="3" applyNumberFormat="1" applyFont="1" applyFill="1" applyBorder="1" applyAlignment="1">
      <alignment horizontal="center"/>
    </xf>
    <xf numFmtId="168" fontId="8" fillId="2" borderId="0" xfId="3" applyNumberFormat="1" applyFont="1" applyFill="1"/>
    <xf numFmtId="169" fontId="8" fillId="2" borderId="0" xfId="2" applyNumberFormat="1" applyFont="1" applyFill="1"/>
    <xf numFmtId="170" fontId="8" fillId="2" borderId="0" xfId="0" applyNumberFormat="1" applyFont="1" applyFill="1"/>
    <xf numFmtId="0" fontId="8" fillId="2" borderId="5" xfId="0" applyFont="1" applyFill="1" applyBorder="1" applyAlignment="1">
      <alignment horizontal="left" vertical="center" wrapText="1"/>
    </xf>
    <xf numFmtId="3" fontId="8" fillId="2" borderId="11" xfId="4" applyNumberFormat="1" applyFont="1" applyFill="1" applyBorder="1"/>
    <xf numFmtId="165" fontId="8" fillId="2" borderId="5" xfId="0" applyNumberFormat="1" applyFont="1" applyFill="1" applyBorder="1" applyAlignment="1">
      <alignment horizontal="center"/>
    </xf>
    <xf numFmtId="164" fontId="8" fillId="2" borderId="11" xfId="3" applyNumberFormat="1" applyFont="1" applyFill="1" applyBorder="1" applyAlignment="1">
      <alignment horizontal="center"/>
    </xf>
    <xf numFmtId="0" fontId="10" fillId="2" borderId="5" xfId="0" applyFont="1" applyFill="1" applyBorder="1" applyAlignment="1">
      <alignment horizontal="left" vertical="center" wrapText="1"/>
    </xf>
    <xf numFmtId="164" fontId="8" fillId="2" borderId="0" xfId="0" applyNumberFormat="1" applyFont="1" applyFill="1"/>
    <xf numFmtId="3" fontId="6" fillId="2" borderId="12" xfId="4" applyNumberFormat="1" applyFont="1" applyFill="1" applyBorder="1"/>
    <xf numFmtId="165" fontId="6" fillId="2" borderId="7" xfId="0" applyNumberFormat="1" applyFont="1" applyFill="1" applyBorder="1" applyAlignment="1">
      <alignment horizontal="center"/>
    </xf>
    <xf numFmtId="164" fontId="6" fillId="2" borderId="12" xfId="3" applyNumberFormat="1" applyFont="1" applyFill="1" applyBorder="1" applyAlignment="1">
      <alignment horizontal="center"/>
    </xf>
    <xf numFmtId="0" fontId="8" fillId="2" borderId="0" xfId="0" applyFont="1" applyFill="1" applyAlignment="1">
      <alignment horizontal="left" vertical="center" wrapText="1"/>
    </xf>
    <xf numFmtId="3" fontId="8" fillId="2" borderId="0" xfId="0" applyNumberFormat="1" applyFont="1" applyFill="1"/>
    <xf numFmtId="165" fontId="6" fillId="2" borderId="11" xfId="0" applyNumberFormat="1" applyFont="1" applyFill="1" applyBorder="1" applyProtection="1">
      <protection locked="0"/>
    </xf>
    <xf numFmtId="3" fontId="6" fillId="2" borderId="11" xfId="0" applyNumberFormat="1" applyFont="1" applyFill="1" applyBorder="1" applyAlignment="1">
      <alignment horizontal="right"/>
    </xf>
    <xf numFmtId="165" fontId="6" fillId="2" borderId="11" xfId="0" applyNumberFormat="1" applyFont="1" applyFill="1" applyBorder="1" applyAlignment="1">
      <alignment horizontal="center"/>
    </xf>
    <xf numFmtId="165" fontId="8" fillId="2" borderId="0" xfId="0" applyNumberFormat="1" applyFont="1" applyFill="1"/>
    <xf numFmtId="165" fontId="8" fillId="2" borderId="11" xfId="0" applyNumberFormat="1" applyFont="1" applyFill="1" applyBorder="1" applyAlignment="1" applyProtection="1">
      <alignment horizontal="left" indent="1"/>
      <protection locked="0"/>
    </xf>
    <xf numFmtId="3" fontId="8" fillId="2" borderId="11" xfId="0" applyNumberFormat="1" applyFont="1" applyFill="1" applyBorder="1" applyAlignment="1">
      <alignment horizontal="right"/>
    </xf>
    <xf numFmtId="165" fontId="8" fillId="2" borderId="11" xfId="0" applyNumberFormat="1" applyFont="1" applyFill="1" applyBorder="1" applyAlignment="1">
      <alignment horizontal="center"/>
    </xf>
    <xf numFmtId="165" fontId="8" fillId="2" borderId="11" xfId="0" applyNumberFormat="1" applyFont="1" applyFill="1" applyBorder="1" applyAlignment="1">
      <alignment horizontal="left" indent="1"/>
    </xf>
    <xf numFmtId="165" fontId="8" fillId="2" borderId="11" xfId="0" applyNumberFormat="1" applyFont="1" applyFill="1" applyBorder="1" applyAlignment="1">
      <alignment horizontal="left" indent="2"/>
    </xf>
    <xf numFmtId="165" fontId="8" fillId="2" borderId="11" xfId="0" applyNumberFormat="1" applyFont="1" applyFill="1" applyBorder="1" applyProtection="1">
      <protection locked="0"/>
    </xf>
    <xf numFmtId="165" fontId="8" fillId="2" borderId="11" xfId="0" applyNumberFormat="1" applyFont="1" applyFill="1" applyBorder="1" applyAlignment="1" applyProtection="1">
      <alignment vertical="top"/>
      <protection locked="0"/>
    </xf>
    <xf numFmtId="0" fontId="6" fillId="2" borderId="12" xfId="0" applyFont="1" applyFill="1" applyBorder="1"/>
    <xf numFmtId="3" fontId="6" fillId="2" borderId="12" xfId="0" applyNumberFormat="1" applyFont="1" applyFill="1" applyBorder="1" applyAlignment="1">
      <alignment horizontal="right"/>
    </xf>
    <xf numFmtId="165" fontId="6" fillId="2" borderId="12" xfId="0" applyNumberFormat="1" applyFont="1" applyFill="1" applyBorder="1" applyAlignment="1">
      <alignment horizontal="center"/>
    </xf>
    <xf numFmtId="0" fontId="8" fillId="2" borderId="0" xfId="0" applyFont="1" applyFill="1" applyAlignment="1">
      <alignment vertical="center" wrapText="1"/>
    </xf>
    <xf numFmtId="41" fontId="2" fillId="2" borderId="0" xfId="2" applyFont="1" applyFill="1"/>
    <xf numFmtId="41" fontId="2" fillId="2" borderId="0" xfId="0" applyNumberFormat="1" applyFont="1" applyFill="1"/>
    <xf numFmtId="0" fontId="12" fillId="2" borderId="0" xfId="0" applyFont="1" applyFill="1" applyAlignment="1">
      <alignment horizontal="justify" vertical="center" wrapText="1"/>
    </xf>
    <xf numFmtId="0" fontId="13" fillId="2" borderId="0" xfId="0" applyFont="1" applyFill="1" applyAlignment="1">
      <alignment horizontal="justify" vertical="center" wrapText="1"/>
    </xf>
    <xf numFmtId="0" fontId="11" fillId="2" borderId="5" xfId="0" applyFont="1" applyFill="1" applyBorder="1" applyAlignment="1">
      <alignment horizontal="left" vertical="center" wrapText="1"/>
    </xf>
    <xf numFmtId="0" fontId="12" fillId="2" borderId="5" xfId="0" applyFont="1" applyFill="1" applyBorder="1" applyAlignment="1">
      <alignment horizontal="left" vertical="center" wrapText="1"/>
    </xf>
    <xf numFmtId="164" fontId="11" fillId="2" borderId="11" xfId="0" applyNumberFormat="1" applyFont="1" applyFill="1" applyBorder="1" applyAlignment="1">
      <alignment horizontal="center" vertical="center" wrapText="1"/>
    </xf>
    <xf numFmtId="164" fontId="12" fillId="2" borderId="11" xfId="0" applyNumberFormat="1" applyFont="1" applyFill="1" applyBorder="1" applyAlignment="1">
      <alignment horizontal="center" vertical="center" wrapText="1"/>
    </xf>
    <xf numFmtId="0" fontId="1" fillId="2" borderId="0" xfId="5" applyFont="1" applyFill="1"/>
    <xf numFmtId="0" fontId="1" fillId="2" borderId="1" xfId="5" applyFont="1" applyFill="1" applyBorder="1" applyAlignment="1">
      <alignment horizontal="center"/>
    </xf>
    <xf numFmtId="0" fontId="1" fillId="2" borderId="14" xfId="5" applyFont="1" applyFill="1" applyBorder="1" applyAlignment="1">
      <alignment horizontal="center"/>
    </xf>
    <xf numFmtId="0" fontId="2" fillId="2" borderId="0" xfId="5" applyFont="1" applyFill="1" applyAlignment="1">
      <alignment horizontal="center" vertical="center"/>
    </xf>
    <xf numFmtId="0" fontId="6" fillId="2" borderId="0" xfId="0" applyFont="1" applyFill="1"/>
    <xf numFmtId="0" fontId="6" fillId="2" borderId="5" xfId="0" applyFont="1" applyFill="1" applyBorder="1" applyAlignment="1">
      <alignment vertical="center"/>
    </xf>
    <xf numFmtId="0" fontId="8" fillId="2" borderId="5" xfId="0" applyFont="1" applyFill="1" applyBorder="1" applyAlignment="1">
      <alignment vertical="center"/>
    </xf>
    <xf numFmtId="0" fontId="8" fillId="2" borderId="6" xfId="0" applyFont="1" applyFill="1" applyBorder="1" applyAlignment="1">
      <alignment horizontal="center" vertical="center" wrapText="1"/>
    </xf>
    <xf numFmtId="0" fontId="6" fillId="2" borderId="7" xfId="0" applyFont="1" applyFill="1" applyBorder="1" applyAlignment="1">
      <alignment vertical="center"/>
    </xf>
    <xf numFmtId="0" fontId="6" fillId="2" borderId="9"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2" fillId="2" borderId="2" xfId="5" applyFont="1" applyFill="1" applyBorder="1"/>
    <xf numFmtId="0" fontId="1" fillId="2" borderId="7" xfId="5" applyFont="1" applyFill="1" applyBorder="1"/>
    <xf numFmtId="0" fontId="4" fillId="2" borderId="5" xfId="0" applyFont="1" applyFill="1" applyBorder="1" applyAlignment="1">
      <alignment horizontal="justify" vertical="center"/>
    </xf>
    <xf numFmtId="0" fontId="3" fillId="2" borderId="5" xfId="0" applyFont="1" applyFill="1" applyBorder="1" applyAlignment="1">
      <alignment horizontal="justify" vertical="center"/>
    </xf>
    <xf numFmtId="0" fontId="15" fillId="2" borderId="5" xfId="0" applyFont="1" applyFill="1" applyBorder="1" applyAlignment="1">
      <alignment horizontal="justify" vertical="center"/>
    </xf>
    <xf numFmtId="0" fontId="3" fillId="2" borderId="7" xfId="0" applyFont="1" applyFill="1" applyBorder="1" applyAlignment="1">
      <alignment horizontal="justify" vertical="center"/>
    </xf>
    <xf numFmtId="3" fontId="2" fillId="2" borderId="0" xfId="0" applyNumberFormat="1" applyFont="1" applyFill="1" applyAlignment="1">
      <alignment horizontal="right" vertical="center"/>
    </xf>
    <xf numFmtId="3" fontId="16" fillId="2" borderId="11" xfId="0" applyNumberFormat="1" applyFont="1" applyFill="1" applyBorder="1" applyAlignment="1">
      <alignment horizontal="right" vertical="center"/>
    </xf>
    <xf numFmtId="3" fontId="16" fillId="2" borderId="0" xfId="0" applyNumberFormat="1" applyFont="1" applyFill="1" applyAlignment="1">
      <alignment horizontal="right" vertical="center"/>
    </xf>
    <xf numFmtId="3" fontId="2" fillId="2" borderId="12" xfId="0" applyNumberFormat="1" applyFont="1" applyFill="1" applyBorder="1" applyAlignment="1">
      <alignment horizontal="right" vertical="center"/>
    </xf>
    <xf numFmtId="3" fontId="2" fillId="2" borderId="8" xfId="0" applyNumberFormat="1" applyFont="1" applyFill="1" applyBorder="1" applyAlignment="1">
      <alignment horizontal="right" vertical="center"/>
    </xf>
    <xf numFmtId="0" fontId="3" fillId="2" borderId="0" xfId="0" applyFont="1" applyFill="1" applyAlignment="1">
      <alignment horizontal="justify" vertical="center" wrapText="1"/>
    </xf>
    <xf numFmtId="0" fontId="4" fillId="2" borderId="0" xfId="0" applyFont="1" applyFill="1" applyAlignment="1">
      <alignment horizontal="justify" vertical="center" wrapText="1"/>
    </xf>
    <xf numFmtId="0" fontId="3" fillId="2" borderId="5" xfId="0" quotePrefix="1"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justify" vertical="center" wrapText="1"/>
    </xf>
    <xf numFmtId="164" fontId="1" fillId="2" borderId="11" xfId="3" applyNumberFormat="1" applyFont="1" applyFill="1" applyBorder="1" applyAlignment="1">
      <alignment horizontal="center" vertical="center" wrapText="1"/>
    </xf>
    <xf numFmtId="164" fontId="2" fillId="2" borderId="11" xfId="3" applyNumberFormat="1" applyFont="1" applyFill="1" applyBorder="1" applyAlignment="1">
      <alignment horizontal="center" vertical="center" wrapText="1"/>
    </xf>
    <xf numFmtId="164" fontId="16" fillId="2" borderId="11" xfId="3" applyNumberFormat="1" applyFont="1" applyFill="1" applyBorder="1" applyAlignment="1">
      <alignment horizontal="center" vertical="center" wrapText="1"/>
    </xf>
    <xf numFmtId="164" fontId="2" fillId="2" borderId="12" xfId="3" applyNumberFormat="1" applyFont="1" applyFill="1" applyBorder="1" applyAlignment="1">
      <alignment horizontal="center" vertical="center" wrapText="1"/>
    </xf>
    <xf numFmtId="168" fontId="2" fillId="2" borderId="0" xfId="3" applyNumberFormat="1" applyFont="1" applyFill="1"/>
    <xf numFmtId="0" fontId="1" fillId="2" borderId="1" xfId="0" applyFont="1" applyFill="1" applyBorder="1" applyAlignment="1">
      <alignment horizontal="center" vertical="center"/>
    </xf>
    <xf numFmtId="0" fontId="2" fillId="2" borderId="1" xfId="0" applyFont="1" applyFill="1" applyBorder="1" applyAlignment="1">
      <alignment vertical="center"/>
    </xf>
    <xf numFmtId="0" fontId="2" fillId="2" borderId="10" xfId="0" applyFont="1" applyFill="1" applyBorder="1" applyAlignment="1">
      <alignment vertical="center"/>
    </xf>
    <xf numFmtId="0" fontId="2" fillId="2" borderId="12" xfId="0" applyFont="1" applyFill="1" applyBorder="1" applyAlignment="1">
      <alignment vertical="center"/>
    </xf>
    <xf numFmtId="0" fontId="2" fillId="2" borderId="0" xfId="0" applyFont="1" applyFill="1" applyAlignment="1">
      <alignment vertical="center"/>
    </xf>
    <xf numFmtId="0" fontId="1" fillId="2" borderId="2" xfId="0" applyFont="1" applyFill="1" applyBorder="1" applyAlignment="1">
      <alignment vertical="center"/>
    </xf>
    <xf numFmtId="3" fontId="1" fillId="2" borderId="10" xfId="0" applyNumberFormat="1" applyFont="1" applyFill="1" applyBorder="1" applyAlignment="1">
      <alignment horizontal="right" vertical="center" wrapText="1"/>
    </xf>
    <xf numFmtId="3" fontId="1" fillId="2" borderId="3" xfId="0" applyNumberFormat="1" applyFont="1" applyFill="1" applyBorder="1" applyAlignment="1">
      <alignment horizontal="right" vertical="center" wrapText="1"/>
    </xf>
    <xf numFmtId="0" fontId="2" fillId="2" borderId="5" xfId="0" applyFont="1" applyFill="1" applyBorder="1" applyAlignment="1">
      <alignment horizontal="left" vertical="center" wrapText="1" indent="1"/>
    </xf>
    <xf numFmtId="3" fontId="2" fillId="2" borderId="11" xfId="0" applyNumberFormat="1" applyFont="1" applyFill="1" applyBorder="1" applyAlignment="1">
      <alignment horizontal="right" vertical="center" wrapText="1"/>
    </xf>
    <xf numFmtId="3" fontId="2" fillId="2" borderId="0" xfId="0" applyNumberFormat="1" applyFont="1" applyFill="1" applyAlignment="1">
      <alignment horizontal="right" vertical="center" wrapText="1"/>
    </xf>
    <xf numFmtId="0" fontId="1" fillId="2" borderId="5" xfId="0" applyFont="1" applyFill="1" applyBorder="1" applyAlignment="1">
      <alignment vertical="center"/>
    </xf>
    <xf numFmtId="3" fontId="1" fillId="2" borderId="11" xfId="0" applyNumberFormat="1" applyFont="1" applyFill="1" applyBorder="1" applyAlignment="1">
      <alignment horizontal="right" vertical="center" wrapText="1"/>
    </xf>
    <xf numFmtId="3" fontId="1" fillId="2" borderId="0" xfId="0" applyNumberFormat="1" applyFont="1" applyFill="1" applyAlignment="1">
      <alignment horizontal="right" vertical="center" wrapText="1"/>
    </xf>
    <xf numFmtId="0" fontId="2" fillId="2" borderId="5" xfId="0" applyFont="1" applyFill="1" applyBorder="1" applyAlignment="1">
      <alignment horizontal="left" vertical="center" indent="1"/>
    </xf>
    <xf numFmtId="0" fontId="2" fillId="2" borderId="5" xfId="0" applyFont="1" applyFill="1" applyBorder="1" applyAlignment="1">
      <alignment horizontal="left" vertical="center" wrapText="1" indent="2"/>
    </xf>
    <xf numFmtId="0" fontId="1" fillId="2" borderId="7" xfId="0" applyFont="1" applyFill="1" applyBorder="1" applyAlignment="1">
      <alignment vertical="center"/>
    </xf>
    <xf numFmtId="0" fontId="8" fillId="2" borderId="0" xfId="0" applyFont="1" applyFill="1" applyAlignment="1">
      <alignment horizontal="left"/>
    </xf>
    <xf numFmtId="0" fontId="3" fillId="2" borderId="10" xfId="0" applyFont="1" applyFill="1" applyBorder="1" applyAlignment="1">
      <alignment vertical="center" wrapText="1"/>
    </xf>
    <xf numFmtId="0" fontId="4" fillId="2" borderId="2" xfId="0" applyFont="1" applyFill="1" applyBorder="1" applyAlignment="1">
      <alignment vertical="center" wrapText="1"/>
    </xf>
    <xf numFmtId="0" fontId="4" fillId="2" borderId="5" xfId="0" applyFont="1" applyFill="1" applyBorder="1" applyAlignment="1">
      <alignment vertical="center" wrapText="1"/>
    </xf>
    <xf numFmtId="0" fontId="3" fillId="2" borderId="5" xfId="0" applyFont="1" applyFill="1" applyBorder="1" applyAlignment="1">
      <alignment horizontal="left" vertical="center" wrapText="1" indent="1"/>
    </xf>
    <xf numFmtId="3" fontId="4" fillId="2" borderId="11" xfId="0" applyNumberFormat="1" applyFont="1" applyFill="1" applyBorder="1" applyAlignment="1">
      <alignment horizontal="right" vertical="center"/>
    </xf>
    <xf numFmtId="0" fontId="5" fillId="2" borderId="0" xfId="0" applyFont="1" applyFill="1"/>
    <xf numFmtId="0" fontId="8" fillId="0" borderId="0" xfId="6" applyFont="1"/>
    <xf numFmtId="0" fontId="8" fillId="0" borderId="5" xfId="0" applyFont="1" applyBorder="1" applyAlignment="1">
      <alignment vertical="center"/>
    </xf>
    <xf numFmtId="0" fontId="6" fillId="0" borderId="16" xfId="0" applyFont="1" applyBorder="1" applyAlignment="1">
      <alignment vertical="center"/>
    </xf>
    <xf numFmtId="0" fontId="8" fillId="0" borderId="7" xfId="0" applyFont="1" applyBorder="1" applyAlignment="1">
      <alignment vertical="center"/>
    </xf>
    <xf numFmtId="0" fontId="8" fillId="0" borderId="2" xfId="0" applyFont="1" applyBorder="1" applyAlignment="1">
      <alignment vertical="center"/>
    </xf>
    <xf numFmtId="0" fontId="6" fillId="0" borderId="4" xfId="0" quotePrefix="1" applyFont="1" applyBorder="1" applyAlignment="1">
      <alignment horizontal="center" vertical="center"/>
    </xf>
    <xf numFmtId="0" fontId="6" fillId="0" borderId="3" xfId="0" quotePrefix="1" applyFont="1" applyBorder="1" applyAlignment="1">
      <alignment horizontal="center" vertical="center"/>
    </xf>
    <xf numFmtId="0" fontId="19" fillId="0" borderId="0" xfId="0" applyFont="1" applyAlignment="1">
      <alignment vertical="center"/>
    </xf>
    <xf numFmtId="0" fontId="1" fillId="0" borderId="0" xfId="0" applyFont="1"/>
    <xf numFmtId="0" fontId="11" fillId="2" borderId="10" xfId="0" applyFont="1" applyFill="1" applyBorder="1" applyAlignment="1">
      <alignment horizontal="center" wrapText="1"/>
    </xf>
    <xf numFmtId="0" fontId="11" fillId="2" borderId="2" xfId="0" applyFont="1" applyFill="1" applyBorder="1" applyAlignment="1">
      <alignment wrapText="1"/>
    </xf>
    <xf numFmtId="37" fontId="11" fillId="2" borderId="10" xfId="0" applyNumberFormat="1" applyFont="1" applyFill="1" applyBorder="1" applyAlignment="1">
      <alignment horizontal="right" wrapText="1"/>
    </xf>
    <xf numFmtId="37" fontId="11" fillId="2" borderId="3" xfId="0" applyNumberFormat="1" applyFont="1" applyFill="1" applyBorder="1" applyAlignment="1">
      <alignment horizontal="right" wrapText="1"/>
    </xf>
    <xf numFmtId="37" fontId="11" fillId="2" borderId="4" xfId="0" applyNumberFormat="1" applyFont="1" applyFill="1" applyBorder="1" applyAlignment="1">
      <alignment horizontal="right" wrapText="1"/>
    </xf>
    <xf numFmtId="0" fontId="12" fillId="2" borderId="5" xfId="0" applyFont="1" applyFill="1" applyBorder="1" applyAlignment="1">
      <alignment wrapText="1"/>
    </xf>
    <xf numFmtId="37" fontId="12" fillId="2" borderId="11" xfId="0" applyNumberFormat="1" applyFont="1" applyFill="1" applyBorder="1" applyAlignment="1">
      <alignment horizontal="right" wrapText="1"/>
    </xf>
    <xf numFmtId="37" fontId="12" fillId="2" borderId="6" xfId="0" applyNumberFormat="1" applyFont="1" applyFill="1" applyBorder="1" applyAlignment="1">
      <alignment horizontal="right" wrapText="1"/>
    </xf>
    <xf numFmtId="0" fontId="12" fillId="2" borderId="7" xfId="0" applyFont="1" applyFill="1" applyBorder="1" applyAlignment="1">
      <alignment wrapText="1"/>
    </xf>
    <xf numFmtId="37" fontId="12" fillId="2" borderId="12" xfId="0" applyNumberFormat="1" applyFont="1" applyFill="1" applyBorder="1" applyAlignment="1">
      <alignment horizontal="right" wrapText="1"/>
    </xf>
    <xf numFmtId="37" fontId="12" fillId="2" borderId="8" xfId="0" applyNumberFormat="1" applyFont="1" applyFill="1" applyBorder="1" applyAlignment="1">
      <alignment horizontal="right" wrapText="1"/>
    </xf>
    <xf numFmtId="37" fontId="12" fillId="2" borderId="9" xfId="0" applyNumberFormat="1" applyFont="1" applyFill="1" applyBorder="1" applyAlignment="1">
      <alignment horizontal="right" wrapText="1"/>
    </xf>
    <xf numFmtId="169" fontId="2" fillId="2" borderId="0" xfId="2" applyNumberFormat="1" applyFont="1" applyFill="1"/>
    <xf numFmtId="0" fontId="1" fillId="2" borderId="10" xfId="0" applyFont="1" applyFill="1" applyBorder="1" applyAlignment="1">
      <alignment horizontal="center"/>
    </xf>
    <xf numFmtId="0" fontId="1" fillId="2" borderId="12"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2" borderId="11" xfId="0" applyFont="1" applyFill="1" applyBorder="1" applyAlignment="1">
      <alignment horizontal="center"/>
    </xf>
    <xf numFmtId="0" fontId="6" fillId="2" borderId="0" xfId="0" applyFont="1" applyFill="1" applyAlignment="1">
      <alignment horizontal="center"/>
    </xf>
    <xf numFmtId="172" fontId="6" fillId="2" borderId="0" xfId="0" applyNumberFormat="1" applyFont="1" applyFill="1" applyAlignment="1">
      <alignment horizontal="center"/>
    </xf>
    <xf numFmtId="0" fontId="6" fillId="2" borderId="5" xfId="0" applyFont="1" applyFill="1" applyBorder="1"/>
    <xf numFmtId="37" fontId="8" fillId="2" borderId="11" xfId="0" applyNumberFormat="1" applyFont="1" applyFill="1" applyBorder="1"/>
    <xf numFmtId="0" fontId="8" fillId="2" borderId="11" xfId="0" applyFont="1" applyFill="1" applyBorder="1"/>
    <xf numFmtId="167" fontId="6" fillId="2" borderId="11" xfId="4" applyNumberFormat="1" applyFont="1" applyFill="1" applyBorder="1" applyAlignment="1">
      <alignment horizontal="right" vertical="top"/>
    </xf>
    <xf numFmtId="37" fontId="8" fillId="2" borderId="0" xfId="0" applyNumberFormat="1" applyFont="1" applyFill="1"/>
    <xf numFmtId="0" fontId="8" fillId="2" borderId="5" xfId="0" applyFont="1" applyFill="1" applyBorder="1"/>
    <xf numFmtId="167" fontId="8" fillId="2" borderId="11" xfId="4" applyNumberFormat="1" applyFont="1" applyFill="1" applyBorder="1" applyAlignment="1">
      <alignment horizontal="right" vertical="top"/>
    </xf>
    <xf numFmtId="0" fontId="6" fillId="2" borderId="7" xfId="0" applyFont="1" applyFill="1" applyBorder="1"/>
    <xf numFmtId="167" fontId="6" fillId="2" borderId="12" xfId="4" applyNumberFormat="1" applyFont="1" applyFill="1" applyBorder="1" applyAlignment="1">
      <alignment horizontal="right" vertical="top"/>
    </xf>
    <xf numFmtId="4" fontId="8" fillId="2" borderId="0" xfId="0" applyNumberFormat="1" applyFont="1" applyFill="1"/>
    <xf numFmtId="37" fontId="6" fillId="2" borderId="11" xfId="0" applyNumberFormat="1" applyFont="1" applyFill="1" applyBorder="1"/>
    <xf numFmtId="166" fontId="8" fillId="2" borderId="0" xfId="4" applyFont="1" applyFill="1"/>
    <xf numFmtId="173" fontId="8" fillId="2" borderId="0" xfId="0" applyNumberFormat="1" applyFont="1" applyFill="1"/>
    <xf numFmtId="174" fontId="8" fillId="2" borderId="0" xfId="0" applyNumberFormat="1" applyFont="1" applyFill="1"/>
    <xf numFmtId="0" fontId="6" fillId="2" borderId="0" xfId="0" applyFont="1" applyFill="1" applyAlignment="1">
      <alignment horizontal="centerContinuous"/>
    </xf>
    <xf numFmtId="171" fontId="6" fillId="2" borderId="10" xfId="0" applyNumberFormat="1" applyFont="1" applyFill="1" applyBorder="1" applyAlignment="1">
      <alignment horizontal="right"/>
    </xf>
    <xf numFmtId="41" fontId="6" fillId="2" borderId="0" xfId="2" applyFont="1" applyFill="1"/>
    <xf numFmtId="171" fontId="6" fillId="2" borderId="11" xfId="0" applyNumberFormat="1" applyFont="1" applyFill="1" applyBorder="1" applyAlignment="1">
      <alignment horizontal="right"/>
    </xf>
    <xf numFmtId="171" fontId="8" fillId="2" borderId="11" xfId="0" applyNumberFormat="1" applyFont="1" applyFill="1" applyBorder="1" applyAlignment="1">
      <alignment horizontal="right"/>
    </xf>
    <xf numFmtId="0" fontId="6" fillId="2" borderId="11" xfId="0" applyFont="1" applyFill="1" applyBorder="1"/>
    <xf numFmtId="0" fontId="6" fillId="2" borderId="12" xfId="0" applyFont="1" applyFill="1" applyBorder="1" applyAlignment="1">
      <alignment vertical="center"/>
    </xf>
    <xf numFmtId="171" fontId="6" fillId="2" borderId="12" xfId="0" applyNumberFormat="1" applyFont="1" applyFill="1" applyBorder="1" applyAlignment="1">
      <alignment horizontal="right"/>
    </xf>
    <xf numFmtId="175" fontId="8" fillId="2" borderId="0" xfId="0" applyNumberFormat="1" applyFont="1" applyFill="1"/>
    <xf numFmtId="171" fontId="8" fillId="2" borderId="0" xfId="0" applyNumberFormat="1" applyFont="1" applyFill="1"/>
    <xf numFmtId="168" fontId="6" fillId="2" borderId="0" xfId="3" applyNumberFormat="1" applyFont="1" applyFill="1"/>
    <xf numFmtId="0" fontId="6" fillId="2" borderId="20" xfId="0" applyFont="1" applyFill="1" applyBorder="1"/>
    <xf numFmtId="0" fontId="8" fillId="2" borderId="20" xfId="0" applyFont="1" applyFill="1" applyBorder="1"/>
    <xf numFmtId="0" fontId="6" fillId="2" borderId="21" xfId="0" applyFont="1" applyFill="1" applyBorder="1" applyAlignment="1">
      <alignment vertical="center"/>
    </xf>
    <xf numFmtId="0" fontId="6" fillId="2" borderId="0" xfId="0" applyFont="1" applyFill="1" applyAlignment="1">
      <alignment horizontal="left" vertical="center"/>
    </xf>
    <xf numFmtId="0" fontId="6" fillId="2" borderId="5" xfId="0" applyFont="1" applyFill="1" applyBorder="1" applyAlignment="1">
      <alignment horizontal="justify" vertical="center" wrapText="1"/>
    </xf>
    <xf numFmtId="0" fontId="6" fillId="2" borderId="0" xfId="0" applyFont="1" applyFill="1" applyAlignment="1">
      <alignment horizontal="center" vertical="center" wrapText="1"/>
    </xf>
    <xf numFmtId="0" fontId="4" fillId="2" borderId="10" xfId="0" applyFont="1" applyFill="1" applyBorder="1" applyAlignment="1">
      <alignment horizontal="center" vertical="center" wrapText="1"/>
    </xf>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2" fillId="2" borderId="1" xfId="0" applyFont="1" applyFill="1" applyBorder="1" applyAlignment="1">
      <alignment vertical="center" wrapText="1"/>
    </xf>
    <xf numFmtId="0" fontId="1" fillId="2" borderId="10" xfId="0" applyFont="1" applyFill="1" applyBorder="1" applyAlignment="1">
      <alignment horizontal="center" vertical="center" wrapText="1"/>
    </xf>
    <xf numFmtId="0" fontId="6" fillId="2" borderId="23" xfId="0" applyFont="1" applyFill="1" applyBorder="1"/>
    <xf numFmtId="167" fontId="6" fillId="2" borderId="24" xfId="4" applyNumberFormat="1" applyFont="1" applyFill="1" applyBorder="1" applyAlignment="1">
      <alignment horizontal="right" vertical="top"/>
    </xf>
    <xf numFmtId="3" fontId="6" fillId="2" borderId="24" xfId="4" applyNumberFormat="1" applyFont="1" applyFill="1" applyBorder="1" applyAlignment="1">
      <alignment horizontal="right" vertical="top"/>
    </xf>
    <xf numFmtId="164" fontId="12" fillId="2" borderId="6" xfId="3" applyNumberFormat="1" applyFont="1" applyFill="1" applyBorder="1" applyAlignment="1">
      <alignment horizontal="center" vertical="center"/>
    </xf>
    <xf numFmtId="164" fontId="12" fillId="2" borderId="11" xfId="0" applyNumberFormat="1" applyFont="1" applyFill="1" applyBorder="1" applyAlignment="1">
      <alignment horizontal="center" vertical="center"/>
    </xf>
    <xf numFmtId="164" fontId="29" fillId="2" borderId="6" xfId="3" applyNumberFormat="1" applyFont="1" applyFill="1" applyBorder="1" applyAlignment="1">
      <alignment horizontal="center" vertical="center"/>
    </xf>
    <xf numFmtId="164" fontId="29" fillId="2" borderId="11" xfId="0" applyNumberFormat="1" applyFont="1" applyFill="1" applyBorder="1" applyAlignment="1">
      <alignment horizontal="center" vertical="center"/>
    </xf>
    <xf numFmtId="3" fontId="2" fillId="2" borderId="11" xfId="0" applyNumberFormat="1" applyFont="1" applyFill="1" applyBorder="1" applyAlignment="1">
      <alignment horizontal="right"/>
    </xf>
    <xf numFmtId="3" fontId="2" fillId="2" borderId="12" xfId="0" applyNumberFormat="1" applyFont="1" applyFill="1" applyBorder="1" applyAlignment="1">
      <alignment horizontal="right"/>
    </xf>
    <xf numFmtId="164" fontId="12" fillId="2" borderId="9" xfId="3" applyNumberFormat="1" applyFont="1" applyFill="1" applyBorder="1" applyAlignment="1">
      <alignment horizontal="center" vertical="center"/>
    </xf>
    <xf numFmtId="164" fontId="12" fillId="2" borderId="12" xfId="0" applyNumberFormat="1" applyFont="1" applyFill="1" applyBorder="1" applyAlignment="1">
      <alignment horizontal="center" vertical="center"/>
    </xf>
    <xf numFmtId="0" fontId="2" fillId="0" borderId="0" xfId="0" applyFont="1"/>
    <xf numFmtId="3" fontId="1" fillId="2" borderId="0" xfId="0" applyNumberFormat="1" applyFont="1" applyFill="1" applyAlignment="1">
      <alignment horizontal="right" vertical="center"/>
    </xf>
    <xf numFmtId="3" fontId="1" fillId="2" borderId="2" xfId="0" applyNumberFormat="1" applyFont="1" applyFill="1" applyBorder="1" applyAlignment="1">
      <alignment horizontal="right"/>
    </xf>
    <xf numFmtId="3" fontId="2" fillId="2" borderId="5" xfId="0" applyNumberFormat="1" applyFont="1" applyFill="1" applyBorder="1" applyAlignment="1">
      <alignment horizontal="right"/>
    </xf>
    <xf numFmtId="3" fontId="16" fillId="2" borderId="5" xfId="0" applyNumberFormat="1" applyFont="1" applyFill="1" applyBorder="1" applyAlignment="1">
      <alignment horizontal="right"/>
    </xf>
    <xf numFmtId="3" fontId="2" fillId="2" borderId="7" xfId="0" applyNumberFormat="1" applyFont="1" applyFill="1" applyBorder="1" applyAlignment="1">
      <alignment horizontal="right"/>
    </xf>
    <xf numFmtId="0" fontId="8" fillId="2" borderId="0" xfId="6" applyFont="1" applyFill="1"/>
    <xf numFmtId="3" fontId="4" fillId="2" borderId="0" xfId="0" applyNumberFormat="1" applyFont="1" applyFill="1" applyAlignment="1">
      <alignment horizontal="right" vertical="center"/>
    </xf>
    <xf numFmtId="164" fontId="2" fillId="2" borderId="0" xfId="0" applyNumberFormat="1" applyFont="1" applyFill="1"/>
    <xf numFmtId="0" fontId="8" fillId="2" borderId="0" xfId="0" applyFont="1" applyFill="1" applyAlignment="1">
      <alignment horizontal="left" vertical="center"/>
    </xf>
    <xf numFmtId="0" fontId="8" fillId="2" borderId="11" xfId="0" applyFont="1" applyFill="1" applyBorder="1" applyAlignment="1">
      <alignment horizontal="center" vertical="center" wrapText="1"/>
    </xf>
    <xf numFmtId="0" fontId="8" fillId="2" borderId="0" xfId="0" applyFont="1" applyFill="1" applyAlignment="1">
      <alignment vertical="center"/>
    </xf>
    <xf numFmtId="0" fontId="12" fillId="2" borderId="0" xfId="0" applyFont="1" applyFill="1" applyAlignment="1">
      <alignment wrapText="1"/>
    </xf>
    <xf numFmtId="0" fontId="6" fillId="0" borderId="0" xfId="6" applyFont="1"/>
    <xf numFmtId="3" fontId="2" fillId="0" borderId="0" xfId="0" applyNumberFormat="1" applyFont="1"/>
    <xf numFmtId="165" fontId="2" fillId="0" borderId="0" xfId="0" applyNumberFormat="1" applyFont="1"/>
    <xf numFmtId="0" fontId="30" fillId="0" borderId="0" xfId="0" applyFont="1" applyAlignment="1">
      <alignment vertical="center"/>
    </xf>
    <xf numFmtId="0" fontId="6" fillId="2" borderId="13" xfId="0" applyFont="1" applyFill="1" applyBorder="1" applyAlignment="1">
      <alignment horizontal="left" vertical="center" wrapText="1"/>
    </xf>
    <xf numFmtId="0" fontId="6" fillId="2" borderId="2" xfId="0" applyFont="1" applyFill="1" applyBorder="1" applyAlignment="1">
      <alignment horizontal="left" vertical="center" wrapText="1"/>
    </xf>
    <xf numFmtId="0" fontId="8" fillId="2" borderId="10" xfId="0" applyFont="1" applyFill="1" applyBorder="1" applyAlignment="1">
      <alignment horizontal="left" vertical="center" wrapText="1"/>
    </xf>
    <xf numFmtId="0" fontId="8" fillId="2" borderId="4" xfId="0" applyFont="1" applyFill="1" applyBorder="1" applyAlignment="1">
      <alignment horizontal="center" vertical="center" wrapText="1"/>
    </xf>
    <xf numFmtId="0" fontId="8" fillId="2" borderId="7"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3" fontId="8" fillId="2" borderId="11" xfId="0" applyNumberFormat="1" applyFont="1" applyFill="1" applyBorder="1" applyAlignment="1">
      <alignment horizontal="center" vertical="center" wrapText="1"/>
    </xf>
    <xf numFmtId="0" fontId="8" fillId="2" borderId="19" xfId="0" applyFont="1" applyFill="1" applyBorder="1" applyAlignment="1">
      <alignment horizontal="left" vertical="center" wrapText="1"/>
    </xf>
    <xf numFmtId="3" fontId="8" fillId="2" borderId="12" xfId="0" applyNumberFormat="1" applyFont="1" applyFill="1" applyBorder="1" applyAlignment="1">
      <alignment horizontal="center" vertical="center" wrapText="1"/>
    </xf>
    <xf numFmtId="41" fontId="2" fillId="0" borderId="0" xfId="2" applyFont="1"/>
    <xf numFmtId="0" fontId="5" fillId="0" borderId="0" xfId="0" applyFont="1"/>
    <xf numFmtId="0" fontId="11" fillId="2" borderId="2" xfId="0" applyFont="1" applyFill="1" applyBorder="1" applyAlignment="1">
      <alignment vertical="center"/>
    </xf>
    <xf numFmtId="3" fontId="1" fillId="2" borderId="10" xfId="0" applyNumberFormat="1" applyFont="1" applyFill="1" applyBorder="1" applyAlignment="1">
      <alignment horizontal="right"/>
    </xf>
    <xf numFmtId="164" fontId="11" fillId="2" borderId="4" xfId="3" applyNumberFormat="1" applyFont="1" applyFill="1" applyBorder="1" applyAlignment="1">
      <alignment horizontal="center" vertical="center"/>
    </xf>
    <xf numFmtId="164" fontId="11" fillId="2" borderId="10" xfId="0" applyNumberFormat="1" applyFont="1" applyFill="1" applyBorder="1" applyAlignment="1">
      <alignment horizontal="center" vertical="center"/>
    </xf>
    <xf numFmtId="169" fontId="2" fillId="0" borderId="0" xfId="2" applyNumberFormat="1" applyFont="1"/>
    <xf numFmtId="168" fontId="2" fillId="0" borderId="0" xfId="3" applyNumberFormat="1" applyFont="1"/>
    <xf numFmtId="0" fontId="12" fillId="2" borderId="5" xfId="0" applyFont="1" applyFill="1" applyBorder="1" applyAlignment="1">
      <alignment vertical="center"/>
    </xf>
    <xf numFmtId="0" fontId="29" fillId="2" borderId="5" xfId="0" applyFont="1" applyFill="1" applyBorder="1" applyAlignment="1">
      <alignment vertical="center"/>
    </xf>
    <xf numFmtId="0" fontId="12" fillId="2" borderId="7" xfId="0" applyFont="1" applyFill="1" applyBorder="1" applyAlignment="1">
      <alignment vertical="center"/>
    </xf>
    <xf numFmtId="0" fontId="21" fillId="2" borderId="0" xfId="7" applyFont="1" applyFill="1" applyAlignment="1">
      <alignment horizontal="left" vertical="center" wrapText="1"/>
    </xf>
    <xf numFmtId="0" fontId="21" fillId="2" borderId="0" xfId="7" applyFont="1" applyFill="1" applyAlignment="1">
      <alignment horizontal="center" vertical="center" wrapText="1"/>
    </xf>
    <xf numFmtId="0" fontId="22" fillId="2" borderId="0" xfId="7" applyFont="1" applyFill="1" applyAlignment="1">
      <alignment horizontal="center" vertical="center" wrapText="1"/>
    </xf>
    <xf numFmtId="0" fontId="22" fillId="2" borderId="0" xfId="7" applyFont="1" applyFill="1" applyAlignment="1">
      <alignment horizontal="left" vertical="center" wrapText="1"/>
    </xf>
    <xf numFmtId="0" fontId="6" fillId="2" borderId="7" xfId="0" applyFont="1" applyFill="1" applyBorder="1" applyAlignment="1">
      <alignment horizontal="center" vertical="center" wrapText="1"/>
    </xf>
    <xf numFmtId="0" fontId="8" fillId="2" borderId="11" xfId="0" quotePrefix="1" applyFont="1" applyFill="1" applyBorder="1" applyAlignment="1">
      <alignment horizontal="center"/>
    </xf>
    <xf numFmtId="0" fontId="6" fillId="2" borderId="11" xfId="0" quotePrefix="1" applyFont="1" applyFill="1" applyBorder="1" applyAlignment="1">
      <alignment horizontal="center"/>
    </xf>
    <xf numFmtId="164" fontId="2" fillId="0" borderId="0" xfId="0" applyNumberFormat="1" applyFont="1"/>
    <xf numFmtId="0" fontId="6" fillId="2" borderId="12" xfId="0" quotePrefix="1" applyFont="1" applyFill="1" applyBorder="1" applyAlignment="1">
      <alignment horizontal="center"/>
    </xf>
    <xf numFmtId="0" fontId="6" fillId="2" borderId="7" xfId="0" applyFont="1" applyFill="1" applyBorder="1" applyAlignment="1">
      <alignment horizontal="left" vertical="center" wrapText="1"/>
    </xf>
    <xf numFmtId="0" fontId="2" fillId="2" borderId="2" xfId="0" applyFont="1" applyFill="1" applyBorder="1"/>
    <xf numFmtId="0" fontId="2" fillId="2" borderId="7" xfId="0" applyFont="1" applyFill="1" applyBorder="1"/>
    <xf numFmtId="41" fontId="2" fillId="0" borderId="0" xfId="0" applyNumberFormat="1" applyFont="1"/>
    <xf numFmtId="0" fontId="6" fillId="0" borderId="0" xfId="0" applyFont="1"/>
    <xf numFmtId="3" fontId="8" fillId="0" borderId="0" xfId="0" applyNumberFormat="1" applyFont="1"/>
    <xf numFmtId="0" fontId="8" fillId="2" borderId="13" xfId="0" applyFont="1" applyFill="1" applyBorder="1" applyAlignment="1">
      <alignment vertical="center"/>
    </xf>
    <xf numFmtId="3" fontId="11" fillId="2" borderId="10" xfId="0" applyNumberFormat="1" applyFont="1" applyFill="1" applyBorder="1" applyAlignment="1">
      <alignment horizontal="right"/>
    </xf>
    <xf numFmtId="3" fontId="11" fillId="2" borderId="11" xfId="0" applyNumberFormat="1" applyFont="1" applyFill="1" applyBorder="1" applyAlignment="1">
      <alignment horizontal="right"/>
    </xf>
    <xf numFmtId="0" fontId="8" fillId="2" borderId="5" xfId="0" applyFont="1" applyFill="1" applyBorder="1" applyAlignment="1">
      <alignment horizontal="left" vertical="center" indent="1"/>
    </xf>
    <xf numFmtId="3" fontId="12" fillId="2" borderId="11" xfId="0" applyNumberFormat="1" applyFont="1" applyFill="1" applyBorder="1" applyAlignment="1">
      <alignment horizontal="right"/>
    </xf>
    <xf numFmtId="37" fontId="11" fillId="2" borderId="11" xfId="0" applyNumberFormat="1" applyFont="1" applyFill="1" applyBorder="1"/>
    <xf numFmtId="0" fontId="8" fillId="2" borderId="7" xfId="0" applyFont="1" applyFill="1" applyBorder="1" applyAlignment="1">
      <alignment horizontal="left" vertical="center" indent="1"/>
    </xf>
    <xf numFmtId="37" fontId="12" fillId="2" borderId="12" xfId="0" applyNumberFormat="1" applyFont="1" applyFill="1" applyBorder="1"/>
    <xf numFmtId="0" fontId="6" fillId="2" borderId="13" xfId="0" applyFont="1" applyFill="1" applyBorder="1" applyAlignment="1">
      <alignment horizontal="center" vertical="center"/>
    </xf>
    <xf numFmtId="37" fontId="22" fillId="2" borderId="0" xfId="0" applyNumberFormat="1" applyFont="1" applyFill="1"/>
    <xf numFmtId="0" fontId="8" fillId="2" borderId="13" xfId="0" applyFont="1" applyFill="1" applyBorder="1"/>
    <xf numFmtId="0" fontId="6" fillId="2" borderId="1" xfId="0" applyFont="1" applyFill="1" applyBorder="1" applyAlignment="1">
      <alignment horizontal="center"/>
    </xf>
    <xf numFmtId="0" fontId="8" fillId="2" borderId="7" xfId="0" applyFont="1" applyFill="1" applyBorder="1"/>
    <xf numFmtId="3" fontId="8" fillId="0" borderId="12" xfId="0" applyNumberFormat="1" applyFont="1" applyBorder="1" applyAlignment="1">
      <alignment horizontal="right"/>
    </xf>
    <xf numFmtId="0" fontId="8" fillId="2" borderId="15" xfId="0" applyFont="1" applyFill="1" applyBorder="1" applyAlignment="1">
      <alignment vertical="center"/>
    </xf>
    <xf numFmtId="1" fontId="2" fillId="0" borderId="0" xfId="0" applyNumberFormat="1" applyFont="1"/>
    <xf numFmtId="164" fontId="2" fillId="0" borderId="0" xfId="2" applyNumberFormat="1" applyFont="1"/>
    <xf numFmtId="0" fontId="6" fillId="2" borderId="8" xfId="0" applyFont="1" applyFill="1" applyBorder="1" applyAlignment="1">
      <alignment horizontal="left" vertical="center"/>
    </xf>
    <xf numFmtId="0" fontId="4" fillId="2" borderId="15" xfId="0" applyFont="1" applyFill="1" applyBorder="1" applyAlignment="1">
      <alignment horizontal="center" vertical="center"/>
    </xf>
    <xf numFmtId="0" fontId="4" fillId="2" borderId="0" xfId="0" applyFont="1" applyFill="1" applyAlignment="1">
      <alignment horizontal="center" vertical="center"/>
    </xf>
    <xf numFmtId="3" fontId="6" fillId="0" borderId="13" xfId="0" applyNumberFormat="1" applyFont="1" applyBorder="1" applyAlignment="1">
      <alignment horizontal="center" wrapText="1"/>
    </xf>
    <xf numFmtId="0" fontId="6" fillId="0" borderId="14" xfId="0" applyFont="1" applyBorder="1" applyAlignment="1">
      <alignment horizontal="center" wrapText="1"/>
    </xf>
    <xf numFmtId="0" fontId="6" fillId="0" borderId="13" xfId="0" applyFont="1" applyBorder="1"/>
    <xf numFmtId="3" fontId="6" fillId="0" borderId="15" xfId="0" applyNumberFormat="1" applyFont="1" applyBorder="1"/>
    <xf numFmtId="3" fontId="6" fillId="0" borderId="14" xfId="0" applyNumberFormat="1" applyFont="1" applyBorder="1"/>
    <xf numFmtId="0" fontId="8" fillId="0" borderId="5" xfId="0" applyFont="1" applyBorder="1"/>
    <xf numFmtId="3" fontId="8" fillId="0" borderId="6" xfId="0" applyNumberFormat="1" applyFont="1" applyBorder="1"/>
    <xf numFmtId="0" fontId="6" fillId="0" borderId="2" xfId="0" applyFont="1" applyBorder="1"/>
    <xf numFmtId="41" fontId="6" fillId="0" borderId="3" xfId="2" applyFont="1" applyBorder="1"/>
    <xf numFmtId="3" fontId="6" fillId="0" borderId="4" xfId="0" applyNumberFormat="1" applyFont="1" applyBorder="1"/>
    <xf numFmtId="0" fontId="6" fillId="2" borderId="0" xfId="6" applyFont="1" applyFill="1"/>
    <xf numFmtId="0" fontId="4" fillId="3" borderId="0" xfId="0" applyFont="1" applyFill="1"/>
    <xf numFmtId="0" fontId="2" fillId="3" borderId="0" xfId="0" applyFont="1" applyFill="1"/>
    <xf numFmtId="0" fontId="2" fillId="4" borderId="0" xfId="0" applyFont="1" applyFill="1"/>
    <xf numFmtId="10" fontId="2" fillId="0" borderId="0" xfId="0" applyNumberFormat="1" applyFont="1"/>
    <xf numFmtId="167" fontId="6" fillId="2" borderId="11" xfId="27" applyNumberFormat="1" applyFont="1" applyFill="1" applyBorder="1" applyAlignment="1">
      <alignment horizontal="right" vertical="top"/>
    </xf>
    <xf numFmtId="167" fontId="8" fillId="2" borderId="11" xfId="27" applyNumberFormat="1" applyFont="1" applyFill="1" applyBorder="1" applyAlignment="1">
      <alignment horizontal="right" vertical="top"/>
    </xf>
    <xf numFmtId="167" fontId="6" fillId="2" borderId="12" xfId="27" applyNumberFormat="1" applyFont="1" applyFill="1" applyBorder="1" applyAlignment="1">
      <alignment horizontal="right" vertical="top"/>
    </xf>
    <xf numFmtId="0" fontId="3" fillId="5" borderId="13" xfId="0" applyFont="1" applyFill="1" applyBorder="1" applyAlignment="1">
      <alignment horizontal="justify" vertical="center"/>
    </xf>
    <xf numFmtId="164" fontId="3" fillId="5" borderId="12" xfId="0" applyNumberFormat="1"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1" fillId="2" borderId="7" xfId="0" applyFont="1" applyFill="1" applyBorder="1" applyAlignment="1">
      <alignment horizontal="left" vertical="center" wrapText="1"/>
    </xf>
    <xf numFmtId="164" fontId="11" fillId="2" borderId="12" xfId="0" applyNumberFormat="1" applyFont="1" applyFill="1" applyBorder="1" applyAlignment="1">
      <alignment horizontal="center" vertical="center" wrapText="1"/>
    </xf>
    <xf numFmtId="3" fontId="18" fillId="0" borderId="2" xfId="0" applyNumberFormat="1" applyFont="1" applyBorder="1" applyAlignment="1">
      <alignment horizontal="center" wrapText="1"/>
    </xf>
    <xf numFmtId="0" fontId="8" fillId="0" borderId="5" xfId="6" applyFont="1" applyBorder="1"/>
    <xf numFmtId="3" fontId="18" fillId="0" borderId="7" xfId="0" applyNumberFormat="1" applyFont="1" applyBorder="1" applyAlignment="1">
      <alignment horizontal="center" wrapText="1"/>
    </xf>
    <xf numFmtId="0" fontId="6" fillId="0" borderId="8" xfId="6" applyFont="1" applyBorder="1" applyAlignment="1">
      <alignment horizontal="center" vertical="center"/>
    </xf>
    <xf numFmtId="0" fontId="6" fillId="0" borderId="9" xfId="6" applyFont="1" applyBorder="1" applyAlignment="1">
      <alignment horizontal="center" vertical="center"/>
    </xf>
    <xf numFmtId="0" fontId="6" fillId="0" borderId="7" xfId="6" applyFont="1" applyBorder="1" applyAlignment="1">
      <alignment horizontal="center" vertical="center"/>
    </xf>
    <xf numFmtId="3" fontId="8" fillId="0" borderId="0" xfId="6" applyNumberFormat="1" applyFont="1" applyAlignment="1">
      <alignment vertical="center"/>
    </xf>
    <xf numFmtId="3" fontId="6" fillId="0" borderId="2" xfId="0" applyNumberFormat="1" applyFont="1" applyBorder="1" applyAlignment="1">
      <alignment horizontal="center" wrapText="1"/>
    </xf>
    <xf numFmtId="3" fontId="6" fillId="0" borderId="7" xfId="0" applyNumberFormat="1" applyFont="1" applyBorder="1" applyAlignment="1">
      <alignment horizontal="center" wrapText="1"/>
    </xf>
    <xf numFmtId="3" fontId="8" fillId="0" borderId="5" xfId="6" applyNumberFormat="1" applyFont="1" applyBorder="1" applyAlignment="1">
      <alignment vertical="center"/>
    </xf>
    <xf numFmtId="3" fontId="8" fillId="2" borderId="0" xfId="6" applyNumberFormat="1" applyFont="1" applyFill="1" applyAlignment="1">
      <alignment vertical="center"/>
    </xf>
    <xf numFmtId="3" fontId="4" fillId="0" borderId="2" xfId="0" applyNumberFormat="1" applyFont="1" applyBorder="1" applyAlignment="1">
      <alignment horizontal="center" wrapText="1"/>
    </xf>
    <xf numFmtId="3" fontId="4" fillId="0" borderId="7" xfId="0" applyNumberFormat="1" applyFont="1" applyBorder="1" applyAlignment="1">
      <alignment horizontal="center" wrapText="1"/>
    </xf>
    <xf numFmtId="0" fontId="4" fillId="0" borderId="8" xfId="6" applyFont="1" applyBorder="1" applyAlignment="1">
      <alignment horizontal="center" vertical="center"/>
    </xf>
    <xf numFmtId="0" fontId="4" fillId="0" borderId="9" xfId="6" applyFont="1" applyBorder="1" applyAlignment="1">
      <alignment horizontal="center" vertical="center"/>
    </xf>
    <xf numFmtId="0" fontId="4" fillId="0" borderId="7" xfId="6" applyFont="1" applyBorder="1" applyAlignment="1">
      <alignment horizontal="center" vertical="center"/>
    </xf>
    <xf numFmtId="0" fontId="1" fillId="2" borderId="7" xfId="5" applyFont="1" applyFill="1" applyBorder="1" applyAlignment="1">
      <alignment horizontal="center"/>
    </xf>
    <xf numFmtId="0" fontId="11" fillId="2" borderId="4" xfId="0" applyFont="1" applyFill="1" applyBorder="1" applyAlignment="1">
      <alignment horizontal="center" wrapText="1"/>
    </xf>
    <xf numFmtId="37" fontId="12" fillId="2" borderId="0" xfId="0" applyNumberFormat="1" applyFont="1" applyFill="1" applyAlignment="1">
      <alignment horizontal="right" wrapText="1"/>
    </xf>
    <xf numFmtId="0" fontId="6" fillId="0" borderId="1" xfId="0" applyFont="1" applyBorder="1" applyAlignment="1">
      <alignment horizontal="center" wrapText="1"/>
    </xf>
    <xf numFmtId="3" fontId="6" fillId="0" borderId="1" xfId="0" applyNumberFormat="1" applyFont="1" applyBorder="1"/>
    <xf numFmtId="3" fontId="8" fillId="0" borderId="11" xfId="0" applyNumberFormat="1" applyFont="1" applyBorder="1"/>
    <xf numFmtId="3" fontId="6" fillId="0" borderId="10" xfId="0" applyNumberFormat="1" applyFont="1" applyBorder="1"/>
    <xf numFmtId="3" fontId="3" fillId="2" borderId="0" xfId="0" applyNumberFormat="1" applyFont="1" applyFill="1" applyAlignment="1">
      <alignment horizontal="right" vertical="center"/>
    </xf>
    <xf numFmtId="3" fontId="4" fillId="2" borderId="8" xfId="0" applyNumberFormat="1" applyFont="1" applyFill="1" applyBorder="1" applyAlignment="1">
      <alignment horizontal="right"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7" xfId="0" applyFont="1" applyFill="1" applyBorder="1" applyAlignment="1">
      <alignment horizontal="center" vertical="center"/>
    </xf>
    <xf numFmtId="3" fontId="3" fillId="2" borderId="5" xfId="0" applyNumberFormat="1" applyFont="1" applyFill="1" applyBorder="1" applyAlignment="1">
      <alignment horizontal="right" vertical="center"/>
    </xf>
    <xf numFmtId="3" fontId="4" fillId="2" borderId="7" xfId="0" applyNumberFormat="1" applyFont="1" applyFill="1" applyBorder="1" applyAlignment="1">
      <alignment horizontal="right" vertical="center"/>
    </xf>
    <xf numFmtId="0" fontId="2" fillId="2" borderId="0" xfId="0" applyFont="1" applyFill="1" applyAlignment="1">
      <alignment horizontal="center"/>
    </xf>
    <xf numFmtId="0" fontId="4" fillId="2" borderId="13" xfId="0" applyFont="1" applyFill="1" applyBorder="1" applyAlignment="1">
      <alignment horizontal="center" vertical="center"/>
    </xf>
    <xf numFmtId="0" fontId="8" fillId="2" borderId="5" xfId="0" applyFont="1" applyFill="1" applyBorder="1" applyAlignment="1">
      <alignment horizontal="left" indent="1"/>
    </xf>
    <xf numFmtId="0" fontId="1" fillId="2" borderId="5" xfId="0" applyFont="1" applyFill="1" applyBorder="1"/>
    <xf numFmtId="0" fontId="6" fillId="2" borderId="14" xfId="0" applyFont="1" applyFill="1" applyBorder="1" applyAlignment="1">
      <alignment horizontal="center" vertical="center"/>
    </xf>
    <xf numFmtId="0" fontId="3" fillId="2" borderId="11" xfId="0" applyFont="1" applyFill="1" applyBorder="1" applyAlignment="1">
      <alignment vertical="center"/>
    </xf>
    <xf numFmtId="0" fontId="1" fillId="2" borderId="13" xfId="0" applyFont="1" applyFill="1" applyBorder="1" applyAlignment="1">
      <alignment horizontal="center" vertical="center" wrapText="1"/>
    </xf>
    <xf numFmtId="0" fontId="4" fillId="2" borderId="2" xfId="0" applyFont="1" applyFill="1" applyBorder="1" applyAlignment="1">
      <alignment vertical="center"/>
    </xf>
    <xf numFmtId="0" fontId="3" fillId="2" borderId="7" xfId="0" applyFont="1" applyFill="1" applyBorder="1" applyAlignment="1">
      <alignment vertical="center"/>
    </xf>
    <xf numFmtId="0" fontId="3" fillId="2" borderId="0" xfId="0" applyFont="1" applyFill="1" applyAlignment="1">
      <alignment vertical="center"/>
    </xf>
    <xf numFmtId="0" fontId="6" fillId="4" borderId="0" xfId="0" applyFont="1" applyFill="1"/>
    <xf numFmtId="0" fontId="4" fillId="5" borderId="2" xfId="0" applyFont="1" applyFill="1" applyBorder="1" applyAlignment="1">
      <alignment vertical="center"/>
    </xf>
    <xf numFmtId="0" fontId="3" fillId="5" borderId="5" xfId="0" applyFont="1" applyFill="1" applyBorder="1" applyAlignment="1">
      <alignment vertical="center"/>
    </xf>
    <xf numFmtId="0" fontId="4" fillId="5" borderId="5" xfId="0" applyFont="1" applyFill="1" applyBorder="1" applyAlignment="1">
      <alignment vertical="center"/>
    </xf>
    <xf numFmtId="0" fontId="3" fillId="5" borderId="12" xfId="0" applyFont="1" applyFill="1" applyBorder="1" applyAlignment="1">
      <alignment vertical="center"/>
    </xf>
    <xf numFmtId="0" fontId="8" fillId="4" borderId="0" xfId="0" applyFont="1" applyFill="1"/>
    <xf numFmtId="0" fontId="6" fillId="3" borderId="0" xfId="0" applyFont="1" applyFill="1"/>
    <xf numFmtId="0" fontId="2" fillId="2" borderId="0" xfId="5" applyFont="1" applyFill="1"/>
    <xf numFmtId="0" fontId="4" fillId="2" borderId="1" xfId="0" applyFont="1" applyFill="1" applyBorder="1" applyAlignment="1">
      <alignment horizontal="center" vertical="center"/>
    </xf>
    <xf numFmtId="0" fontId="2" fillId="0" borderId="5" xfId="0" applyFont="1" applyBorder="1"/>
    <xf numFmtId="0" fontId="2" fillId="2" borderId="0" xfId="0" applyFont="1" applyFill="1" applyAlignment="1">
      <alignment horizontal="justify" vertical="center"/>
    </xf>
    <xf numFmtId="0" fontId="6" fillId="2" borderId="13" xfId="0" applyFont="1" applyFill="1" applyBorder="1" applyAlignment="1">
      <alignment horizontal="center" vertical="center" wrapText="1"/>
    </xf>
    <xf numFmtId="164" fontId="1" fillId="2" borderId="10" xfId="3" applyNumberFormat="1" applyFont="1" applyFill="1" applyBorder="1" applyAlignment="1">
      <alignment horizontal="center" vertical="center"/>
    </xf>
    <xf numFmtId="164" fontId="2" fillId="2" borderId="11" xfId="3" applyNumberFormat="1" applyFont="1" applyFill="1" applyBorder="1" applyAlignment="1">
      <alignment horizontal="center" vertical="center"/>
    </xf>
    <xf numFmtId="164" fontId="16" fillId="2" borderId="11" xfId="3" applyNumberFormat="1" applyFont="1" applyFill="1" applyBorder="1" applyAlignment="1">
      <alignment horizontal="center" vertical="center"/>
    </xf>
    <xf numFmtId="164" fontId="2" fillId="2" borderId="12" xfId="3" applyNumberFormat="1" applyFont="1" applyFill="1" applyBorder="1" applyAlignment="1">
      <alignment horizontal="center" vertical="center"/>
    </xf>
    <xf numFmtId="3" fontId="1" fillId="2" borderId="10" xfId="0" applyNumberFormat="1" applyFont="1" applyFill="1" applyBorder="1" applyAlignment="1">
      <alignment horizontal="right" vertical="center"/>
    </xf>
    <xf numFmtId="164" fontId="2" fillId="2" borderId="0" xfId="0" applyNumberFormat="1" applyFont="1" applyFill="1" applyAlignment="1">
      <alignment horizontal="center"/>
    </xf>
    <xf numFmtId="164" fontId="1" fillId="2" borderId="0" xfId="2" applyNumberFormat="1" applyFont="1" applyFill="1" applyBorder="1" applyAlignment="1">
      <alignment horizontal="center" vertical="center" wrapText="1"/>
    </xf>
    <xf numFmtId="164" fontId="1" fillId="2" borderId="8" xfId="2" applyNumberFormat="1" applyFont="1" applyFill="1" applyBorder="1" applyAlignment="1">
      <alignment horizontal="center" vertical="center" wrapText="1"/>
    </xf>
    <xf numFmtId="164" fontId="1" fillId="2" borderId="11" xfId="2" applyNumberFormat="1" applyFont="1" applyFill="1" applyBorder="1" applyAlignment="1">
      <alignment horizontal="center" vertical="center" wrapText="1"/>
    </xf>
    <xf numFmtId="164" fontId="2" fillId="2" borderId="11" xfId="2" applyNumberFormat="1" applyFont="1" applyFill="1" applyBorder="1" applyAlignment="1">
      <alignment horizontal="center" vertical="center" wrapText="1"/>
    </xf>
    <xf numFmtId="164" fontId="1" fillId="2" borderId="12" xfId="2" applyNumberFormat="1" applyFont="1" applyFill="1" applyBorder="1" applyAlignment="1">
      <alignment horizontal="center" vertical="center" wrapText="1"/>
    </xf>
    <xf numFmtId="3" fontId="1" fillId="2" borderId="11" xfId="2" applyNumberFormat="1" applyFont="1" applyFill="1" applyBorder="1" applyAlignment="1">
      <alignment vertical="center" wrapText="1"/>
    </xf>
    <xf numFmtId="3" fontId="1" fillId="2" borderId="0" xfId="2" applyNumberFormat="1" applyFont="1" applyFill="1" applyBorder="1" applyAlignment="1">
      <alignment vertical="center" wrapText="1"/>
    </xf>
    <xf numFmtId="3" fontId="1" fillId="2" borderId="11" xfId="0" applyNumberFormat="1" applyFont="1" applyFill="1" applyBorder="1" applyAlignment="1">
      <alignment vertical="center" wrapText="1"/>
    </xf>
    <xf numFmtId="3" fontId="2" fillId="2" borderId="11" xfId="2" applyNumberFormat="1" applyFont="1" applyFill="1" applyBorder="1" applyAlignment="1">
      <alignment vertical="center" wrapText="1"/>
    </xf>
    <xf numFmtId="3" fontId="2" fillId="2" borderId="0" xfId="2" applyNumberFormat="1" applyFont="1" applyFill="1" applyBorder="1" applyAlignment="1">
      <alignment vertical="center" wrapText="1"/>
    </xf>
    <xf numFmtId="3" fontId="1" fillId="2" borderId="12" xfId="2" applyNumberFormat="1" applyFont="1" applyFill="1" applyBorder="1" applyAlignment="1">
      <alignment vertical="center" wrapText="1"/>
    </xf>
    <xf numFmtId="0" fontId="1" fillId="0" borderId="0" xfId="0" applyFont="1" applyAlignment="1">
      <alignment horizontal="center"/>
    </xf>
    <xf numFmtId="171" fontId="1" fillId="0" borderId="0" xfId="2" applyNumberFormat="1" applyFont="1"/>
    <xf numFmtId="0" fontId="2" fillId="0" borderId="0" xfId="0" applyFont="1" applyAlignment="1">
      <alignment wrapText="1"/>
    </xf>
    <xf numFmtId="164" fontId="2" fillId="0" borderId="0" xfId="0" applyNumberFormat="1" applyFont="1" applyAlignment="1">
      <alignment horizontal="center"/>
    </xf>
    <xf numFmtId="0" fontId="2" fillId="2" borderId="0" xfId="0" applyFont="1" applyFill="1" applyAlignment="1">
      <alignment horizontal="center" vertical="center"/>
    </xf>
    <xf numFmtId="164" fontId="11" fillId="2" borderId="6" xfId="0" applyNumberFormat="1" applyFont="1" applyFill="1" applyBorder="1" applyAlignment="1">
      <alignment horizontal="center" vertical="center" wrapText="1"/>
    </xf>
    <xf numFmtId="165" fontId="2" fillId="2" borderId="0" xfId="0" applyNumberFormat="1" applyFont="1" applyFill="1"/>
    <xf numFmtId="41" fontId="8" fillId="2" borderId="0" xfId="2" applyFont="1" applyFill="1"/>
    <xf numFmtId="41" fontId="8" fillId="2" borderId="0" xfId="0" applyNumberFormat="1" applyFont="1" applyFill="1"/>
    <xf numFmtId="167" fontId="8" fillId="2" borderId="0" xfId="0" applyNumberFormat="1" applyFont="1" applyFill="1"/>
    <xf numFmtId="0" fontId="4" fillId="5" borderId="25" xfId="0" applyFont="1" applyFill="1" applyBorder="1" applyAlignment="1">
      <alignment vertical="center"/>
    </xf>
    <xf numFmtId="0" fontId="3" fillId="5" borderId="25" xfId="0" applyFont="1" applyFill="1" applyBorder="1" applyAlignment="1">
      <alignment vertical="center"/>
    </xf>
    <xf numFmtId="0" fontId="4" fillId="5" borderId="1" xfId="0" applyFont="1" applyFill="1" applyBorder="1" applyAlignment="1">
      <alignment horizontal="center" vertical="center"/>
    </xf>
    <xf numFmtId="0" fontId="3" fillId="5" borderId="26" xfId="0" applyFont="1" applyFill="1" applyBorder="1" applyAlignment="1">
      <alignment vertical="center"/>
    </xf>
    <xf numFmtId="3" fontId="4" fillId="5" borderId="0" xfId="0" applyNumberFormat="1" applyFont="1" applyFill="1" applyAlignment="1">
      <alignment horizontal="right" vertical="center"/>
    </xf>
    <xf numFmtId="0" fontId="4" fillId="5" borderId="10" xfId="0" applyFont="1" applyFill="1" applyBorder="1" applyAlignment="1">
      <alignment horizontal="center" vertical="center"/>
    </xf>
    <xf numFmtId="0" fontId="3" fillId="5" borderId="0" xfId="0" applyFont="1" applyFill="1" applyAlignment="1">
      <alignment horizontal="center" vertical="center"/>
    </xf>
    <xf numFmtId="0" fontId="2" fillId="5" borderId="0" xfId="0" applyFont="1" applyFill="1" applyAlignment="1">
      <alignment horizontal="center" vertical="center"/>
    </xf>
    <xf numFmtId="3" fontId="3" fillId="0" borderId="2" xfId="0" applyNumberFormat="1" applyFont="1" applyBorder="1" applyAlignment="1">
      <alignment horizontal="right" vertical="center" wrapText="1"/>
    </xf>
    <xf numFmtId="3" fontId="3" fillId="0" borderId="5" xfId="0" applyNumberFormat="1" applyFont="1" applyBorder="1" applyAlignment="1">
      <alignment horizontal="right" vertical="center" wrapText="1"/>
    </xf>
    <xf numFmtId="3" fontId="3" fillId="0" borderId="5" xfId="0" applyNumberFormat="1" applyFont="1" applyBorder="1" applyAlignment="1">
      <alignment horizontal="right" vertical="center"/>
    </xf>
    <xf numFmtId="3" fontId="4" fillId="0" borderId="5" xfId="0" applyNumberFormat="1" applyFont="1" applyBorder="1" applyAlignment="1">
      <alignment horizontal="right" vertical="center" wrapText="1"/>
    </xf>
    <xf numFmtId="3" fontId="2" fillId="0" borderId="5" xfId="0" applyNumberFormat="1" applyFont="1" applyBorder="1" applyAlignment="1">
      <alignment horizontal="right" vertical="center" wrapText="1"/>
    </xf>
    <xf numFmtId="0" fontId="3" fillId="5" borderId="27" xfId="0" applyFont="1" applyFill="1" applyBorder="1" applyAlignment="1">
      <alignment vertical="center"/>
    </xf>
    <xf numFmtId="3" fontId="3" fillId="0" borderId="10" xfId="0" applyNumberFormat="1" applyFont="1" applyBorder="1" applyAlignment="1">
      <alignment horizontal="right" vertical="center" wrapText="1"/>
    </xf>
    <xf numFmtId="3" fontId="3" fillId="0" borderId="11" xfId="0" applyNumberFormat="1" applyFont="1" applyBorder="1" applyAlignment="1">
      <alignment horizontal="right" vertical="center"/>
    </xf>
    <xf numFmtId="3" fontId="2" fillId="0" borderId="11" xfId="0" applyNumberFormat="1" applyFont="1" applyBorder="1" applyAlignment="1">
      <alignment horizontal="right" vertical="center" wrapText="1"/>
    </xf>
    <xf numFmtId="3" fontId="4" fillId="0" borderId="11" xfId="0" applyNumberFormat="1" applyFont="1" applyBorder="1" applyAlignment="1">
      <alignment horizontal="right" vertical="center" wrapText="1"/>
    </xf>
    <xf numFmtId="3" fontId="6" fillId="5" borderId="2" xfId="0" applyNumberFormat="1" applyFont="1" applyFill="1" applyBorder="1" applyAlignment="1">
      <alignment horizontal="right" vertical="center"/>
    </xf>
    <xf numFmtId="3" fontId="6" fillId="5" borderId="10" xfId="0" applyNumberFormat="1" applyFont="1" applyFill="1" applyBorder="1" applyAlignment="1">
      <alignment horizontal="right" vertical="center"/>
    </xf>
    <xf numFmtId="3" fontId="8" fillId="5" borderId="2" xfId="0" applyNumberFormat="1" applyFont="1" applyFill="1" applyBorder="1" applyAlignment="1">
      <alignment horizontal="right" vertical="center"/>
    </xf>
    <xf numFmtId="3" fontId="8" fillId="5" borderId="10" xfId="0" applyNumberFormat="1" applyFont="1" applyFill="1" applyBorder="1" applyAlignment="1">
      <alignment horizontal="right" vertical="center"/>
    </xf>
    <xf numFmtId="167" fontId="6" fillId="2" borderId="10" xfId="27" applyNumberFormat="1" applyFont="1" applyFill="1" applyBorder="1" applyAlignment="1">
      <alignment horizontal="right" vertical="top"/>
    </xf>
    <xf numFmtId="3" fontId="6" fillId="2" borderId="10" xfId="27" applyNumberFormat="1" applyFont="1" applyFill="1" applyBorder="1" applyAlignment="1">
      <alignment horizontal="right" vertical="top"/>
    </xf>
    <xf numFmtId="41" fontId="6" fillId="2" borderId="11" xfId="2" applyFont="1" applyFill="1" applyBorder="1"/>
    <xf numFmtId="184" fontId="8" fillId="2" borderId="0" xfId="3" applyNumberFormat="1" applyFont="1" applyFill="1"/>
    <xf numFmtId="41" fontId="8" fillId="2" borderId="11" xfId="2" applyFont="1" applyFill="1" applyBorder="1"/>
    <xf numFmtId="41" fontId="6" fillId="2" borderId="12" xfId="2" applyFont="1" applyFill="1" applyBorder="1"/>
    <xf numFmtId="167" fontId="2" fillId="2" borderId="0" xfId="0" applyNumberFormat="1" applyFont="1" applyFill="1"/>
    <xf numFmtId="185" fontId="2" fillId="0" borderId="0" xfId="0" applyNumberFormat="1" applyFont="1"/>
    <xf numFmtId="0" fontId="34" fillId="0" borderId="0" xfId="0" applyFont="1" applyAlignment="1">
      <alignment horizontal="justify"/>
    </xf>
    <xf numFmtId="0" fontId="1" fillId="0" borderId="0" xfId="0" applyFont="1" applyAlignment="1">
      <alignment horizontal="left"/>
    </xf>
    <xf numFmtId="0" fontId="2" fillId="0" borderId="0" xfId="0" applyFont="1" applyAlignment="1">
      <alignment horizontal="left"/>
    </xf>
    <xf numFmtId="0" fontId="2" fillId="0" borderId="5" xfId="0" applyFont="1" applyBorder="1" applyAlignment="1">
      <alignment horizontal="left" vertical="center"/>
    </xf>
    <xf numFmtId="0" fontId="2" fillId="0" borderId="7" xfId="0" applyFont="1" applyBorder="1" applyAlignment="1">
      <alignment horizontal="left" vertical="center"/>
    </xf>
    <xf numFmtId="1" fontId="1" fillId="2" borderId="13" xfId="0" applyNumberFormat="1" applyFont="1" applyFill="1" applyBorder="1" applyAlignment="1">
      <alignment horizontal="center" vertical="center"/>
    </xf>
    <xf numFmtId="17" fontId="1" fillId="2" borderId="2" xfId="0" quotePrefix="1" applyNumberFormat="1" applyFont="1" applyFill="1" applyBorder="1" applyAlignment="1">
      <alignment horizontal="center" vertical="center"/>
    </xf>
    <xf numFmtId="0" fontId="1" fillId="2" borderId="4" xfId="0" quotePrefix="1" applyFont="1" applyFill="1" applyBorder="1" applyAlignment="1">
      <alignment horizontal="center" vertical="center"/>
    </xf>
    <xf numFmtId="0" fontId="6" fillId="0" borderId="0" xfId="47" applyFont="1"/>
    <xf numFmtId="0" fontId="2" fillId="2" borderId="2" xfId="0" applyFont="1" applyFill="1" applyBorder="1" applyAlignment="1">
      <alignment vertical="center"/>
    </xf>
    <xf numFmtId="0" fontId="6" fillId="0" borderId="7" xfId="0" applyFont="1" applyBorder="1" applyAlignment="1">
      <alignment horizontal="right"/>
    </xf>
    <xf numFmtId="0" fontId="1" fillId="0" borderId="0" xfId="0" applyFont="1" applyAlignment="1">
      <alignment horizontal="justify"/>
    </xf>
    <xf numFmtId="0" fontId="1" fillId="2" borderId="13" xfId="0" applyFont="1" applyFill="1" applyBorder="1" applyAlignment="1">
      <alignment vertical="center"/>
    </xf>
    <xf numFmtId="3" fontId="1" fillId="2" borderId="14" xfId="0" applyNumberFormat="1" applyFont="1" applyFill="1" applyBorder="1" applyAlignment="1">
      <alignment horizontal="right" vertical="center"/>
    </xf>
    <xf numFmtId="3" fontId="2" fillId="0" borderId="6" xfId="0" applyNumberFormat="1" applyFont="1" applyBorder="1" applyAlignment="1">
      <alignment horizontal="right" vertical="center"/>
    </xf>
    <xf numFmtId="3" fontId="1" fillId="2" borderId="13" xfId="0" applyNumberFormat="1" applyFont="1" applyFill="1" applyBorder="1" applyAlignment="1">
      <alignment horizontal="center" wrapText="1"/>
    </xf>
    <xf numFmtId="0" fontId="2" fillId="2" borderId="5" xfId="0" applyFont="1" applyFill="1" applyBorder="1"/>
    <xf numFmtId="3" fontId="3" fillId="5" borderId="0" xfId="0" applyNumberFormat="1" applyFont="1" applyFill="1" applyAlignment="1">
      <alignment horizontal="right" vertical="center"/>
    </xf>
    <xf numFmtId="3" fontId="3" fillId="5" borderId="6" xfId="0" applyNumberFormat="1" applyFont="1" applyFill="1" applyBorder="1" applyAlignment="1">
      <alignment horizontal="right" vertical="center"/>
    </xf>
    <xf numFmtId="3" fontId="4" fillId="2" borderId="6" xfId="0" applyNumberFormat="1" applyFont="1" applyFill="1" applyBorder="1" applyAlignment="1">
      <alignment horizontal="right" vertical="center"/>
    </xf>
    <xf numFmtId="0" fontId="3" fillId="5" borderId="5" xfId="0" applyFont="1" applyFill="1" applyBorder="1" applyAlignment="1">
      <alignment horizontal="left" vertical="center" indent="2"/>
    </xf>
    <xf numFmtId="0" fontId="2" fillId="0" borderId="7" xfId="0" applyFont="1" applyBorder="1"/>
    <xf numFmtId="0" fontId="3" fillId="5" borderId="13" xfId="0" applyFont="1" applyFill="1" applyBorder="1" applyAlignment="1">
      <alignment vertical="center"/>
    </xf>
    <xf numFmtId="0" fontId="4" fillId="5" borderId="15" xfId="0" applyFont="1" applyFill="1" applyBorder="1" applyAlignment="1">
      <alignment horizontal="center" vertical="center"/>
    </xf>
    <xf numFmtId="0" fontId="4" fillId="5" borderId="14" xfId="0" applyFont="1" applyFill="1" applyBorder="1" applyAlignment="1">
      <alignment horizontal="center" vertical="center"/>
    </xf>
    <xf numFmtId="3" fontId="3" fillId="5" borderId="11" xfId="0" applyNumberFormat="1" applyFont="1" applyFill="1" applyBorder="1" applyAlignment="1">
      <alignment horizontal="right" vertical="center"/>
    </xf>
    <xf numFmtId="164" fontId="6" fillId="0" borderId="12" xfId="3" applyNumberFormat="1" applyFont="1" applyBorder="1" applyAlignment="1">
      <alignment horizontal="center"/>
    </xf>
    <xf numFmtId="164" fontId="6" fillId="0" borderId="8" xfId="2" applyNumberFormat="1" applyFont="1" applyBorder="1" applyAlignment="1">
      <alignment horizontal="center"/>
    </xf>
    <xf numFmtId="164" fontId="6" fillId="0" borderId="12" xfId="2" applyNumberFormat="1" applyFont="1" applyBorder="1" applyAlignment="1">
      <alignment horizontal="center"/>
    </xf>
    <xf numFmtId="164" fontId="6" fillId="0" borderId="9" xfId="2" applyNumberFormat="1" applyFont="1" applyBorder="1" applyAlignment="1">
      <alignment horizontal="center"/>
    </xf>
    <xf numFmtId="0" fontId="6" fillId="0" borderId="0" xfId="0" applyFont="1" applyAlignment="1">
      <alignment horizontal="center" vertical="center"/>
    </xf>
    <xf numFmtId="3" fontId="3" fillId="0" borderId="0" xfId="0" applyNumberFormat="1" applyFont="1" applyAlignment="1">
      <alignment horizontal="right" vertical="center"/>
    </xf>
    <xf numFmtId="3" fontId="4" fillId="0" borderId="0" xfId="0" applyNumberFormat="1" applyFont="1" applyAlignment="1">
      <alignment horizontal="right" vertical="center"/>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xf>
    <xf numFmtId="0" fontId="4" fillId="0" borderId="5" xfId="0" applyFont="1" applyBorder="1" applyAlignment="1">
      <alignment vertical="center"/>
    </xf>
    <xf numFmtId="0" fontId="3" fillId="0" borderId="5" xfId="0" applyFont="1" applyBorder="1" applyAlignment="1">
      <alignment vertical="center"/>
    </xf>
    <xf numFmtId="0" fontId="4" fillId="0" borderId="7" xfId="0" applyFont="1" applyBorder="1" applyAlignment="1">
      <alignment vertical="center"/>
    </xf>
    <xf numFmtId="3" fontId="4" fillId="0" borderId="8" xfId="0" applyNumberFormat="1" applyFont="1" applyBorder="1" applyAlignment="1">
      <alignment horizontal="right" vertical="center"/>
    </xf>
    <xf numFmtId="0" fontId="6" fillId="0" borderId="5" xfId="0" applyFont="1" applyBorder="1" applyAlignment="1">
      <alignment horizontal="center" vertical="center"/>
    </xf>
    <xf numFmtId="3" fontId="4" fillId="0" borderId="7" xfId="0" applyNumberFormat="1" applyFont="1" applyBorder="1" applyAlignment="1">
      <alignment horizontal="right" vertical="center"/>
    </xf>
    <xf numFmtId="3" fontId="4" fillId="0" borderId="5" xfId="0" applyNumberFormat="1" applyFont="1" applyBorder="1" applyAlignment="1">
      <alignment horizontal="right" vertical="center"/>
    </xf>
    <xf numFmtId="0" fontId="1" fillId="2" borderId="1" xfId="0" applyFont="1" applyFill="1" applyBorder="1" applyAlignment="1">
      <alignment horizontal="center"/>
    </xf>
    <xf numFmtId="164" fontId="8" fillId="2" borderId="11" xfId="3" applyNumberFormat="1" applyFont="1" applyFill="1" applyBorder="1" applyAlignment="1">
      <alignment horizontal="center" vertical="center" wrapText="1"/>
    </xf>
    <xf numFmtId="164" fontId="8" fillId="2" borderId="12" xfId="0" applyNumberFormat="1" applyFont="1" applyFill="1" applyBorder="1" applyAlignment="1">
      <alignment horizontal="center" vertical="center" wrapText="1"/>
    </xf>
    <xf numFmtId="3" fontId="10" fillId="2" borderId="11" xfId="4" applyNumberFormat="1" applyFont="1" applyFill="1" applyBorder="1"/>
    <xf numFmtId="165" fontId="10" fillId="2" borderId="5" xfId="0" applyNumberFormat="1" applyFont="1" applyFill="1" applyBorder="1" applyAlignment="1">
      <alignment horizontal="center"/>
    </xf>
    <xf numFmtId="164" fontId="10" fillId="2" borderId="11" xfId="3" applyNumberFormat="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164" fontId="2" fillId="2" borderId="0" xfId="5" applyNumberFormat="1" applyFont="1" applyFill="1"/>
    <xf numFmtId="0" fontId="4" fillId="2" borderId="14" xfId="0" applyFont="1" applyFill="1" applyBorder="1" applyAlignment="1">
      <alignment horizontal="center" vertical="center"/>
    </xf>
    <xf numFmtId="0" fontId="3" fillId="2" borderId="10" xfId="0" applyFont="1" applyFill="1" applyBorder="1" applyAlignment="1">
      <alignment vertical="center"/>
    </xf>
    <xf numFmtId="164" fontId="8" fillId="2" borderId="10" xfId="0" applyNumberFormat="1" applyFont="1" applyFill="1" applyBorder="1" applyAlignment="1">
      <alignment horizontal="center" vertical="center"/>
    </xf>
    <xf numFmtId="164" fontId="8" fillId="2" borderId="11" xfId="0" applyNumberFormat="1" applyFont="1" applyFill="1" applyBorder="1" applyAlignment="1">
      <alignment horizontal="center" vertical="center"/>
    </xf>
    <xf numFmtId="0" fontId="3" fillId="2" borderId="12" xfId="0" applyFont="1" applyFill="1" applyBorder="1" applyAlignment="1">
      <alignment vertical="center"/>
    </xf>
    <xf numFmtId="1" fontId="8" fillId="2" borderId="12" xfId="0" applyNumberFormat="1" applyFont="1" applyFill="1" applyBorder="1" applyAlignment="1">
      <alignment horizontal="center" vertical="center"/>
    </xf>
    <xf numFmtId="164" fontId="2" fillId="2" borderId="0" xfId="2" applyNumberFormat="1" applyFont="1" applyFill="1" applyAlignment="1">
      <alignment horizontal="center" vertical="center" wrapText="1"/>
    </xf>
    <xf numFmtId="3" fontId="3" fillId="5" borderId="1" xfId="0" applyNumberFormat="1" applyFont="1" applyFill="1" applyBorder="1" applyAlignment="1">
      <alignment horizontal="right" vertical="center"/>
    </xf>
    <xf numFmtId="3" fontId="3" fillId="5" borderId="14" xfId="0" applyNumberFormat="1" applyFont="1" applyFill="1" applyBorder="1" applyAlignment="1">
      <alignment horizontal="right" vertical="center"/>
    </xf>
    <xf numFmtId="164" fontId="8" fillId="2" borderId="12" xfId="3" applyNumberFormat="1" applyFont="1" applyFill="1" applyBorder="1" applyAlignment="1">
      <alignment horizontal="center" vertical="center" wrapText="1"/>
    </xf>
    <xf numFmtId="164" fontId="8" fillId="2" borderId="0" xfId="3" applyNumberFormat="1" applyFont="1" applyFill="1" applyBorder="1" applyAlignment="1">
      <alignment horizontal="center" vertical="center" wrapText="1"/>
    </xf>
    <xf numFmtId="165" fontId="1" fillId="2" borderId="6" xfId="0" applyNumberFormat="1" applyFont="1" applyFill="1" applyBorder="1" applyAlignment="1">
      <alignment horizontal="center" vertical="center"/>
    </xf>
    <xf numFmtId="165" fontId="2" fillId="2" borderId="6" xfId="0" applyNumberFormat="1" applyFont="1" applyFill="1" applyBorder="1" applyAlignment="1">
      <alignment horizontal="center" vertical="center"/>
    </xf>
    <xf numFmtId="165" fontId="1" fillId="2" borderId="9" xfId="0" applyNumberFormat="1" applyFont="1" applyFill="1" applyBorder="1" applyAlignment="1">
      <alignment horizontal="center" vertical="center"/>
    </xf>
    <xf numFmtId="169" fontId="8" fillId="2" borderId="0" xfId="0" applyNumberFormat="1" applyFont="1" applyFill="1"/>
    <xf numFmtId="164" fontId="6" fillId="2" borderId="11" xfId="2" applyNumberFormat="1" applyFont="1" applyFill="1" applyBorder="1" applyAlignment="1">
      <alignment horizontal="center"/>
    </xf>
    <xf numFmtId="164" fontId="8" fillId="2" borderId="11" xfId="2" applyNumberFormat="1" applyFont="1" applyFill="1" applyBorder="1" applyAlignment="1">
      <alignment horizontal="center"/>
    </xf>
    <xf numFmtId="164" fontId="6" fillId="2" borderId="12" xfId="2" applyNumberFormat="1" applyFont="1" applyFill="1" applyBorder="1" applyAlignment="1">
      <alignment horizontal="center"/>
    </xf>
    <xf numFmtId="0" fontId="29" fillId="2" borderId="5" xfId="0" applyFont="1" applyFill="1" applyBorder="1" applyAlignment="1">
      <alignment wrapText="1"/>
    </xf>
    <xf numFmtId="37" fontId="29" fillId="2" borderId="11" xfId="0" applyNumberFormat="1" applyFont="1" applyFill="1" applyBorder="1" applyAlignment="1">
      <alignment horizontal="right" wrapText="1"/>
    </xf>
    <xf numFmtId="37" fontId="29" fillId="2" borderId="0" xfId="0" applyNumberFormat="1" applyFont="1" applyFill="1" applyAlignment="1">
      <alignment horizontal="right" wrapText="1"/>
    </xf>
    <xf numFmtId="37" fontId="29" fillId="2" borderId="6" xfId="0" applyNumberFormat="1" applyFont="1" applyFill="1" applyBorder="1" applyAlignment="1">
      <alignment horizontal="right" wrapText="1"/>
    </xf>
    <xf numFmtId="39" fontId="8" fillId="2" borderId="0" xfId="0" applyNumberFormat="1" applyFont="1" applyFill="1"/>
    <xf numFmtId="188" fontId="8" fillId="2" borderId="0" xfId="0" applyNumberFormat="1" applyFont="1" applyFill="1"/>
    <xf numFmtId="0" fontId="5" fillId="2" borderId="0" xfId="5" applyFont="1" applyFill="1"/>
    <xf numFmtId="164" fontId="8" fillId="0" borderId="6" xfId="3" applyNumberFormat="1" applyFont="1" applyBorder="1" applyAlignment="1">
      <alignment horizontal="center" vertical="center"/>
    </xf>
    <xf numFmtId="0" fontId="6" fillId="0" borderId="13" xfId="6" applyFont="1" applyBorder="1"/>
    <xf numFmtId="164" fontId="6" fillId="0" borderId="14" xfId="3" applyNumberFormat="1" applyFont="1" applyBorder="1" applyAlignment="1">
      <alignment horizontal="center" vertical="center"/>
    </xf>
    <xf numFmtId="165" fontId="8" fillId="0" borderId="6" xfId="6" applyNumberFormat="1" applyFont="1" applyBorder="1" applyAlignment="1">
      <alignment horizontal="center" vertical="center"/>
    </xf>
    <xf numFmtId="165" fontId="8" fillId="0" borderId="0" xfId="6" applyNumberFormat="1" applyFont="1" applyAlignment="1">
      <alignment horizontal="center" vertical="center"/>
    </xf>
    <xf numFmtId="0" fontId="4" fillId="0" borderId="6" xfId="6" applyFont="1" applyBorder="1" applyAlignment="1">
      <alignment horizontal="center" vertical="center"/>
    </xf>
    <xf numFmtId="165" fontId="8" fillId="2" borderId="4" xfId="6" applyNumberFormat="1" applyFont="1" applyFill="1" applyBorder="1" applyAlignment="1">
      <alignment horizontal="center" vertical="center"/>
    </xf>
    <xf numFmtId="165" fontId="8" fillId="2" borderId="6" xfId="6" applyNumberFormat="1" applyFont="1" applyFill="1" applyBorder="1" applyAlignment="1">
      <alignment horizontal="center" vertical="center"/>
    </xf>
    <xf numFmtId="164" fontId="1" fillId="0" borderId="5" xfId="0" applyNumberFormat="1" applyFont="1" applyBorder="1" applyAlignment="1">
      <alignment horizontal="center" vertical="center" wrapText="1"/>
    </xf>
    <xf numFmtId="164" fontId="1" fillId="0" borderId="5" xfId="0" applyNumberFormat="1" applyFont="1" applyBorder="1" applyAlignment="1">
      <alignment horizontal="center" vertical="center"/>
    </xf>
    <xf numFmtId="164" fontId="1" fillId="0" borderId="11" xfId="0" applyNumberFormat="1" applyFont="1" applyBorder="1" applyAlignment="1">
      <alignment horizontal="center" vertical="center"/>
    </xf>
    <xf numFmtId="165" fontId="3" fillId="2" borderId="6" xfId="0" applyNumberFormat="1" applyFont="1" applyFill="1" applyBorder="1" applyAlignment="1">
      <alignment horizontal="center" vertical="center"/>
    </xf>
    <xf numFmtId="164" fontId="3" fillId="0" borderId="6" xfId="0" applyNumberFormat="1" applyFont="1" applyBorder="1" applyAlignment="1">
      <alignment horizontal="center" vertical="center"/>
    </xf>
    <xf numFmtId="164" fontId="4" fillId="0" borderId="9" xfId="0" applyNumberFormat="1" applyFont="1" applyBorder="1" applyAlignment="1">
      <alignment horizontal="center" vertical="center"/>
    </xf>
    <xf numFmtId="164" fontId="4" fillId="0" borderId="6" xfId="0" applyNumberFormat="1" applyFont="1" applyBorder="1" applyAlignment="1">
      <alignment horizontal="center" vertical="center"/>
    </xf>
    <xf numFmtId="164" fontId="3" fillId="0" borderId="0" xfId="0" applyNumberFormat="1" applyFont="1" applyAlignment="1">
      <alignment horizontal="center" vertical="center"/>
    </xf>
    <xf numFmtId="164" fontId="4" fillId="0" borderId="8" xfId="0" applyNumberFormat="1" applyFont="1" applyBorder="1" applyAlignment="1">
      <alignment horizontal="center" vertical="center"/>
    </xf>
    <xf numFmtId="164" fontId="4" fillId="0" borderId="0" xfId="0" applyNumberFormat="1" applyFont="1" applyAlignment="1">
      <alignment horizontal="center" vertical="center"/>
    </xf>
    <xf numFmtId="165" fontId="4" fillId="2" borderId="9" xfId="0" applyNumberFormat="1" applyFont="1" applyFill="1" applyBorder="1" applyAlignment="1">
      <alignment horizontal="center" vertical="center"/>
    </xf>
    <xf numFmtId="0" fontId="6" fillId="0" borderId="7" xfId="6" applyFont="1" applyBorder="1"/>
    <xf numFmtId="3" fontId="6" fillId="0" borderId="7" xfId="6" applyNumberFormat="1" applyFont="1" applyBorder="1" applyAlignment="1">
      <alignment vertical="center"/>
    </xf>
    <xf numFmtId="165" fontId="6" fillId="0" borderId="9" xfId="6" applyNumberFormat="1" applyFont="1" applyBorder="1" applyAlignment="1">
      <alignment horizontal="center" vertical="center"/>
    </xf>
    <xf numFmtId="3" fontId="6" fillId="2" borderId="8" xfId="6" applyNumberFormat="1" applyFont="1" applyFill="1" applyBorder="1" applyAlignment="1">
      <alignment vertical="center"/>
    </xf>
    <xf numFmtId="165" fontId="6" fillId="2" borderId="9" xfId="6" applyNumberFormat="1" applyFont="1" applyFill="1" applyBorder="1" applyAlignment="1">
      <alignment horizontal="center" vertical="center"/>
    </xf>
    <xf numFmtId="3" fontId="6" fillId="0" borderId="8" xfId="6" applyNumberFormat="1" applyFont="1" applyBorder="1" applyAlignment="1">
      <alignment vertical="center"/>
    </xf>
    <xf numFmtId="165" fontId="6" fillId="0" borderId="8" xfId="6" applyNumberFormat="1" applyFont="1" applyBorder="1" applyAlignment="1">
      <alignment horizontal="center" vertical="center"/>
    </xf>
    <xf numFmtId="3" fontId="2" fillId="2" borderId="10" xfId="4" applyNumberFormat="1" applyFont="1" applyFill="1" applyBorder="1"/>
    <xf numFmtId="3" fontId="2" fillId="2" borderId="11" xfId="4" applyNumberFormat="1" applyFont="1" applyFill="1" applyBorder="1"/>
    <xf numFmtId="0" fontId="8" fillId="2" borderId="0" xfId="0" applyFont="1" applyFill="1" applyAlignment="1">
      <alignment horizontal="left" wrapText="1"/>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3" fontId="3" fillId="0" borderId="1" xfId="0" applyNumberFormat="1" applyFont="1" applyBorder="1" applyAlignment="1">
      <alignment horizontal="right" vertical="center"/>
    </xf>
    <xf numFmtId="3" fontId="8" fillId="2" borderId="5" xfId="0" applyNumberFormat="1" applyFont="1" applyFill="1" applyBorder="1" applyAlignment="1">
      <alignment horizontal="right" vertical="center" wrapText="1"/>
    </xf>
    <xf numFmtId="3" fontId="6" fillId="2" borderId="5" xfId="0" applyNumberFormat="1" applyFont="1" applyFill="1" applyBorder="1" applyAlignment="1">
      <alignment horizontal="right" vertical="center" wrapText="1"/>
    </xf>
    <xf numFmtId="3" fontId="6" fillId="2" borderId="7" xfId="0" applyNumberFormat="1" applyFont="1" applyFill="1" applyBorder="1" applyAlignment="1">
      <alignment horizontal="right" vertical="center" wrapText="1"/>
    </xf>
    <xf numFmtId="165" fontId="8" fillId="2" borderId="4" xfId="0" applyNumberFormat="1" applyFont="1" applyFill="1" applyBorder="1" applyAlignment="1">
      <alignment horizontal="center" vertical="center" wrapText="1"/>
    </xf>
    <xf numFmtId="165" fontId="8" fillId="2" borderId="6" xfId="0" applyNumberFormat="1" applyFont="1" applyFill="1" applyBorder="1" applyAlignment="1">
      <alignment horizontal="center" vertical="center" wrapText="1"/>
    </xf>
    <xf numFmtId="165" fontId="6" fillId="2" borderId="6" xfId="0" applyNumberFormat="1" applyFont="1" applyFill="1" applyBorder="1" applyAlignment="1">
      <alignment horizontal="center" vertical="center" wrapText="1"/>
    </xf>
    <xf numFmtId="165" fontId="6" fillId="2" borderId="9"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xf>
    <xf numFmtId="165" fontId="6" fillId="0" borderId="0" xfId="1" applyNumberFormat="1" applyFont="1" applyProtection="1">
      <alignment vertical="top"/>
      <protection locked="0"/>
    </xf>
    <xf numFmtId="165" fontId="6" fillId="0" borderId="0" xfId="1" applyNumberFormat="1" applyFont="1">
      <alignment vertical="top"/>
    </xf>
    <xf numFmtId="0" fontId="8" fillId="0" borderId="0" xfId="1" applyFont="1">
      <alignment vertical="top"/>
    </xf>
    <xf numFmtId="165" fontId="8" fillId="0" borderId="0" xfId="1" applyNumberFormat="1" applyFont="1" applyProtection="1">
      <alignment vertical="top"/>
      <protection locked="0"/>
    </xf>
    <xf numFmtId="165" fontId="8" fillId="0" borderId="28" xfId="1" applyNumberFormat="1" applyFont="1" applyBorder="1" applyProtection="1">
      <alignment vertical="top"/>
      <protection locked="0"/>
    </xf>
    <xf numFmtId="165" fontId="8" fillId="0" borderId="29" xfId="1" applyNumberFormat="1" applyFont="1" applyBorder="1" applyProtection="1">
      <alignment vertical="top"/>
      <protection locked="0"/>
    </xf>
    <xf numFmtId="165" fontId="6" fillId="0" borderId="30" xfId="1" applyNumberFormat="1" applyFont="1" applyBorder="1" applyProtection="1">
      <alignment vertical="top"/>
      <protection locked="0"/>
    </xf>
    <xf numFmtId="165" fontId="6" fillId="0" borderId="29" xfId="1" applyNumberFormat="1" applyFont="1" applyBorder="1" applyProtection="1">
      <alignment vertical="top"/>
      <protection locked="0"/>
    </xf>
    <xf numFmtId="165" fontId="8" fillId="0" borderId="28" xfId="1" applyNumberFormat="1" applyFont="1" applyBorder="1">
      <alignment vertical="top"/>
    </xf>
    <xf numFmtId="165" fontId="8" fillId="0" borderId="29" xfId="1" applyNumberFormat="1" applyFont="1" applyBorder="1">
      <alignment vertical="top"/>
    </xf>
    <xf numFmtId="165" fontId="6" fillId="0" borderId="28" xfId="1" applyNumberFormat="1" applyFont="1" applyBorder="1" applyProtection="1">
      <alignment vertical="top"/>
      <protection locked="0"/>
    </xf>
    <xf numFmtId="187" fontId="8" fillId="0" borderId="31" xfId="1" applyNumberFormat="1" applyFont="1" applyBorder="1">
      <alignment vertical="top"/>
    </xf>
    <xf numFmtId="3" fontId="5" fillId="0" borderId="0" xfId="1" applyNumberFormat="1" applyFont="1">
      <alignment vertical="top"/>
    </xf>
    <xf numFmtId="3" fontId="5" fillId="0" borderId="30" xfId="1" applyNumberFormat="1" applyFont="1" applyBorder="1">
      <alignment vertical="top"/>
    </xf>
    <xf numFmtId="3" fontId="5" fillId="0" borderId="29" xfId="1" applyNumberFormat="1" applyFont="1" applyBorder="1">
      <alignment vertical="top"/>
    </xf>
    <xf numFmtId="3" fontId="5" fillId="0" borderId="28" xfId="1" applyNumberFormat="1" applyFont="1" applyBorder="1">
      <alignment vertical="top"/>
    </xf>
    <xf numFmtId="189" fontId="6" fillId="2" borderId="0" xfId="0" applyNumberFormat="1" applyFont="1" applyFill="1"/>
    <xf numFmtId="164" fontId="8" fillId="2" borderId="4" xfId="0" applyNumberFormat="1" applyFont="1" applyFill="1" applyBorder="1" applyAlignment="1">
      <alignment horizontal="center" vertical="center" wrapText="1"/>
    </xf>
    <xf numFmtId="164" fontId="8" fillId="2" borderId="6" xfId="0" applyNumberFormat="1" applyFont="1" applyFill="1" applyBorder="1" applyAlignment="1">
      <alignment horizontal="center" vertical="center" wrapText="1"/>
    </xf>
    <xf numFmtId="164" fontId="8" fillId="0" borderId="6" xfId="0" applyNumberFormat="1" applyFont="1" applyBorder="1" applyAlignment="1">
      <alignment horizontal="center" vertical="center" wrapText="1"/>
    </xf>
    <xf numFmtId="164" fontId="6" fillId="2" borderId="6" xfId="0" applyNumberFormat="1" applyFont="1" applyFill="1" applyBorder="1" applyAlignment="1">
      <alignment horizontal="center" vertical="center" wrapText="1"/>
    </xf>
    <xf numFmtId="164" fontId="6" fillId="2" borderId="9" xfId="0" applyNumberFormat="1" applyFont="1" applyFill="1" applyBorder="1" applyAlignment="1">
      <alignment horizontal="center" vertical="center" wrapText="1"/>
    </xf>
    <xf numFmtId="3" fontId="2" fillId="0" borderId="11" xfId="2" applyNumberFormat="1" applyFont="1" applyBorder="1"/>
    <xf numFmtId="165" fontId="3" fillId="2" borderId="11" xfId="2" applyNumberFormat="1" applyFont="1" applyFill="1" applyBorder="1" applyAlignment="1">
      <alignment horizontal="center" vertical="center"/>
    </xf>
    <xf numFmtId="165" fontId="3" fillId="5" borderId="0" xfId="2" applyNumberFormat="1" applyFont="1" applyFill="1" applyBorder="1" applyAlignment="1">
      <alignment horizontal="center" vertical="center"/>
    </xf>
    <xf numFmtId="165" fontId="3" fillId="5" borderId="11" xfId="2" applyNumberFormat="1" applyFont="1" applyFill="1" applyBorder="1" applyAlignment="1">
      <alignment horizontal="center" vertical="center"/>
    </xf>
    <xf numFmtId="165" fontId="3" fillId="5" borderId="6" xfId="2" applyNumberFormat="1" applyFont="1" applyFill="1" applyBorder="1" applyAlignment="1">
      <alignment horizontal="center" vertical="center"/>
    </xf>
    <xf numFmtId="165" fontId="8" fillId="5" borderId="7" xfId="2" applyNumberFormat="1" applyFont="1" applyFill="1" applyBorder="1" applyAlignment="1">
      <alignment horizontal="center" vertical="center"/>
    </xf>
    <xf numFmtId="165" fontId="8" fillId="5" borderId="12" xfId="2" applyNumberFormat="1" applyFont="1" applyFill="1" applyBorder="1" applyAlignment="1">
      <alignment horizontal="center" vertical="center"/>
    </xf>
    <xf numFmtId="165" fontId="8" fillId="5" borderId="11" xfId="2" applyNumberFormat="1" applyFont="1" applyFill="1" applyBorder="1" applyAlignment="1">
      <alignment horizontal="center" vertical="center"/>
    </xf>
    <xf numFmtId="0" fontId="35" fillId="2" borderId="0" xfId="0" applyFont="1" applyFill="1"/>
    <xf numFmtId="0" fontId="10" fillId="2" borderId="0" xfId="0" applyFont="1" applyFill="1"/>
    <xf numFmtId="0" fontId="36" fillId="2" borderId="0" xfId="0" applyFont="1" applyFill="1"/>
    <xf numFmtId="0" fontId="37" fillId="2" borderId="0" xfId="0" applyFont="1" applyFill="1"/>
    <xf numFmtId="37" fontId="2" fillId="2" borderId="0" xfId="0" applyNumberFormat="1" applyFont="1" applyFill="1"/>
    <xf numFmtId="37" fontId="10" fillId="2" borderId="0" xfId="0" applyNumberFormat="1" applyFont="1" applyFill="1"/>
    <xf numFmtId="186" fontId="5" fillId="2" borderId="0" xfId="0" applyNumberFormat="1" applyFont="1" applyFill="1"/>
    <xf numFmtId="37" fontId="6" fillId="2" borderId="0" xfId="0" applyNumberFormat="1" applyFont="1" applyFill="1"/>
    <xf numFmtId="37" fontId="37" fillId="2" borderId="0" xfId="0" applyNumberFormat="1" applyFont="1" applyFill="1"/>
    <xf numFmtId="0" fontId="6" fillId="2" borderId="12" xfId="0" applyFont="1" applyFill="1" applyBorder="1" applyAlignment="1">
      <alignment horizontal="center" vertical="center"/>
    </xf>
    <xf numFmtId="0" fontId="8" fillId="2" borderId="0" xfId="0" quotePrefix="1" applyFont="1" applyFill="1" applyAlignment="1">
      <alignment horizontal="left"/>
    </xf>
    <xf numFmtId="0" fontId="15" fillId="2" borderId="5" xfId="0" applyFont="1" applyFill="1" applyBorder="1" applyAlignment="1">
      <alignment vertical="center"/>
    </xf>
    <xf numFmtId="3" fontId="16" fillId="2" borderId="11" xfId="2" applyNumberFormat="1" applyFont="1" applyFill="1" applyBorder="1" applyAlignment="1">
      <alignment vertical="center" wrapText="1"/>
    </xf>
    <xf numFmtId="3" fontId="16" fillId="2" borderId="0" xfId="2" applyNumberFormat="1" applyFont="1" applyFill="1" applyBorder="1" applyAlignment="1">
      <alignment vertical="center" wrapText="1"/>
    </xf>
    <xf numFmtId="164" fontId="16" fillId="2" borderId="0" xfId="2" applyNumberFormat="1" applyFont="1" applyFill="1" applyAlignment="1">
      <alignment horizontal="center" vertical="center" wrapText="1"/>
    </xf>
    <xf numFmtId="164" fontId="16" fillId="2" borderId="11" xfId="2" applyNumberFormat="1" applyFont="1" applyFill="1" applyBorder="1" applyAlignment="1">
      <alignment horizontal="center" vertical="center" wrapText="1"/>
    </xf>
    <xf numFmtId="3" fontId="8" fillId="2" borderId="10" xfId="0" applyNumberFormat="1" applyFont="1" applyFill="1" applyBorder="1" applyAlignment="1">
      <alignment horizontal="center" vertical="center" wrapText="1"/>
    </xf>
    <xf numFmtId="3" fontId="8" fillId="2" borderId="4" xfId="0" applyNumberFormat="1" applyFont="1" applyFill="1" applyBorder="1" applyAlignment="1">
      <alignment horizontal="center" vertical="center" wrapText="1"/>
    </xf>
    <xf numFmtId="0" fontId="2" fillId="2" borderId="0" xfId="0" applyFont="1" applyFill="1" applyAlignment="1">
      <alignment wrapText="1"/>
    </xf>
    <xf numFmtId="0" fontId="10" fillId="2" borderId="5" xfId="0" applyFont="1" applyFill="1" applyBorder="1" applyAlignment="1">
      <alignment horizontal="left" vertical="center" indent="2"/>
    </xf>
    <xf numFmtId="3" fontId="29" fillId="2" borderId="11" xfId="0" applyNumberFormat="1" applyFont="1" applyFill="1" applyBorder="1" applyAlignment="1">
      <alignment horizontal="right"/>
    </xf>
    <xf numFmtId="0" fontId="29" fillId="2" borderId="5" xfId="0" applyFont="1" applyFill="1" applyBorder="1" applyAlignment="1">
      <alignment horizontal="left" vertical="center" wrapText="1"/>
    </xf>
    <xf numFmtId="0" fontId="4" fillId="0" borderId="13" xfId="0" applyFont="1" applyBorder="1" applyAlignment="1">
      <alignment vertical="center"/>
    </xf>
    <xf numFmtId="0" fontId="4" fillId="0" borderId="13" xfId="0" applyFont="1" applyBorder="1" applyAlignment="1">
      <alignment horizontal="right" vertical="center"/>
    </xf>
    <xf numFmtId="0" fontId="4" fillId="0" borderId="14" xfId="0" applyFont="1" applyBorder="1" applyAlignment="1">
      <alignment horizontal="right" vertical="center"/>
    </xf>
    <xf numFmtId="0" fontId="4" fillId="0" borderId="15" xfId="0" applyFont="1" applyBorder="1" applyAlignment="1">
      <alignment horizontal="right" vertical="center"/>
    </xf>
    <xf numFmtId="164" fontId="4" fillId="0" borderId="14"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2" fillId="2" borderId="2" xfId="0" applyFont="1" applyFill="1" applyBorder="1" applyAlignment="1">
      <alignment horizontal="left" vertical="center" wrapText="1"/>
    </xf>
    <xf numFmtId="3" fontId="8" fillId="2" borderId="10" xfId="2" applyNumberFormat="1" applyFont="1" applyFill="1" applyBorder="1" applyAlignment="1">
      <alignment horizontal="center" vertical="center" wrapText="1"/>
    </xf>
    <xf numFmtId="0" fontId="2" fillId="2" borderId="5" xfId="0" applyFont="1" applyFill="1" applyBorder="1" applyAlignment="1">
      <alignment horizontal="left" vertical="center" wrapText="1"/>
    </xf>
    <xf numFmtId="3" fontId="8" fillId="2" borderId="12" xfId="2" applyNumberFormat="1" applyFont="1" applyFill="1" applyBorder="1" applyAlignment="1">
      <alignment horizontal="center" vertical="center" wrapText="1"/>
    </xf>
    <xf numFmtId="3" fontId="8" fillId="2" borderId="11" xfId="2" applyNumberFormat="1" applyFont="1" applyFill="1" applyBorder="1" applyAlignment="1">
      <alignment horizontal="center" vertical="center" wrapText="1"/>
    </xf>
    <xf numFmtId="0" fontId="2" fillId="2" borderId="7"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2" borderId="1" xfId="0" applyFont="1" applyFill="1" applyBorder="1" applyAlignment="1">
      <alignment horizontal="left" vertical="center" wrapText="1"/>
    </xf>
    <xf numFmtId="10" fontId="8" fillId="2" borderId="1" xfId="0" applyNumberFormat="1" applyFont="1" applyFill="1" applyBorder="1" applyAlignment="1">
      <alignment horizontal="center" vertical="center" wrapText="1"/>
    </xf>
    <xf numFmtId="168" fontId="8" fillId="2" borderId="1" xfId="0" applyNumberFormat="1" applyFont="1" applyFill="1" applyBorder="1" applyAlignment="1">
      <alignment horizontal="center" vertical="center" wrapText="1"/>
    </xf>
    <xf numFmtId="0" fontId="8" fillId="2" borderId="13" xfId="0" applyFont="1" applyFill="1" applyBorder="1" applyAlignment="1">
      <alignment vertical="center" wrapText="1"/>
    </xf>
    <xf numFmtId="164" fontId="6" fillId="2" borderId="10" xfId="0" applyNumberFormat="1" applyFont="1" applyFill="1" applyBorder="1" applyAlignment="1">
      <alignment horizontal="center" vertical="center" wrapText="1"/>
    </xf>
    <xf numFmtId="164" fontId="6" fillId="2" borderId="11" xfId="0" applyNumberFormat="1" applyFont="1" applyFill="1" applyBorder="1" applyAlignment="1">
      <alignment horizontal="center" vertical="center" wrapText="1"/>
    </xf>
    <xf numFmtId="164" fontId="8" fillId="2" borderId="11" xfId="0" applyNumberFormat="1" applyFont="1" applyFill="1" applyBorder="1" applyAlignment="1">
      <alignment horizontal="center" vertical="center" wrapText="1"/>
    </xf>
    <xf numFmtId="3" fontId="8" fillId="2" borderId="5" xfId="0" applyNumberFormat="1" applyFont="1" applyFill="1" applyBorder="1" applyAlignment="1">
      <alignment horizontal="right" vertical="center"/>
    </xf>
    <xf numFmtId="3" fontId="6" fillId="2" borderId="5" xfId="0" applyNumberFormat="1" applyFont="1" applyFill="1" applyBorder="1" applyAlignment="1">
      <alignment horizontal="right" vertical="center"/>
    </xf>
    <xf numFmtId="3" fontId="6" fillId="2" borderId="7" xfId="0" applyNumberFormat="1" applyFont="1" applyFill="1" applyBorder="1" applyAlignment="1">
      <alignment horizontal="right" vertical="center"/>
    </xf>
    <xf numFmtId="164" fontId="6" fillId="2" borderId="12" xfId="0" applyNumberFormat="1" applyFont="1" applyFill="1" applyBorder="1" applyAlignment="1">
      <alignment horizontal="center" vertical="center" wrapText="1"/>
    </xf>
    <xf numFmtId="168" fontId="2" fillId="2" borderId="1" xfId="3" applyNumberFormat="1" applyFont="1" applyFill="1" applyBorder="1" applyAlignment="1">
      <alignment horizontal="center" vertical="center"/>
    </xf>
    <xf numFmtId="0" fontId="2" fillId="2" borderId="7" xfId="0" applyFont="1" applyFill="1" applyBorder="1" applyAlignment="1">
      <alignment vertical="center"/>
    </xf>
    <xf numFmtId="0" fontId="8"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5" fillId="3" borderId="0" xfId="0" applyFont="1" applyFill="1"/>
    <xf numFmtId="0" fontId="8" fillId="2" borderId="0" xfId="0" applyFont="1" applyFill="1" applyAlignment="1">
      <alignment horizontal="center" vertical="center"/>
    </xf>
    <xf numFmtId="183" fontId="8" fillId="2" borderId="6" xfId="2" applyNumberFormat="1" applyFont="1" applyFill="1" applyBorder="1" applyAlignment="1">
      <alignment horizontal="center" vertical="center" wrapText="1"/>
    </xf>
    <xf numFmtId="183" fontId="6" fillId="2" borderId="6" xfId="2" applyNumberFormat="1" applyFont="1" applyFill="1" applyBorder="1" applyAlignment="1">
      <alignment horizontal="center" vertical="center" wrapText="1"/>
    </xf>
    <xf numFmtId="183" fontId="6" fillId="2" borderId="9" xfId="2" applyNumberFormat="1" applyFont="1" applyFill="1" applyBorder="1" applyAlignment="1">
      <alignment horizontal="center" vertical="center" wrapText="1"/>
    </xf>
    <xf numFmtId="3" fontId="11" fillId="0" borderId="32" xfId="0" applyNumberFormat="1" applyFont="1" applyBorder="1" applyAlignment="1">
      <alignment horizontal="right" wrapText="1"/>
    </xf>
    <xf numFmtId="3" fontId="12" fillId="0" borderId="32" xfId="0" applyNumberFormat="1" applyFont="1" applyBorder="1" applyAlignment="1">
      <alignment horizontal="right" wrapText="1"/>
    </xf>
    <xf numFmtId="3" fontId="12" fillId="0" borderId="33" xfId="0" applyNumberFormat="1" applyFont="1" applyBorder="1" applyAlignment="1">
      <alignment horizontal="right" wrapText="1"/>
    </xf>
    <xf numFmtId="3" fontId="12" fillId="0" borderId="34" xfId="0" applyNumberFormat="1" applyFont="1" applyBorder="1" applyAlignment="1">
      <alignment horizontal="right" wrapText="1"/>
    </xf>
    <xf numFmtId="3" fontId="11" fillId="0" borderId="35" xfId="0" applyNumberFormat="1" applyFont="1" applyBorder="1" applyAlignment="1">
      <alignment horizontal="right" wrapText="1"/>
    </xf>
    <xf numFmtId="3" fontId="12" fillId="0" borderId="35" xfId="0" applyNumberFormat="1" applyFont="1" applyBorder="1" applyAlignment="1">
      <alignment horizontal="right" wrapText="1"/>
    </xf>
    <xf numFmtId="3" fontId="11" fillId="0" borderId="36" xfId="0" applyNumberFormat="1" applyFont="1" applyBorder="1" applyAlignment="1">
      <alignment horizontal="right" wrapText="1"/>
    </xf>
    <xf numFmtId="165" fontId="8" fillId="2" borderId="12" xfId="0" applyNumberFormat="1" applyFont="1" applyFill="1" applyBorder="1" applyAlignment="1">
      <alignment horizontal="center" vertical="center" wrapText="1"/>
    </xf>
    <xf numFmtId="3" fontId="6" fillId="2" borderId="2" xfId="0" applyNumberFormat="1" applyFont="1" applyFill="1" applyBorder="1" applyAlignment="1">
      <alignment horizontal="right" vertical="center"/>
    </xf>
    <xf numFmtId="3" fontId="10" fillId="2" borderId="5" xfId="0" applyNumberFormat="1" applyFont="1" applyFill="1" applyBorder="1" applyAlignment="1">
      <alignment horizontal="right" vertical="center"/>
    </xf>
    <xf numFmtId="3" fontId="8" fillId="2" borderId="7" xfId="0" applyNumberFormat="1" applyFont="1" applyFill="1" applyBorder="1" applyAlignment="1">
      <alignment horizontal="right" vertical="center"/>
    </xf>
    <xf numFmtId="3" fontId="16" fillId="2" borderId="11" xfId="0" applyNumberFormat="1" applyFont="1" applyFill="1" applyBorder="1" applyAlignment="1">
      <alignment horizontal="right"/>
    </xf>
    <xf numFmtId="3" fontId="8" fillId="2" borderId="5" xfId="6" applyNumberFormat="1" applyFont="1" applyFill="1" applyBorder="1" applyAlignment="1">
      <alignment vertical="center"/>
    </xf>
    <xf numFmtId="3" fontId="6" fillId="2" borderId="7" xfId="6" applyNumberFormat="1" applyFont="1" applyFill="1" applyBorder="1" applyAlignment="1">
      <alignment vertical="center"/>
    </xf>
    <xf numFmtId="0" fontId="3" fillId="5" borderId="37" xfId="0" applyFont="1" applyFill="1" applyBorder="1" applyAlignment="1">
      <alignment vertical="center"/>
    </xf>
    <xf numFmtId="1" fontId="8" fillId="2" borderId="11" xfId="0" applyNumberFormat="1" applyFont="1" applyFill="1" applyBorder="1" applyAlignment="1">
      <alignment horizontal="center" vertical="center"/>
    </xf>
    <xf numFmtId="0" fontId="3" fillId="0" borderId="1" xfId="0" applyFont="1" applyBorder="1" applyAlignment="1">
      <alignment horizontal="right" vertical="center"/>
    </xf>
    <xf numFmtId="168" fontId="8" fillId="2" borderId="12" xfId="3" applyNumberFormat="1" applyFont="1" applyFill="1" applyBorder="1" applyAlignment="1">
      <alignment horizontal="center" vertical="center" wrapText="1"/>
    </xf>
    <xf numFmtId="164" fontId="8" fillId="2" borderId="10" xfId="0" applyNumberFormat="1" applyFont="1" applyFill="1" applyBorder="1" applyAlignment="1">
      <alignment horizontal="center" vertical="center" wrapText="1"/>
    </xf>
    <xf numFmtId="164" fontId="8" fillId="2" borderId="1" xfId="0" applyNumberFormat="1" applyFont="1" applyFill="1" applyBorder="1" applyAlignment="1">
      <alignment horizontal="center" vertical="center" wrapText="1"/>
    </xf>
    <xf numFmtId="164" fontId="40" fillId="2" borderId="11" xfId="0" applyNumberFormat="1" applyFont="1" applyFill="1" applyBorder="1" applyAlignment="1">
      <alignment horizontal="center" vertical="center" wrapText="1"/>
    </xf>
    <xf numFmtId="0" fontId="8" fillId="2" borderId="2" xfId="0" applyFont="1" applyFill="1" applyBorder="1"/>
    <xf numFmtId="0" fontId="6" fillId="2" borderId="10" xfId="0" applyFont="1" applyFill="1" applyBorder="1" applyAlignment="1">
      <alignment horizontal="center" vertical="center"/>
    </xf>
    <xf numFmtId="0" fontId="8" fillId="2" borderId="10" xfId="0" applyFont="1" applyFill="1" applyBorder="1"/>
    <xf numFmtId="190" fontId="2" fillId="2" borderId="0" xfId="2" applyNumberFormat="1" applyFont="1" applyFill="1"/>
    <xf numFmtId="3" fontId="29" fillId="2" borderId="34" xfId="0" applyNumberFormat="1" applyFont="1" applyFill="1" applyBorder="1" applyAlignment="1">
      <alignment horizontal="right" wrapText="1"/>
    </xf>
    <xf numFmtId="190" fontId="2" fillId="2" borderId="0" xfId="0" applyNumberFormat="1" applyFont="1" applyFill="1"/>
    <xf numFmtId="0" fontId="1" fillId="2" borderId="7" xfId="0" applyFont="1" applyFill="1" applyBorder="1" applyAlignment="1">
      <alignment horizontal="center"/>
    </xf>
    <xf numFmtId="0" fontId="1" fillId="2" borderId="9" xfId="0" applyFont="1" applyFill="1" applyBorder="1" applyAlignment="1">
      <alignment horizontal="center"/>
    </xf>
    <xf numFmtId="0" fontId="5" fillId="0" borderId="0" xfId="0" applyFont="1" applyAlignment="1">
      <alignment horizontal="center"/>
    </xf>
    <xf numFmtId="0" fontId="4" fillId="2" borderId="12" xfId="0" applyFont="1" applyFill="1" applyBorder="1" applyAlignment="1">
      <alignment horizontal="center" vertical="center" wrapText="1"/>
    </xf>
    <xf numFmtId="0" fontId="2" fillId="2" borderId="5" xfId="0" applyFont="1" applyFill="1" applyBorder="1" applyAlignment="1">
      <alignment vertical="center"/>
    </xf>
    <xf numFmtId="165" fontId="3" fillId="2" borderId="12" xfId="2" applyNumberFormat="1" applyFont="1" applyFill="1" applyBorder="1" applyAlignment="1">
      <alignment horizontal="center" vertical="center"/>
    </xf>
    <xf numFmtId="183" fontId="2" fillId="0" borderId="5" xfId="2" applyNumberFormat="1" applyFont="1" applyBorder="1" applyAlignment="1">
      <alignment horizontal="center" vertical="center" wrapText="1"/>
    </xf>
    <xf numFmtId="183" fontId="2" fillId="0" borderId="11" xfId="2" applyNumberFormat="1" applyFont="1" applyBorder="1" applyAlignment="1">
      <alignment horizontal="center" vertical="center" wrapText="1"/>
    </xf>
    <xf numFmtId="164" fontId="8" fillId="2" borderId="12" xfId="2" applyNumberFormat="1" applyFont="1" applyFill="1" applyBorder="1" applyAlignment="1">
      <alignment horizontal="center" vertical="center"/>
    </xf>
    <xf numFmtId="164" fontId="8" fillId="2" borderId="8" xfId="2" applyNumberFormat="1" applyFont="1" applyFill="1" applyBorder="1" applyAlignment="1">
      <alignment horizontal="center" vertical="center"/>
    </xf>
    <xf numFmtId="169" fontId="8" fillId="0" borderId="5" xfId="2" applyNumberFormat="1" applyFont="1" applyFill="1" applyBorder="1" applyAlignment="1">
      <alignment vertical="center"/>
    </xf>
    <xf numFmtId="169" fontId="6" fillId="0" borderId="13" xfId="2" applyNumberFormat="1" applyFont="1" applyFill="1" applyBorder="1" applyAlignment="1">
      <alignment vertical="center"/>
    </xf>
    <xf numFmtId="169" fontId="8" fillId="0" borderId="0" xfId="2" applyNumberFormat="1" applyFont="1" applyFill="1" applyBorder="1" applyAlignment="1">
      <alignment vertical="center"/>
    </xf>
    <xf numFmtId="169" fontId="6" fillId="0" borderId="15" xfId="2" applyNumberFormat="1" applyFont="1" applyFill="1" applyBorder="1" applyAlignment="1">
      <alignment vertical="center"/>
    </xf>
    <xf numFmtId="165" fontId="1" fillId="0" borderId="5" xfId="0" applyNumberFormat="1" applyFont="1" applyBorder="1" applyAlignment="1">
      <alignment horizontal="center" vertical="center" wrapText="1"/>
    </xf>
    <xf numFmtId="165" fontId="1" fillId="0" borderId="5" xfId="0" applyNumberFormat="1" applyFont="1" applyBorder="1" applyAlignment="1">
      <alignment horizontal="center" vertical="center"/>
    </xf>
    <xf numFmtId="165" fontId="1" fillId="0" borderId="11" xfId="0" applyNumberFormat="1" applyFont="1" applyBorder="1" applyAlignment="1">
      <alignment horizontal="center" vertical="center"/>
    </xf>
    <xf numFmtId="165" fontId="2" fillId="0" borderId="5" xfId="2" applyNumberFormat="1" applyFont="1" applyBorder="1" applyAlignment="1">
      <alignment horizontal="center" vertical="center" wrapText="1"/>
    </xf>
    <xf numFmtId="165" fontId="2" fillId="0" borderId="11" xfId="2" applyNumberFormat="1" applyFont="1" applyBorder="1" applyAlignment="1">
      <alignment horizontal="center" vertical="center" wrapText="1"/>
    </xf>
    <xf numFmtId="165" fontId="3" fillId="0" borderId="12" xfId="2" applyNumberFormat="1" applyFont="1" applyBorder="1" applyAlignment="1">
      <alignment horizontal="center" vertical="center" wrapText="1"/>
    </xf>
    <xf numFmtId="165" fontId="3" fillId="0" borderId="7" xfId="2" applyNumberFormat="1" applyFont="1" applyBorder="1" applyAlignment="1">
      <alignment horizontal="center" vertical="center" wrapText="1"/>
    </xf>
    <xf numFmtId="191" fontId="2" fillId="0" borderId="0" xfId="0" applyNumberFormat="1" applyFont="1"/>
    <xf numFmtId="3" fontId="5" fillId="0" borderId="0" xfId="0" applyNumberFormat="1" applyFont="1"/>
    <xf numFmtId="164" fontId="2" fillId="2" borderId="6" xfId="0" applyNumberFormat="1" applyFont="1" applyFill="1" applyBorder="1" applyAlignment="1">
      <alignment horizontal="center"/>
    </xf>
    <xf numFmtId="164" fontId="2" fillId="2" borderId="9" xfId="0" applyNumberFormat="1" applyFont="1" applyFill="1" applyBorder="1" applyAlignment="1">
      <alignment horizontal="center"/>
    </xf>
    <xf numFmtId="164" fontId="2" fillId="2" borderId="8" xfId="0" applyNumberFormat="1" applyFont="1" applyFill="1" applyBorder="1" applyAlignment="1">
      <alignment horizontal="center"/>
    </xf>
    <xf numFmtId="0" fontId="2" fillId="2" borderId="8" xfId="0" applyFont="1" applyFill="1" applyBorder="1" applyAlignment="1">
      <alignment horizontal="center"/>
    </xf>
    <xf numFmtId="164" fontId="2" fillId="2" borderId="15" xfId="0" applyNumberFormat="1" applyFont="1" applyFill="1" applyBorder="1" applyAlignment="1">
      <alignment horizontal="center" vertical="center"/>
    </xf>
    <xf numFmtId="0" fontId="4" fillId="2" borderId="11" xfId="0" applyFont="1" applyFill="1" applyBorder="1" applyAlignment="1">
      <alignment horizontal="center" vertical="center" wrapText="1"/>
    </xf>
    <xf numFmtId="0" fontId="3" fillId="2" borderId="1" xfId="0" applyFont="1" applyFill="1" applyBorder="1" applyAlignment="1">
      <alignment horizontal="justify" vertical="center"/>
    </xf>
    <xf numFmtId="0" fontId="3" fillId="2" borderId="5" xfId="0" applyFont="1" applyFill="1" applyBorder="1" applyAlignment="1">
      <alignment horizontal="center" vertical="center" wrapText="1"/>
    </xf>
    <xf numFmtId="0" fontId="2" fillId="2" borderId="10" xfId="0" applyFont="1" applyFill="1" applyBorder="1" applyAlignment="1">
      <alignment vertical="center" wrapText="1"/>
    </xf>
    <xf numFmtId="0" fontId="2" fillId="2" borderId="12"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183" fontId="4" fillId="0" borderId="12" xfId="2" applyNumberFormat="1" applyFont="1" applyBorder="1" applyAlignment="1">
      <alignment horizontal="center" vertical="center" wrapText="1"/>
    </xf>
    <xf numFmtId="183" fontId="4" fillId="0" borderId="7" xfId="2" applyNumberFormat="1" applyFont="1" applyBorder="1" applyAlignment="1">
      <alignment horizontal="center" vertical="center" wrapText="1"/>
    </xf>
    <xf numFmtId="3" fontId="5" fillId="2" borderId="0" xfId="0" applyNumberFormat="1" applyFont="1" applyFill="1"/>
    <xf numFmtId="0" fontId="8" fillId="2" borderId="6" xfId="0" applyFont="1" applyFill="1" applyBorder="1" applyAlignment="1">
      <alignment horizontal="left" vertical="center" wrapText="1"/>
    </xf>
    <xf numFmtId="0" fontId="8" fillId="2" borderId="9" xfId="0" applyFont="1" applyFill="1" applyBorder="1" applyAlignment="1">
      <alignment horizontal="left" vertical="center" wrapText="1"/>
    </xf>
    <xf numFmtId="0" fontId="8" fillId="2" borderId="8" xfId="0" applyFont="1" applyFill="1" applyBorder="1" applyAlignment="1">
      <alignment horizontal="left" vertical="center" wrapText="1"/>
    </xf>
    <xf numFmtId="2" fontId="8" fillId="0" borderId="12" xfId="0" applyNumberFormat="1" applyFont="1" applyBorder="1" applyAlignment="1">
      <alignment horizontal="center" vertical="center" wrapText="1"/>
    </xf>
    <xf numFmtId="0" fontId="5" fillId="2" borderId="11" xfId="0" applyFont="1" applyFill="1" applyBorder="1" applyAlignment="1">
      <alignment horizontal="center" vertical="center" wrapText="1"/>
    </xf>
    <xf numFmtId="165" fontId="8" fillId="2" borderId="11" xfId="0" applyNumberFormat="1" applyFont="1" applyFill="1" applyBorder="1" applyAlignment="1">
      <alignment horizontal="center" vertical="center" wrapText="1"/>
    </xf>
    <xf numFmtId="4" fontId="8" fillId="2" borderId="12" xfId="0" applyNumberFormat="1" applyFont="1" applyFill="1" applyBorder="1" applyAlignment="1">
      <alignment horizontal="center" vertical="center" wrapText="1"/>
    </xf>
    <xf numFmtId="0" fontId="10" fillId="2" borderId="5" xfId="0" applyFont="1" applyFill="1" applyBorder="1"/>
    <xf numFmtId="3" fontId="8" fillId="0" borderId="0" xfId="6" applyNumberFormat="1" applyFont="1"/>
    <xf numFmtId="4" fontId="8" fillId="2" borderId="11" xfId="0" applyNumberFormat="1" applyFont="1" applyFill="1" applyBorder="1" applyAlignment="1">
      <alignment horizontal="center" vertical="center" wrapText="1"/>
    </xf>
    <xf numFmtId="4" fontId="8" fillId="2" borderId="6" xfId="0" applyNumberFormat="1" applyFont="1" applyFill="1" applyBorder="1" applyAlignment="1">
      <alignment horizontal="center" vertical="center" wrapText="1"/>
    </xf>
    <xf numFmtId="3" fontId="8" fillId="2" borderId="12" xfId="0" quotePrefix="1" applyNumberFormat="1" applyFont="1" applyFill="1" applyBorder="1" applyAlignment="1">
      <alignment horizontal="center" vertical="center" wrapText="1"/>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5" xfId="0" applyFont="1" applyFill="1" applyBorder="1" applyAlignment="1">
      <alignment horizontal="left" vertical="center" indent="1"/>
    </xf>
    <xf numFmtId="164" fontId="8" fillId="2" borderId="5" xfId="3" applyNumberFormat="1" applyFont="1" applyFill="1" applyBorder="1" applyAlignment="1">
      <alignment horizontal="center" vertical="center" wrapText="1"/>
    </xf>
    <xf numFmtId="164" fontId="3" fillId="2" borderId="6" xfId="0" applyNumberFormat="1" applyFont="1" applyFill="1" applyBorder="1" applyAlignment="1">
      <alignment horizontal="center" vertical="center" wrapText="1"/>
    </xf>
    <xf numFmtId="164" fontId="3" fillId="2" borderId="0" xfId="0" applyNumberFormat="1" applyFont="1" applyFill="1" applyAlignment="1">
      <alignment horizontal="center" vertical="center" wrapText="1"/>
    </xf>
    <xf numFmtId="164" fontId="3" fillId="2" borderId="0" xfId="0" quotePrefix="1" applyNumberFormat="1" applyFont="1" applyFill="1" applyAlignment="1">
      <alignment horizontal="center" vertical="center" wrapText="1"/>
    </xf>
    <xf numFmtId="2" fontId="2" fillId="2" borderId="5" xfId="0" applyNumberFormat="1" applyFont="1" applyFill="1" applyBorder="1" applyAlignment="1">
      <alignment horizontal="center" vertical="center" wrapText="1"/>
    </xf>
    <xf numFmtId="2" fontId="2" fillId="2" borderId="0" xfId="0" applyNumberFormat="1" applyFont="1" applyFill="1" applyAlignment="1">
      <alignment horizontal="center" vertical="center" wrapText="1"/>
    </xf>
    <xf numFmtId="2" fontId="3" fillId="2" borderId="5"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2" fontId="3" fillId="2" borderId="6" xfId="0" applyNumberFormat="1" applyFont="1" applyFill="1" applyBorder="1" applyAlignment="1">
      <alignment horizontal="center" vertical="center" wrapText="1"/>
    </xf>
    <xf numFmtId="0" fontId="3" fillId="2" borderId="7" xfId="0" quotePrefix="1" applyFont="1" applyFill="1" applyBorder="1" applyAlignment="1">
      <alignment horizontal="center" vertical="center" wrapText="1"/>
    </xf>
    <xf numFmtId="0" fontId="10" fillId="0" borderId="5" xfId="0" applyFont="1" applyBorder="1"/>
    <xf numFmtId="41" fontId="8" fillId="0" borderId="0" xfId="2" applyFont="1"/>
    <xf numFmtId="0" fontId="8" fillId="0" borderId="0" xfId="47" applyFont="1"/>
    <xf numFmtId="0" fontId="2" fillId="2" borderId="4" xfId="0" applyFont="1" applyFill="1" applyBorder="1" applyAlignment="1">
      <alignment horizontal="left" vertical="center" wrapText="1"/>
    </xf>
    <xf numFmtId="0" fontId="2" fillId="2" borderId="11" xfId="0" applyFont="1" applyFill="1" applyBorder="1" applyAlignment="1">
      <alignment vertical="center" wrapText="1"/>
    </xf>
    <xf numFmtId="0" fontId="2" fillId="2" borderId="9" xfId="0" applyFont="1" applyFill="1" applyBorder="1" applyAlignment="1">
      <alignment horizontal="left" vertical="center" wrapText="1"/>
    </xf>
    <xf numFmtId="0" fontId="3" fillId="5" borderId="10"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vertical="center" wrapText="1"/>
    </xf>
    <xf numFmtId="0" fontId="3" fillId="5" borderId="2" xfId="0" applyFont="1" applyFill="1" applyBorder="1" applyAlignment="1">
      <alignment horizontal="left" vertical="center" wrapText="1"/>
    </xf>
    <xf numFmtId="0" fontId="3" fillId="5" borderId="5" xfId="0" applyFont="1" applyFill="1" applyBorder="1" applyAlignment="1">
      <alignment horizontal="left" vertical="center" wrapText="1"/>
    </xf>
    <xf numFmtId="165" fontId="8" fillId="2" borderId="10" xfId="0" applyNumberFormat="1" applyFont="1" applyFill="1" applyBorder="1" applyAlignment="1">
      <alignment horizontal="center" vertical="center" wrapText="1"/>
    </xf>
    <xf numFmtId="0" fontId="3" fillId="5" borderId="7" xfId="0" applyFont="1" applyFill="1" applyBorder="1" applyAlignment="1">
      <alignment horizontal="left" vertical="center" wrapText="1"/>
    </xf>
    <xf numFmtId="0" fontId="8" fillId="2" borderId="12" xfId="0" applyFont="1" applyFill="1" applyBorder="1" applyAlignment="1">
      <alignment vertical="center" wrapText="1"/>
    </xf>
    <xf numFmtId="10" fontId="8" fillId="2" borderId="12" xfId="0" applyNumberFormat="1" applyFont="1" applyFill="1" applyBorder="1" applyAlignment="1">
      <alignment horizontal="center" vertical="center" wrapText="1"/>
    </xf>
    <xf numFmtId="0" fontId="2" fillId="0" borderId="1" xfId="0" applyFont="1" applyBorder="1" applyAlignment="1">
      <alignment vertical="center" wrapText="1"/>
    </xf>
    <xf numFmtId="0" fontId="3" fillId="5" borderId="1" xfId="0" applyFont="1" applyFill="1" applyBorder="1" applyAlignment="1">
      <alignment horizontal="left" vertical="center" wrapText="1"/>
    </xf>
    <xf numFmtId="0" fontId="2" fillId="2" borderId="14"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0" fontId="2" fillId="2" borderId="0" xfId="0" applyFont="1" applyFill="1" applyAlignment="1">
      <alignment vertical="center" wrapText="1"/>
    </xf>
    <xf numFmtId="1" fontId="11" fillId="2" borderId="15" xfId="88" applyNumberFormat="1" applyFont="1" applyFill="1" applyBorder="1" applyAlignment="1">
      <alignment horizontal="center" vertical="center"/>
    </xf>
    <xf numFmtId="1" fontId="11" fillId="2" borderId="14" xfId="88" applyNumberFormat="1" applyFont="1" applyFill="1" applyBorder="1" applyAlignment="1">
      <alignment horizontal="center" vertical="center"/>
    </xf>
    <xf numFmtId="164" fontId="12" fillId="2" borderId="6" xfId="88" applyNumberFormat="1" applyFont="1" applyFill="1" applyBorder="1" applyAlignment="1">
      <alignment horizontal="right"/>
    </xf>
    <xf numFmtId="3" fontId="41" fillId="2" borderId="6" xfId="88" applyNumberFormat="1" applyFont="1" applyFill="1" applyBorder="1" applyAlignment="1">
      <alignment horizontal="center"/>
    </xf>
    <xf numFmtId="165" fontId="41" fillId="2" borderId="6" xfId="88" applyNumberFormat="1" applyFont="1" applyFill="1" applyBorder="1" applyAlignment="1">
      <alignment horizontal="center"/>
    </xf>
    <xf numFmtId="164" fontId="12" fillId="2" borderId="3" xfId="88" applyNumberFormat="1" applyFont="1" applyFill="1" applyBorder="1" applyAlignment="1">
      <alignment horizontal="right"/>
    </xf>
    <xf numFmtId="164" fontId="12" fillId="2" borderId="4" xfId="88" applyNumberFormat="1" applyFont="1" applyFill="1" applyBorder="1" applyAlignment="1">
      <alignment horizontal="right"/>
    </xf>
    <xf numFmtId="165" fontId="41" fillId="2" borderId="8" xfId="88" applyNumberFormat="1" applyFont="1" applyFill="1" applyBorder="1" applyAlignment="1">
      <alignment horizontal="center"/>
    </xf>
    <xf numFmtId="165" fontId="41" fillId="2" borderId="9" xfId="88" applyNumberFormat="1" applyFont="1" applyFill="1" applyBorder="1" applyAlignment="1">
      <alignment horizontal="center"/>
    </xf>
    <xf numFmtId="0" fontId="2" fillId="2" borderId="0" xfId="0" applyFont="1" applyFill="1" applyAlignment="1">
      <alignment horizontal="justify" vertical="center" wrapText="1"/>
    </xf>
    <xf numFmtId="0" fontId="44" fillId="2" borderId="0" xfId="87" applyFont="1" applyFill="1"/>
    <xf numFmtId="171" fontId="11" fillId="2" borderId="11" xfId="2" applyNumberFormat="1" applyFont="1" applyFill="1" applyBorder="1" applyAlignment="1">
      <alignment vertical="center" wrapText="1"/>
    </xf>
    <xf numFmtId="171" fontId="12" fillId="2" borderId="11" xfId="2" applyNumberFormat="1" applyFont="1" applyFill="1" applyBorder="1" applyAlignment="1">
      <alignment vertical="center" wrapText="1"/>
    </xf>
    <xf numFmtId="171" fontId="11" fillId="2" borderId="5" xfId="0" applyNumberFormat="1" applyFont="1" applyFill="1" applyBorder="1" applyAlignment="1">
      <alignment vertical="center" wrapText="1"/>
    </xf>
    <xf numFmtId="171" fontId="11" fillId="2" borderId="12" xfId="0" applyNumberFormat="1" applyFont="1" applyFill="1" applyBorder="1" applyAlignment="1">
      <alignment vertical="center" wrapText="1"/>
    </xf>
    <xf numFmtId="164" fontId="1" fillId="2" borderId="0" xfId="3" applyNumberFormat="1" applyFont="1" applyFill="1" applyBorder="1" applyAlignment="1">
      <alignment horizontal="center" vertical="center" wrapText="1"/>
    </xf>
    <xf numFmtId="164" fontId="2" fillId="2" borderId="0" xfId="3" applyNumberFormat="1" applyFont="1" applyFill="1" applyBorder="1" applyAlignment="1">
      <alignment horizontal="center" vertical="center" wrapText="1"/>
    </xf>
    <xf numFmtId="164" fontId="16" fillId="2" borderId="0" xfId="3" applyNumberFormat="1" applyFont="1" applyFill="1" applyBorder="1" applyAlignment="1">
      <alignment horizontal="center" vertical="center" wrapText="1"/>
    </xf>
    <xf numFmtId="165" fontId="8" fillId="2" borderId="5" xfId="0" applyNumberFormat="1" applyFont="1" applyFill="1" applyBorder="1" applyAlignment="1" applyProtection="1">
      <alignment horizontal="left" indent="1"/>
      <protection locked="0"/>
    </xf>
    <xf numFmtId="0" fontId="45" fillId="2" borderId="0" xfId="0" applyFont="1" applyFill="1" applyAlignment="1">
      <alignment horizontal="right"/>
    </xf>
    <xf numFmtId="3" fontId="2" fillId="2" borderId="2" xfId="0" applyNumberFormat="1" applyFont="1" applyFill="1" applyBorder="1" applyAlignment="1">
      <alignment horizontal="right" vertical="center" wrapText="1"/>
    </xf>
    <xf numFmtId="3" fontId="2" fillId="2" borderId="10" xfId="0" applyNumberFormat="1" applyFont="1" applyFill="1" applyBorder="1" applyAlignment="1">
      <alignment horizontal="right" vertical="center" wrapText="1"/>
    </xf>
    <xf numFmtId="3" fontId="3" fillId="2" borderId="5" xfId="0" applyNumberFormat="1" applyFont="1" applyFill="1" applyBorder="1" applyAlignment="1">
      <alignment horizontal="right" vertical="center" wrapText="1"/>
    </xf>
    <xf numFmtId="3" fontId="3" fillId="2" borderId="11" xfId="0" applyNumberFormat="1" applyFont="1" applyFill="1" applyBorder="1" applyAlignment="1">
      <alignment horizontal="right" vertical="center"/>
    </xf>
    <xf numFmtId="3" fontId="2" fillId="2" borderId="5" xfId="0" applyNumberFormat="1" applyFont="1" applyFill="1" applyBorder="1" applyAlignment="1">
      <alignment horizontal="right"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8" fillId="2" borderId="5"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7" xfId="0" applyFont="1" applyFill="1" applyBorder="1" applyAlignment="1">
      <alignment horizontal="center" vertical="center"/>
    </xf>
    <xf numFmtId="0" fontId="2" fillId="2" borderId="2" xfId="0" applyFont="1" applyFill="1" applyBorder="1" applyAlignment="1">
      <alignment horizontal="left" vertical="center"/>
    </xf>
    <xf numFmtId="0" fontId="10" fillId="2" borderId="0" xfId="0" applyFont="1" applyFill="1" applyAlignment="1">
      <alignment horizontal="left" vertical="center" wrapText="1"/>
    </xf>
    <xf numFmtId="164" fontId="16" fillId="2" borderId="0" xfId="2" quotePrefix="1" applyNumberFormat="1" applyFont="1" applyFill="1" applyAlignment="1">
      <alignment horizontal="center" vertical="center" wrapText="1"/>
    </xf>
    <xf numFmtId="0" fontId="1" fillId="0" borderId="0" xfId="0" applyFont="1" applyAlignment="1">
      <alignment vertical="center"/>
    </xf>
    <xf numFmtId="164" fontId="12" fillId="2" borderId="0" xfId="88" applyNumberFormat="1" applyFont="1" applyFill="1" applyAlignment="1">
      <alignment horizontal="right"/>
    </xf>
    <xf numFmtId="3" fontId="41" fillId="2" borderId="0" xfId="88" applyNumberFormat="1" applyFont="1" applyFill="1" applyAlignment="1">
      <alignment horizontal="center"/>
    </xf>
    <xf numFmtId="165" fontId="41" fillId="2" borderId="0" xfId="88" applyNumberFormat="1" applyFont="1" applyFill="1" applyAlignment="1">
      <alignment horizontal="center"/>
    </xf>
    <xf numFmtId="192" fontId="12" fillId="2" borderId="0" xfId="88" applyNumberFormat="1" applyFont="1" applyFill="1" applyAlignment="1">
      <alignment horizontal="left" vertical="center"/>
    </xf>
    <xf numFmtId="0" fontId="12" fillId="2" borderId="0" xfId="88" applyFont="1" applyFill="1"/>
    <xf numFmtId="192" fontId="12" fillId="2" borderId="3" xfId="88" applyNumberFormat="1" applyFont="1" applyFill="1" applyBorder="1" applyAlignment="1">
      <alignment horizontal="left" vertical="center"/>
    </xf>
    <xf numFmtId="0" fontId="12" fillId="2" borderId="8" xfId="88" applyFont="1" applyFill="1" applyBorder="1"/>
    <xf numFmtId="0" fontId="1" fillId="2" borderId="0" xfId="0" applyFont="1" applyFill="1" applyAlignment="1">
      <alignment horizontal="center" vertical="center"/>
    </xf>
    <xf numFmtId="0" fontId="16" fillId="0" borderId="0" xfId="0" applyFont="1"/>
    <xf numFmtId="165" fontId="8" fillId="2" borderId="5" xfId="0" quotePrefix="1" applyNumberFormat="1" applyFont="1" applyFill="1" applyBorder="1" applyAlignment="1">
      <alignment horizontal="center"/>
    </xf>
    <xf numFmtId="164" fontId="2" fillId="2" borderId="11" xfId="3" quotePrefix="1" applyNumberFormat="1" applyFont="1" applyFill="1" applyBorder="1" applyAlignment="1">
      <alignment horizontal="center" vertical="center"/>
    </xf>
    <xf numFmtId="0" fontId="45" fillId="0" borderId="0" xfId="0" applyFont="1"/>
    <xf numFmtId="3" fontId="8" fillId="2" borderId="6" xfId="0" applyNumberFormat="1" applyFont="1" applyFill="1" applyBorder="1" applyAlignment="1">
      <alignment horizontal="center" vertical="center" wrapText="1"/>
    </xf>
    <xf numFmtId="2" fontId="8" fillId="2" borderId="9" xfId="0" applyNumberFormat="1" applyFont="1" applyFill="1" applyBorder="1" applyAlignment="1">
      <alignment horizontal="center" vertical="center" wrapText="1"/>
    </xf>
    <xf numFmtId="164" fontId="12" fillId="0" borderId="11" xfId="0" applyNumberFormat="1" applyFont="1" applyBorder="1" applyAlignment="1">
      <alignment horizontal="center" vertical="center" wrapText="1"/>
    </xf>
    <xf numFmtId="41" fontId="2" fillId="0" borderId="0" xfId="2" applyFont="1" applyFill="1"/>
    <xf numFmtId="165" fontId="2" fillId="0" borderId="5" xfId="8" applyNumberFormat="1" applyFont="1" applyBorder="1" applyAlignment="1">
      <alignment vertical="center"/>
    </xf>
    <xf numFmtId="165" fontId="8" fillId="0" borderId="6" xfId="8" applyNumberFormat="1" applyFont="1" applyBorder="1" applyAlignment="1">
      <alignment vertical="center"/>
    </xf>
    <xf numFmtId="165" fontId="6" fillId="0" borderId="17" xfId="8" applyNumberFormat="1" applyFont="1" applyBorder="1" applyAlignment="1">
      <alignment vertical="center"/>
    </xf>
    <xf numFmtId="3" fontId="8" fillId="0" borderId="12" xfId="0" applyNumberFormat="1" applyFont="1" applyBorder="1" applyAlignment="1">
      <alignment horizontal="center" vertical="center" wrapText="1"/>
    </xf>
    <xf numFmtId="165" fontId="1" fillId="0" borderId="16" xfId="8" applyNumberFormat="1" applyFont="1" applyBorder="1" applyAlignment="1">
      <alignment vertical="center"/>
    </xf>
    <xf numFmtId="165" fontId="2" fillId="0" borderId="5" xfId="8" applyNumberFormat="1" applyFont="1" applyBorder="1" applyAlignment="1">
      <alignment horizontal="right" vertical="center"/>
    </xf>
    <xf numFmtId="165" fontId="2" fillId="0" borderId="7" xfId="8" applyNumberFormat="1" applyFont="1" applyBorder="1" applyAlignment="1">
      <alignment horizontal="right" vertical="center"/>
    </xf>
    <xf numFmtId="165" fontId="8" fillId="0" borderId="9" xfId="8" applyNumberFormat="1" applyFont="1" applyBorder="1" applyAlignment="1">
      <alignment vertical="center"/>
    </xf>
    <xf numFmtId="1" fontId="1" fillId="0" borderId="13" xfId="0" applyNumberFormat="1" applyFont="1" applyBorder="1" applyAlignment="1">
      <alignment horizontal="center" vertical="center"/>
    </xf>
    <xf numFmtId="0" fontId="1" fillId="2" borderId="6" xfId="5" applyFont="1" applyFill="1" applyBorder="1" applyAlignment="1">
      <alignment horizontal="center"/>
    </xf>
    <xf numFmtId="3" fontId="8" fillId="2" borderId="2" xfId="2" applyNumberFormat="1" applyFont="1" applyFill="1" applyBorder="1" applyAlignment="1">
      <alignment horizontal="right" vertical="center" wrapText="1"/>
    </xf>
    <xf numFmtId="171" fontId="2" fillId="0" borderId="5" xfId="2" applyNumberFormat="1" applyFont="1" applyFill="1" applyBorder="1" applyAlignment="1">
      <alignment horizontal="right" vertical="top"/>
    </xf>
    <xf numFmtId="171" fontId="2" fillId="0" borderId="11" xfId="2" applyNumberFormat="1" applyFont="1" applyBorder="1" applyAlignment="1">
      <alignment horizontal="right" vertical="top"/>
    </xf>
    <xf numFmtId="171" fontId="2" fillId="0" borderId="0" xfId="2" applyNumberFormat="1" applyFont="1" applyBorder="1" applyAlignment="1">
      <alignment horizontal="right" vertical="top"/>
    </xf>
    <xf numFmtId="171" fontId="2" fillId="0" borderId="7" xfId="2" applyNumberFormat="1" applyFont="1" applyFill="1" applyBorder="1" applyAlignment="1">
      <alignment horizontal="right" vertical="top"/>
    </xf>
    <xf numFmtId="171" fontId="2" fillId="0" borderId="12" xfId="2" applyNumberFormat="1" applyFont="1" applyBorder="1" applyAlignment="1">
      <alignment horizontal="right" vertical="top"/>
    </xf>
    <xf numFmtId="171" fontId="2" fillId="0" borderId="8" xfId="2" applyNumberFormat="1" applyFont="1" applyBorder="1" applyAlignment="1">
      <alignment horizontal="right" vertical="top"/>
    </xf>
    <xf numFmtId="0" fontId="10" fillId="2" borderId="18" xfId="0" applyFont="1" applyFill="1" applyBorder="1" applyAlignment="1">
      <alignment horizontal="left" vertical="center" wrapText="1"/>
    </xf>
    <xf numFmtId="164" fontId="10" fillId="2" borderId="11" xfId="0" applyNumberFormat="1" applyFont="1" applyFill="1" applyBorder="1" applyAlignment="1">
      <alignment horizontal="center" vertical="center" wrapText="1"/>
    </xf>
    <xf numFmtId="164" fontId="10" fillId="2" borderId="6"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3" fontId="6" fillId="2" borderId="11" xfId="4" applyNumberFormat="1" applyFont="1" applyFill="1" applyBorder="1" applyAlignment="1">
      <alignment horizontal="right"/>
    </xf>
    <xf numFmtId="3" fontId="8" fillId="2" borderId="11" xfId="4" applyNumberFormat="1" applyFont="1" applyFill="1" applyBorder="1" applyAlignment="1">
      <alignment horizontal="right"/>
    </xf>
    <xf numFmtId="3" fontId="10" fillId="2" borderId="11" xfId="4" applyNumberFormat="1" applyFont="1" applyFill="1" applyBorder="1" applyAlignment="1">
      <alignment horizontal="right"/>
    </xf>
    <xf numFmtId="3" fontId="6" fillId="2" borderId="12" xfId="4" applyNumberFormat="1" applyFont="1" applyFill="1" applyBorder="1" applyAlignment="1">
      <alignment horizontal="right"/>
    </xf>
    <xf numFmtId="0" fontId="1" fillId="2" borderId="0" xfId="0" applyFont="1" applyFill="1" applyAlignment="1">
      <alignment horizontal="left"/>
    </xf>
    <xf numFmtId="164" fontId="3" fillId="2" borderId="9" xfId="0" applyNumberFormat="1" applyFont="1" applyFill="1" applyBorder="1" applyAlignment="1">
      <alignment horizontal="center" vertical="center" wrapText="1"/>
    </xf>
    <xf numFmtId="2" fontId="2" fillId="2" borderId="6" xfId="0" applyNumberFormat="1"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0" xfId="0" quotePrefix="1" applyFont="1" applyFill="1" applyAlignment="1">
      <alignment horizontal="center" vertical="center" wrapText="1"/>
    </xf>
    <xf numFmtId="0" fontId="4" fillId="2" borderId="10" xfId="0" applyFont="1" applyFill="1" applyBorder="1" applyAlignment="1">
      <alignment vertical="center"/>
    </xf>
    <xf numFmtId="0" fontId="3" fillId="2" borderId="11" xfId="0" applyFont="1" applyFill="1" applyBorder="1" applyAlignment="1">
      <alignment horizontal="left" vertical="center" indent="1"/>
    </xf>
    <xf numFmtId="2" fontId="2" fillId="2" borderId="0" xfId="0" quotePrefix="1" applyNumberFormat="1" applyFont="1" applyFill="1" applyAlignment="1">
      <alignment horizontal="center" vertical="center" wrapText="1"/>
    </xf>
    <xf numFmtId="2" fontId="3" fillId="2" borderId="5" xfId="0" quotePrefix="1" applyNumberFormat="1" applyFont="1" applyFill="1" applyBorder="1" applyAlignment="1">
      <alignment horizontal="center" vertical="center" wrapText="1"/>
    </xf>
    <xf numFmtId="165" fontId="47" fillId="2" borderId="0" xfId="0" applyNumberFormat="1" applyFont="1" applyFill="1"/>
    <xf numFmtId="165" fontId="48" fillId="2" borderId="0" xfId="0" applyNumberFormat="1" applyFont="1" applyFill="1"/>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quotePrefix="1" applyFont="1" applyFill="1" applyBorder="1" applyAlignment="1">
      <alignment horizontal="center" vertical="center" wrapText="1"/>
    </xf>
    <xf numFmtId="2" fontId="3" fillId="2" borderId="0" xfId="0" quotePrefix="1" applyNumberFormat="1" applyFont="1" applyFill="1" applyAlignment="1">
      <alignment horizontal="center" vertical="center" wrapText="1"/>
    </xf>
    <xf numFmtId="2" fontId="3" fillId="2" borderId="0" xfId="0" applyNumberFormat="1" applyFont="1" applyFill="1" applyAlignment="1">
      <alignment horizontal="center" vertical="center" wrapText="1"/>
    </xf>
    <xf numFmtId="3" fontId="6" fillId="2" borderId="0" xfId="0" applyNumberFormat="1" applyFont="1" applyFill="1" applyAlignment="1">
      <alignment horizontal="right" vertical="center" wrapText="1" indent="1" readingOrder="1"/>
    </xf>
    <xf numFmtId="0" fontId="6" fillId="2" borderId="0" xfId="0" applyFont="1" applyFill="1" applyAlignment="1">
      <alignment horizontal="center" vertical="center" wrapText="1" readingOrder="1"/>
    </xf>
    <xf numFmtId="3" fontId="8" fillId="2" borderId="0" xfId="0" applyNumberFormat="1" applyFont="1" applyFill="1" applyAlignment="1">
      <alignment horizontal="right" vertical="center" wrapText="1" indent="1" readingOrder="1"/>
    </xf>
    <xf numFmtId="41" fontId="8" fillId="2" borderId="0" xfId="0" applyNumberFormat="1" applyFont="1" applyFill="1" applyAlignment="1">
      <alignment horizontal="right" vertical="center" wrapText="1" indent="1"/>
    </xf>
    <xf numFmtId="0" fontId="8" fillId="2" borderId="0" xfId="0" applyFont="1" applyFill="1" applyAlignment="1">
      <alignment horizontal="center" vertical="center" wrapText="1"/>
    </xf>
    <xf numFmtId="0" fontId="6" fillId="2" borderId="11" xfId="0" applyFont="1" applyFill="1" applyBorder="1" applyAlignment="1">
      <alignment horizontal="left" vertical="center" wrapText="1" indent="1" readingOrder="1"/>
    </xf>
    <xf numFmtId="0" fontId="8" fillId="2" borderId="11" xfId="0" applyFont="1" applyFill="1" applyBorder="1" applyAlignment="1">
      <alignment horizontal="left" vertical="center" wrapText="1" indent="1" readingOrder="1"/>
    </xf>
    <xf numFmtId="0" fontId="8" fillId="2" borderId="1" xfId="0" applyFont="1" applyFill="1" applyBorder="1" applyAlignment="1">
      <alignment horizontal="justify" vertical="center" wrapText="1"/>
    </xf>
    <xf numFmtId="0" fontId="6" fillId="2" borderId="15" xfId="0" applyFont="1" applyFill="1" applyBorder="1" applyAlignment="1">
      <alignment horizontal="center" vertical="center" wrapText="1" readingOrder="1"/>
    </xf>
    <xf numFmtId="0" fontId="6" fillId="2" borderId="1" xfId="0" applyFont="1" applyFill="1" applyBorder="1" applyAlignment="1">
      <alignment horizontal="left" vertical="center" wrapText="1" indent="1" readingOrder="1"/>
    </xf>
    <xf numFmtId="41" fontId="6" fillId="2" borderId="15" xfId="0" applyNumberFormat="1" applyFont="1" applyFill="1" applyBorder="1" applyAlignment="1">
      <alignment horizontal="right" vertical="center" wrapText="1" indent="1"/>
    </xf>
    <xf numFmtId="164" fontId="6" fillId="2" borderId="15" xfId="0" applyNumberFormat="1" applyFont="1" applyFill="1" applyBorder="1" applyAlignment="1">
      <alignment horizontal="center" vertical="center" wrapText="1"/>
    </xf>
    <xf numFmtId="0" fontId="16" fillId="2" borderId="8" xfId="0" applyFont="1" applyFill="1" applyBorder="1" applyAlignment="1">
      <alignment horizontal="center"/>
    </xf>
    <xf numFmtId="0" fontId="2" fillId="2" borderId="8" xfId="0" applyFont="1" applyFill="1" applyBorder="1" applyAlignment="1">
      <alignment horizontal="center" vertical="center"/>
    </xf>
    <xf numFmtId="0" fontId="2" fillId="2" borderId="15" xfId="0" applyFont="1" applyFill="1" applyBorder="1" applyAlignment="1">
      <alignment horizontal="center" vertical="center"/>
    </xf>
    <xf numFmtId="164" fontId="2" fillId="2" borderId="8" xfId="0" applyNumberFormat="1" applyFont="1" applyFill="1" applyBorder="1" applyAlignment="1">
      <alignment horizontal="center" vertical="center"/>
    </xf>
    <xf numFmtId="0" fontId="12" fillId="2" borderId="0" xfId="0" applyFont="1" applyFill="1" applyAlignment="1">
      <alignment vertical="center"/>
    </xf>
    <xf numFmtId="3" fontId="8" fillId="2" borderId="0" xfId="0" applyNumberFormat="1" applyFont="1" applyFill="1" applyAlignment="1">
      <alignment horizontal="right" vertical="center"/>
    </xf>
    <xf numFmtId="3" fontId="2" fillId="2" borderId="0" xfId="0" applyNumberFormat="1" applyFont="1" applyFill="1" applyAlignment="1">
      <alignment horizontal="right"/>
    </xf>
    <xf numFmtId="164" fontId="12" fillId="2" borderId="0" xfId="3" applyNumberFormat="1" applyFont="1" applyFill="1" applyBorder="1" applyAlignment="1">
      <alignment horizontal="center" vertical="center"/>
    </xf>
    <xf numFmtId="164" fontId="12" fillId="2" borderId="0" xfId="0" applyNumberFormat="1" applyFont="1" applyFill="1" applyAlignment="1">
      <alignment horizontal="center" vertical="center"/>
    </xf>
    <xf numFmtId="164" fontId="3" fillId="5" borderId="0" xfId="0" applyNumberFormat="1" applyFont="1" applyFill="1" applyAlignment="1">
      <alignment horizontal="center" vertical="center" wrapText="1"/>
    </xf>
    <xf numFmtId="3" fontId="10" fillId="0" borderId="11" xfId="0" applyNumberFormat="1" applyFont="1" applyBorder="1"/>
    <xf numFmtId="3" fontId="10" fillId="0" borderId="0" xfId="0" applyNumberFormat="1" applyFont="1"/>
    <xf numFmtId="3" fontId="10" fillId="0" borderId="6" xfId="0" applyNumberFormat="1" applyFont="1" applyBorder="1"/>
    <xf numFmtId="0" fontId="16" fillId="2" borderId="0" xfId="0" applyFont="1" applyFill="1" applyAlignment="1">
      <alignment horizontal="center"/>
    </xf>
    <xf numFmtId="0" fontId="2" fillId="2" borderId="6" xfId="0" applyFont="1" applyFill="1" applyBorder="1" applyAlignment="1">
      <alignment horizontal="center"/>
    </xf>
    <xf numFmtId="0" fontId="2" fillId="2" borderId="9" xfId="0" applyFont="1" applyFill="1" applyBorder="1" applyAlignment="1">
      <alignment horizontal="center"/>
    </xf>
    <xf numFmtId="0" fontId="6" fillId="2" borderId="15" xfId="0" applyFont="1" applyFill="1" applyBorder="1" applyAlignment="1">
      <alignment horizontal="center" vertical="center" wrapText="1"/>
    </xf>
    <xf numFmtId="0" fontId="16" fillId="2" borderId="3" xfId="0" applyFont="1" applyFill="1" applyBorder="1" applyAlignment="1">
      <alignment horizontal="center"/>
    </xf>
    <xf numFmtId="164" fontId="2" fillId="2" borderId="3" xfId="0" applyNumberFormat="1" applyFont="1" applyFill="1" applyBorder="1" applyAlignment="1">
      <alignment horizontal="center"/>
    </xf>
    <xf numFmtId="164" fontId="2" fillId="2" borderId="4" xfId="0" applyNumberFormat="1" applyFont="1" applyFill="1" applyBorder="1" applyAlignment="1">
      <alignment horizontal="center"/>
    </xf>
    <xf numFmtId="0" fontId="52" fillId="2" borderId="3" xfId="0" applyFont="1" applyFill="1" applyBorder="1" applyAlignment="1">
      <alignment horizontal="center" vertical="center"/>
    </xf>
    <xf numFmtId="164" fontId="1" fillId="2" borderId="3" xfId="0" applyNumberFormat="1" applyFont="1" applyFill="1" applyBorder="1" applyAlignment="1">
      <alignment horizontal="center"/>
    </xf>
    <xf numFmtId="2" fontId="1" fillId="2" borderId="4" xfId="0" applyNumberFormat="1" applyFont="1" applyFill="1" applyBorder="1" applyAlignment="1">
      <alignment horizontal="center"/>
    </xf>
    <xf numFmtId="0" fontId="52" fillId="2" borderId="8" xfId="0" applyFont="1" applyFill="1" applyBorder="1" applyAlignment="1">
      <alignment horizontal="center" vertical="center"/>
    </xf>
    <xf numFmtId="164" fontId="1" fillId="2" borderId="8" xfId="0" applyNumberFormat="1" applyFont="1" applyFill="1" applyBorder="1" applyAlignment="1">
      <alignment horizontal="center"/>
    </xf>
    <xf numFmtId="2" fontId="1" fillId="2" borderId="9" xfId="0" applyNumberFormat="1" applyFont="1" applyFill="1" applyBorder="1" applyAlignment="1">
      <alignment horizontal="center"/>
    </xf>
    <xf numFmtId="0" fontId="2" fillId="2" borderId="9" xfId="0" applyFont="1" applyFill="1" applyBorder="1" applyAlignment="1">
      <alignment horizontal="center" vertical="center"/>
    </xf>
    <xf numFmtId="0" fontId="2" fillId="2" borderId="14" xfId="0" applyFont="1" applyFill="1" applyBorder="1" applyAlignment="1">
      <alignment horizontal="center" vertical="center"/>
    </xf>
    <xf numFmtId="0" fontId="1" fillId="2" borderId="4" xfId="0" applyFont="1" applyFill="1" applyBorder="1" applyAlignment="1">
      <alignment horizontal="center" vertical="center" wrapText="1"/>
    </xf>
    <xf numFmtId="164" fontId="2" fillId="2" borderId="15" xfId="3" applyNumberFormat="1" applyFont="1" applyFill="1" applyBorder="1" applyAlignment="1">
      <alignment horizontal="center" vertical="center"/>
    </xf>
    <xf numFmtId="164" fontId="2" fillId="2" borderId="0" xfId="0" applyNumberFormat="1" applyFont="1" applyFill="1" applyAlignment="1">
      <alignment horizontal="center" vertical="center"/>
    </xf>
    <xf numFmtId="9" fontId="2" fillId="2" borderId="15" xfId="3" applyFont="1" applyFill="1" applyBorder="1" applyAlignment="1">
      <alignment horizontal="center" vertical="center"/>
    </xf>
    <xf numFmtId="3" fontId="2" fillId="2" borderId="8" xfId="0" applyNumberFormat="1" applyFont="1" applyFill="1" applyBorder="1" applyAlignment="1">
      <alignment horizontal="center" vertical="center"/>
    </xf>
    <xf numFmtId="3" fontId="1" fillId="2" borderId="0" xfId="0" applyNumberFormat="1" applyFont="1" applyFill="1" applyAlignment="1">
      <alignment horizontal="center" vertical="center"/>
    </xf>
    <xf numFmtId="0" fontId="1" fillId="2" borderId="8" xfId="0" applyFont="1" applyFill="1" applyBorder="1" applyAlignment="1">
      <alignment horizontal="center" vertical="center"/>
    </xf>
    <xf numFmtId="3" fontId="1" fillId="2" borderId="8" xfId="0" applyNumberFormat="1" applyFont="1" applyFill="1" applyBorder="1" applyAlignment="1">
      <alignment horizontal="center" vertical="center"/>
    </xf>
    <xf numFmtId="193" fontId="1" fillId="2" borderId="8" xfId="0" applyNumberFormat="1" applyFont="1" applyFill="1" applyBorder="1" applyAlignment="1">
      <alignment vertical="center" wrapText="1"/>
    </xf>
    <xf numFmtId="37" fontId="6" fillId="2" borderId="12" xfId="0" applyNumberFormat="1" applyFont="1" applyFill="1" applyBorder="1"/>
    <xf numFmtId="0" fontId="6" fillId="2" borderId="38" xfId="0" applyFont="1" applyFill="1" applyBorder="1"/>
    <xf numFmtId="0" fontId="8" fillId="2" borderId="38" xfId="0" applyFont="1" applyFill="1" applyBorder="1"/>
    <xf numFmtId="0" fontId="6" fillId="2" borderId="39"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horizontal="justify" vertical="center"/>
    </xf>
    <xf numFmtId="0" fontId="3" fillId="2" borderId="1" xfId="0" applyFont="1" applyFill="1" applyBorder="1" applyAlignment="1">
      <alignment horizontal="right" vertical="center"/>
    </xf>
    <xf numFmtId="3" fontId="3" fillId="2" borderId="1" xfId="0" applyNumberFormat="1" applyFont="1" applyFill="1" applyBorder="1" applyAlignment="1">
      <alignment horizontal="right" vertical="center"/>
    </xf>
    <xf numFmtId="0" fontId="3" fillId="2" borderId="0" xfId="0" applyFont="1" applyFill="1" applyAlignment="1">
      <alignment horizontal="right" vertical="center"/>
    </xf>
    <xf numFmtId="3" fontId="3" fillId="2" borderId="1" xfId="0" applyNumberFormat="1" applyFont="1" applyFill="1" applyBorder="1" applyAlignment="1">
      <alignment vertical="center"/>
    </xf>
    <xf numFmtId="0" fontId="3" fillId="2" borderId="1" xfId="0" applyFont="1" applyFill="1" applyBorder="1" applyAlignment="1">
      <alignment vertical="center"/>
    </xf>
    <xf numFmtId="0" fontId="2" fillId="2" borderId="1" xfId="0" applyFont="1" applyFill="1" applyBorder="1" applyAlignment="1">
      <alignment horizontal="justify" vertical="center"/>
    </xf>
    <xf numFmtId="0" fontId="2" fillId="2" borderId="1" xfId="0" applyFont="1" applyFill="1" applyBorder="1" applyAlignment="1">
      <alignment horizontal="justify" vertical="center" wrapText="1"/>
    </xf>
    <xf numFmtId="0" fontId="2" fillId="0" borderId="1" xfId="0" applyFont="1" applyBorder="1" applyAlignment="1">
      <alignment vertical="center"/>
    </xf>
    <xf numFmtId="0" fontId="3" fillId="0" borderId="1" xfId="0" applyFont="1" applyBorder="1" applyAlignment="1">
      <alignment vertical="center" wrapText="1"/>
    </xf>
    <xf numFmtId="3" fontId="3" fillId="0" borderId="1" xfId="0" applyNumberFormat="1" applyFont="1" applyBorder="1" applyAlignment="1">
      <alignment horizontal="center" vertical="center"/>
    </xf>
    <xf numFmtId="0" fontId="2" fillId="0" borderId="0" xfId="0" applyFont="1" applyAlignment="1">
      <alignment vertical="center" wrapText="1"/>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2" fillId="0" borderId="5" xfId="0" applyFont="1" applyBorder="1" applyAlignment="1">
      <alignment vertical="center" wrapText="1"/>
    </xf>
    <xf numFmtId="164" fontId="6" fillId="2" borderId="11" xfId="3" applyNumberFormat="1" applyFont="1" applyFill="1" applyBorder="1" applyAlignment="1">
      <alignment horizontal="center" vertical="center"/>
    </xf>
    <xf numFmtId="164" fontId="8" fillId="2" borderId="11" xfId="3" applyNumberFormat="1" applyFont="1" applyFill="1" applyBorder="1" applyAlignment="1">
      <alignment horizontal="center" vertical="center"/>
    </xf>
    <xf numFmtId="164" fontId="6" fillId="2" borderId="12" xfId="3" applyNumberFormat="1" applyFont="1" applyFill="1" applyBorder="1" applyAlignment="1">
      <alignment horizontal="center" vertical="center"/>
    </xf>
    <xf numFmtId="0" fontId="49" fillId="2" borderId="3" xfId="0" applyFont="1" applyFill="1" applyBorder="1" applyAlignment="1">
      <alignment horizontal="left" vertical="center"/>
    </xf>
    <xf numFmtId="0" fontId="6" fillId="2" borderId="1" xfId="0" applyFont="1" applyFill="1" applyBorder="1" applyAlignment="1">
      <alignment horizontal="center" vertical="center" wrapText="1" readingOrder="1"/>
    </xf>
    <xf numFmtId="0" fontId="6" fillId="2" borderId="11" xfId="0" applyFont="1" applyFill="1" applyBorder="1" applyAlignment="1">
      <alignment horizontal="center" vertical="center" wrapText="1" readingOrder="1"/>
    </xf>
    <xf numFmtId="164" fontId="6" fillId="2" borderId="1" xfId="0" applyNumberFormat="1" applyFont="1" applyFill="1" applyBorder="1" applyAlignment="1">
      <alignment horizontal="center" vertical="center" wrapText="1"/>
    </xf>
    <xf numFmtId="0" fontId="4" fillId="5" borderId="7" xfId="0" applyFont="1" applyFill="1" applyBorder="1" applyAlignment="1">
      <alignment horizontal="right" vertical="center"/>
    </xf>
    <xf numFmtId="0" fontId="4" fillId="5" borderId="13" xfId="0" applyFont="1" applyFill="1" applyBorder="1" applyAlignment="1">
      <alignment vertical="center"/>
    </xf>
    <xf numFmtId="0" fontId="15" fillId="5" borderId="5" xfId="0" applyFont="1" applyFill="1" applyBorder="1" applyAlignment="1">
      <alignment vertical="center"/>
    </xf>
    <xf numFmtId="0" fontId="16" fillId="0" borderId="5" xfId="0" applyFont="1" applyBorder="1" applyAlignment="1">
      <alignment vertical="center"/>
    </xf>
    <xf numFmtId="0" fontId="6" fillId="5" borderId="10"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1" xfId="0" applyFont="1" applyFill="1" applyBorder="1" applyAlignment="1">
      <alignment horizontal="center" vertical="center"/>
    </xf>
    <xf numFmtId="0" fontId="6" fillId="5" borderId="6" xfId="0" applyFont="1" applyFill="1" applyBorder="1" applyAlignment="1">
      <alignment horizontal="center" vertical="center"/>
    </xf>
    <xf numFmtId="0" fontId="6" fillId="0" borderId="4" xfId="0" applyFont="1" applyBorder="1" applyAlignment="1">
      <alignment horizontal="center" vertical="center" wrapText="1"/>
    </xf>
    <xf numFmtId="3" fontId="8" fillId="5" borderId="6" xfId="0" applyNumberFormat="1" applyFont="1" applyFill="1" applyBorder="1" applyAlignment="1">
      <alignment horizontal="right" vertical="center"/>
    </xf>
    <xf numFmtId="3" fontId="8" fillId="0" borderId="6" xfId="0" applyNumberFormat="1" applyFont="1" applyBorder="1" applyAlignment="1">
      <alignment horizontal="right" vertical="center"/>
    </xf>
    <xf numFmtId="0" fontId="4" fillId="5" borderId="7" xfId="0" applyFont="1" applyFill="1" applyBorder="1" applyAlignment="1">
      <alignment vertical="center"/>
    </xf>
    <xf numFmtId="3" fontId="6" fillId="0" borderId="14" xfId="0" applyNumberFormat="1" applyFont="1" applyBorder="1" applyAlignment="1">
      <alignment horizontal="right" vertical="center"/>
    </xf>
    <xf numFmtId="3" fontId="6" fillId="5" borderId="1" xfId="0" applyNumberFormat="1" applyFont="1" applyFill="1" applyBorder="1" applyAlignment="1">
      <alignment horizontal="right" vertical="center"/>
    </xf>
    <xf numFmtId="3" fontId="8" fillId="5" borderId="11" xfId="0" applyNumberFormat="1" applyFont="1" applyFill="1" applyBorder="1" applyAlignment="1">
      <alignment horizontal="right" vertical="center"/>
    </xf>
    <xf numFmtId="0" fontId="6" fillId="0" borderId="6" xfId="0" applyFont="1" applyBorder="1" applyAlignment="1">
      <alignment horizontal="center" vertical="center" wrapText="1"/>
    </xf>
    <xf numFmtId="164" fontId="6" fillId="0" borderId="9" xfId="0" applyNumberFormat="1" applyFont="1" applyBorder="1" applyAlignment="1">
      <alignment horizontal="center" vertical="center"/>
    </xf>
    <xf numFmtId="3" fontId="6" fillId="5" borderId="4" xfId="0" applyNumberFormat="1" applyFont="1" applyFill="1" applyBorder="1" applyAlignment="1">
      <alignment horizontal="right" vertical="center"/>
    </xf>
    <xf numFmtId="164" fontId="6" fillId="5" borderId="12" xfId="0" applyNumberFormat="1" applyFont="1" applyFill="1" applyBorder="1" applyAlignment="1">
      <alignment horizontal="center" vertical="center"/>
    </xf>
    <xf numFmtId="10" fontId="8" fillId="2" borderId="0" xfId="0" applyNumberFormat="1" applyFont="1" applyFill="1" applyAlignment="1">
      <alignment horizontal="center" wrapText="1"/>
    </xf>
    <xf numFmtId="10" fontId="6" fillId="2" borderId="15" xfId="0" applyNumberFormat="1" applyFont="1" applyFill="1" applyBorder="1" applyAlignment="1">
      <alignment horizontal="center" wrapText="1"/>
    </xf>
    <xf numFmtId="10" fontId="6" fillId="2" borderId="14" xfId="0" applyNumberFormat="1" applyFont="1" applyFill="1" applyBorder="1" applyAlignment="1">
      <alignment horizontal="center" wrapText="1"/>
    </xf>
    <xf numFmtId="10" fontId="8" fillId="2" borderId="6" xfId="0" applyNumberFormat="1" applyFont="1" applyFill="1" applyBorder="1" applyAlignment="1">
      <alignment horizontal="center" wrapText="1"/>
    </xf>
    <xf numFmtId="0" fontId="8" fillId="2" borderId="13" xfId="0" applyFont="1" applyFill="1" applyBorder="1" applyAlignment="1">
      <alignment wrapText="1"/>
    </xf>
    <xf numFmtId="0" fontId="8" fillId="2" borderId="5" xfId="0" applyFont="1" applyFill="1" applyBorder="1" applyAlignment="1">
      <alignment wrapText="1"/>
    </xf>
    <xf numFmtId="0" fontId="6" fillId="2" borderId="13" xfId="0" applyFont="1" applyFill="1" applyBorder="1" applyAlignment="1">
      <alignment wrapText="1"/>
    </xf>
    <xf numFmtId="10" fontId="8" fillId="2" borderId="5" xfId="0" applyNumberFormat="1" applyFont="1" applyFill="1" applyBorder="1" applyAlignment="1">
      <alignment horizontal="center" wrapText="1"/>
    </xf>
    <xf numFmtId="10" fontId="6" fillId="2" borderId="13" xfId="0" applyNumberFormat="1" applyFont="1" applyFill="1" applyBorder="1" applyAlignment="1">
      <alignment horizontal="center" wrapText="1"/>
    </xf>
    <xf numFmtId="0" fontId="8" fillId="2" borderId="7" xfId="0" applyFont="1" applyFill="1" applyBorder="1" applyAlignment="1">
      <alignment horizontal="center" vertical="center"/>
    </xf>
    <xf numFmtId="0" fontId="8" fillId="2" borderId="6" xfId="0" applyFont="1" applyFill="1" applyBorder="1" applyAlignment="1">
      <alignment vertical="center"/>
    </xf>
    <xf numFmtId="0" fontId="8" fillId="2" borderId="9" xfId="0" applyFont="1" applyFill="1" applyBorder="1" applyAlignment="1">
      <alignment vertical="center"/>
    </xf>
    <xf numFmtId="0" fontId="8" fillId="2" borderId="11" xfId="0" applyFont="1" applyFill="1" applyBorder="1" applyAlignment="1">
      <alignment vertical="center"/>
    </xf>
    <xf numFmtId="0" fontId="8" fillId="2" borderId="12" xfId="0" applyFont="1" applyFill="1" applyBorder="1" applyAlignment="1">
      <alignment vertical="center"/>
    </xf>
    <xf numFmtId="0" fontId="8" fillId="2" borderId="2" xfId="0" applyFont="1" applyFill="1" applyBorder="1" applyAlignment="1">
      <alignment horizontal="center" vertical="center"/>
    </xf>
    <xf numFmtId="0" fontId="8" fillId="2" borderId="10" xfId="0" applyFont="1" applyFill="1" applyBorder="1" applyAlignment="1">
      <alignment vertical="center"/>
    </xf>
    <xf numFmtId="0" fontId="8" fillId="2" borderId="4" xfId="0" applyFont="1" applyFill="1" applyBorder="1" applyAlignment="1">
      <alignment vertical="center"/>
    </xf>
    <xf numFmtId="0" fontId="8" fillId="2" borderId="13" xfId="0" applyFont="1" applyFill="1" applyBorder="1" applyAlignment="1">
      <alignment horizontal="center" vertical="center"/>
    </xf>
    <xf numFmtId="0" fontId="8" fillId="2" borderId="1" xfId="0" applyFont="1" applyFill="1" applyBorder="1" applyAlignment="1">
      <alignment vertical="center"/>
    </xf>
    <xf numFmtId="0" fontId="8" fillId="2" borderId="14" xfId="0" applyFont="1" applyFill="1" applyBorder="1" applyAlignment="1">
      <alignment vertical="center"/>
    </xf>
    <xf numFmtId="37" fontId="6" fillId="2" borderId="11" xfId="0" applyNumberFormat="1" applyFont="1" applyFill="1" applyBorder="1" applyAlignment="1">
      <alignment horizontal="right"/>
    </xf>
    <xf numFmtId="37" fontId="8" fillId="0" borderId="11" xfId="0" applyNumberFormat="1" applyFont="1" applyBorder="1" applyAlignment="1">
      <alignment horizontal="right"/>
    </xf>
    <xf numFmtId="3" fontId="6" fillId="2" borderId="1" xfId="0" applyNumberFormat="1" applyFont="1" applyFill="1" applyBorder="1" applyAlignment="1">
      <alignment horizontal="right" vertical="center"/>
    </xf>
    <xf numFmtId="3" fontId="6" fillId="2" borderId="14" xfId="0" applyNumberFormat="1" applyFont="1" applyFill="1" applyBorder="1" applyAlignment="1">
      <alignment horizontal="right" vertical="center"/>
    </xf>
    <xf numFmtId="3" fontId="8" fillId="2" borderId="11" xfId="0" applyNumberFormat="1" applyFont="1" applyFill="1" applyBorder="1" applyAlignment="1">
      <alignment horizontal="right" vertical="center"/>
    </xf>
    <xf numFmtId="3" fontId="8" fillId="2" borderId="6" xfId="0" applyNumberFormat="1" applyFont="1" applyFill="1" applyBorder="1" applyAlignment="1">
      <alignment horizontal="right" vertical="center"/>
    </xf>
    <xf numFmtId="3" fontId="10" fillId="2" borderId="11" xfId="0" applyNumberFormat="1" applyFont="1" applyFill="1" applyBorder="1" applyAlignment="1">
      <alignment horizontal="right" vertical="center"/>
    </xf>
    <xf numFmtId="3" fontId="10" fillId="2" borderId="6" xfId="0" applyNumberFormat="1" applyFont="1" applyFill="1" applyBorder="1" applyAlignment="1">
      <alignment horizontal="right" vertical="center"/>
    </xf>
    <xf numFmtId="3" fontId="6" fillId="2" borderId="10" xfId="0" applyNumberFormat="1" applyFont="1" applyFill="1" applyBorder="1" applyAlignment="1">
      <alignment horizontal="right" vertical="center"/>
    </xf>
    <xf numFmtId="3" fontId="6" fillId="2" borderId="4" xfId="0" applyNumberFormat="1" applyFont="1" applyFill="1" applyBorder="1" applyAlignment="1">
      <alignment horizontal="right" vertical="center"/>
    </xf>
    <xf numFmtId="164" fontId="6" fillId="2" borderId="12" xfId="0" applyNumberFormat="1" applyFont="1" applyFill="1" applyBorder="1" applyAlignment="1">
      <alignment horizontal="center" vertical="center"/>
    </xf>
    <xf numFmtId="164" fontId="6" fillId="2" borderId="9" xfId="0" applyNumberFormat="1" applyFont="1" applyFill="1" applyBorder="1" applyAlignment="1">
      <alignment horizontal="center" vertical="center"/>
    </xf>
    <xf numFmtId="1" fontId="2" fillId="2" borderId="11" xfId="0" applyNumberFormat="1" applyFont="1" applyFill="1" applyBorder="1" applyAlignment="1">
      <alignment horizontal="center" vertical="center"/>
    </xf>
    <xf numFmtId="1" fontId="1" fillId="2" borderId="11" xfId="0" applyNumberFormat="1" applyFont="1" applyFill="1" applyBorder="1" applyAlignment="1">
      <alignment horizontal="center" vertical="center"/>
    </xf>
    <xf numFmtId="1" fontId="2" fillId="2" borderId="12" xfId="0" applyNumberFormat="1" applyFont="1" applyFill="1" applyBorder="1" applyAlignment="1">
      <alignment horizontal="center" vertical="center"/>
    </xf>
    <xf numFmtId="1" fontId="1" fillId="2" borderId="12" xfId="0" applyNumberFormat="1" applyFont="1" applyFill="1" applyBorder="1" applyAlignment="1">
      <alignment horizontal="center" vertical="center"/>
    </xf>
    <xf numFmtId="0" fontId="8" fillId="0" borderId="3" xfId="0" applyFont="1" applyBorder="1" applyAlignment="1">
      <alignment horizontal="justify" vertical="center" wrapText="1"/>
    </xf>
    <xf numFmtId="0" fontId="2" fillId="0" borderId="3" xfId="0" applyFont="1" applyBorder="1" applyAlignment="1">
      <alignment horizontal="justify" vertical="center" wrapText="1"/>
    </xf>
    <xf numFmtId="0" fontId="2" fillId="0" borderId="0" xfId="0" applyFont="1" applyAlignment="1">
      <alignment horizontal="justify" vertical="center" wrapText="1"/>
    </xf>
    <xf numFmtId="164" fontId="2" fillId="2" borderId="11" xfId="0" applyNumberFormat="1" applyFont="1" applyFill="1" applyBorder="1" applyAlignment="1">
      <alignment horizontal="center" vertical="center"/>
    </xf>
    <xf numFmtId="164" fontId="1" fillId="2" borderId="11" xfId="0" applyNumberFormat="1" applyFont="1" applyFill="1" applyBorder="1" applyAlignment="1">
      <alignment horizontal="center" vertical="center"/>
    </xf>
    <xf numFmtId="164" fontId="2" fillId="2" borderId="10" xfId="0" applyNumberFormat="1" applyFont="1" applyFill="1" applyBorder="1" applyAlignment="1">
      <alignment horizontal="center" vertical="center"/>
    </xf>
    <xf numFmtId="164" fontId="1" fillId="2" borderId="10" xfId="0" applyNumberFormat="1" applyFont="1" applyFill="1" applyBorder="1" applyAlignment="1">
      <alignment horizontal="center" vertical="center"/>
    </xf>
    <xf numFmtId="164" fontId="2" fillId="2" borderId="12" xfId="0" applyNumberFormat="1" applyFont="1" applyFill="1" applyBorder="1" applyAlignment="1">
      <alignment horizontal="center" vertical="center"/>
    </xf>
    <xf numFmtId="164" fontId="8" fillId="2" borderId="11" xfId="0" applyNumberFormat="1" applyFont="1" applyFill="1" applyBorder="1" applyAlignment="1">
      <alignment horizontal="center" vertical="center"/>
    </xf>
    <xf numFmtId="164" fontId="6" fillId="2" borderId="11" xfId="0" applyNumberFormat="1" applyFont="1" applyFill="1" applyBorder="1" applyAlignment="1">
      <alignment horizontal="center" vertical="center"/>
    </xf>
    <xf numFmtId="164" fontId="1" fillId="2" borderId="12" xfId="0" applyNumberFormat="1" applyFont="1" applyFill="1" applyBorder="1" applyAlignment="1">
      <alignment horizontal="center" vertical="center"/>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0" xfId="0" applyFont="1" applyFill="1" applyAlignment="1">
      <alignment horizontal="left" vertical="center"/>
    </xf>
    <xf numFmtId="0" fontId="8" fillId="2" borderId="0" xfId="0" applyFont="1" applyFill="1" applyAlignment="1">
      <alignment horizontal="left" vertical="center"/>
    </xf>
    <xf numFmtId="0" fontId="6" fillId="2" borderId="2" xfId="0" applyFont="1" applyFill="1" applyBorder="1" applyAlignment="1">
      <alignment horizontal="justify" vertical="center" wrapText="1"/>
    </xf>
    <xf numFmtId="0" fontId="6" fillId="2" borderId="5" xfId="0" applyFont="1" applyFill="1" applyBorder="1" applyAlignment="1">
      <alignment horizontal="justify" vertical="center" wrapText="1"/>
    </xf>
    <xf numFmtId="0" fontId="8" fillId="2" borderId="3" xfId="0" applyFont="1" applyFill="1" applyBorder="1" applyAlignment="1">
      <alignment horizontal="justify" wrapText="1"/>
    </xf>
    <xf numFmtId="0" fontId="8" fillId="2" borderId="0" xfId="0" applyFont="1" applyFill="1" applyAlignment="1">
      <alignment horizontal="justify" wrapText="1"/>
    </xf>
    <xf numFmtId="0" fontId="2" fillId="2" borderId="3" xfId="0" applyFont="1" applyFill="1" applyBorder="1" applyAlignment="1">
      <alignment horizontal="justify" wrapText="1"/>
    </xf>
    <xf numFmtId="0" fontId="2" fillId="2" borderId="0" xfId="0" applyFont="1" applyFill="1" applyAlignment="1">
      <alignment horizontal="justify" wrapText="1"/>
    </xf>
    <xf numFmtId="0" fontId="2" fillId="0" borderId="0" xfId="0" applyFont="1" applyAlignment="1">
      <alignment horizontal="left"/>
    </xf>
    <xf numFmtId="0" fontId="8" fillId="2" borderId="0" xfId="0" applyFont="1" applyFill="1" applyAlignment="1">
      <alignment horizontal="justify" vertical="center" wrapText="1"/>
    </xf>
    <xf numFmtId="0" fontId="2" fillId="2" borderId="3" xfId="0" applyFont="1" applyFill="1" applyBorder="1" applyAlignment="1">
      <alignment horizontal="justify" vertical="center" wrapText="1"/>
    </xf>
    <xf numFmtId="0" fontId="2" fillId="2" borderId="0" xfId="0" applyFont="1" applyFill="1" applyAlignment="1">
      <alignment horizontal="justify" vertical="center" wrapText="1"/>
    </xf>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6" fillId="0" borderId="2" xfId="6" applyFont="1" applyBorder="1" applyAlignment="1">
      <alignment horizontal="center" vertical="center"/>
    </xf>
    <xf numFmtId="0" fontId="6" fillId="0" borderId="4" xfId="6" applyFont="1" applyBorder="1" applyAlignment="1">
      <alignment horizontal="center" vertical="center"/>
    </xf>
    <xf numFmtId="0" fontId="6" fillId="0" borderId="3" xfId="6" applyFont="1" applyBorder="1" applyAlignment="1">
      <alignment horizontal="center" vertical="center"/>
    </xf>
    <xf numFmtId="0" fontId="3" fillId="5" borderId="2" xfId="0" applyFont="1" applyFill="1" applyBorder="1" applyAlignment="1">
      <alignment vertical="center"/>
    </xf>
    <xf numFmtId="0" fontId="3" fillId="5" borderId="5" xfId="0" applyFont="1" applyFill="1" applyBorder="1" applyAlignment="1">
      <alignment vertical="center"/>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2" fillId="0" borderId="3" xfId="0" applyFont="1" applyBorder="1" applyAlignment="1">
      <alignment horizontal="justify" wrapText="1"/>
    </xf>
    <xf numFmtId="0" fontId="2" fillId="0" borderId="0" xfId="0" applyFont="1" applyAlignment="1">
      <alignment horizontal="justify"/>
    </xf>
    <xf numFmtId="0" fontId="2" fillId="0" borderId="0" xfId="0" quotePrefix="1" applyFont="1" applyAlignment="1">
      <alignment horizontal="justify" vertical="center" wrapText="1"/>
    </xf>
    <xf numFmtId="0" fontId="2" fillId="2" borderId="3" xfId="0" applyFont="1" applyFill="1" applyBorder="1" applyAlignment="1">
      <alignment horizontal="justify"/>
    </xf>
    <xf numFmtId="0" fontId="2" fillId="2" borderId="0" xfId="0" applyFont="1" applyFill="1" applyAlignment="1">
      <alignment horizontal="justify"/>
    </xf>
    <xf numFmtId="0" fontId="2" fillId="0" borderId="0" xfId="0" applyFont="1" applyAlignment="1">
      <alignment horizontal="justify" wrapText="1"/>
    </xf>
    <xf numFmtId="0" fontId="2" fillId="2" borderId="5" xfId="5" applyFont="1" applyFill="1" applyBorder="1" applyAlignment="1">
      <alignment horizontal="center"/>
    </xf>
    <xf numFmtId="0" fontId="2" fillId="2" borderId="5" xfId="0" applyFont="1" applyFill="1" applyBorder="1" applyAlignment="1">
      <alignment vertical="center" wrapText="1"/>
    </xf>
    <xf numFmtId="0" fontId="2" fillId="2" borderId="7" xfId="0" applyFont="1" applyFill="1" applyBorder="1" applyAlignment="1">
      <alignment vertical="center" wrapText="1"/>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8" fillId="2" borderId="3" xfId="0" applyFont="1" applyFill="1" applyBorder="1" applyAlignment="1">
      <alignment horizontal="justify" vertical="center" wrapText="1"/>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0" fontId="21" fillId="2" borderId="0" xfId="7" applyFont="1" applyFill="1" applyAlignment="1">
      <alignment horizontal="left" vertical="center" wrapText="1"/>
    </xf>
    <xf numFmtId="0" fontId="22" fillId="2" borderId="0" xfId="7" applyFont="1" applyFill="1" applyAlignment="1">
      <alignment horizontal="left" vertical="center"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0" xfId="0" applyFont="1" applyFill="1" applyAlignment="1">
      <alignment horizontal="left" vertical="center" wrapText="1"/>
    </xf>
    <xf numFmtId="0" fontId="8" fillId="2" borderId="0" xfId="0" applyFont="1" applyFill="1" applyAlignment="1">
      <alignment horizontal="left"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4" fillId="0" borderId="2" xfId="6" applyFont="1" applyBorder="1" applyAlignment="1">
      <alignment horizontal="center" vertical="center"/>
    </xf>
    <xf numFmtId="0" fontId="4" fillId="0" borderId="4" xfId="6" applyFont="1" applyBorder="1" applyAlignment="1">
      <alignment horizontal="center" vertical="center"/>
    </xf>
    <xf numFmtId="0" fontId="8" fillId="2" borderId="3" xfId="87" applyFont="1" applyFill="1" applyBorder="1" applyAlignment="1">
      <alignment horizontal="justify"/>
    </xf>
    <xf numFmtId="0" fontId="8" fillId="2" borderId="0" xfId="87" applyFont="1" applyFill="1" applyBorder="1" applyAlignment="1">
      <alignment horizontal="justify"/>
    </xf>
    <xf numFmtId="1" fontId="1" fillId="2" borderId="6" xfId="0" applyNumberFormat="1" applyFont="1" applyFill="1" applyBorder="1" applyAlignment="1">
      <alignment horizontal="center" vertical="center"/>
    </xf>
    <xf numFmtId="1" fontId="2" fillId="2" borderId="5" xfId="0" applyNumberFormat="1" applyFont="1" applyFill="1" applyBorder="1" applyAlignment="1">
      <alignment horizontal="center" vertical="center"/>
    </xf>
    <xf numFmtId="1" fontId="2" fillId="2" borderId="7"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164" fontId="1" fillId="2" borderId="6" xfId="0" applyNumberFormat="1" applyFont="1" applyFill="1" applyBorder="1" applyAlignment="1">
      <alignment horizontal="center" vertical="center"/>
    </xf>
    <xf numFmtId="164" fontId="2" fillId="2" borderId="5" xfId="0" applyNumberFormat="1" applyFont="1" applyFill="1" applyBorder="1" applyAlignment="1">
      <alignment horizontal="center" vertical="center"/>
    </xf>
    <xf numFmtId="0" fontId="1" fillId="2" borderId="3" xfId="0" applyFont="1" applyFill="1" applyBorder="1" applyAlignment="1">
      <alignment horizontal="center"/>
    </xf>
    <xf numFmtId="0" fontId="1" fillId="2" borderId="4" xfId="0" applyFont="1" applyFill="1" applyBorder="1" applyAlignment="1">
      <alignment horizontal="center"/>
    </xf>
    <xf numFmtId="164" fontId="2" fillId="2" borderId="2" xfId="0" applyNumberFormat="1" applyFont="1" applyFill="1" applyBorder="1" applyAlignment="1">
      <alignment horizontal="center" vertical="center"/>
    </xf>
    <xf numFmtId="164" fontId="1" fillId="2" borderId="4" xfId="0" applyNumberFormat="1" applyFont="1" applyFill="1" applyBorder="1" applyAlignment="1">
      <alignment horizontal="center" vertical="center"/>
    </xf>
    <xf numFmtId="0" fontId="1" fillId="2" borderId="2" xfId="0" applyFont="1" applyFill="1" applyBorder="1" applyAlignment="1">
      <alignment horizontal="center"/>
    </xf>
    <xf numFmtId="164" fontId="3" fillId="2" borderId="5" xfId="0" applyNumberFormat="1" applyFont="1" applyFill="1" applyBorder="1" applyAlignment="1">
      <alignment horizontal="center" vertical="center"/>
    </xf>
    <xf numFmtId="164" fontId="6" fillId="2" borderId="6" xfId="0" applyNumberFormat="1" applyFont="1" applyFill="1" applyBorder="1" applyAlignment="1">
      <alignment horizontal="center" vertical="center"/>
    </xf>
    <xf numFmtId="164" fontId="3" fillId="2" borderId="7" xfId="0" applyNumberFormat="1" applyFont="1" applyFill="1" applyBorder="1" applyAlignment="1">
      <alignment horizontal="center" vertical="center"/>
    </xf>
    <xf numFmtId="164" fontId="1" fillId="2" borderId="9" xfId="0" applyNumberFormat="1" applyFont="1" applyFill="1" applyBorder="1" applyAlignment="1">
      <alignment horizontal="center" vertical="center"/>
    </xf>
    <xf numFmtId="164" fontId="3" fillId="2" borderId="2" xfId="0" applyNumberFormat="1" applyFont="1" applyFill="1" applyBorder="1" applyAlignment="1">
      <alignment horizontal="center" vertical="center"/>
    </xf>
    <xf numFmtId="0" fontId="1" fillId="2" borderId="2" xfId="5" applyFont="1" applyFill="1" applyBorder="1" applyAlignment="1">
      <alignment horizontal="center"/>
    </xf>
    <xf numFmtId="0" fontId="1" fillId="2" borderId="4" xfId="5" applyFont="1" applyFill="1" applyBorder="1" applyAlignment="1">
      <alignment horizontal="center"/>
    </xf>
    <xf numFmtId="0" fontId="1" fillId="2" borderId="3" xfId="5" applyFont="1" applyFill="1" applyBorder="1" applyAlignment="1">
      <alignment horizontal="center"/>
    </xf>
    <xf numFmtId="0" fontId="2" fillId="2" borderId="2" xfId="0" applyFont="1" applyFill="1" applyBorder="1" applyAlignment="1">
      <alignment horizontal="center" vertical="center"/>
    </xf>
    <xf numFmtId="0" fontId="2" fillId="2" borderId="7" xfId="0" applyFont="1" applyFill="1" applyBorder="1" applyAlignment="1">
      <alignment horizontal="center" vertical="center"/>
    </xf>
    <xf numFmtId="0" fontId="12" fillId="2" borderId="0" xfId="0" applyFont="1" applyFill="1" applyAlignment="1">
      <alignment wrapText="1"/>
    </xf>
    <xf numFmtId="0" fontId="12" fillId="2" borderId="3" xfId="0" applyFont="1" applyFill="1" applyBorder="1" applyAlignment="1">
      <alignment horizontal="justify" wrapText="1"/>
    </xf>
    <xf numFmtId="0" fontId="12" fillId="2" borderId="0" xfId="0" applyFont="1" applyFill="1" applyAlignment="1">
      <alignment horizontal="justify" wrapText="1"/>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8" fillId="2" borderId="0" xfId="0" applyFont="1" applyFill="1" applyAlignment="1">
      <alignment horizontal="left"/>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2" fillId="2" borderId="10"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0" xfId="0" applyFont="1" applyFill="1" applyBorder="1" applyAlignment="1">
      <alignment vertical="center" wrapText="1"/>
    </xf>
    <xf numFmtId="0" fontId="2" fillId="2" borderId="12" xfId="0" applyFont="1" applyFill="1" applyBorder="1" applyAlignment="1">
      <alignment vertical="center" wrapText="1"/>
    </xf>
    <xf numFmtId="168" fontId="2" fillId="2" borderId="10" xfId="3" applyNumberFormat="1" applyFont="1" applyFill="1" applyBorder="1" applyAlignment="1">
      <alignment horizontal="center" vertical="center" wrapText="1"/>
    </xf>
    <xf numFmtId="168" fontId="2" fillId="2" borderId="12" xfId="3" applyNumberFormat="1" applyFont="1" applyFill="1" applyBorder="1" applyAlignment="1">
      <alignment horizontal="center" vertical="center" wrapText="1"/>
    </xf>
    <xf numFmtId="0" fontId="2" fillId="2" borderId="10" xfId="0" applyFont="1" applyFill="1" applyBorder="1" applyAlignment="1">
      <alignment horizontal="justify" vertical="center" wrapText="1"/>
    </xf>
    <xf numFmtId="0" fontId="2" fillId="2" borderId="12" xfId="0" applyFont="1" applyFill="1" applyBorder="1" applyAlignment="1">
      <alignment horizontal="justify" vertical="center" wrapText="1"/>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1" xfId="0" applyFont="1" applyFill="1" applyBorder="1" applyAlignment="1">
      <alignment vertical="center"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10" fontId="2" fillId="2" borderId="10" xfId="3" applyNumberFormat="1" applyFont="1" applyFill="1" applyBorder="1" applyAlignment="1">
      <alignment horizontal="center" vertical="center" wrapText="1"/>
    </xf>
    <xf numFmtId="10" fontId="2" fillId="2" borderId="12" xfId="3" applyNumberFormat="1" applyFont="1" applyFill="1" applyBorder="1" applyAlignment="1">
      <alignment horizontal="center" vertical="center" wrapText="1"/>
    </xf>
    <xf numFmtId="0" fontId="2" fillId="0" borderId="10" xfId="0" applyFont="1" applyBorder="1" applyAlignment="1">
      <alignment horizontal="justify" vertical="center" wrapText="1"/>
    </xf>
    <xf numFmtId="0" fontId="2" fillId="0" borderId="12" xfId="0" applyFont="1" applyBorder="1" applyAlignment="1">
      <alignment horizontal="justify" vertical="center" wrapText="1"/>
    </xf>
    <xf numFmtId="0" fontId="11" fillId="2" borderId="13" xfId="87" applyFont="1" applyFill="1" applyBorder="1" applyAlignment="1" applyProtection="1">
      <alignment horizontal="center" vertical="center" wrapText="1"/>
    </xf>
    <xf numFmtId="0" fontId="11" fillId="2" borderId="15" xfId="87" applyFont="1" applyFill="1" applyBorder="1" applyAlignment="1" applyProtection="1">
      <alignment horizontal="center" vertical="center" wrapText="1"/>
    </xf>
    <xf numFmtId="192" fontId="6" fillId="2" borderId="5" xfId="88" applyNumberFormat="1" applyFont="1" applyFill="1" applyBorder="1" applyAlignment="1">
      <alignment horizontal="center" vertical="center"/>
    </xf>
    <xf numFmtId="192" fontId="6" fillId="2" borderId="7" xfId="88" applyNumberFormat="1" applyFont="1" applyFill="1" applyBorder="1" applyAlignment="1">
      <alignment horizontal="center" vertical="center"/>
    </xf>
    <xf numFmtId="192" fontId="6" fillId="2" borderId="2" xfId="88" applyNumberFormat="1" applyFont="1" applyFill="1" applyBorder="1" applyAlignment="1">
      <alignment horizontal="center" vertical="center"/>
    </xf>
    <xf numFmtId="0" fontId="6" fillId="2" borderId="0" xfId="0" applyFont="1" applyFill="1" applyAlignment="1">
      <alignment horizontal="left"/>
    </xf>
    <xf numFmtId="0" fontId="1" fillId="2" borderId="0" xfId="0" applyFont="1" applyFill="1" applyAlignment="1">
      <alignment horizontal="left"/>
    </xf>
    <xf numFmtId="0" fontId="8" fillId="2" borderId="0" xfId="0" applyFont="1" applyFill="1" applyAlignment="1">
      <alignment horizontal="left" wrapText="1"/>
    </xf>
    <xf numFmtId="0" fontId="1" fillId="2" borderId="10"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8" fillId="2" borderId="0" xfId="0" applyFont="1" applyFill="1" applyAlignment="1">
      <alignment horizontal="justify"/>
    </xf>
    <xf numFmtId="0" fontId="6" fillId="2" borderId="0" xfId="0" applyFont="1" applyFill="1" applyAlignment="1">
      <alignment horizontal="center" wrapText="1"/>
    </xf>
    <xf numFmtId="0" fontId="4" fillId="0" borderId="1" xfId="0" applyFont="1" applyBorder="1" applyAlignment="1">
      <alignment horizontal="center" vertical="center"/>
    </xf>
    <xf numFmtId="0" fontId="2" fillId="0" borderId="3" xfId="0" applyFont="1" applyBorder="1" applyAlignment="1">
      <alignment horizontal="justify"/>
    </xf>
    <xf numFmtId="0" fontId="2" fillId="2" borderId="5"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2" fillId="2" borderId="0" xfId="0" applyFont="1" applyFill="1" applyAlignment="1">
      <alignment horizontal="justify" vertical="top" wrapText="1"/>
    </xf>
    <xf numFmtId="0" fontId="2" fillId="2" borderId="0" xfId="0" applyFont="1" applyFill="1" applyAlignment="1">
      <alignment horizontal="left"/>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2" fillId="2" borderId="0" xfId="0" applyFont="1" applyFill="1" applyAlignment="1">
      <alignment horizontal="center" vertical="center"/>
    </xf>
    <xf numFmtId="0" fontId="2" fillId="2" borderId="8"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0" xfId="0" applyFont="1" applyFill="1" applyAlignment="1">
      <alignment horizontal="center" vertical="center" wrapText="1"/>
    </xf>
  </cellXfs>
  <cellStyles count="102">
    <cellStyle name="Bad" xfId="86" xr:uid="{09F83ABF-A851-4DE3-AEE9-1C37C9E1A15D}"/>
    <cellStyle name="Comma" xfId="8" xr:uid="{433766D7-CFFB-492F-A954-6293C78CC8CC}"/>
    <cellStyle name="Comma 2" xfId="9" xr:uid="{3FE513D3-243C-4F3B-BDE7-530A773B5CAC}"/>
    <cellStyle name="Comma 3" xfId="10" xr:uid="{1681FAB2-2A52-43BF-82A8-2F878367D295}"/>
    <cellStyle name="Comma0" xfId="11" xr:uid="{7E27DE99-B26A-4E5B-98ED-C01D9CAF02AE}"/>
    <cellStyle name="Comma0 2" xfId="12" xr:uid="{DFF14485-E513-4E67-BECE-2C40184AD1B5}"/>
    <cellStyle name="Comma0_Serie DE 1989-2002 Adm" xfId="13" xr:uid="{CC7C4E0F-761C-4F28-96D1-8AA25850C97D}"/>
    <cellStyle name="Currency" xfId="14" xr:uid="{8E047963-983C-4B30-BE38-7AB1BD02E922}"/>
    <cellStyle name="Currency0" xfId="15" xr:uid="{1A7B5E8A-74F1-43B1-BCD3-5E0B300FA876}"/>
    <cellStyle name="Date" xfId="16" xr:uid="{D4BD0A99-3F73-44DE-BBEC-03D67BF24829}"/>
    <cellStyle name="Date 2" xfId="98" xr:uid="{24F92743-3616-4DFD-9C01-96E1AAA2DF3F}"/>
    <cellStyle name="Fecha" xfId="17" xr:uid="{C2FC0C52-3F4E-4169-9037-016C7D30E74E}"/>
    <cellStyle name="Fecha 2" xfId="18" xr:uid="{40154F92-EE2F-43A8-B24F-73DB82EE30F5}"/>
    <cellStyle name="Fixed" xfId="19" xr:uid="{6E3B7949-01D6-4317-85F5-F453FBB30228}"/>
    <cellStyle name="Heading 1" xfId="20" xr:uid="{D079A31D-AF1E-494B-BB48-D7E5433E4D36}"/>
    <cellStyle name="Heading 2" xfId="21" xr:uid="{E6D8A5E9-D076-4871-884A-0B612AE319F1}"/>
    <cellStyle name="Hipervínculo" xfId="87" builtinId="8"/>
    <cellStyle name="Hipervínculo 2" xfId="22" xr:uid="{CEED299C-4016-4236-A39E-CF10ECAC98BF}"/>
    <cellStyle name="Millares [0]" xfId="2" builtinId="6"/>
    <cellStyle name="Millares [0] 2" xfId="23" xr:uid="{B76E7B51-523A-4626-BF4C-23B0074C8C78}"/>
    <cellStyle name="Millares [0] 2 2" xfId="82" xr:uid="{84D9A41A-384D-4535-B3D9-8F83DF40751A}"/>
    <cellStyle name="Millares [0] 2 3" xfId="78" xr:uid="{67347096-801C-4743-A26E-60482EB606E4}"/>
    <cellStyle name="Millares [0] 2 4" xfId="97" xr:uid="{27811D57-DF51-4F19-83AD-4ECE494D71ED}"/>
    <cellStyle name="Millares [0] 3" xfId="24" xr:uid="{D350CF60-322F-4EF5-8B59-88D6DC674185}"/>
    <cellStyle name="Millares [0] 4" xfId="25" xr:uid="{F9596FF8-11DC-43FE-8E0C-C96EBB259502}"/>
    <cellStyle name="Millares [0] 5" xfId="80" xr:uid="{4AF03807-5FFE-41F6-A679-E16E2EB4D5AB}"/>
    <cellStyle name="Millares [0] 6" xfId="100" xr:uid="{47DEA0BD-A442-4A64-8790-DF6F5FE1E132}"/>
    <cellStyle name="Millares 10" xfId="26" xr:uid="{6F109828-CD6F-4A34-9C59-F872B4998AC0}"/>
    <cellStyle name="Millares 10 5" xfId="27" xr:uid="{6C20C5DF-3C87-4955-86EF-391656A6CD42}"/>
    <cellStyle name="Millares 11" xfId="28" xr:uid="{6B506B86-7B3F-4A3B-BBCD-B9E6AE1877E4}"/>
    <cellStyle name="Millares 12" xfId="72" xr:uid="{EA0958F6-253D-4126-91F4-A2B4F2235FD6}"/>
    <cellStyle name="Millares 13" xfId="73" xr:uid="{B02DC86C-76B1-44A8-ACD7-3E860A99268E}"/>
    <cellStyle name="Millares 14" xfId="77" xr:uid="{195CE6AF-860A-4365-8957-B5FF3FD5DA86}"/>
    <cellStyle name="Millares 15" xfId="84" xr:uid="{519231E7-2A20-4CB5-AC2E-2B38CF2C9BB3}"/>
    <cellStyle name="Millares 16" xfId="29" xr:uid="{2D812556-4F77-4264-A360-F09E21479DD8}"/>
    <cellStyle name="Millares 17" xfId="85" xr:uid="{1F5795C7-DCD4-419F-9BD4-AE6A7EB00FF2}"/>
    <cellStyle name="Millares 18" xfId="75" xr:uid="{9A4CF541-F1DF-41FB-B19F-D67BB09B2800}"/>
    <cellStyle name="Millares 2" xfId="30" xr:uid="{364A9BB1-E99A-49E0-BDF4-C59408089DFB}"/>
    <cellStyle name="Millares 2 2" xfId="4" xr:uid="{81FE0DD2-1EFC-435C-8530-71F7AF3D2D9A}"/>
    <cellStyle name="Millares 2 3" xfId="31" xr:uid="{0542D6E3-D74C-495C-A827-097993F87EEA}"/>
    <cellStyle name="Millares 2 4" xfId="92" xr:uid="{2760931B-3780-4C54-BE5D-05F388BA9C24}"/>
    <cellStyle name="Millares 3" xfId="32" xr:uid="{DBE6503E-4E51-4362-B285-9E1B6C3CDB62}"/>
    <cellStyle name="Millares 3 2" xfId="33" xr:uid="{DC6F72E7-E9AA-4C2C-B45A-FE79386D2DCC}"/>
    <cellStyle name="Millares 3 3" xfId="34" xr:uid="{7C0EF804-FA26-4E25-8948-6951F0774D3F}"/>
    <cellStyle name="Millares 4" xfId="35" xr:uid="{EB4A145F-BC4E-4866-A7C4-A952CD951BE2}"/>
    <cellStyle name="Millares 5" xfId="36" xr:uid="{F2507C22-4E2F-4884-B74B-D2020BC7E2F4}"/>
    <cellStyle name="Millares 6" xfId="37" xr:uid="{A00EF58E-04C5-4E70-8ED7-F5A3B1197D14}"/>
    <cellStyle name="Millares 6 2" xfId="38" xr:uid="{743E0331-C203-4CCC-B133-6F13FD6C7883}"/>
    <cellStyle name="Millares 7" xfId="39" xr:uid="{285E5098-4EEE-4AC7-AD21-7381B6E22C70}"/>
    <cellStyle name="Millares 7 2" xfId="40" xr:uid="{8101B583-9254-4F7E-BD9C-8FCB3CE50C0B}"/>
    <cellStyle name="Millares 7 3" xfId="41" xr:uid="{92A9F940-B5B1-4BD1-8FA0-20A18A6D93E6}"/>
    <cellStyle name="Millares 8" xfId="42" xr:uid="{E86B4799-3CB3-4322-9ACD-252EFBE21674}"/>
    <cellStyle name="Millares 9" xfId="43" xr:uid="{A726E47E-F978-49EF-9EA3-3B392CF7B934}"/>
    <cellStyle name="Moneda [0] 2" xfId="76" xr:uid="{5A5D1A6A-A9CD-4F7B-8F41-C4B554B413F9}"/>
    <cellStyle name="Moneda [0] 2 2" xfId="79" xr:uid="{C7302EF1-4988-434A-91EE-E6A62D40C8B8}"/>
    <cellStyle name="Moneda [0] 3" xfId="81" xr:uid="{F8CD8498-E600-4E2D-B4B0-1C34BEE8C986}"/>
    <cellStyle name="Moneda [0] 4" xfId="83" xr:uid="{7CD47B58-883E-4066-8290-14603C6D8679}"/>
    <cellStyle name="Moneda 2" xfId="44" xr:uid="{2CFBB7C1-7E5F-4489-89DC-C37F65F4ACF9}"/>
    <cellStyle name="Normal" xfId="0" builtinId="0"/>
    <cellStyle name="Normal 10" xfId="6" xr:uid="{537A181C-5ACF-448E-BA25-7D5B17A06AB8}"/>
    <cellStyle name="Normal 10 2" xfId="88" xr:uid="{E30B66AB-1538-487B-95DE-EB1719A8C15A}"/>
    <cellStyle name="Normal 11" xfId="99" xr:uid="{1F8FBB58-94D7-4AD4-BBC2-7D55FB290D08}"/>
    <cellStyle name="Normal 1119 2" xfId="90" xr:uid="{59896E9B-7F74-4563-9CF8-B87414AD62D4}"/>
    <cellStyle name="Normal 2" xfId="7" xr:uid="{A47B9143-B582-4E15-80C7-59427027E71C}"/>
    <cellStyle name="Normal 2 2" xfId="1" xr:uid="{7D569E6A-C3DB-4B31-9E18-A76953BF960F}"/>
    <cellStyle name="Normal 2 2 2" xfId="89" xr:uid="{619C31EB-0DAF-44F8-9985-40A1D0D98E2D}"/>
    <cellStyle name="Normal 2 3" xfId="45" xr:uid="{814C03A7-4F9F-46B8-8EB3-32A671CF29ED}"/>
    <cellStyle name="Normal 2 3 2" xfId="91" xr:uid="{54966A53-1454-4A7E-AE17-BA5E33CEFCAA}"/>
    <cellStyle name="Normal 2 4" xfId="46" xr:uid="{475601AC-9060-41CD-AB2D-9D8DA1C6A744}"/>
    <cellStyle name="Normal 2 4 2" xfId="96" xr:uid="{FF961290-F88B-47DA-AFAA-6BBF9451E36F}"/>
    <cellStyle name="Normal 2 5" xfId="47" xr:uid="{992D393B-B481-4E4E-A3F0-649404031C84}"/>
    <cellStyle name="Normal 2 5 2" xfId="93" xr:uid="{751CF0BB-F730-4155-80F9-308FE72B2CED}"/>
    <cellStyle name="Normal 2 6" xfId="48" xr:uid="{61E62FB8-29C5-4D57-A6F4-61A0B5CA529F}"/>
    <cellStyle name="Normal 3" xfId="5" xr:uid="{54310C20-9D4F-4319-979E-08A53830B1A8}"/>
    <cellStyle name="Normal 3 2" xfId="49" xr:uid="{6FC526A5-4A8F-4D76-BE3E-4201F17C8276}"/>
    <cellStyle name="Normal 3 3" xfId="50" xr:uid="{F56A60B8-8601-4BF8-B46B-CFF2CC3D1F4C}"/>
    <cellStyle name="Normal 3 4" xfId="51" xr:uid="{F8ECEC5F-0C07-4FC0-A8CB-B9E0876CE1E7}"/>
    <cellStyle name="Normal 3 4 2" xfId="95" xr:uid="{510E1239-4D29-4A54-8A6C-4EEB3AD0811D}"/>
    <cellStyle name="Normal 4" xfId="52" xr:uid="{CE4C1005-88B5-484F-8938-DE847F19DF88}"/>
    <cellStyle name="Normal 4 2" xfId="53" xr:uid="{349A1520-D64D-46E4-B0C5-FE1CFC51A9F9}"/>
    <cellStyle name="Normal 43" xfId="54" xr:uid="{8B4098F3-4C6F-4704-9376-00F81C0995CD}"/>
    <cellStyle name="Normal 5" xfId="55" xr:uid="{04CDE272-D48D-4A1D-BE9C-0DFE2A2137E2}"/>
    <cellStyle name="Normal 5 2" xfId="101" xr:uid="{DFF97A2E-0B35-450E-AA0A-39920C181002}"/>
    <cellStyle name="Normal 5 5" xfId="74" xr:uid="{BC723EEE-590C-4F17-8824-16FF14E3B07B}"/>
    <cellStyle name="Normal 6" xfId="56" xr:uid="{56EF22CF-7D8A-4A11-A135-181A6292B0CB}"/>
    <cellStyle name="Normal 7" xfId="57" xr:uid="{56A53C70-8B9E-4C90-9E55-489C892713A7}"/>
    <cellStyle name="Normal 8" xfId="58" xr:uid="{97497C09-31B8-41DE-8C6E-D672F09ABED0}"/>
    <cellStyle name="Normal 9" xfId="59" xr:uid="{2D6BB221-C98A-4027-8E5B-FEF1E5138BC7}"/>
    <cellStyle name="Notas 2" xfId="60" xr:uid="{10C64820-CD87-401C-9CC0-F1623CBC3C85}"/>
    <cellStyle name="Percent" xfId="61" xr:uid="{81414D25-E5B0-47EB-8E75-F43DBB070570}"/>
    <cellStyle name="Porcentaje" xfId="3" builtinId="5"/>
    <cellStyle name="Porcentaje 2" xfId="62" xr:uid="{06896BC1-29AB-44E8-83AA-798BDA277565}"/>
    <cellStyle name="Porcentaje 2 2" xfId="63" xr:uid="{6BA33F3F-3105-4BB5-A40B-67DABA448C2B}"/>
    <cellStyle name="Porcentaje 2 3" xfId="94" xr:uid="{F5437CCA-DAB6-478F-8D2B-32776FEA0603}"/>
    <cellStyle name="Porcentaje 3" xfId="64" xr:uid="{5B604351-F37E-42CC-B827-214CE13D9593}"/>
    <cellStyle name="Porcentual 2" xfId="65" xr:uid="{8E8B79C5-99FD-42D2-8AD3-B1EA83E257DC}"/>
    <cellStyle name="Porcentual 2 2" xfId="66" xr:uid="{3E52C5D3-5ECE-411A-B654-F50FC296EC8C}"/>
    <cellStyle name="Porcentual 2 3" xfId="67" xr:uid="{F3D7FE51-E9E6-4088-822B-5F54661F5AB5}"/>
    <cellStyle name="Porcentual 2 4" xfId="68" xr:uid="{CCE48A18-5633-4B6B-9A21-F2BDE372F282}"/>
    <cellStyle name="Porcentual 3" xfId="69" xr:uid="{5479A7A9-DEDA-4664-9359-D4AF29A44581}"/>
    <cellStyle name="Porcentual 4" xfId="70" xr:uid="{3F9F4A9B-6E89-427F-AE19-D23837F6A921}"/>
    <cellStyle name="Porcentual 5" xfId="71" xr:uid="{6DEAC34F-B6B5-473F-8335-4F75A0313EF5}"/>
  </cellStyles>
  <dxfs count="3">
    <dxf>
      <font>
        <condense val="0"/>
        <extend val="0"/>
        <color indexed="9"/>
      </font>
    </dxf>
    <dxf>
      <font>
        <condense val="0"/>
        <extend val="0"/>
        <color indexed="9"/>
      </font>
    </dxf>
    <dxf>
      <font>
        <condense val="0"/>
        <extend val="0"/>
        <color indexed="9"/>
      </font>
    </dxf>
  </dxfs>
  <tableStyles count="0" defaultTableStyle="TableStyleMedium2" defaultPivotStyle="PivotStyleLight16"/>
  <colors>
    <mruColors>
      <color rgb="FFF3F7FB"/>
      <color rgb="FFEDF3F9"/>
      <color rgb="FF005C9E"/>
      <color rgb="FFCA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79"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78"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hyperlink" Target="http://www.dipres.cl/598/w3-propertyvalue-15501.html"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B3B2A-3D84-48D4-A136-D68272C4E7FB}">
  <dimension ref="A1:B92"/>
  <sheetViews>
    <sheetView tabSelected="1" topLeftCell="A31" workbookViewId="0">
      <selection activeCell="A42" sqref="A42"/>
    </sheetView>
  </sheetViews>
  <sheetFormatPr baseColWidth="10" defaultRowHeight="12.75" x14ac:dyDescent="0.2"/>
  <cols>
    <col min="1" max="1" width="13.28515625" style="4" bestFit="1" customWidth="1"/>
    <col min="2" max="16384" width="11.42578125" style="4"/>
  </cols>
  <sheetData>
    <row r="1" spans="1:2" x14ac:dyDescent="0.2">
      <c r="A1" s="17" t="s">
        <v>582</v>
      </c>
    </row>
    <row r="3" spans="1:2" x14ac:dyDescent="0.2">
      <c r="A3" s="17" t="s">
        <v>583</v>
      </c>
    </row>
    <row r="4" spans="1:2" x14ac:dyDescent="0.2">
      <c r="A4" s="735" t="str">
        <f>'C I.1.1'!A1</f>
        <v>Cuadro I.1.1</v>
      </c>
      <c r="B4" s="4" t="str">
        <f>'C I.1.1'!A2</f>
        <v>Supuestos macroeconómicos 2024</v>
      </c>
    </row>
    <row r="5" spans="1:2" x14ac:dyDescent="0.2">
      <c r="A5" s="735" t="str">
        <f>'C I.1.2'!A1</f>
        <v>Cuadro I.1.2</v>
      </c>
      <c r="B5" s="4" t="str">
        <f>'C I.1.2'!A2</f>
        <v>Detalle supuestos de crecimiento económico y cuenta corriente 2024</v>
      </c>
    </row>
    <row r="6" spans="1:2" x14ac:dyDescent="0.2">
      <c r="A6" s="735" t="str">
        <f>'C I.2.1'!A1</f>
        <v>Cuadro I.2.1 </v>
      </c>
      <c r="B6" s="4" t="str">
        <f>'C I.2.1'!A2</f>
        <v>Proyección de ingresos Gobierno Central Total 2024</v>
      </c>
    </row>
    <row r="7" spans="1:2" x14ac:dyDescent="0.2">
      <c r="A7" s="735" t="str">
        <f>'C I.2.2'!A1</f>
        <v>Cuadro I.2.2</v>
      </c>
      <c r="B7" s="4" t="str">
        <f>'C I.2.2'!A2</f>
        <v>Ingresos tributarios acumulados 2024</v>
      </c>
    </row>
    <row r="8" spans="1:2" x14ac:dyDescent="0.2">
      <c r="A8" s="735" t="str">
        <f>'C I.3.1'!A1</f>
        <v>Cuadro I.3.1</v>
      </c>
      <c r="B8" s="4" t="str">
        <f>'C I.3.1'!A2</f>
        <v>Parámetros de referencia del Balance Cíclicamente Ajustado 2024</v>
      </c>
    </row>
    <row r="9" spans="1:2" x14ac:dyDescent="0.2">
      <c r="A9" s="735" t="str">
        <f>'C I.3.2'!A1</f>
        <v>Cuadro I.3.2</v>
      </c>
      <c r="B9" s="4" t="str">
        <f>'C I.3.2'!A2</f>
        <v>Ingresos Cíclicamente Ajustados del Gobierno Central Total 2024</v>
      </c>
    </row>
    <row r="10" spans="1:2" x14ac:dyDescent="0.2">
      <c r="A10" s="735" t="str">
        <f>'C I.4.1'!A1</f>
        <v>Cuadro I.4.1</v>
      </c>
      <c r="B10" s="4" t="str">
        <f>'C I.4.1'!A2</f>
        <v>Gastos Gobierno Central Total 2024</v>
      </c>
    </row>
    <row r="11" spans="1:2" x14ac:dyDescent="0.2">
      <c r="A11" s="735" t="str">
        <f>'C I.4.2'!A1</f>
        <v>Cuadro I.4.2 </v>
      </c>
      <c r="B11" s="4" t="str">
        <f>'C I.4.2'!A2</f>
        <v>Gastos Gobierno Central Presupuestario a diciembre 2024</v>
      </c>
    </row>
    <row r="12" spans="1:2" x14ac:dyDescent="0.2">
      <c r="A12" s="735" t="str">
        <f>'C I.5.1'!A1</f>
        <v>Cuadro I.5.1</v>
      </c>
      <c r="B12" s="4" t="str">
        <f>'C I.5.1'!A2</f>
        <v>Balance del Gobierno Central Total 2024</v>
      </c>
    </row>
    <row r="13" spans="1:2" x14ac:dyDescent="0.2">
      <c r="A13" s="735" t="str">
        <f>'C I.6.1'!A1</f>
        <v>Cuadro I.6.1</v>
      </c>
      <c r="B13" s="4" t="str">
        <f>'C I.6.1'!A2</f>
        <v>Activos consolidados del Tesoro Público, cierre efectivo 2021-2024</v>
      </c>
    </row>
    <row r="14" spans="1:2" x14ac:dyDescent="0.2">
      <c r="A14" s="735" t="str">
        <f>'C I.7.1'!A1</f>
        <v>Cuadro I.7.1</v>
      </c>
      <c r="B14" s="4" t="str">
        <f>'C I.7.1'!A2</f>
        <v>Deuda Bruta del Gobierno Central, cierre 2024(1)</v>
      </c>
    </row>
    <row r="15" spans="1:2" x14ac:dyDescent="0.2">
      <c r="A15" s="735" t="str">
        <f>'C I.7.2'!A1</f>
        <v>Cuadro I.7.2</v>
      </c>
      <c r="B15" s="4" t="str">
        <f>'C I.7.2'!A2</f>
        <v xml:space="preserve">Stock de deuda del Gobierno Central por acreedor </v>
      </c>
    </row>
    <row r="16" spans="1:2" x14ac:dyDescent="0.2">
      <c r="A16" s="735" t="str">
        <f>'C I.7.3'!A1</f>
        <v>Cuadro I.7.3</v>
      </c>
      <c r="B16" s="4" t="str">
        <f>'C I.7.3'!A2</f>
        <v>Conciliación de Flujos y Saldos de la Deuda Bruta del Gobierno Central</v>
      </c>
    </row>
    <row r="17" spans="1:2" x14ac:dyDescent="0.2">
      <c r="A17" s="735" t="str">
        <f>'C I.7.4'!A1</f>
        <v>Cuadro I.7.4</v>
      </c>
      <c r="B17" s="4" t="str">
        <f>'C I.7.4'!A2</f>
        <v>Perfil de vencimiento de la Deuda Bruta del Gobierno Central</v>
      </c>
    </row>
    <row r="18" spans="1:2" x14ac:dyDescent="0.2">
      <c r="A18" s="735" t="str">
        <f>'C I.8.1'!A1</f>
        <v>Cuadro I.8.1</v>
      </c>
      <c r="B18" s="4" t="str">
        <f>'C I.8.1'!A2</f>
        <v>Posición Financiera Neta Gobierno Central Total, cierre efectivo 2021-2024(1)</v>
      </c>
    </row>
    <row r="20" spans="1:2" x14ac:dyDescent="0.2">
      <c r="A20" s="17" t="s">
        <v>584</v>
      </c>
    </row>
    <row r="21" spans="1:2" x14ac:dyDescent="0.2">
      <c r="A21" s="735" t="str">
        <f>'C II.1.1'!A1</f>
        <v>Cuadro II.1.1</v>
      </c>
      <c r="B21" s="4" t="str">
        <f>'C II.1.1'!A2</f>
        <v>Supuestos macroeconómicos 2025</v>
      </c>
    </row>
    <row r="22" spans="1:2" x14ac:dyDescent="0.2">
      <c r="A22" s="735" t="str">
        <f>'C II.1.2'!A1</f>
        <v>Cuadro II.1.2</v>
      </c>
      <c r="B22" s="4" t="str">
        <f>'C II.1.2'!A2</f>
        <v>Detalle supuestos de crecimiento económico y cuenta corriente 2025</v>
      </c>
    </row>
    <row r="23" spans="1:2" x14ac:dyDescent="0.2">
      <c r="A23" s="735" t="str">
        <f>'C II.2.1'!A1</f>
        <v>Cuadro II.2.1</v>
      </c>
      <c r="B23" s="4" t="str">
        <f>'C II.2.1'!A2</f>
        <v>Proyección de Ingresos Gobierno Central Total 2025</v>
      </c>
    </row>
    <row r="24" spans="1:2" x14ac:dyDescent="0.2">
      <c r="A24" s="735" t="str">
        <f>'C II.2.2'!A1</f>
        <v>Cuadro II.2.2</v>
      </c>
      <c r="B24" s="4" t="str">
        <f>'C II.2.2'!A2</f>
        <v>Proyección de ingresos tributarios netos 2025</v>
      </c>
    </row>
    <row r="25" spans="1:2" x14ac:dyDescent="0.2">
      <c r="A25" s="735" t="str">
        <f>'C II.3.1'!A1</f>
        <v>Cuadro II.3.1</v>
      </c>
      <c r="B25" s="4" t="str">
        <f>'C II.3.1'!A2</f>
        <v>Parámetros de referencia del Balance Cíclicamente Ajustado 2025</v>
      </c>
    </row>
    <row r="26" spans="1:2" x14ac:dyDescent="0.2">
      <c r="A26" s="735" t="str">
        <f>'C II.3.2'!A1</f>
        <v>Cuadro II.3.2</v>
      </c>
      <c r="B26" s="4" t="str">
        <f>'C II.3.2'!A2</f>
        <v>Proyección de ingresos cíclicamente ajustados Gobierno Central Total 2025</v>
      </c>
    </row>
    <row r="27" spans="1:2" x14ac:dyDescent="0.2">
      <c r="A27" s="735" t="str">
        <f>'C II.4.1'!A1</f>
        <v>Cuadro II.4.1 </v>
      </c>
      <c r="B27" s="4" t="str">
        <f>'C II.4.1'!A2</f>
        <v>Gasto del Gobierno Central Total 2025</v>
      </c>
    </row>
    <row r="28" spans="1:2" x14ac:dyDescent="0.2">
      <c r="A28" s="735" t="str">
        <f>'C II.4.2'!A1</f>
        <v>Cuadro II.4.2 </v>
      </c>
      <c r="B28" s="4" t="str">
        <f>'C II.4.2'!A2</f>
        <v>Balance del Gobierno Central Total 2025</v>
      </c>
    </row>
    <row r="29" spans="1:2" x14ac:dyDescent="0.2">
      <c r="A29" s="735" t="str">
        <f>'C II.5.1'!A1</f>
        <v>Cuadro II.5.1</v>
      </c>
      <c r="B29" s="4" t="str">
        <f>'C II.5.1'!A2</f>
        <v>Deuda Bruta del Gobierno Central, cierre estimado 2025(1)</v>
      </c>
    </row>
    <row r="30" spans="1:2" x14ac:dyDescent="0.2">
      <c r="A30" s="735" t="str">
        <f>'C II.6.1'!A1</f>
        <v>Cuadro II.6.1</v>
      </c>
      <c r="B30" s="4" t="str">
        <f>'C II.6.1'!A2</f>
        <v>Posición Financiera Neta Gobierno Central Total, cierre estimado 2025(1)</v>
      </c>
    </row>
    <row r="31" spans="1:2" x14ac:dyDescent="0.2">
      <c r="A31" s="17"/>
    </row>
    <row r="32" spans="1:2" x14ac:dyDescent="0.2">
      <c r="A32" s="17" t="s">
        <v>585</v>
      </c>
    </row>
    <row r="33" spans="1:2" x14ac:dyDescent="0.2">
      <c r="A33" s="735" t="str">
        <f>'C III.3.1'!A1</f>
        <v>Cuadro III.3.1</v>
      </c>
      <c r="B33" s="4" t="str">
        <f>'C III.3.1'!A2</f>
        <v>Supuestos macroeconómicos 2026-2029</v>
      </c>
    </row>
    <row r="34" spans="1:2" x14ac:dyDescent="0.2">
      <c r="A34" s="735" t="str">
        <f>'C III.3.2'!A1</f>
        <v>Cuadro III.3.2</v>
      </c>
      <c r="B34" s="4" t="str">
        <f>'C III.3.2'!A2</f>
        <v>Detalle supuestos de crecimiento económico y cuenta corriente 2026-2029</v>
      </c>
    </row>
    <row r="35" spans="1:2" x14ac:dyDescent="0.2">
      <c r="A35" s="735" t="str">
        <f>'C III.4.1'!A1</f>
        <v>Cuadro III.4.1</v>
      </c>
      <c r="B35" s="4" t="str">
        <f>'C III.4.1'!A2</f>
        <v>Ingresos del Gobierno Central Total 2026-2029</v>
      </c>
    </row>
    <row r="36" spans="1:2" x14ac:dyDescent="0.2">
      <c r="A36" s="735" t="str">
        <f>'C III.4.2'!A1</f>
        <v>Cuadro III.4.2</v>
      </c>
      <c r="B36" s="4" t="str">
        <f>'C III.4.2'!A2</f>
        <v>Parámetros de referencia del Balance Cíclicamente Ajustado 2026-2029</v>
      </c>
    </row>
    <row r="37" spans="1:2" x14ac:dyDescent="0.2">
      <c r="A37" s="735" t="str">
        <f>'C III.4.3'!A1</f>
        <v>Cuadro III.4.3</v>
      </c>
      <c r="B37" s="4" t="str">
        <f>'C III.4.3'!A2</f>
        <v>Ingresos Cíclicamente ajustados del Gobierno Central Total 2026-2029</v>
      </c>
    </row>
    <row r="38" spans="1:2" x14ac:dyDescent="0.2">
      <c r="A38" s="735" t="str">
        <f>'C III.5.1'!A1</f>
        <v>Cuadro III.5.1</v>
      </c>
      <c r="B38" s="4" t="str">
        <f>'C III.5.1'!A2</f>
        <v>Actualización de gastos comprometidos para el Gobierno Central Total 2026-2029</v>
      </c>
    </row>
    <row r="39" spans="1:2" x14ac:dyDescent="0.2">
      <c r="A39" s="735" t="str">
        <f>'C III.5.2'!A1</f>
        <v>Cuadro III.5.2</v>
      </c>
      <c r="B39" s="4" t="str">
        <f>'C III.5.2'!A2</f>
        <v>Gastos Comprometidos 2026-2029</v>
      </c>
    </row>
    <row r="40" spans="1:2" x14ac:dyDescent="0.2">
      <c r="A40" s="735" t="str">
        <f>'C III.6.1'!A1</f>
        <v>Cuadro III.6.1</v>
      </c>
      <c r="B40" s="4" t="str">
        <f>'C III.6.1'!A2</f>
        <v>Balances del Gobierno Central Total 2026-2029</v>
      </c>
    </row>
    <row r="41" spans="1:2" x14ac:dyDescent="0.2">
      <c r="A41" s="735" t="str">
        <f>'C III.6.2'!A1</f>
        <v>Cuadro III.6.2</v>
      </c>
      <c r="B41" s="4" t="str">
        <f>'C III.6.2'!A2</f>
        <v>Gasto compatible con la meta de Balance Estructural</v>
      </c>
    </row>
    <row r="42" spans="1:2" x14ac:dyDescent="0.2">
      <c r="A42" s="735" t="str">
        <f>'C III.7.1'!A1</f>
        <v>Cuadro III.7.1</v>
      </c>
      <c r="B42" s="4" t="str">
        <f>'C III.7.1'!A2</f>
        <v>Deuda Bruta del Gobierno Central, cierre estimado 2026-2029</v>
      </c>
    </row>
    <row r="43" spans="1:2" x14ac:dyDescent="0.2">
      <c r="A43" s="735" t="str">
        <f>'C III.8.1'!A1</f>
        <v>Cuadro III.8.1</v>
      </c>
      <c r="B43" s="4" t="str">
        <f>'C III.8.1'!A2</f>
        <v>Posición Financiera Neta Gobierno Central Total, cierre estimado 2026-2029</v>
      </c>
    </row>
    <row r="44" spans="1:2" x14ac:dyDescent="0.2">
      <c r="A44" s="735" t="str">
        <f>'C III.9.1'!A1</f>
        <v>Cuadro III.9.1</v>
      </c>
      <c r="B44" s="4" t="str">
        <f>'C III.9.1'!A2</f>
        <v>Escenarios macroeconómicos alternativos</v>
      </c>
    </row>
    <row r="45" spans="1:2" x14ac:dyDescent="0.2">
      <c r="A45" s="735" t="str">
        <f>'C III.9.2'!A1</f>
        <v>Cuadro III.9.2</v>
      </c>
      <c r="B45" s="4" t="str">
        <f>'C III.9.2'!A2</f>
        <v>Balances del Gobierno Central Total 2026-2029, Escenario Pesimista</v>
      </c>
    </row>
    <row r="46" spans="1:2" x14ac:dyDescent="0.2">
      <c r="A46" s="735" t="str">
        <f>'C III.9.3'!A1</f>
        <v>Cuadro III.9.3</v>
      </c>
      <c r="B46" s="4" t="str">
        <f>'C III.9.3'!A2</f>
        <v>Balances del Gobierno Central Total 2026-2029, Escenario Optimista</v>
      </c>
    </row>
    <row r="47" spans="1:2" x14ac:dyDescent="0.2">
      <c r="A47" s="735" t="str">
        <f>'C III.9.4'!A1</f>
        <v>Cuadro III.9.4</v>
      </c>
      <c r="B47" s="4" t="str">
        <f>'C III.9.4'!A2</f>
        <v>Posición Financiera Neta Gobierno Central Total, trayectorias estimadas 2026-2029</v>
      </c>
    </row>
    <row r="49" spans="1:2" x14ac:dyDescent="0.2">
      <c r="A49" s="17" t="s">
        <v>587</v>
      </c>
    </row>
    <row r="50" spans="1:2" x14ac:dyDescent="0.2">
      <c r="A50" s="735" t="str">
        <f>'C A.I.1'!A1</f>
        <v>Cuadro A.I.1</v>
      </c>
      <c r="B50" s="4" t="str">
        <f>'C A.I.1'!A2</f>
        <v>Variables estructurales para 2024</v>
      </c>
    </row>
    <row r="51" spans="1:2" x14ac:dyDescent="0.2">
      <c r="A51" s="735" t="str">
        <f>'C A.I.2'!A1</f>
        <v>Cuadro A.I.2</v>
      </c>
      <c r="B51" s="4" t="str">
        <f>'C A.I.2'!A2</f>
        <v>Proyección de variables económicas efectivas 2024</v>
      </c>
    </row>
    <row r="52" spans="1:2" x14ac:dyDescent="0.2">
      <c r="A52" s="735" t="str">
        <f>'C A.I.3'!A1</f>
        <v>Cuadro A.I.3</v>
      </c>
      <c r="B52" s="4" t="str">
        <f>'C A.I.3'!A2</f>
        <v>Ingresos efectivos, componente cíclico e ingresos cíclicamente ajustados 2024</v>
      </c>
    </row>
    <row r="53" spans="1:2" x14ac:dyDescent="0.2">
      <c r="A53" s="735" t="str">
        <f>'C A.I.4'!A1</f>
        <v>Cuadro A.I.4</v>
      </c>
      <c r="B53" s="4" t="str">
        <f>'C A.I.4'!A2</f>
        <v>Balance Cíclicamente Ajustado del Gobierno Central Total 2024</v>
      </c>
    </row>
    <row r="54" spans="1:2" x14ac:dyDescent="0.2">
      <c r="A54" s="735" t="str">
        <f>'C A.I.5'!A1</f>
        <v>Cuadro A.I.5</v>
      </c>
      <c r="B54" s="4" t="str">
        <f>'C A.I.5'!A2</f>
        <v>Variables estructurales para 2025</v>
      </c>
    </row>
    <row r="55" spans="1:2" x14ac:dyDescent="0.2">
      <c r="A55" s="735" t="str">
        <f>'C A.I.6'!A1</f>
        <v>Cuadro A.I.6</v>
      </c>
      <c r="B55" s="4" t="str">
        <f>'C A.I.6'!A2</f>
        <v>Proyección de variables económicas efectivas 2025</v>
      </c>
    </row>
    <row r="56" spans="1:2" x14ac:dyDescent="0.2">
      <c r="A56" s="735" t="str">
        <f>'C A.I.7'!A1</f>
        <v>Cuadro A.I.7</v>
      </c>
      <c r="B56" s="4" t="str">
        <f>'C A.I.7'!A2</f>
        <v>Ingresos efectivos, componente cíclico e ingresos cíclicamente ajustados 2025</v>
      </c>
    </row>
    <row r="57" spans="1:2" x14ac:dyDescent="0.2">
      <c r="A57" s="735" t="str">
        <f>'C A.I.8'!A1</f>
        <v>Cuadro A.I.8</v>
      </c>
      <c r="B57" s="4" t="str">
        <f>'C A.I.8'!A2</f>
        <v>Balance Cíclicamente Ajustado del Gobierno Central Total 2025</v>
      </c>
    </row>
    <row r="58" spans="1:2" x14ac:dyDescent="0.2">
      <c r="A58" s="17"/>
    </row>
    <row r="59" spans="1:2" x14ac:dyDescent="0.2">
      <c r="A59" s="17" t="s">
        <v>586</v>
      </c>
    </row>
    <row r="60" spans="1:2" x14ac:dyDescent="0.2">
      <c r="A60" s="735" t="str">
        <f>'C A.II.1'!A1</f>
        <v>Cuadro A.II.1</v>
      </c>
      <c r="B60" s="4" t="str">
        <f>'C A.II.1'!A2</f>
        <v>Supuestos macroeconómicos 2025-2029</v>
      </c>
    </row>
    <row r="61" spans="1:2" x14ac:dyDescent="0.2">
      <c r="A61" s="735" t="str">
        <f>'C A.II.2'!A1</f>
        <v>Cuadro A.II.2</v>
      </c>
      <c r="B61" s="4" t="str">
        <f>'C A.II.2'!A2</f>
        <v>Ingresos Tributarios GMP10 moneda nacional y extranjera</v>
      </c>
    </row>
    <row r="62" spans="1:2" x14ac:dyDescent="0.2">
      <c r="A62" s="735" t="str">
        <f>'C A.II.3'!A1</f>
        <v>Cuadro A.II.3</v>
      </c>
      <c r="B62" s="4" t="str">
        <f>'C A.II.3'!A2&amp;" del "&amp;'C A.II.3'!A3&amp;" "&amp;'C A.II.3'!A5</f>
        <v>Estado de Operaciones 2024-2025 del Gobierno Central Total (millones de pesos de cada año)</v>
      </c>
    </row>
    <row r="63" spans="1:2" x14ac:dyDescent="0.2">
      <c r="A63" s="735" t="str">
        <f>'C A.II.4'!A1</f>
        <v>Cuadro A.II.4</v>
      </c>
      <c r="B63" s="4" t="str">
        <f>'C A.II.4'!A2&amp;" del "&amp;'C A.II.4'!A3&amp;" "&amp;'C A.II.4'!A5</f>
        <v>Estado de Operaciones 2024-2025 del Gobierno Central Total (millones de pesos 2025)</v>
      </c>
    </row>
    <row r="64" spans="1:2" x14ac:dyDescent="0.2">
      <c r="A64" s="735" t="str">
        <f>'C A.II.5'!A1</f>
        <v>Cuadro A.II.5</v>
      </c>
      <c r="B64" s="4" t="str">
        <f>'C A.II.5'!A2&amp;" del "&amp;'C A.II.5'!A3&amp;" "&amp;'C A.II.5'!A5</f>
        <v>Estado de Operaciones 2024-2025 del Gobierno Central Total (% del PIB)</v>
      </c>
    </row>
    <row r="65" spans="1:2" x14ac:dyDescent="0.2">
      <c r="A65" s="735" t="str">
        <f>'C A.II.6'!A1</f>
        <v>Cuadro A.II.6</v>
      </c>
      <c r="B65" s="4" t="str">
        <f>'C A.II.6'!A2&amp;" del "&amp;'C A.II.6'!A3&amp;" "&amp;'C A.II.6'!A5</f>
        <v>Estado de Operaciones 2024-2025 del Gobierno Central Presupuestario (millones de pesos de cada año)</v>
      </c>
    </row>
    <row r="66" spans="1:2" x14ac:dyDescent="0.2">
      <c r="A66" s="735" t="str">
        <f>'C A.II.7'!A1</f>
        <v>Cuadro A.II.7</v>
      </c>
      <c r="B66" s="4" t="str">
        <f>'C A.II.7'!A2&amp;" del "&amp;'C A.II.7'!A3&amp;" "&amp;'C A.II.7'!A5</f>
        <v>Estado de Operaciones 2024-2025 del Gobierno Central Presupuestario (millones de pesos 2025)</v>
      </c>
    </row>
    <row r="67" spans="1:2" x14ac:dyDescent="0.2">
      <c r="A67" s="735" t="str">
        <f>'C A.II.8'!A1</f>
        <v>Cuadro A.II.8</v>
      </c>
      <c r="B67" s="4" t="str">
        <f>'C A.II.8'!A2&amp;" del "&amp;'C A.II.8'!A3&amp;" "&amp;'C A.II.8'!A5</f>
        <v>Estado de Operaciones 2024-2025 del Gobierno Central Presupuestario (% del PIB)</v>
      </c>
    </row>
    <row r="68" spans="1:2" x14ac:dyDescent="0.2">
      <c r="A68" s="735" t="str">
        <f>'C A.II.9'!A1</f>
        <v>Cuadro A.II.9</v>
      </c>
      <c r="B68" s="4" t="str">
        <f>'C A.II.9'!A2&amp;" - "&amp;'C A.II.9'!A3&amp;" "&amp;'C A.II.9'!A4</f>
        <v>Ingresos por Impuestos - Ejecución Presupuestaria Consolidada (millones de pesos de cada año)</v>
      </c>
    </row>
    <row r="69" spans="1:2" x14ac:dyDescent="0.2">
      <c r="A69" s="735" t="str">
        <f>'C A.II.10'!A1</f>
        <v>Cuadro A.II.10</v>
      </c>
      <c r="B69" s="4" t="str">
        <f>'C A.II.10'!A2&amp;" - "&amp;'C A.II.10'!A3&amp;" "&amp;'C A.II.10'!A4</f>
        <v>Ingresos por Impuestos - Ejecución Presupuestaria Consolidada (millones de pesos 2025)</v>
      </c>
    </row>
    <row r="70" spans="1:2" x14ac:dyDescent="0.2">
      <c r="A70" s="735" t="str">
        <f>'C A.II.11'!A1</f>
        <v>Cuadro A.II.11</v>
      </c>
      <c r="B70" s="4" t="str">
        <f>'C A.II.11'!A2&amp;" - "&amp;'C A.II.11'!A3&amp;" "&amp;'C A.II.11'!A4</f>
        <v>Ingresos por Impuestos - Ejecución Presupuestaria Mineras Privadas Consolidadas (millones de pesos de cada año)</v>
      </c>
    </row>
    <row r="71" spans="1:2" x14ac:dyDescent="0.2">
      <c r="A71" s="735" t="str">
        <f>'C A.II.12'!A1</f>
        <v>Cuadro A.II.12</v>
      </c>
      <c r="B71" s="4" t="str">
        <f>'C A.II.12'!A2&amp;" - "&amp;'C A.II.12'!A3&amp;" "&amp;'C A.II.12'!A4</f>
        <v>Ingresos por Impuestos - Ejecución Presupuestaria Mineras Privadas Consolidadas (millones de pesos 2025)</v>
      </c>
    </row>
    <row r="72" spans="1:2" x14ac:dyDescent="0.2">
      <c r="A72" s="735" t="str">
        <f>'C A.II.13'!A1</f>
        <v>Cuadro A.II.13</v>
      </c>
      <c r="B72" s="4" t="str">
        <f>'C A.II.13'!A2&amp;" - "&amp;'C A.II.13'!A3&amp;" "&amp;'C A.II.13'!A4</f>
        <v>Ingresos por Impuestos - Ejecución Presupuestaria Sin Mineras Privadas Consolidado (millones de pesos de cada año)</v>
      </c>
    </row>
    <row r="73" spans="1:2" x14ac:dyDescent="0.2">
      <c r="A73" s="735" t="str">
        <f>'C A.II.14'!A1</f>
        <v>Cuadro A.II.14</v>
      </c>
      <c r="B73" s="4" t="str">
        <f>'C A.II.14'!A2&amp;" - "&amp;'C A.II.14'!A3&amp;" "&amp;'C A.II.14'!A4</f>
        <v>Ingresos por Impuestos - Ejecución Presupuestaria Sin Mineras Privadas Consolidado (millones de pesos 2025)</v>
      </c>
    </row>
    <row r="74" spans="1:2" x14ac:dyDescent="0.2">
      <c r="A74" s="17"/>
    </row>
    <row r="75" spans="1:2" x14ac:dyDescent="0.2">
      <c r="A75" s="17" t="s">
        <v>588</v>
      </c>
    </row>
    <row r="76" spans="1:2" x14ac:dyDescent="0.2">
      <c r="A76" s="735" t="str">
        <f>'C A.III.1'!A1</f>
        <v>Cuadro A.III.1</v>
      </c>
      <c r="B76" s="4" t="str">
        <f>'C A.III.1'!A2&amp;" "&amp;'C A.III.1'!A3</f>
        <v>Informes financieros de Proyectos de Ley enviados entre septiembre y diciembre 2024, con efectos en los gastos fiscales(1)</v>
      </c>
    </row>
    <row r="77" spans="1:2" x14ac:dyDescent="0.2">
      <c r="A77" s="735" t="str">
        <f>'C A.III.2'!A1</f>
        <v>Cuadro A.III.2</v>
      </c>
      <c r="B77" s="4" t="str">
        <f>'C A.III.2'!A2 &amp;" "&amp;'C A.III.2'!A3</f>
        <v>Informes financieros de Proyectos de Ley enviados entre septiembre y diciembre 2024, con efectos en los ingresos fiscales</v>
      </c>
    </row>
    <row r="78" spans="1:2" x14ac:dyDescent="0.2">
      <c r="A78" s="735" t="str">
        <f>'C A.III.3'!A1</f>
        <v>Cuadro A.III.3</v>
      </c>
      <c r="B78" s="4" t="str">
        <f>'C A.III.3'!A2&amp;" "&amp;'C A.III.3'!A3</f>
        <v>Informes financieros de Proyectos de Ley enviados entre septiembre y diciembre 2024, sin efecto en gastos o ingresos fiscales</v>
      </c>
    </row>
    <row r="79" spans="1:2" x14ac:dyDescent="0.2">
      <c r="A79" s="17"/>
    </row>
    <row r="80" spans="1:2" x14ac:dyDescent="0.2">
      <c r="A80" s="70" t="s">
        <v>1110</v>
      </c>
    </row>
    <row r="81" spans="1:2" x14ac:dyDescent="0.2">
      <c r="A81" s="735" t="str">
        <f>'C R.1.1'!A1</f>
        <v>Cuadro R.1.1</v>
      </c>
      <c r="B81" s="18" t="str">
        <f>'C R.1.1'!A2</f>
        <v>Deterioro de Balances Fiscales 2024</v>
      </c>
    </row>
    <row r="82" spans="1:2" x14ac:dyDescent="0.2">
      <c r="A82" s="735" t="str">
        <f>'C R.1.2'!A1</f>
        <v>Cuadro R.1.2</v>
      </c>
      <c r="B82" s="4" t="str">
        <f>'C R.1.2'!A2</f>
        <v>Cumplimiento de metas fiscales en países latinoamericanos 2024</v>
      </c>
    </row>
    <row r="83" spans="1:2" x14ac:dyDescent="0.2">
      <c r="A83" s="18"/>
    </row>
    <row r="84" spans="1:2" x14ac:dyDescent="0.2">
      <c r="A84" s="70" t="s">
        <v>691</v>
      </c>
    </row>
    <row r="85" spans="1:2" x14ac:dyDescent="0.2">
      <c r="A85" s="735" t="str">
        <f>'C R.3.1'!A1</f>
        <v>Cuadro R.3.1</v>
      </c>
      <c r="B85" s="18" t="str">
        <f>'C R.3.1'!A2</f>
        <v>Gasto incremental informes financieros de 2024</v>
      </c>
    </row>
    <row r="86" spans="1:2" x14ac:dyDescent="0.2">
      <c r="A86" s="735" t="str">
        <f>'C R.3.2'!A1</f>
        <v>Cuadro R.3.2</v>
      </c>
      <c r="B86" s="18" t="str">
        <f>'C R.3.2'!A2</f>
        <v>Disminución de ingresos informes financieros de 2024</v>
      </c>
    </row>
    <row r="87" spans="1:2" x14ac:dyDescent="0.2">
      <c r="A87" s="18"/>
    </row>
    <row r="88" spans="1:2" x14ac:dyDescent="0.2">
      <c r="A88" s="70" t="s">
        <v>690</v>
      </c>
    </row>
    <row r="89" spans="1:2" x14ac:dyDescent="0.2">
      <c r="A89" s="735" t="str">
        <f>'C R.4.1'!A1</f>
        <v>Cuadro R.4.1</v>
      </c>
      <c r="B89" s="4" t="str">
        <f>'C R.4.1'!A2</f>
        <v>Estimación del efecto de cambios al sistema tributario llevados a cabo desde 2020 sobre la recaudación fiscal</v>
      </c>
    </row>
    <row r="90" spans="1:2" x14ac:dyDescent="0.2">
      <c r="A90" s="735" t="str">
        <f>'C R.4.2'!A1</f>
        <v>Cuadro R.4.2</v>
      </c>
      <c r="B90" s="4" t="str">
        <f>'C R.4.2'!A2</f>
        <v>Estimación del efecto cambios al sistema tributario: medidas consideradas en IFP 3T24</v>
      </c>
    </row>
    <row r="92" spans="1:2" x14ac:dyDescent="0.2">
      <c r="A92" s="70"/>
    </row>
  </sheetData>
  <hyperlinks>
    <hyperlink ref="A4" location="'C I.1.1'!A1" display="'C I.1.1'!A1" xr:uid="{9ABA3F71-4583-4923-8AD7-21876B1135C6}"/>
    <hyperlink ref="A5" location="'C I.1.2'!A1" display="'C I.1.2'!A1" xr:uid="{586F0D22-F7E3-4BF0-B521-C1644E2CEB98}"/>
    <hyperlink ref="A6" location="'C I.2.1'!A1" display="'C I.2.1'!A1" xr:uid="{BB6C7218-C9A4-4532-9777-601974823762}"/>
    <hyperlink ref="A7" location="'C I.2.2'!A1" display="'C I.2.2'!A1" xr:uid="{447B05F3-4F82-42B4-9BCB-136C7A0DF1F6}"/>
    <hyperlink ref="A8" location="'C I.3.1'!A1" display="'C I.3.1'!A1" xr:uid="{A54ECA53-E498-4D2A-A622-CD61FD4A0F83}"/>
    <hyperlink ref="A9" location="'C I.3.2'!A1" display="'C I.3.2'!A1" xr:uid="{735D8B80-58E8-4A38-B7C3-DE61CF2C223C}"/>
    <hyperlink ref="A10" location="'C I.4.1'!A1" display="'C I.4.1'!A1" xr:uid="{F7C8371C-6BAE-4C2B-AD3B-87349CE56A01}"/>
    <hyperlink ref="A11" location="'C I.4.2'!A1" display="'C I.4.2'!A1" xr:uid="{57661506-0CE0-4B31-BA05-76C201FC3C8D}"/>
    <hyperlink ref="A12" location="'C I.5.1'!A1" display="'C I.5.1'!A1" xr:uid="{34ACC20E-1963-476C-BFA1-EBA56FF1AE4D}"/>
    <hyperlink ref="A13" location="'C I.6.1'!A1" display="'C I.6.1'!A1" xr:uid="{B1DB3D7F-F1C2-4923-AE3E-7D684D6D2190}"/>
    <hyperlink ref="A14" location="'C I.7.1'!A1" display="'C I.7.1'!A1" xr:uid="{E7CE8D88-3CFB-4BB0-81B9-9BE3D687A442}"/>
    <hyperlink ref="A15" location="'C I.7.2'!A1" display="'C I.7.2'!A1" xr:uid="{29F7BB1D-8AA5-4A21-AA1D-24E82874EA96}"/>
    <hyperlink ref="A16" location="'C I.7.3'!A1" display="'C I.7.3'!A1" xr:uid="{C4C2AEA0-F50F-4822-AEB1-69DCB3EBDF1B}"/>
    <hyperlink ref="A17" location="'C I.7.4'!A1" display="'C I.7.4'!A1" xr:uid="{17E8AE9F-EFB1-43EE-B719-C93BC456A32E}"/>
    <hyperlink ref="A18" location="'C I.8.1'!A1" display="'C I.8.1'!A1" xr:uid="{23F091B8-386A-41D7-BD5B-A35552229222}"/>
    <hyperlink ref="A21" location="'C II.1.1'!A1" display="'C II.1.1'!A1" xr:uid="{EDB3DE93-F3CB-44DC-9EED-7D3611CEF1E6}"/>
    <hyperlink ref="A22" location="'C II.1.2'!A1" display="'C II.1.2'!A1" xr:uid="{C8C01C79-0FDC-4639-B86E-C013E3031C8F}"/>
    <hyperlink ref="A23" location="'C II.2.1'!A1" display="'C II.2.1'!A1" xr:uid="{F2305525-BC7C-4FB1-A7D1-7628497406DC}"/>
    <hyperlink ref="A24" location="'C II.2.2'!A1" display="'C II.2.2'!A1" xr:uid="{FF8EB778-AF02-4B9E-A451-E6EE08E0F7E7}"/>
    <hyperlink ref="A25" location="'C II.3.1'!A1" display="'C II.3.1'!A1" xr:uid="{498AB316-9D59-442C-BDF5-936FD798F907}"/>
    <hyperlink ref="A26" location="'C II.3.2'!A1" display="'C II.3.2'!A1" xr:uid="{7BA7ED34-FFE7-4831-99E7-EAAA3437E008}"/>
    <hyperlink ref="A27" location="'C II.4.1'!A1" display="'C II.4.1'!A1" xr:uid="{6BFA81C3-5CBD-4C1B-B393-05291C27795C}"/>
    <hyperlink ref="A28" location="'C II.4.2'!A1" display="'C II.4.2'!A1" xr:uid="{556B0AA5-8885-4822-80C9-85E31124780E}"/>
    <hyperlink ref="A29" location="'C II.5.1'!A1" display="'C II.5.1'!A1" xr:uid="{4B4B27D9-CB0E-4230-BFA4-D27B1DB26E36}"/>
    <hyperlink ref="A30" location="'C II.6.1'!A1" display="'C II.6.1'!A1" xr:uid="{04DE715D-413A-4F99-BE50-556C749DF11E}"/>
    <hyperlink ref="A33" location="'C III.3.1'!A1" display="'C III.3.1'!A1" xr:uid="{6B5D0049-1865-49A4-A0AB-DDEAE0C52F41}"/>
    <hyperlink ref="A34" location="'C III.3.2'!A1" display="'C III.3.2'!A1" xr:uid="{1B6E04E9-3B06-4B57-9B2C-C80E6DAECCA3}"/>
    <hyperlink ref="A35" location="'C III.4.1'!A1" display="'C III.4.1'!A1" xr:uid="{851C9B60-418A-41FD-8F0D-1CD53789F2B3}"/>
    <hyperlink ref="A38" location="'C III.5.1'!A1" display="'C III.5.1'!A1" xr:uid="{D702CC02-6BF2-4F15-A8DB-898CC0E5F5EA}"/>
    <hyperlink ref="A39" location="'C III.5.2'!A1" display="'C III.5.2'!A1" xr:uid="{7BCAC769-0453-4617-A721-6C5470A6F69A}"/>
    <hyperlink ref="A40" location="'C III.6.1'!A1" display="'C III.6.1'!A1" xr:uid="{33F5FE31-8A0D-488D-BFF6-1745BC691E64}"/>
    <hyperlink ref="A41" location="'C III.6.2'!A1" display="'C III.6.2'!A1" xr:uid="{0D1C2034-38CE-487C-838C-FB4064EB0F17}"/>
    <hyperlink ref="A42" location="'C III.7.1'!A1" display="'C III.7.1'!A1" xr:uid="{590B0D24-E010-4860-BDE9-12B7C6C93660}"/>
    <hyperlink ref="A43" location="'C III.8.1'!A1" display="'C III.8.1'!A1" xr:uid="{B21632D2-127F-47DC-8DCF-93DC157F6746}"/>
    <hyperlink ref="A44" location="'C III.9.1'!A1" display="'C III.9.1'!A1" xr:uid="{B97E027F-83DB-4905-BFC7-F9E2BEA2F334}"/>
    <hyperlink ref="A45" location="'C III.9.2'!A1" display="'C III.9.2'!A1" xr:uid="{85C1A7F6-EC47-4E79-8AC8-8456122910F8}"/>
    <hyperlink ref="A46" location="'C III.9.3'!A1" display="'C III.9.3'!A1" xr:uid="{9AF3A214-DC4A-4522-9B3C-B65D08E1F4B8}"/>
    <hyperlink ref="A47" location="'C III.9.4'!A1" display="'C III.9.4'!A1" xr:uid="{75A07E33-5C90-4FFE-A1A7-AF0552968942}"/>
    <hyperlink ref="A50" location="'C A.I.1'!A1" display="'C A.I.1'!A1" xr:uid="{F92A7ED7-D576-4E09-9962-4423A4EE6553}"/>
    <hyperlink ref="A51" location="'C A.I.2'!A1" display="'C A.I.2'!A1" xr:uid="{E27733B5-344D-4DCA-9105-4E4EA03A49D6}"/>
    <hyperlink ref="A52" location="'C A.I.3'!A1" display="'C A.I.3'!A1" xr:uid="{E8902B69-6969-413B-8250-6CAAF491945C}"/>
    <hyperlink ref="A53" location="'C A.I.4'!A1" display="'C A.I.4'!A1" xr:uid="{7C7E0695-C8A2-4DF5-B4FA-11178B8228E1}"/>
    <hyperlink ref="A54" location="'C A.I.5'!A1" display="'C A.I.5'!A1" xr:uid="{3F39A587-F295-45C9-97D5-943FBB0B32E2}"/>
    <hyperlink ref="A55" location="'C A.I.6'!A1" display="'C A.I.6'!A1" xr:uid="{EEBB460A-D0BB-4E5F-9738-1C2DDA16E37A}"/>
    <hyperlink ref="A56" location="'C A.I.7'!A1" display="'C A.I.7'!A1" xr:uid="{1CFA6B30-29D2-460E-9468-6203A588A61F}"/>
    <hyperlink ref="A57" location="'C A.I.8'!A1" display="'C A.I.8'!A1" xr:uid="{136FA540-1644-492D-9057-A7CAEB6D63FB}"/>
    <hyperlink ref="A60" location="'C A.II.1'!A1" display="'C A.II.1'!A1" xr:uid="{8AD2D512-F278-4CAA-A4CC-296F8F16560A}"/>
    <hyperlink ref="A61" location="'C A.II.2'!A1" display="'C A.II.2'!A1" xr:uid="{D24E0D22-00FC-4C3B-BFCE-7B0ED903EE3E}"/>
    <hyperlink ref="A62" location="'C A.II.3'!A1" display="'C A.II.3'!A1" xr:uid="{1F7E0BBD-9972-4501-A022-F75FCD3E3405}"/>
    <hyperlink ref="A63" location="'C A.II.4'!A1" display="'C A.II.4'!A1" xr:uid="{0EB65D29-AD80-428A-B8A3-D5815CA5FCA9}"/>
    <hyperlink ref="A64" location="'C A.II.5'!A1" display="'C A.II.5'!A1" xr:uid="{77302846-05AF-4260-9CEA-8688CDE82ACF}"/>
    <hyperlink ref="A65" location="'C A.II.6'!A1" display="'C A.II.6'!A1" xr:uid="{3C3EB1D8-3AD1-40EA-85A3-304D2C99DFE9}"/>
    <hyperlink ref="A66" location="'C A.II.7'!A1" display="'C A.II.7'!A1" xr:uid="{6F0A31F9-50D5-4ED1-B9BD-ABA7FC740077}"/>
    <hyperlink ref="A67" location="'C A.II.8'!A1" display="'C A.II.8'!A1" xr:uid="{40EEBF43-4F16-488A-8132-AB5BB573FB93}"/>
    <hyperlink ref="A68" location="'C A.II.9'!A1" display="'C A.II.9'!A1" xr:uid="{64441966-0CB3-423B-BA20-DB2AC3386C0F}"/>
    <hyperlink ref="A69" location="'C A.II.10'!A1" display="'C A.II.10'!A1" xr:uid="{68F328FB-1D66-4C42-83C0-D0AB1E32EA72}"/>
    <hyperlink ref="A70" location="'C A.II.11'!A1" display="'C A.II.11'!A1" xr:uid="{03B40CA0-9FBB-4630-A99B-7A8004BCB5D3}"/>
    <hyperlink ref="A71" location="'C A.II.12'!A1" display="'C A.II.12'!A1" xr:uid="{569E06EA-6685-45CE-BC24-DCD75C646FB2}"/>
    <hyperlink ref="A72" location="'C A.II.13'!A1" display="'C A.II.13'!A1" xr:uid="{A0CBC9A4-9322-4799-9F93-CA0EB88D0BFE}"/>
    <hyperlink ref="A73" location="'C A.II.14'!A1" display="'C A.II.14'!A1" xr:uid="{E6A977F3-C282-45D1-827F-372694A84261}"/>
    <hyperlink ref="A76" location="'C A.III.1'!A1" display="'C A.III.1'!A1" xr:uid="{916A5D9C-67E4-4AC3-AFA7-1CD9659B5E66}"/>
    <hyperlink ref="A77" location="'C A.III.2'!A1" display="'C A.III.2'!A1" xr:uid="{90D9C4A8-3269-45FF-87EB-CD06351D498B}"/>
    <hyperlink ref="A78" location="'C A.III.3'!A1" display="'C A.III.3'!A1" xr:uid="{8EF49351-176A-42B9-86D8-517BC3FFD7F2}"/>
    <hyperlink ref="A36" location="'C III.4.2'!A1" display="'C III.4.2'!A1" xr:uid="{7DB709E5-6A74-4593-9324-3D757EAED0F3}"/>
    <hyperlink ref="A37" location="'C III.4.3'!A1" display="'C III.4.3'!A1" xr:uid="{0E02950B-51BF-431D-83B5-2EC08D79CB44}"/>
    <hyperlink ref="A81" location="'C R.1.1'!A1" display="'C R.1.1'!A1" xr:uid="{33B81FE9-0D04-4EDD-99C0-13A884E752BD}"/>
    <hyperlink ref="A82" location="'C R.1.2'!A1" display="'C R.1.2'!A1" xr:uid="{46E6F6F3-0E4F-4650-B970-A722720ECA93}"/>
    <hyperlink ref="A85" location="'C R.3.1'!A1" display="'C R.3.1'!A1" xr:uid="{8F980EA2-1230-4967-9A44-FFC2383667A1}"/>
    <hyperlink ref="A86" location="'C R.3.2'!A1" display="'C R.3.2'!A1" xr:uid="{1EA49D0A-06D4-4210-A077-B90E4EDB73E9}"/>
    <hyperlink ref="A89" location="'C R.4.1'!A1" display="'C R.4.1'!A1" xr:uid="{528CAC56-5EAF-4263-ADA6-F5D46F1671B9}"/>
    <hyperlink ref="A90" location="'C R.4.2'!A1" display="'C R.4.2'!A1" xr:uid="{DB7CA7FB-0B01-43F2-992E-1937A79A82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64B73-7FC5-441A-84DA-4B45859EA897}">
  <sheetPr codeName="Hoja6"/>
  <dimension ref="A1:H13"/>
  <sheetViews>
    <sheetView workbookViewId="0">
      <selection activeCell="C9" sqref="C9"/>
    </sheetView>
  </sheetViews>
  <sheetFormatPr baseColWidth="10" defaultColWidth="10.85546875" defaultRowHeight="12.75" x14ac:dyDescent="0.2"/>
  <cols>
    <col min="1" max="1" width="7.140625" style="4" customWidth="1"/>
    <col min="2" max="2" width="33" style="4" customWidth="1"/>
    <col min="3" max="3" width="11.42578125" style="4" bestFit="1" customWidth="1"/>
    <col min="4" max="4" width="11" style="4" bestFit="1" customWidth="1"/>
    <col min="5" max="16384" width="10.85546875" style="4"/>
  </cols>
  <sheetData>
    <row r="1" spans="1:8" x14ac:dyDescent="0.2">
      <c r="A1" s="17" t="s">
        <v>79</v>
      </c>
      <c r="E1" s="227"/>
    </row>
    <row r="2" spans="1:8" x14ac:dyDescent="0.2">
      <c r="A2" s="17" t="s">
        <v>401</v>
      </c>
    </row>
    <row r="3" spans="1:8" ht="15" x14ac:dyDescent="0.2">
      <c r="A3" s="4" t="s">
        <v>532</v>
      </c>
    </row>
    <row r="5" spans="1:8" x14ac:dyDescent="0.2">
      <c r="A5" s="982"/>
      <c r="B5" s="983"/>
      <c r="C5" s="986" t="s">
        <v>457</v>
      </c>
      <c r="D5" s="987"/>
      <c r="E5" s="988" t="s">
        <v>463</v>
      </c>
      <c r="F5" s="987"/>
    </row>
    <row r="6" spans="1:8" x14ac:dyDescent="0.2">
      <c r="A6" s="984"/>
      <c r="B6" s="985"/>
      <c r="C6" s="92" t="s">
        <v>28</v>
      </c>
      <c r="D6" s="293" t="s">
        <v>321</v>
      </c>
      <c r="E6" s="292" t="s">
        <v>28</v>
      </c>
      <c r="F6" s="293" t="s">
        <v>321</v>
      </c>
    </row>
    <row r="7" spans="1:8" x14ac:dyDescent="0.2">
      <c r="A7" s="90" t="s">
        <v>11</v>
      </c>
      <c r="B7" s="88" t="s">
        <v>80</v>
      </c>
      <c r="C7" s="785">
        <v>70135753.884465739</v>
      </c>
      <c r="D7" s="609">
        <v>22.822337282331119</v>
      </c>
      <c r="E7" s="518">
        <v>67283221.201580018</v>
      </c>
      <c r="F7" s="521">
        <v>21.915053171877421</v>
      </c>
      <c r="G7" s="374"/>
    </row>
    <row r="8" spans="1:8" x14ac:dyDescent="0.2">
      <c r="A8" s="90" t="s">
        <v>12</v>
      </c>
      <c r="B8" s="88" t="s">
        <v>81</v>
      </c>
      <c r="C8" s="518">
        <v>69270858.538845956</v>
      </c>
      <c r="D8" s="609">
        <v>22.54089832718466</v>
      </c>
      <c r="E8" s="518">
        <v>66412153.756966583</v>
      </c>
      <c r="F8" s="522">
        <v>21.631334749600896</v>
      </c>
      <c r="G8" s="374"/>
    </row>
    <row r="9" spans="1:8" x14ac:dyDescent="0.2">
      <c r="A9" s="90" t="s">
        <v>82</v>
      </c>
      <c r="B9" s="88" t="s">
        <v>83</v>
      </c>
      <c r="C9" s="518">
        <v>76195175</v>
      </c>
      <c r="D9" s="609">
        <v>24.794086993073609</v>
      </c>
      <c r="E9" s="518">
        <v>76163869.529973</v>
      </c>
      <c r="F9" s="522">
        <v>24.807600181991528</v>
      </c>
      <c r="G9" s="374"/>
    </row>
    <row r="10" spans="1:8" x14ac:dyDescent="0.2">
      <c r="A10" s="91" t="s">
        <v>84</v>
      </c>
      <c r="B10" s="89" t="s">
        <v>85</v>
      </c>
      <c r="C10" s="519">
        <v>-6059421.1155342609</v>
      </c>
      <c r="D10" s="610">
        <v>-1.9717497107424926</v>
      </c>
      <c r="E10" s="519">
        <v>-8880648.3283929825</v>
      </c>
      <c r="F10" s="523">
        <v>-2.8925470101141095</v>
      </c>
      <c r="G10" s="374"/>
    </row>
    <row r="11" spans="1:8" x14ac:dyDescent="0.2">
      <c r="A11" s="92" t="s">
        <v>86</v>
      </c>
      <c r="B11" s="93" t="s">
        <v>87</v>
      </c>
      <c r="C11" s="520">
        <v>-6924316.4611540437</v>
      </c>
      <c r="D11" s="611">
        <v>-2.2531886658889486</v>
      </c>
      <c r="E11" s="520">
        <v>-9751715.7730064169</v>
      </c>
      <c r="F11" s="524">
        <v>-3.1762654323906356</v>
      </c>
      <c r="G11" s="374"/>
    </row>
    <row r="12" spans="1:8" x14ac:dyDescent="0.2">
      <c r="A12" s="566" t="s">
        <v>422</v>
      </c>
    </row>
    <row r="13" spans="1:8" x14ac:dyDescent="0.2">
      <c r="A13" s="4" t="s">
        <v>54</v>
      </c>
      <c r="H13" s="16"/>
    </row>
  </sheetData>
  <mergeCells count="3">
    <mergeCell ref="A5:B6"/>
    <mergeCell ref="C5:D5"/>
    <mergeCell ref="E5:F5"/>
  </mergeCells>
  <pageMargins left="0.7" right="0.7" top="0.75" bottom="0.75" header="0.3" footer="0.3"/>
  <ignoredErrors>
    <ignoredError sqref="A7:A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EE36A-DF40-4A81-9C76-734169845B72}">
  <dimension ref="A1:K22"/>
  <sheetViews>
    <sheetView showGridLines="0" workbookViewId="0">
      <selection activeCell="J30" sqref="J30"/>
    </sheetView>
  </sheetViews>
  <sheetFormatPr baseColWidth="10" defaultColWidth="11.42578125" defaultRowHeight="12.75" x14ac:dyDescent="0.2"/>
  <cols>
    <col min="1" max="1" width="22.42578125" style="199" customWidth="1"/>
    <col min="2" max="9" width="8.85546875" style="199" customWidth="1"/>
    <col min="10" max="16384" width="11.42578125" style="199"/>
  </cols>
  <sheetData>
    <row r="1" spans="1:11" x14ac:dyDescent="0.2">
      <c r="A1" s="212" t="s">
        <v>88</v>
      </c>
      <c r="B1" s="123"/>
      <c r="C1" s="123"/>
      <c r="D1" s="123"/>
      <c r="E1" s="123"/>
    </row>
    <row r="2" spans="1:11" x14ac:dyDescent="0.2">
      <c r="A2" s="212" t="s">
        <v>530</v>
      </c>
      <c r="B2" s="123"/>
      <c r="C2" s="123"/>
      <c r="D2" s="123"/>
      <c r="E2" s="123"/>
    </row>
    <row r="3" spans="1:11" x14ac:dyDescent="0.2">
      <c r="A3" s="123" t="s">
        <v>89</v>
      </c>
      <c r="B3" s="123"/>
      <c r="C3" s="123"/>
      <c r="D3" s="123"/>
      <c r="E3" s="123"/>
    </row>
    <row r="4" spans="1:11" x14ac:dyDescent="0.2">
      <c r="A4" s="123"/>
      <c r="B4" s="123"/>
      <c r="C4" s="123"/>
      <c r="D4" s="123"/>
      <c r="E4" s="123"/>
    </row>
    <row r="5" spans="1:11" x14ac:dyDescent="0.2">
      <c r="A5" s="299"/>
      <c r="B5" s="989">
        <v>2021</v>
      </c>
      <c r="C5" s="990"/>
      <c r="D5" s="991">
        <v>2022</v>
      </c>
      <c r="E5" s="991"/>
      <c r="F5" s="989">
        <v>2023</v>
      </c>
      <c r="G5" s="991"/>
      <c r="H5" s="989">
        <v>2024</v>
      </c>
      <c r="I5" s="990"/>
    </row>
    <row r="6" spans="1:11" x14ac:dyDescent="0.2">
      <c r="A6" s="301"/>
      <c r="B6" s="304" t="s">
        <v>90</v>
      </c>
      <c r="C6" s="303" t="s">
        <v>29</v>
      </c>
      <c r="D6" s="302" t="s">
        <v>90</v>
      </c>
      <c r="E6" s="303" t="s">
        <v>29</v>
      </c>
      <c r="F6" s="304" t="s">
        <v>90</v>
      </c>
      <c r="G6" s="302" t="s">
        <v>29</v>
      </c>
      <c r="H6" s="304" t="s">
        <v>90</v>
      </c>
      <c r="I6" s="303" t="s">
        <v>29</v>
      </c>
    </row>
    <row r="7" spans="1:11" x14ac:dyDescent="0.2">
      <c r="A7" s="300" t="s">
        <v>91</v>
      </c>
      <c r="B7" s="649">
        <v>2457.19720521</v>
      </c>
      <c r="C7" s="485">
        <v>0.87210496077153643</v>
      </c>
      <c r="D7" s="651">
        <v>7514.1825330499996</v>
      </c>
      <c r="E7" s="485">
        <v>2.4478660907076568</v>
      </c>
      <c r="F7" s="649">
        <v>6030.1116362700004</v>
      </c>
      <c r="G7" s="485">
        <v>1.8924221750065382</v>
      </c>
      <c r="H7" s="649">
        <v>3618.19922662</v>
      </c>
      <c r="I7" s="485">
        <v>1.1692097668457886</v>
      </c>
      <c r="J7" s="213"/>
      <c r="K7" s="286"/>
    </row>
    <row r="8" spans="1:11" x14ac:dyDescent="0.2">
      <c r="A8" s="300" t="s">
        <v>92</v>
      </c>
      <c r="B8" s="649">
        <v>7472.9377399099994</v>
      </c>
      <c r="C8" s="485">
        <v>2.6522845055716089</v>
      </c>
      <c r="D8" s="651">
        <v>6475.2755505200003</v>
      </c>
      <c r="E8" s="485">
        <v>2.1094253936991492</v>
      </c>
      <c r="F8" s="649">
        <v>8638.5564438700003</v>
      </c>
      <c r="G8" s="485">
        <v>2.7110270523179474</v>
      </c>
      <c r="H8" s="649">
        <v>9378.2933143999999</v>
      </c>
      <c r="I8" s="485">
        <v>3.0305661608867118</v>
      </c>
      <c r="J8" s="213"/>
      <c r="K8" s="286"/>
    </row>
    <row r="9" spans="1:11" x14ac:dyDescent="0.2">
      <c r="A9" s="300" t="s">
        <v>93</v>
      </c>
      <c r="B9" s="649">
        <v>4097.5817950896235</v>
      </c>
      <c r="C9" s="485">
        <v>1.454307942027548</v>
      </c>
      <c r="D9" s="651">
        <v>3925.4504089375055</v>
      </c>
      <c r="E9" s="485">
        <v>1.2787787499876386</v>
      </c>
      <c r="F9" s="649">
        <v>525.87870225481993</v>
      </c>
      <c r="G9" s="485">
        <v>0.1650358364055538</v>
      </c>
      <c r="H9" s="649">
        <v>419.25664687544474</v>
      </c>
      <c r="I9" s="485">
        <v>0.13548147452336759</v>
      </c>
      <c r="J9" s="213"/>
      <c r="K9" s="286"/>
    </row>
    <row r="10" spans="1:11" x14ac:dyDescent="0.2">
      <c r="A10" s="300" t="s">
        <v>94</v>
      </c>
      <c r="B10" s="649">
        <v>202.29947389</v>
      </c>
      <c r="C10" s="485">
        <v>7.1799843482999129E-2</v>
      </c>
      <c r="D10" s="651">
        <v>205.27413281</v>
      </c>
      <c r="E10" s="485">
        <v>6.6871357834990125E-2</v>
      </c>
      <c r="F10" s="649">
        <v>0</v>
      </c>
      <c r="G10" s="485">
        <v>0</v>
      </c>
      <c r="H10" s="649">
        <v>0</v>
      </c>
      <c r="I10" s="485">
        <v>0</v>
      </c>
      <c r="K10" s="286"/>
    </row>
    <row r="11" spans="1:11" x14ac:dyDescent="0.2">
      <c r="A11" s="300" t="s">
        <v>95</v>
      </c>
      <c r="B11" s="649">
        <v>453.74</v>
      </c>
      <c r="C11" s="485">
        <v>0.16104075979797411</v>
      </c>
      <c r="D11" s="651">
        <v>379.2181999</v>
      </c>
      <c r="E11" s="485">
        <v>0.12353644171292466</v>
      </c>
      <c r="F11" s="649">
        <v>553.92022631999998</v>
      </c>
      <c r="G11" s="485">
        <v>0.17383607181790367</v>
      </c>
      <c r="H11" s="649">
        <v>576.12239446841113</v>
      </c>
      <c r="I11" s="485">
        <v>0.18617215037666965</v>
      </c>
      <c r="K11" s="286"/>
    </row>
    <row r="12" spans="1:11" x14ac:dyDescent="0.2">
      <c r="A12" s="300" t="s">
        <v>96</v>
      </c>
      <c r="B12" s="649">
        <v>216.12559102</v>
      </c>
      <c r="C12" s="485">
        <v>7.6706989442515555E-2</v>
      </c>
      <c r="D12" s="651">
        <v>184.5183021</v>
      </c>
      <c r="E12" s="485">
        <v>6.0109811391846318E-2</v>
      </c>
      <c r="F12" s="649">
        <v>157.10158899000001</v>
      </c>
      <c r="G12" s="485">
        <v>4.9302989507726457E-2</v>
      </c>
      <c r="H12" s="649">
        <v>110.81895929000001</v>
      </c>
      <c r="I12" s="485">
        <v>3.5810800190401441E-2</v>
      </c>
      <c r="K12" s="286"/>
    </row>
    <row r="13" spans="1:11" x14ac:dyDescent="0.2">
      <c r="A13" s="486" t="s">
        <v>97</v>
      </c>
      <c r="B13" s="650">
        <v>14899.881805119623</v>
      </c>
      <c r="C13" s="487">
        <v>5.2882450010941824</v>
      </c>
      <c r="D13" s="652">
        <v>18683.919127317502</v>
      </c>
      <c r="E13" s="487">
        <v>6.0865878453342059</v>
      </c>
      <c r="F13" s="650">
        <v>15905.568597704822</v>
      </c>
      <c r="G13" s="487">
        <v>4.9916241250556697</v>
      </c>
      <c r="H13" s="650">
        <v>14102.690541653856</v>
      </c>
      <c r="I13" s="487">
        <v>4.5572403528229399</v>
      </c>
      <c r="K13" s="286"/>
    </row>
    <row r="14" spans="1:11" x14ac:dyDescent="0.2">
      <c r="A14" s="199" t="s">
        <v>54</v>
      </c>
    </row>
    <row r="16" spans="1:11" x14ac:dyDescent="0.2">
      <c r="C16" s="371"/>
      <c r="E16" s="371"/>
      <c r="G16" s="371"/>
      <c r="I16" s="371"/>
    </row>
    <row r="17" spans="3:9" x14ac:dyDescent="0.2">
      <c r="C17" s="371"/>
      <c r="E17" s="371"/>
      <c r="G17" s="371"/>
      <c r="I17" s="371"/>
    </row>
    <row r="18" spans="3:9" x14ac:dyDescent="0.2">
      <c r="C18" s="371"/>
      <c r="E18" s="371"/>
      <c r="G18" s="371"/>
      <c r="I18" s="371"/>
    </row>
    <row r="19" spans="3:9" x14ac:dyDescent="0.2">
      <c r="C19" s="371"/>
      <c r="E19" s="371"/>
      <c r="G19" s="371"/>
      <c r="I19" s="371"/>
    </row>
    <row r="20" spans="3:9" x14ac:dyDescent="0.2">
      <c r="C20" s="371"/>
      <c r="E20" s="371"/>
      <c r="G20" s="371"/>
      <c r="I20" s="371"/>
    </row>
    <row r="21" spans="3:9" x14ac:dyDescent="0.2">
      <c r="C21" s="371"/>
      <c r="E21" s="371"/>
      <c r="G21" s="371"/>
      <c r="I21" s="371"/>
    </row>
    <row r="22" spans="3:9" x14ac:dyDescent="0.2">
      <c r="C22" s="371"/>
      <c r="E22" s="371"/>
      <c r="G22" s="371"/>
      <c r="I22" s="371"/>
    </row>
  </sheetData>
  <mergeCells count="4">
    <mergeCell ref="B5:C5"/>
    <mergeCell ref="D5:E5"/>
    <mergeCell ref="F5:G5"/>
    <mergeCell ref="H5:I5"/>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30894-FCF2-4C56-927E-4C3A2AABABF5}">
  <dimension ref="A1:C31"/>
  <sheetViews>
    <sheetView showGridLines="0" workbookViewId="0">
      <selection activeCell="D35" sqref="D35"/>
    </sheetView>
  </sheetViews>
  <sheetFormatPr baseColWidth="10" defaultColWidth="11.42578125" defaultRowHeight="12.75" x14ac:dyDescent="0.2"/>
  <cols>
    <col min="1" max="1" width="39.42578125" style="199" customWidth="1"/>
    <col min="2" max="3" width="20" style="199" customWidth="1"/>
    <col min="4" max="5" width="15.85546875" style="199" bestFit="1" customWidth="1"/>
    <col min="6" max="16384" width="11.42578125" style="199"/>
  </cols>
  <sheetData>
    <row r="1" spans="1:3" x14ac:dyDescent="0.2">
      <c r="A1" s="250" t="s">
        <v>98</v>
      </c>
    </row>
    <row r="2" spans="1:3" ht="15" x14ac:dyDescent="0.2">
      <c r="A2" s="416" t="s">
        <v>540</v>
      </c>
    </row>
    <row r="3" spans="1:3" ht="15" x14ac:dyDescent="0.2">
      <c r="A3" s="199" t="s">
        <v>541</v>
      </c>
    </row>
    <row r="5" spans="1:3" x14ac:dyDescent="0.2">
      <c r="A5" s="992"/>
      <c r="B5" s="994" t="s">
        <v>1038</v>
      </c>
      <c r="C5" s="902" t="s">
        <v>1035</v>
      </c>
    </row>
    <row r="6" spans="1:3" x14ac:dyDescent="0.2">
      <c r="A6" s="993"/>
      <c r="B6" s="995"/>
      <c r="C6" s="909" t="s">
        <v>463</v>
      </c>
    </row>
    <row r="7" spans="1:3" x14ac:dyDescent="0.2">
      <c r="A7" s="895" t="s">
        <v>145</v>
      </c>
      <c r="B7" s="907">
        <v>99721087.166992828</v>
      </c>
      <c r="C7" s="906">
        <v>111094665.4112547</v>
      </c>
    </row>
    <row r="8" spans="1:3" x14ac:dyDescent="0.2">
      <c r="A8" s="341" t="s">
        <v>183</v>
      </c>
      <c r="B8" s="908">
        <v>6718709</v>
      </c>
      <c r="C8" s="904">
        <v>8880648.3283929992</v>
      </c>
    </row>
    <row r="9" spans="1:3" x14ac:dyDescent="0.2">
      <c r="A9" s="341" t="s">
        <v>146</v>
      </c>
      <c r="B9" s="908">
        <v>4654869.2442618757</v>
      </c>
      <c r="C9" s="903">
        <v>9818954.4823326319</v>
      </c>
    </row>
    <row r="10" spans="1:3" x14ac:dyDescent="0.2">
      <c r="A10" s="896" t="s">
        <v>622</v>
      </c>
      <c r="B10" s="908">
        <v>367215.57799999998</v>
      </c>
      <c r="C10" s="904">
        <v>945443.8535806454</v>
      </c>
    </row>
    <row r="11" spans="1:3" x14ac:dyDescent="0.2">
      <c r="A11" s="896" t="s">
        <v>623</v>
      </c>
      <c r="B11" s="908">
        <v>1683558.8636477729</v>
      </c>
      <c r="C11" s="904">
        <v>1639948.8495806453</v>
      </c>
    </row>
    <row r="12" spans="1:3" x14ac:dyDescent="0.2">
      <c r="A12" s="896" t="s">
        <v>624</v>
      </c>
      <c r="B12" s="908">
        <v>97384.537044777302</v>
      </c>
      <c r="C12" s="904">
        <v>109514.06275516131</v>
      </c>
    </row>
    <row r="13" spans="1:3" x14ac:dyDescent="0.2">
      <c r="A13" s="896" t="s">
        <v>266</v>
      </c>
      <c r="B13" s="908">
        <v>1555901.1607353657</v>
      </c>
      <c r="C13" s="904">
        <v>1991906.0212490405</v>
      </c>
    </row>
    <row r="14" spans="1:3" x14ac:dyDescent="0.2">
      <c r="A14" s="896" t="s">
        <v>625</v>
      </c>
      <c r="B14" s="908">
        <v>289164.15966584702</v>
      </c>
      <c r="C14" s="904">
        <v>204889.204859953</v>
      </c>
    </row>
    <row r="15" spans="1:3" ht="15" x14ac:dyDescent="0.2">
      <c r="A15" s="896" t="s">
        <v>1036</v>
      </c>
      <c r="B15" s="908">
        <v>-5829688.8045243295</v>
      </c>
      <c r="C15" s="904">
        <v>-3381837.9788360749</v>
      </c>
    </row>
    <row r="16" spans="1:3" ht="15" x14ac:dyDescent="0.2">
      <c r="A16" s="896" t="s">
        <v>1037</v>
      </c>
      <c r="B16" s="908">
        <v>8822573.8183554467</v>
      </c>
      <c r="C16" s="904">
        <v>10010254.460810132</v>
      </c>
    </row>
    <row r="17" spans="1:3" x14ac:dyDescent="0.2">
      <c r="A17" s="896" t="s">
        <v>626</v>
      </c>
      <c r="B17" s="908">
        <v>-2331240.0686630053</v>
      </c>
      <c r="C17" s="904">
        <v>-1701163.9916668725</v>
      </c>
    </row>
    <row r="18" spans="1:3" x14ac:dyDescent="0.2">
      <c r="A18" s="340" t="s">
        <v>147</v>
      </c>
      <c r="B18" s="397">
        <v>111094665.4112547</v>
      </c>
      <c r="C18" s="911">
        <v>129794268.22198033</v>
      </c>
    </row>
    <row r="19" spans="1:3" x14ac:dyDescent="0.2">
      <c r="A19" s="905" t="s">
        <v>29</v>
      </c>
      <c r="B19" s="912">
        <v>39.413395906210773</v>
      </c>
      <c r="C19" s="910">
        <v>42.275744809655791</v>
      </c>
    </row>
    <row r="20" spans="1:3" x14ac:dyDescent="0.2">
      <c r="A20" s="996" t="s">
        <v>1039</v>
      </c>
      <c r="B20" s="996"/>
      <c r="C20" s="996"/>
    </row>
    <row r="21" spans="1:3" x14ac:dyDescent="0.2">
      <c r="A21" s="996"/>
      <c r="B21" s="996"/>
      <c r="C21" s="996"/>
    </row>
    <row r="22" spans="1:3" x14ac:dyDescent="0.2">
      <c r="A22" s="996"/>
      <c r="B22" s="996"/>
      <c r="C22" s="996"/>
    </row>
    <row r="23" spans="1:3" x14ac:dyDescent="0.2">
      <c r="A23" s="997" t="s">
        <v>1040</v>
      </c>
      <c r="B23" s="997"/>
      <c r="C23" s="997"/>
    </row>
    <row r="24" spans="1:3" x14ac:dyDescent="0.2">
      <c r="A24" s="997"/>
      <c r="B24" s="997"/>
      <c r="C24" s="997"/>
    </row>
    <row r="25" spans="1:3" x14ac:dyDescent="0.2">
      <c r="A25" s="951" t="s">
        <v>1041</v>
      </c>
      <c r="B25" s="951"/>
      <c r="C25" s="951"/>
    </row>
    <row r="26" spans="1:3" x14ac:dyDescent="0.2">
      <c r="A26" s="951"/>
      <c r="B26" s="951"/>
      <c r="C26" s="951"/>
    </row>
    <row r="27" spans="1:3" x14ac:dyDescent="0.2">
      <c r="A27" s="998" t="s">
        <v>627</v>
      </c>
      <c r="B27" s="951"/>
      <c r="C27" s="951"/>
    </row>
    <row r="28" spans="1:3" x14ac:dyDescent="0.2">
      <c r="A28" s="951"/>
      <c r="B28" s="951"/>
      <c r="C28" s="951"/>
    </row>
    <row r="29" spans="1:3" x14ac:dyDescent="0.2">
      <c r="A29" s="951" t="s">
        <v>1042</v>
      </c>
      <c r="B29" s="951"/>
      <c r="C29" s="951"/>
    </row>
    <row r="30" spans="1:3" x14ac:dyDescent="0.2">
      <c r="A30" s="951"/>
      <c r="B30" s="951"/>
      <c r="C30" s="951"/>
    </row>
    <row r="31" spans="1:3" x14ac:dyDescent="0.2">
      <c r="A31" s="4" t="s">
        <v>54</v>
      </c>
      <c r="B31" s="686"/>
      <c r="C31" s="686"/>
    </row>
  </sheetData>
  <mergeCells count="7">
    <mergeCell ref="A5:A6"/>
    <mergeCell ref="B5:B6"/>
    <mergeCell ref="A20:C22"/>
    <mergeCell ref="A23:C24"/>
    <mergeCell ref="A29:C30"/>
    <mergeCell ref="A27:C28"/>
    <mergeCell ref="A25:C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07337-3760-4248-A0D4-DE45122C7182}">
  <dimension ref="A1:F27"/>
  <sheetViews>
    <sheetView showGridLines="0" workbookViewId="0">
      <selection activeCell="J26" sqref="J26"/>
    </sheetView>
  </sheetViews>
  <sheetFormatPr baseColWidth="10" defaultColWidth="11.42578125" defaultRowHeight="12.75" x14ac:dyDescent="0.2"/>
  <cols>
    <col min="1" max="1" width="13.5703125" style="199" customWidth="1"/>
    <col min="2" max="4" width="11.42578125" style="199"/>
    <col min="5" max="5" width="11.42578125" style="199" bestFit="1"/>
    <col min="6" max="16384" width="11.42578125" style="199"/>
  </cols>
  <sheetData>
    <row r="1" spans="1:5" x14ac:dyDescent="0.2">
      <c r="A1" s="130" t="s">
        <v>373</v>
      </c>
    </row>
    <row r="2" spans="1:5" x14ac:dyDescent="0.2">
      <c r="A2" s="130" t="s">
        <v>423</v>
      </c>
    </row>
    <row r="3" spans="1:5" x14ac:dyDescent="0.2">
      <c r="A3" s="215" t="s">
        <v>99</v>
      </c>
    </row>
    <row r="5" spans="1:5" x14ac:dyDescent="0.2">
      <c r="A5" s="127"/>
      <c r="B5" s="414" t="s">
        <v>416</v>
      </c>
      <c r="C5" s="415" t="s">
        <v>100</v>
      </c>
      <c r="D5" s="129" t="s">
        <v>518</v>
      </c>
      <c r="E5" s="128" t="s">
        <v>100</v>
      </c>
    </row>
    <row r="6" spans="1:5" x14ac:dyDescent="0.2">
      <c r="A6" s="125" t="s">
        <v>101</v>
      </c>
      <c r="B6" s="779">
        <v>125588.87779791102</v>
      </c>
      <c r="C6" s="777">
        <v>100.00000000000001</v>
      </c>
      <c r="D6" s="779">
        <v>130825.17056604078</v>
      </c>
      <c r="E6" s="777">
        <v>99.999999999999986</v>
      </c>
    </row>
    <row r="7" spans="1:5" x14ac:dyDescent="0.2">
      <c r="A7" s="124" t="s">
        <v>102</v>
      </c>
      <c r="B7" s="775">
        <v>122711.54526450645</v>
      </c>
      <c r="C7" s="776">
        <v>97.708927268197613</v>
      </c>
      <c r="D7" s="775">
        <v>127760.11848766953</v>
      </c>
      <c r="E7" s="776">
        <v>97.657138863179242</v>
      </c>
    </row>
    <row r="8" spans="1:5" x14ac:dyDescent="0.2">
      <c r="A8" s="124" t="s">
        <v>103</v>
      </c>
      <c r="B8" s="775">
        <v>2653.9639682899115</v>
      </c>
      <c r="C8" s="776">
        <v>2.1132157678488759</v>
      </c>
      <c r="D8" s="775">
        <v>2865.3422023441212</v>
      </c>
      <c r="E8" s="776">
        <v>2.1902071214175804</v>
      </c>
    </row>
    <row r="9" spans="1:5" x14ac:dyDescent="0.2">
      <c r="A9" s="124" t="s">
        <v>104</v>
      </c>
      <c r="B9" s="775">
        <v>149.71428499999999</v>
      </c>
      <c r="C9" s="776">
        <v>0.11920982783277188</v>
      </c>
      <c r="D9" s="775">
        <v>151.72026600000001</v>
      </c>
      <c r="E9" s="776">
        <v>0.11597177006806299</v>
      </c>
    </row>
    <row r="10" spans="1:5" x14ac:dyDescent="0.2">
      <c r="A10" s="124" t="s">
        <v>105</v>
      </c>
      <c r="B10" s="775">
        <v>6.6608239609183775</v>
      </c>
      <c r="C10" s="776">
        <v>5.303673444424368E-3</v>
      </c>
      <c r="D10" s="775">
        <v>3.8228867847340857</v>
      </c>
      <c r="E10" s="776">
        <v>2.9221339962284135E-3</v>
      </c>
    </row>
    <row r="11" spans="1:5" x14ac:dyDescent="0.2">
      <c r="A11" s="124" t="s">
        <v>48</v>
      </c>
      <c r="B11" s="775">
        <v>66.993456153737057</v>
      </c>
      <c r="C11" s="776">
        <v>5.3343462676319411E-2</v>
      </c>
      <c r="D11" s="775">
        <v>44.166723242372335</v>
      </c>
      <c r="E11" s="776">
        <v>3.3760111338877935E-2</v>
      </c>
    </row>
    <row r="12" spans="1:5" x14ac:dyDescent="0.2">
      <c r="A12" s="125" t="s">
        <v>106</v>
      </c>
      <c r="B12" s="779">
        <v>80617.293145435338</v>
      </c>
      <c r="C12" s="777">
        <v>99.999999999999972</v>
      </c>
      <c r="D12" s="779">
        <v>83134.626696112929</v>
      </c>
      <c r="E12" s="777">
        <v>100.00000000000001</v>
      </c>
    </row>
    <row r="13" spans="1:5" x14ac:dyDescent="0.2">
      <c r="A13" s="124" t="s">
        <v>102</v>
      </c>
      <c r="B13" s="780">
        <v>80610.570871522403</v>
      </c>
      <c r="C13" s="776">
        <v>99.99166149885383</v>
      </c>
      <c r="D13" s="780">
        <v>83130.748075293348</v>
      </c>
      <c r="E13" s="776">
        <v>99.995334530298962</v>
      </c>
    </row>
    <row r="14" spans="1:5" x14ac:dyDescent="0.2">
      <c r="A14" s="124" t="s">
        <v>105</v>
      </c>
      <c r="B14" s="780">
        <v>6.6608239609183775</v>
      </c>
      <c r="C14" s="776">
        <v>8.2622768652156394E-3</v>
      </c>
      <c r="D14" s="780">
        <v>3.8228867847340857</v>
      </c>
      <c r="E14" s="776">
        <v>4.5984290020428158E-3</v>
      </c>
    </row>
    <row r="15" spans="1:5" x14ac:dyDescent="0.2">
      <c r="A15" s="124" t="s">
        <v>48</v>
      </c>
      <c r="B15" s="780">
        <v>6.1449952009857679E-2</v>
      </c>
      <c r="C15" s="776">
        <v>7.6224280935606003E-5</v>
      </c>
      <c r="D15" s="780">
        <v>5.5734034850723702E-2</v>
      </c>
      <c r="E15" s="776">
        <v>6.7040699003138271E-5</v>
      </c>
    </row>
    <row r="16" spans="1:5" x14ac:dyDescent="0.2">
      <c r="A16" s="125" t="s">
        <v>107</v>
      </c>
      <c r="B16" s="779">
        <v>44971.5846524757</v>
      </c>
      <c r="C16" s="777">
        <v>99.999999999999986</v>
      </c>
      <c r="D16" s="779">
        <v>47690.543869927824</v>
      </c>
      <c r="E16" s="777">
        <v>100.00000000000001</v>
      </c>
    </row>
    <row r="17" spans="1:6" x14ac:dyDescent="0.2">
      <c r="A17" s="124" t="s">
        <v>102</v>
      </c>
      <c r="B17" s="780">
        <v>42100.974392984055</v>
      </c>
      <c r="C17" s="776">
        <v>93.616835426915259</v>
      </c>
      <c r="D17" s="780">
        <v>44629.370412376185</v>
      </c>
      <c r="E17" s="776">
        <v>93.581173102364389</v>
      </c>
    </row>
    <row r="18" spans="1:6" x14ac:dyDescent="0.2">
      <c r="A18" s="124" t="s">
        <v>103</v>
      </c>
      <c r="B18" s="780">
        <v>2653.9639682899115</v>
      </c>
      <c r="C18" s="776">
        <v>5.9014241743954425</v>
      </c>
      <c r="D18" s="780">
        <v>2865.3422023441212</v>
      </c>
      <c r="E18" s="776">
        <v>6.0081977889770242</v>
      </c>
    </row>
    <row r="19" spans="1:6" x14ac:dyDescent="0.2">
      <c r="A19" s="124" t="s">
        <v>104</v>
      </c>
      <c r="B19" s="780">
        <v>149.71428499999999</v>
      </c>
      <c r="C19" s="776">
        <v>0.33290862698510265</v>
      </c>
      <c r="D19" s="780">
        <v>151.72026600000001</v>
      </c>
      <c r="E19" s="776">
        <v>0.31813490408875394</v>
      </c>
    </row>
    <row r="20" spans="1:6" x14ac:dyDescent="0.2">
      <c r="A20" s="126" t="s">
        <v>48</v>
      </c>
      <c r="B20" s="781">
        <v>66.932006201727205</v>
      </c>
      <c r="C20" s="782">
        <v>0.1488317717041856</v>
      </c>
      <c r="D20" s="781">
        <v>44.110989207521612</v>
      </c>
      <c r="E20" s="782">
        <v>9.2494204569842697E-2</v>
      </c>
    </row>
    <row r="21" spans="1:6" x14ac:dyDescent="0.2">
      <c r="A21" s="199" t="s">
        <v>54</v>
      </c>
    </row>
    <row r="27" spans="1:6" x14ac:dyDescent="0.2">
      <c r="F27" s="66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C6BA6-7318-4EF9-9659-59EDF3223BA2}">
  <dimension ref="A1:D10"/>
  <sheetViews>
    <sheetView showGridLines="0" workbookViewId="0">
      <selection activeCell="B9" sqref="B9"/>
    </sheetView>
  </sheetViews>
  <sheetFormatPr baseColWidth="10" defaultColWidth="11.42578125" defaultRowHeight="12.75" x14ac:dyDescent="0.2"/>
  <cols>
    <col min="1" max="1" width="30.42578125" style="199" customWidth="1"/>
    <col min="2" max="2" width="13.140625" style="199" bestFit="1" customWidth="1"/>
    <col min="3" max="3" width="11.42578125" style="199"/>
    <col min="4" max="4" width="11.7109375" style="199" bestFit="1" customWidth="1"/>
    <col min="5" max="16384" width="11.42578125" style="199"/>
  </cols>
  <sheetData>
    <row r="1" spans="1:4" x14ac:dyDescent="0.2">
      <c r="A1" s="419" t="s">
        <v>355</v>
      </c>
    </row>
    <row r="2" spans="1:4" x14ac:dyDescent="0.2">
      <c r="A2" s="409" t="s">
        <v>356</v>
      </c>
    </row>
    <row r="3" spans="1:4" x14ac:dyDescent="0.2">
      <c r="A3" s="410" t="s">
        <v>357</v>
      </c>
    </row>
    <row r="5" spans="1:4" x14ac:dyDescent="0.2">
      <c r="A5" s="420" t="s">
        <v>417</v>
      </c>
      <c r="B5" s="421">
        <v>111094665.411255</v>
      </c>
      <c r="C5" s="213"/>
      <c r="D5" s="226"/>
    </row>
    <row r="6" spans="1:4" x14ac:dyDescent="0.2">
      <c r="A6" s="643" t="s">
        <v>358</v>
      </c>
      <c r="B6" s="422">
        <v>5602101.8240011306</v>
      </c>
    </row>
    <row r="7" spans="1:4" x14ac:dyDescent="0.2">
      <c r="A7" s="643" t="s">
        <v>359</v>
      </c>
      <c r="B7" s="422">
        <v>-16469009.196516698</v>
      </c>
      <c r="D7" s="226"/>
    </row>
    <row r="8" spans="1:4" x14ac:dyDescent="0.2">
      <c r="A8" s="643" t="s">
        <v>360</v>
      </c>
      <c r="B8" s="422">
        <v>29566510.183241781</v>
      </c>
      <c r="C8" s="213"/>
    </row>
    <row r="9" spans="1:4" x14ac:dyDescent="0.2">
      <c r="A9" s="420" t="s">
        <v>519</v>
      </c>
      <c r="B9" s="421">
        <v>129794268.22198121</v>
      </c>
      <c r="D9" s="249"/>
    </row>
    <row r="10" spans="1:4" x14ac:dyDescent="0.2">
      <c r="A10" s="199" t="s">
        <v>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2E57-D405-407D-BEFD-51E03C387729}">
  <dimension ref="A1:M8"/>
  <sheetViews>
    <sheetView showGridLines="0" workbookViewId="0">
      <selection activeCell="H18" sqref="H18"/>
    </sheetView>
  </sheetViews>
  <sheetFormatPr baseColWidth="10" defaultColWidth="11.42578125" defaultRowHeight="12.75" x14ac:dyDescent="0.2"/>
  <cols>
    <col min="1" max="1" width="30.42578125" style="199" customWidth="1"/>
    <col min="2" max="13" width="11.42578125" style="199" customWidth="1"/>
    <col min="14" max="16384" width="11.42578125" style="199"/>
  </cols>
  <sheetData>
    <row r="1" spans="1:13" ht="15" x14ac:dyDescent="0.25">
      <c r="A1" s="408" t="s">
        <v>361</v>
      </c>
    </row>
    <row r="2" spans="1:13" x14ac:dyDescent="0.2">
      <c r="A2" s="409" t="s">
        <v>621</v>
      </c>
    </row>
    <row r="3" spans="1:13" x14ac:dyDescent="0.2">
      <c r="A3" s="410" t="s">
        <v>617</v>
      </c>
    </row>
    <row r="5" spans="1:13" x14ac:dyDescent="0.2">
      <c r="A5" s="423"/>
      <c r="B5" s="783">
        <v>2024</v>
      </c>
      <c r="C5" s="783">
        <v>2025</v>
      </c>
      <c r="D5" s="413">
        <v>2026</v>
      </c>
      <c r="E5" s="413">
        <v>2027</v>
      </c>
      <c r="F5" s="413">
        <v>2028</v>
      </c>
      <c r="G5" s="413">
        <v>2029</v>
      </c>
      <c r="H5" s="413">
        <v>2030</v>
      </c>
      <c r="I5" s="413">
        <v>2031</v>
      </c>
      <c r="J5" s="413">
        <v>2032</v>
      </c>
      <c r="K5" s="525">
        <v>2033</v>
      </c>
      <c r="L5" s="525">
        <v>2034</v>
      </c>
      <c r="M5" s="525">
        <v>2035</v>
      </c>
    </row>
    <row r="6" spans="1:13" x14ac:dyDescent="0.2">
      <c r="A6" s="411" t="s">
        <v>362</v>
      </c>
      <c r="B6" s="786">
        <v>16622543.051721137</v>
      </c>
      <c r="C6" s="786">
        <v>3267466.4445288777</v>
      </c>
      <c r="D6" s="787">
        <v>4972257.7353147985</v>
      </c>
      <c r="E6" s="788">
        <v>4175475.9778899979</v>
      </c>
      <c r="F6" s="787">
        <v>7465586.7044012537</v>
      </c>
      <c r="G6" s="788">
        <v>5657279.5125865219</v>
      </c>
      <c r="H6" s="788">
        <v>8866387.1387201212</v>
      </c>
      <c r="I6" s="787">
        <v>0.01</v>
      </c>
      <c r="J6" s="788">
        <v>7890.5649698645411</v>
      </c>
      <c r="K6" s="787">
        <v>7315397.8386711935</v>
      </c>
      <c r="L6" s="787">
        <v>2018768.8096125969</v>
      </c>
      <c r="M6" s="787">
        <v>8577708.5549268965</v>
      </c>
    </row>
    <row r="7" spans="1:13" x14ac:dyDescent="0.2">
      <c r="A7" s="412" t="s">
        <v>363</v>
      </c>
      <c r="B7" s="789">
        <v>48542.547465000003</v>
      </c>
      <c r="C7" s="789">
        <v>2004391.2589616242</v>
      </c>
      <c r="D7" s="790">
        <v>1599637.6255183672</v>
      </c>
      <c r="E7" s="791">
        <v>2372977.9542853157</v>
      </c>
      <c r="F7" s="790">
        <v>3327097.9915298857</v>
      </c>
      <c r="G7" s="791">
        <v>1695705.1661820291</v>
      </c>
      <c r="H7" s="791">
        <v>2823729.2426070045</v>
      </c>
      <c r="I7" s="790">
        <v>3050008.8869568007</v>
      </c>
      <c r="J7" s="791">
        <v>1246334.6489397555</v>
      </c>
      <c r="K7" s="790">
        <v>1740686.1104261288</v>
      </c>
      <c r="L7" s="790">
        <v>2189051.8309947564</v>
      </c>
      <c r="M7" s="790">
        <v>83979.150231057007</v>
      </c>
    </row>
    <row r="8" spans="1:13" x14ac:dyDescent="0.2">
      <c r="A8" s="997" t="s">
        <v>54</v>
      </c>
      <c r="B8" s="997"/>
      <c r="C8" s="997"/>
      <c r="D8" s="997"/>
      <c r="E8" s="997"/>
      <c r="F8" s="997"/>
      <c r="G8" s="997"/>
      <c r="H8" s="997"/>
      <c r="I8" s="997"/>
      <c r="J8" s="997"/>
      <c r="K8" s="997"/>
      <c r="L8" s="997"/>
      <c r="M8" s="997"/>
    </row>
  </sheetData>
  <mergeCells count="1">
    <mergeCell ref="A8:M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2DA5-6BDF-459A-9960-85F06F872326}">
  <dimension ref="A1:I14"/>
  <sheetViews>
    <sheetView showGridLines="0" workbookViewId="0">
      <selection activeCell="B17" sqref="B17"/>
    </sheetView>
  </sheetViews>
  <sheetFormatPr baseColWidth="10" defaultColWidth="11.42578125" defaultRowHeight="12.75" x14ac:dyDescent="0.2"/>
  <cols>
    <col min="1" max="1" width="37" style="199" customWidth="1"/>
    <col min="2" max="9" width="9.5703125" style="199" customWidth="1"/>
    <col min="10" max="16384" width="11.42578125" style="199"/>
  </cols>
  <sheetData>
    <row r="1" spans="1:9" x14ac:dyDescent="0.2">
      <c r="A1" s="212" t="s">
        <v>374</v>
      </c>
      <c r="B1" s="123"/>
      <c r="C1" s="123"/>
      <c r="D1" s="123"/>
      <c r="E1" s="123"/>
    </row>
    <row r="2" spans="1:9" ht="15" x14ac:dyDescent="0.2">
      <c r="A2" s="212" t="s">
        <v>543</v>
      </c>
      <c r="B2" s="123"/>
      <c r="C2" s="123"/>
      <c r="D2" s="123"/>
      <c r="E2" s="123"/>
    </row>
    <row r="3" spans="1:9" ht="15" x14ac:dyDescent="0.2">
      <c r="A3" s="123" t="s">
        <v>542</v>
      </c>
      <c r="B3" s="123"/>
      <c r="C3" s="123"/>
      <c r="D3" s="123"/>
      <c r="E3" s="123"/>
    </row>
    <row r="4" spans="1:9" x14ac:dyDescent="0.2">
      <c r="A4" s="123"/>
      <c r="B4" s="123"/>
      <c r="C4" s="123"/>
      <c r="D4" s="123"/>
      <c r="E4" s="123"/>
    </row>
    <row r="5" spans="1:9" x14ac:dyDescent="0.2">
      <c r="A5" s="306"/>
      <c r="B5" s="989">
        <v>2021</v>
      </c>
      <c r="C5" s="990"/>
      <c r="D5" s="991">
        <v>2022</v>
      </c>
      <c r="E5" s="991"/>
      <c r="F5" s="989">
        <v>2023</v>
      </c>
      <c r="G5" s="990"/>
      <c r="H5" s="991">
        <v>2024</v>
      </c>
      <c r="I5" s="990"/>
    </row>
    <row r="6" spans="1:9" x14ac:dyDescent="0.2">
      <c r="A6" s="307"/>
      <c r="B6" s="304" t="s">
        <v>90</v>
      </c>
      <c r="C6" s="303" t="s">
        <v>29</v>
      </c>
      <c r="D6" s="302" t="s">
        <v>90</v>
      </c>
      <c r="E6" s="303" t="s">
        <v>29</v>
      </c>
      <c r="F6" s="304" t="s">
        <v>90</v>
      </c>
      <c r="G6" s="303" t="s">
        <v>29</v>
      </c>
      <c r="H6" s="302" t="s">
        <v>90</v>
      </c>
      <c r="I6" s="303" t="s">
        <v>29</v>
      </c>
    </row>
    <row r="7" spans="1:9" x14ac:dyDescent="0.2">
      <c r="A7" s="300" t="s">
        <v>366</v>
      </c>
      <c r="B7" s="308">
        <v>14899.881805119623</v>
      </c>
      <c r="C7" s="488">
        <v>5.2882450010941824</v>
      </c>
      <c r="D7" s="305">
        <v>18683.919127317502</v>
      </c>
      <c r="E7" s="489">
        <v>6.0865878453342059</v>
      </c>
      <c r="F7" s="308">
        <v>15905.568597704822</v>
      </c>
      <c r="G7" s="488">
        <v>4.9916241250556697</v>
      </c>
      <c r="H7" s="305">
        <v>14102.690541653856</v>
      </c>
      <c r="I7" s="488">
        <v>4.5572403528229399</v>
      </c>
    </row>
    <row r="8" spans="1:9" x14ac:dyDescent="0.2">
      <c r="A8" s="300" t="s">
        <v>315</v>
      </c>
      <c r="B8" s="308">
        <v>102631.90411551054</v>
      </c>
      <c r="C8" s="488">
        <v>36.425970419788086</v>
      </c>
      <c r="D8" s="305">
        <v>116020.85745164576</v>
      </c>
      <c r="E8" s="489">
        <v>37.79566460111446</v>
      </c>
      <c r="F8" s="308">
        <v>125588.877797911</v>
      </c>
      <c r="G8" s="488">
        <v>39.413395994035163</v>
      </c>
      <c r="H8" s="305">
        <v>130825.17056604076</v>
      </c>
      <c r="I8" s="488">
        <v>42.275744809655791</v>
      </c>
    </row>
    <row r="9" spans="1:9" x14ac:dyDescent="0.2">
      <c r="A9" s="504" t="s">
        <v>314</v>
      </c>
      <c r="B9" s="505">
        <v>-87732.022310390908</v>
      </c>
      <c r="C9" s="506">
        <v>-31.137725418693904</v>
      </c>
      <c r="D9" s="509">
        <v>-97336.93832432825</v>
      </c>
      <c r="E9" s="510">
        <v>-31.709076755780252</v>
      </c>
      <c r="F9" s="505">
        <v>-109683.30920020617</v>
      </c>
      <c r="G9" s="506">
        <v>-34.421771868979491</v>
      </c>
      <c r="H9" s="509">
        <v>-116722.48002438691</v>
      </c>
      <c r="I9" s="506">
        <v>-37.718504456832854</v>
      </c>
    </row>
    <row r="10" spans="1:9" x14ac:dyDescent="0.2">
      <c r="A10" s="999" t="s">
        <v>1108</v>
      </c>
      <c r="B10" s="999"/>
      <c r="C10" s="999"/>
      <c r="D10" s="999"/>
      <c r="E10" s="999"/>
      <c r="F10" s="999"/>
      <c r="G10" s="999"/>
      <c r="H10" s="999"/>
      <c r="I10" s="999"/>
    </row>
    <row r="11" spans="1:9" x14ac:dyDescent="0.2">
      <c r="A11" s="1000"/>
      <c r="B11" s="1000"/>
      <c r="C11" s="1000"/>
      <c r="D11" s="1000"/>
      <c r="E11" s="1000"/>
      <c r="F11" s="1000"/>
      <c r="G11" s="1000"/>
      <c r="H11" s="1000"/>
      <c r="I11" s="1000"/>
    </row>
    <row r="12" spans="1:9" x14ac:dyDescent="0.2">
      <c r="A12" s="997" t="s">
        <v>1109</v>
      </c>
      <c r="B12" s="997"/>
      <c r="C12" s="997"/>
      <c r="D12" s="997"/>
      <c r="E12" s="997"/>
      <c r="F12" s="997"/>
      <c r="G12" s="997"/>
      <c r="H12" s="997"/>
      <c r="I12" s="997"/>
    </row>
    <row r="13" spans="1:9" x14ac:dyDescent="0.2">
      <c r="A13" s="997"/>
      <c r="B13" s="997"/>
      <c r="C13" s="997"/>
      <c r="D13" s="997"/>
      <c r="E13" s="997"/>
      <c r="F13" s="997"/>
      <c r="G13" s="997"/>
      <c r="H13" s="997"/>
      <c r="I13" s="997"/>
    </row>
    <row r="14" spans="1:9" x14ac:dyDescent="0.2">
      <c r="A14" s="199" t="s">
        <v>54</v>
      </c>
    </row>
  </sheetData>
  <mergeCells count="6">
    <mergeCell ref="A12:I13"/>
    <mergeCell ref="B5:C5"/>
    <mergeCell ref="D5:E5"/>
    <mergeCell ref="F5:G5"/>
    <mergeCell ref="H5:I5"/>
    <mergeCell ref="A10:I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44D8-650D-49BC-BFE3-4FCBA419D51F}">
  <sheetPr codeName="Hoja10">
    <pageSetUpPr autoPageBreaks="0"/>
  </sheetPr>
  <dimension ref="A1:D26"/>
  <sheetViews>
    <sheetView zoomScaleNormal="100" workbookViewId="0">
      <selection activeCell="H23" sqref="H23"/>
    </sheetView>
  </sheetViews>
  <sheetFormatPr baseColWidth="10" defaultColWidth="11.42578125" defaultRowHeight="12.75" x14ac:dyDescent="0.2"/>
  <cols>
    <col min="1" max="1" width="34.140625" style="346" bestFit="1" customWidth="1"/>
    <col min="2" max="16384" width="11.42578125" style="346"/>
  </cols>
  <sheetData>
    <row r="1" spans="1:4" x14ac:dyDescent="0.2">
      <c r="A1" s="66" t="s">
        <v>589</v>
      </c>
    </row>
    <row r="2" spans="1:4" x14ac:dyDescent="0.2">
      <c r="A2" s="66" t="s">
        <v>480</v>
      </c>
    </row>
    <row r="4" spans="1:4" x14ac:dyDescent="0.2">
      <c r="A4" s="457"/>
      <c r="B4" s="451" t="s">
        <v>456</v>
      </c>
      <c r="C4" s="458" t="s">
        <v>460</v>
      </c>
    </row>
    <row r="5" spans="1:4" ht="14.1" customHeight="1" x14ac:dyDescent="0.2">
      <c r="A5" s="332" t="s">
        <v>1</v>
      </c>
      <c r="B5" s="954">
        <v>2.668336923763647</v>
      </c>
      <c r="C5" s="955">
        <v>2.4645989242686852</v>
      </c>
      <c r="D5" s="1002"/>
    </row>
    <row r="6" spans="1:4" ht="14.1" customHeight="1" x14ac:dyDescent="0.2">
      <c r="A6" s="424" t="s">
        <v>375</v>
      </c>
      <c r="B6" s="952"/>
      <c r="C6" s="953"/>
      <c r="D6" s="1002"/>
    </row>
    <row r="7" spans="1:4" ht="14.1" customHeight="1" x14ac:dyDescent="0.2">
      <c r="A7" s="332" t="s">
        <v>376</v>
      </c>
      <c r="B7" s="952">
        <v>3.4537805086266702</v>
      </c>
      <c r="C7" s="953">
        <v>3.9144854809487879</v>
      </c>
    </row>
    <row r="8" spans="1:4" ht="14.1" customHeight="1" x14ac:dyDescent="0.2">
      <c r="A8" s="424" t="s">
        <v>375</v>
      </c>
      <c r="B8" s="952"/>
      <c r="C8" s="953"/>
    </row>
    <row r="9" spans="1:4" ht="14.1" customHeight="1" x14ac:dyDescent="0.2">
      <c r="A9" s="332" t="s">
        <v>377</v>
      </c>
      <c r="B9" s="952">
        <v>2.5477042260632201</v>
      </c>
      <c r="C9" s="953">
        <v>2.2371105221195018</v>
      </c>
    </row>
    <row r="10" spans="1:4" ht="14.1" customHeight="1" x14ac:dyDescent="0.2">
      <c r="A10" s="424" t="s">
        <v>375</v>
      </c>
      <c r="B10" s="952"/>
      <c r="C10" s="953"/>
    </row>
    <row r="11" spans="1:4" ht="14.1" customHeight="1" x14ac:dyDescent="0.2">
      <c r="A11" s="332" t="s">
        <v>338</v>
      </c>
      <c r="B11" s="952">
        <v>3.3845241014815599</v>
      </c>
      <c r="C11" s="953">
        <v>2.4954094392573012</v>
      </c>
    </row>
    <row r="12" spans="1:4" ht="14.1" customHeight="1" x14ac:dyDescent="0.2">
      <c r="A12" s="424" t="s">
        <v>375</v>
      </c>
      <c r="B12" s="952"/>
      <c r="C12" s="953"/>
    </row>
    <row r="13" spans="1:4" ht="14.1" customHeight="1" x14ac:dyDescent="0.2">
      <c r="A13" s="332" t="s">
        <v>595</v>
      </c>
      <c r="B13" s="952">
        <v>4.2212510964866397</v>
      </c>
      <c r="C13" s="953">
        <v>4.6686821538501277</v>
      </c>
    </row>
    <row r="14" spans="1:4" ht="14.1" customHeight="1" x14ac:dyDescent="0.2">
      <c r="A14" s="424" t="s">
        <v>3</v>
      </c>
      <c r="B14" s="952"/>
      <c r="C14" s="953"/>
    </row>
    <row r="15" spans="1:4" x14ac:dyDescent="0.2">
      <c r="A15" s="332" t="s">
        <v>4</v>
      </c>
      <c r="B15" s="945">
        <v>887.00625553704958</v>
      </c>
      <c r="C15" s="946">
        <v>992.05038566413339</v>
      </c>
    </row>
    <row r="16" spans="1:4" x14ac:dyDescent="0.2">
      <c r="A16" s="424" t="s">
        <v>5</v>
      </c>
      <c r="B16" s="945"/>
      <c r="C16" s="946"/>
    </row>
    <row r="17" spans="1:3" x14ac:dyDescent="0.2">
      <c r="A17" s="332" t="s">
        <v>6</v>
      </c>
      <c r="B17" s="945">
        <v>430</v>
      </c>
      <c r="C17" s="946">
        <v>425.96966285460292</v>
      </c>
    </row>
    <row r="18" spans="1:3" x14ac:dyDescent="0.2">
      <c r="A18" s="424" t="s">
        <v>7</v>
      </c>
      <c r="B18" s="945"/>
      <c r="C18" s="946"/>
    </row>
    <row r="19" spans="1:3" x14ac:dyDescent="0.2">
      <c r="A19" s="332" t="s">
        <v>328</v>
      </c>
      <c r="B19" s="945">
        <v>80.67280701754386</v>
      </c>
      <c r="C19" s="946">
        <v>70.782677027793483</v>
      </c>
    </row>
    <row r="20" spans="1:3" x14ac:dyDescent="0.2">
      <c r="A20" s="248" t="s">
        <v>329</v>
      </c>
      <c r="B20" s="947"/>
      <c r="C20" s="948"/>
    </row>
    <row r="21" spans="1:3" ht="12.75" customHeight="1" x14ac:dyDescent="0.2">
      <c r="A21" s="996" t="s">
        <v>619</v>
      </c>
      <c r="B21" s="996"/>
      <c r="C21" s="996"/>
    </row>
    <row r="22" spans="1:3" x14ac:dyDescent="0.2">
      <c r="A22" s="1001"/>
      <c r="B22" s="1001"/>
      <c r="C22" s="1001"/>
    </row>
    <row r="23" spans="1:3" x14ac:dyDescent="0.2">
      <c r="A23" s="1001"/>
      <c r="B23" s="1001"/>
      <c r="C23" s="1001"/>
    </row>
    <row r="24" spans="1:3" x14ac:dyDescent="0.2">
      <c r="A24" s="1001"/>
      <c r="B24" s="1001"/>
      <c r="C24" s="1001"/>
    </row>
    <row r="25" spans="1:3" x14ac:dyDescent="0.2">
      <c r="A25" s="4" t="s">
        <v>8</v>
      </c>
      <c r="B25" s="4"/>
      <c r="C25" s="4"/>
    </row>
    <row r="26" spans="1:3" x14ac:dyDescent="0.2">
      <c r="A26" s="484"/>
    </row>
  </sheetData>
  <mergeCells count="18">
    <mergeCell ref="B15:B16"/>
    <mergeCell ref="C15:C16"/>
    <mergeCell ref="D5:D6"/>
    <mergeCell ref="B11:B12"/>
    <mergeCell ref="C11:C12"/>
    <mergeCell ref="B13:B14"/>
    <mergeCell ref="C13:C14"/>
    <mergeCell ref="B5:B6"/>
    <mergeCell ref="C5:C6"/>
    <mergeCell ref="B7:B8"/>
    <mergeCell ref="C7:C8"/>
    <mergeCell ref="B9:B10"/>
    <mergeCell ref="C9:C10"/>
    <mergeCell ref="B17:B18"/>
    <mergeCell ref="C17:C18"/>
    <mergeCell ref="B19:B20"/>
    <mergeCell ref="C19:C20"/>
    <mergeCell ref="A21:C24"/>
  </mergeCells>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4A19F-8186-4236-AAD7-9F6E3618BFE3}">
  <sheetPr>
    <pageSetUpPr autoPageBreaks="0"/>
  </sheetPr>
  <dimension ref="A1:C20"/>
  <sheetViews>
    <sheetView zoomScaleNormal="100" workbookViewId="0">
      <selection activeCell="I28" sqref="I28"/>
    </sheetView>
  </sheetViews>
  <sheetFormatPr baseColWidth="10" defaultColWidth="11.42578125" defaultRowHeight="12.75" x14ac:dyDescent="0.2"/>
  <cols>
    <col min="1" max="1" width="33" style="346" customWidth="1"/>
    <col min="2" max="16384" width="11.42578125" style="346"/>
  </cols>
  <sheetData>
    <row r="1" spans="1:3" x14ac:dyDescent="0.2">
      <c r="A1" s="1" t="s">
        <v>110</v>
      </c>
      <c r="B1" s="4"/>
    </row>
    <row r="2" spans="1:3" x14ac:dyDescent="0.2">
      <c r="A2" s="1" t="s">
        <v>481</v>
      </c>
      <c r="B2" s="4"/>
    </row>
    <row r="3" spans="1:3" x14ac:dyDescent="0.2">
      <c r="A3" s="1"/>
      <c r="B3" s="4"/>
    </row>
    <row r="4" spans="1:3" x14ac:dyDescent="0.2">
      <c r="A4" s="335"/>
      <c r="B4" s="67" t="s">
        <v>456</v>
      </c>
      <c r="C4" s="67" t="s">
        <v>460</v>
      </c>
    </row>
    <row r="5" spans="1:3" x14ac:dyDescent="0.2">
      <c r="A5" s="5" t="s">
        <v>330</v>
      </c>
      <c r="B5" s="954">
        <v>3.3845241014815599</v>
      </c>
      <c r="C5" s="955">
        <v>2.4954094392573012</v>
      </c>
    </row>
    <row r="6" spans="1:3" ht="14.1" customHeight="1" x14ac:dyDescent="0.2">
      <c r="A6" s="6" t="s">
        <v>331</v>
      </c>
      <c r="B6" s="952"/>
      <c r="C6" s="953"/>
    </row>
    <row r="7" spans="1:3" ht="14.1" customHeight="1" x14ac:dyDescent="0.2">
      <c r="A7" s="5" t="s">
        <v>332</v>
      </c>
      <c r="B7" s="952">
        <v>3.1396913853848503</v>
      </c>
      <c r="C7" s="953">
        <v>1.71</v>
      </c>
    </row>
    <row r="8" spans="1:3" ht="14.1" customHeight="1" x14ac:dyDescent="0.2">
      <c r="A8" s="6" t="s">
        <v>333</v>
      </c>
      <c r="B8" s="952"/>
      <c r="C8" s="953"/>
    </row>
    <row r="9" spans="1:3" ht="14.1" customHeight="1" x14ac:dyDescent="0.2">
      <c r="A9" s="5" t="s">
        <v>334</v>
      </c>
      <c r="B9" s="957">
        <v>5.8646701364629905</v>
      </c>
      <c r="C9" s="958">
        <v>3.8548159793554362</v>
      </c>
    </row>
    <row r="10" spans="1:3" ht="14.1" customHeight="1" x14ac:dyDescent="0.2">
      <c r="A10" s="6" t="s">
        <v>333</v>
      </c>
      <c r="B10" s="957"/>
      <c r="C10" s="958"/>
    </row>
    <row r="11" spans="1:3" ht="14.1" customHeight="1" x14ac:dyDescent="0.2">
      <c r="A11" s="5" t="s">
        <v>335</v>
      </c>
      <c r="B11" s="957">
        <v>4.0957545350031097</v>
      </c>
      <c r="C11" s="958">
        <v>3.9183327763209661</v>
      </c>
    </row>
    <row r="12" spans="1:3" ht="14.1" customHeight="1" x14ac:dyDescent="0.2">
      <c r="A12" s="6" t="s">
        <v>331</v>
      </c>
      <c r="B12" s="957"/>
      <c r="C12" s="958"/>
    </row>
    <row r="13" spans="1:3" ht="14.1" customHeight="1" x14ac:dyDescent="0.2">
      <c r="A13" s="5" t="s">
        <v>336</v>
      </c>
      <c r="B13" s="952">
        <v>6.5372754872791745</v>
      </c>
      <c r="C13" s="953">
        <v>4.1911981771769433</v>
      </c>
    </row>
    <row r="14" spans="1:3" ht="14.1" customHeight="1" x14ac:dyDescent="0.2">
      <c r="A14" s="334" t="s">
        <v>331</v>
      </c>
      <c r="B14" s="956"/>
      <c r="C14" s="959"/>
    </row>
    <row r="15" spans="1:3" ht="14.1" customHeight="1" x14ac:dyDescent="0.2">
      <c r="A15" s="336" t="s">
        <v>337</v>
      </c>
      <c r="B15" s="954">
        <v>-2.320398357318632</v>
      </c>
      <c r="C15" s="955">
        <v>-1.2450991647410616</v>
      </c>
    </row>
    <row r="16" spans="1:3" x14ac:dyDescent="0.2">
      <c r="A16" s="337" t="s">
        <v>15</v>
      </c>
      <c r="B16" s="956"/>
      <c r="C16" s="959"/>
    </row>
    <row r="17" spans="1:2" x14ac:dyDescent="0.2">
      <c r="A17" s="338" t="s">
        <v>8</v>
      </c>
      <c r="B17" s="338"/>
    </row>
    <row r="18" spans="1:2" x14ac:dyDescent="0.2">
      <c r="A18" s="349"/>
      <c r="B18" s="4"/>
    </row>
    <row r="20" spans="1:2" x14ac:dyDescent="0.2">
      <c r="A20" s="484"/>
    </row>
  </sheetData>
  <mergeCells count="12">
    <mergeCell ref="B15:B16"/>
    <mergeCell ref="C15:C16"/>
    <mergeCell ref="B5:B6"/>
    <mergeCell ref="C5:C6"/>
    <mergeCell ref="B7:B8"/>
    <mergeCell ref="C7:C8"/>
    <mergeCell ref="B9:B10"/>
    <mergeCell ref="C9:C10"/>
    <mergeCell ref="B11:B12"/>
    <mergeCell ref="C11:C12"/>
    <mergeCell ref="B13:B14"/>
    <mergeCell ref="C13:C1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34A1B-447B-408D-A7CA-22F4F775381E}">
  <sheetPr codeName="Hoja11"/>
  <dimension ref="A1:K26"/>
  <sheetViews>
    <sheetView zoomScaleNormal="100" workbookViewId="0">
      <selection activeCell="J12" sqref="J12"/>
    </sheetView>
  </sheetViews>
  <sheetFormatPr baseColWidth="10" defaultColWidth="10.85546875" defaultRowHeight="12.75" x14ac:dyDescent="0.2"/>
  <cols>
    <col min="1" max="1" width="46" style="4" customWidth="1"/>
    <col min="2" max="2" width="18.5703125" style="4" customWidth="1"/>
    <col min="3" max="3" width="24.28515625" style="4" customWidth="1"/>
    <col min="4" max="4" width="18.42578125" style="4" customWidth="1"/>
    <col min="5" max="5" width="11.5703125" style="4" customWidth="1"/>
    <col min="6" max="6" width="13" style="4" customWidth="1"/>
    <col min="7" max="7" width="10.85546875" style="4"/>
    <col min="8" max="8" width="11.28515625" style="4" bestFit="1" customWidth="1"/>
    <col min="9" max="16384" width="10.85546875" style="4"/>
  </cols>
  <sheetData>
    <row r="1" spans="1:11" x14ac:dyDescent="0.2">
      <c r="A1" s="1" t="s">
        <v>111</v>
      </c>
    </row>
    <row r="2" spans="1:11" x14ac:dyDescent="0.2">
      <c r="A2" s="1" t="s">
        <v>482</v>
      </c>
    </row>
    <row r="3" spans="1:11" x14ac:dyDescent="0.2">
      <c r="A3" s="2" t="s">
        <v>483</v>
      </c>
    </row>
    <row r="4" spans="1:11" x14ac:dyDescent="0.2">
      <c r="A4" s="2"/>
    </row>
    <row r="5" spans="1:11" x14ac:dyDescent="0.2">
      <c r="A5" s="970" t="s">
        <v>10</v>
      </c>
      <c r="B5" s="750" t="s">
        <v>607</v>
      </c>
      <c r="C5" s="750" t="s">
        <v>608</v>
      </c>
      <c r="D5" s="750" t="s">
        <v>451</v>
      </c>
      <c r="E5" s="962" t="s">
        <v>463</v>
      </c>
      <c r="F5" s="963"/>
    </row>
    <row r="6" spans="1:11" x14ac:dyDescent="0.2">
      <c r="A6" s="971"/>
      <c r="B6" s="751" t="s">
        <v>456</v>
      </c>
      <c r="C6" s="751" t="s">
        <v>460</v>
      </c>
      <c r="D6" s="751" t="s">
        <v>461</v>
      </c>
      <c r="E6" s="964"/>
      <c r="F6" s="965"/>
    </row>
    <row r="7" spans="1:11" x14ac:dyDescent="0.2">
      <c r="A7" s="181"/>
      <c r="B7" s="19" t="s">
        <v>11</v>
      </c>
      <c r="C7" s="19" t="s">
        <v>12</v>
      </c>
      <c r="D7" s="19" t="s">
        <v>13</v>
      </c>
      <c r="E7" s="966"/>
      <c r="F7" s="967"/>
    </row>
    <row r="8" spans="1:11" ht="25.5" x14ac:dyDescent="0.2">
      <c r="A8" s="20"/>
      <c r="B8" s="565" t="s">
        <v>28</v>
      </c>
      <c r="C8" s="565" t="s">
        <v>28</v>
      </c>
      <c r="D8" s="565" t="s">
        <v>28</v>
      </c>
      <c r="E8" s="350" t="s">
        <v>14</v>
      </c>
      <c r="F8" s="21" t="s">
        <v>29</v>
      </c>
    </row>
    <row r="9" spans="1:11" x14ac:dyDescent="0.2">
      <c r="A9" s="5" t="s">
        <v>112</v>
      </c>
      <c r="B9" s="612">
        <v>79273702.559668452</v>
      </c>
      <c r="C9" s="363">
        <v>76348876.319000363</v>
      </c>
      <c r="D9" s="364">
        <v>-2924826.2406680882</v>
      </c>
      <c r="E9" s="357">
        <v>8.4408630747958782</v>
      </c>
      <c r="F9" s="359">
        <v>23.091103759972402</v>
      </c>
      <c r="H9" s="636"/>
      <c r="I9" s="58"/>
      <c r="J9" s="58"/>
      <c r="K9" s="58"/>
    </row>
    <row r="10" spans="1:11" x14ac:dyDescent="0.2">
      <c r="A10" s="6" t="s">
        <v>113</v>
      </c>
      <c r="B10" s="613">
        <v>65303706.816276051</v>
      </c>
      <c r="C10" s="366">
        <v>62784264.965999998</v>
      </c>
      <c r="D10" s="365">
        <v>-2519441.850276053</v>
      </c>
      <c r="E10" s="466">
        <v>9.7203584619631744</v>
      </c>
      <c r="F10" s="360">
        <v>18.988596122438491</v>
      </c>
      <c r="H10" s="636"/>
      <c r="I10" s="58"/>
      <c r="J10" s="58"/>
      <c r="K10" s="58"/>
    </row>
    <row r="11" spans="1:11" x14ac:dyDescent="0.2">
      <c r="A11" s="567" t="s">
        <v>114</v>
      </c>
      <c r="B11" s="614">
        <v>5285846.9120000005</v>
      </c>
      <c r="C11" s="569">
        <v>6237682.4859999996</v>
      </c>
      <c r="D11" s="568">
        <v>951835.57399999909</v>
      </c>
      <c r="E11" s="570">
        <v>72.879195833688712</v>
      </c>
      <c r="F11" s="571">
        <v>1.886536913839866</v>
      </c>
      <c r="H11" s="636"/>
      <c r="I11" s="58"/>
      <c r="J11" s="58"/>
      <c r="K11" s="58"/>
    </row>
    <row r="12" spans="1:11" x14ac:dyDescent="0.2">
      <c r="A12" s="567" t="s">
        <v>115</v>
      </c>
      <c r="B12" s="615">
        <v>60017859.904276051</v>
      </c>
      <c r="C12" s="569">
        <v>56546582.479999997</v>
      </c>
      <c r="D12" s="568">
        <v>-3471277.4242760539</v>
      </c>
      <c r="E12" s="570">
        <v>5.469890094522678</v>
      </c>
      <c r="F12" s="571">
        <v>17.102059208598622</v>
      </c>
      <c r="H12" s="636"/>
      <c r="I12" s="58"/>
      <c r="J12" s="58"/>
      <c r="K12" s="58"/>
    </row>
    <row r="13" spans="1:11" x14ac:dyDescent="0.2">
      <c r="A13" s="6" t="s">
        <v>60</v>
      </c>
      <c r="B13" s="615">
        <v>1774054.5893923785</v>
      </c>
      <c r="C13" s="366">
        <v>2311179.7834817315</v>
      </c>
      <c r="D13" s="365">
        <v>537125.19408935308</v>
      </c>
      <c r="E13" s="466">
        <v>64.159990310741463</v>
      </c>
      <c r="F13" s="360">
        <v>0.69899774248604107</v>
      </c>
      <c r="H13" s="636"/>
      <c r="I13" s="58"/>
      <c r="J13" s="58"/>
      <c r="K13" s="58"/>
    </row>
    <row r="14" spans="1:11" x14ac:dyDescent="0.2">
      <c r="A14" s="6" t="s">
        <v>116</v>
      </c>
      <c r="B14" s="615">
        <v>4243046</v>
      </c>
      <c r="C14" s="366">
        <v>4115081.8098361315</v>
      </c>
      <c r="D14" s="365">
        <v>-127964.19016386848</v>
      </c>
      <c r="E14" s="466">
        <v>6.6333892991595533</v>
      </c>
      <c r="F14" s="360">
        <v>1.2445734060928646</v>
      </c>
      <c r="H14" s="636"/>
      <c r="I14" s="58"/>
      <c r="J14" s="58"/>
      <c r="K14" s="58"/>
    </row>
    <row r="15" spans="1:11" x14ac:dyDescent="0.2">
      <c r="A15" s="6" t="s">
        <v>117</v>
      </c>
      <c r="B15" s="615">
        <v>158548.636</v>
      </c>
      <c r="C15" s="366">
        <v>170163.55725744148</v>
      </c>
      <c r="D15" s="365">
        <v>11614.921257441485</v>
      </c>
      <c r="E15" s="466">
        <v>113.3066382451124</v>
      </c>
      <c r="F15" s="360">
        <v>5.1464599693391164E-2</v>
      </c>
      <c r="H15" s="636"/>
      <c r="I15" s="58"/>
      <c r="J15" s="58"/>
      <c r="K15" s="58"/>
    </row>
    <row r="16" spans="1:11" x14ac:dyDescent="0.2">
      <c r="A16" s="6" t="s">
        <v>118</v>
      </c>
      <c r="B16" s="615">
        <v>2635453.4920000001</v>
      </c>
      <c r="C16" s="366">
        <v>1748824.2642240857</v>
      </c>
      <c r="D16" s="365">
        <v>-886629.22777591436</v>
      </c>
      <c r="E16" s="466">
        <v>-14.069789352807316</v>
      </c>
      <c r="F16" s="360">
        <v>0.52891783730294561</v>
      </c>
      <c r="H16" s="636"/>
      <c r="I16" s="58"/>
      <c r="J16" s="58"/>
      <c r="K16" s="58"/>
    </row>
    <row r="17" spans="1:11" x14ac:dyDescent="0.2">
      <c r="A17" s="756" t="s">
        <v>424</v>
      </c>
      <c r="B17" s="637">
        <v>819949.8</v>
      </c>
      <c r="C17" s="569">
        <v>381410.85883646912</v>
      </c>
      <c r="D17" s="568">
        <v>-438538.94116353092</v>
      </c>
      <c r="E17" s="570">
        <v>-42.165414570514649</v>
      </c>
      <c r="F17" s="571">
        <v>0.11535464752323164</v>
      </c>
      <c r="H17" s="636"/>
      <c r="I17" s="58"/>
      <c r="J17" s="58"/>
      <c r="K17" s="58"/>
    </row>
    <row r="18" spans="1:11" x14ac:dyDescent="0.2">
      <c r="A18" s="756" t="s">
        <v>544</v>
      </c>
      <c r="B18" s="637">
        <v>97933.411999999997</v>
      </c>
      <c r="C18" s="569">
        <v>44556.473249539333</v>
      </c>
      <c r="D18" s="568">
        <v>-53376.938750460664</v>
      </c>
      <c r="E18" s="757" t="s">
        <v>615</v>
      </c>
      <c r="F18" s="571">
        <v>1.347574707825141E-2</v>
      </c>
      <c r="H18" s="636"/>
      <c r="I18" s="58"/>
      <c r="J18" s="58"/>
      <c r="K18" s="58"/>
    </row>
    <row r="19" spans="1:11" x14ac:dyDescent="0.2">
      <c r="A19" s="756" t="s">
        <v>425</v>
      </c>
      <c r="B19" s="637">
        <v>1717570.28</v>
      </c>
      <c r="C19" s="569">
        <v>1322856.9321380772</v>
      </c>
      <c r="D19" s="568">
        <v>-394713.34786192281</v>
      </c>
      <c r="E19" s="570">
        <v>-3.8399442000583983</v>
      </c>
      <c r="F19" s="571">
        <v>0.40008744270146257</v>
      </c>
      <c r="H19" s="636"/>
      <c r="I19" s="58"/>
      <c r="J19" s="58"/>
      <c r="K19" s="58"/>
    </row>
    <row r="20" spans="1:11" x14ac:dyDescent="0.2">
      <c r="A20" s="6" t="s">
        <v>119</v>
      </c>
      <c r="B20" s="615">
        <v>1565119.4280000001</v>
      </c>
      <c r="C20" s="366">
        <v>1621872.92726811</v>
      </c>
      <c r="D20" s="365">
        <v>56753.49926810991</v>
      </c>
      <c r="E20" s="466">
        <v>5.1412535871691478</v>
      </c>
      <c r="F20" s="360">
        <v>0.49052242619211928</v>
      </c>
      <c r="H20" s="636"/>
      <c r="I20" s="58"/>
      <c r="J20" s="58"/>
      <c r="K20" s="58"/>
    </row>
    <row r="21" spans="1:11" x14ac:dyDescent="0.2">
      <c r="A21" s="6" t="s">
        <v>120</v>
      </c>
      <c r="B21" s="615">
        <v>3593773.5980000002</v>
      </c>
      <c r="C21" s="366">
        <v>3597489.010932873</v>
      </c>
      <c r="D21" s="365">
        <v>3715.4129328727722</v>
      </c>
      <c r="E21" s="466">
        <v>-15.540882132398991</v>
      </c>
      <c r="F21" s="360">
        <v>1.0880316257665532</v>
      </c>
      <c r="H21" s="636"/>
      <c r="I21" s="58"/>
      <c r="J21" s="58"/>
      <c r="K21" s="58"/>
    </row>
    <row r="22" spans="1:11" x14ac:dyDescent="0.2">
      <c r="A22" s="5" t="s">
        <v>24</v>
      </c>
      <c r="B22" s="616">
        <v>13022.916000000001</v>
      </c>
      <c r="C22" s="363">
        <v>13022.916000000001</v>
      </c>
      <c r="D22" s="362">
        <v>0</v>
      </c>
      <c r="E22" s="357">
        <v>-29.448953581798133</v>
      </c>
      <c r="F22" s="359">
        <v>3.938676233517382E-3</v>
      </c>
      <c r="H22" s="636"/>
      <c r="I22" s="58"/>
      <c r="J22" s="58"/>
      <c r="K22" s="58"/>
    </row>
    <row r="23" spans="1:11" x14ac:dyDescent="0.2">
      <c r="A23" s="6" t="s">
        <v>121</v>
      </c>
      <c r="B23" s="617">
        <v>13022.916000000001</v>
      </c>
      <c r="C23" s="366">
        <v>13022.916000000001</v>
      </c>
      <c r="D23" s="365">
        <v>0</v>
      </c>
      <c r="E23" s="466">
        <v>-29.448953581798133</v>
      </c>
      <c r="F23" s="360">
        <v>3.938676233517382E-3</v>
      </c>
      <c r="H23" s="636"/>
      <c r="I23" s="58"/>
      <c r="J23" s="58"/>
      <c r="K23" s="58"/>
    </row>
    <row r="24" spans="1:11" x14ac:dyDescent="0.2">
      <c r="A24" s="8" t="s">
        <v>26</v>
      </c>
      <c r="B24" s="618">
        <v>79286725.475668445</v>
      </c>
      <c r="C24" s="866">
        <v>76361899.235000357</v>
      </c>
      <c r="D24" s="367">
        <v>-2924826.2406680882</v>
      </c>
      <c r="E24" s="358">
        <v>8.4309318285116888</v>
      </c>
      <c r="F24" s="361">
        <v>23.095042436205919</v>
      </c>
      <c r="H24" s="636"/>
      <c r="I24" s="58"/>
      <c r="J24" s="58"/>
      <c r="K24" s="58"/>
    </row>
    <row r="25" spans="1:11" x14ac:dyDescent="0.2">
      <c r="A25" s="3" t="s">
        <v>27</v>
      </c>
      <c r="C25" s="58"/>
      <c r="H25" s="638"/>
    </row>
    <row r="26" spans="1:11" x14ac:dyDescent="0.2">
      <c r="C26" s="59"/>
    </row>
  </sheetData>
  <mergeCells count="2">
    <mergeCell ref="A5:A6"/>
    <mergeCell ref="E5:F7"/>
  </mergeCells>
  <pageMargins left="0.7" right="0.7" top="0.75" bottom="0.75" header="0.3" footer="0.3"/>
  <pageSetup paperSize="9" orientation="portrait" horizontalDpi="0" verticalDpi="0" r:id="rId1"/>
  <ignoredErrors>
    <ignoredError sqref="B7:C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2F03-4928-4F4D-8216-80BE2C5E6854}">
  <sheetPr codeName="Hoja1"/>
  <dimension ref="A1:G25"/>
  <sheetViews>
    <sheetView zoomScaleNormal="100" workbookViewId="0">
      <selection activeCell="E32" sqref="E32"/>
    </sheetView>
  </sheetViews>
  <sheetFormatPr baseColWidth="10" defaultColWidth="11.42578125" defaultRowHeight="12.75" x14ac:dyDescent="0.2"/>
  <cols>
    <col min="1" max="1" width="34.140625" style="346" bestFit="1" customWidth="1"/>
    <col min="2" max="16384" width="11.42578125" style="346"/>
  </cols>
  <sheetData>
    <row r="1" spans="1:5" x14ac:dyDescent="0.2">
      <c r="A1" s="66" t="s">
        <v>0</v>
      </c>
    </row>
    <row r="2" spans="1:5" x14ac:dyDescent="0.2">
      <c r="A2" s="66" t="s">
        <v>396</v>
      </c>
    </row>
    <row r="4" spans="1:5" x14ac:dyDescent="0.2">
      <c r="A4" s="457"/>
      <c r="B4" s="451" t="s">
        <v>456</v>
      </c>
      <c r="C4" s="458" t="s">
        <v>460</v>
      </c>
    </row>
    <row r="5" spans="1:5" ht="12.95" customHeight="1" x14ac:dyDescent="0.2">
      <c r="A5" s="332" t="s">
        <v>1</v>
      </c>
      <c r="B5" s="954">
        <v>2.6435172591612712</v>
      </c>
      <c r="C5" s="955">
        <v>2.3533876689161599</v>
      </c>
      <c r="E5" s="459"/>
    </row>
    <row r="6" spans="1:5" ht="12.95" customHeight="1" x14ac:dyDescent="0.2">
      <c r="A6" s="424" t="s">
        <v>375</v>
      </c>
      <c r="B6" s="952"/>
      <c r="C6" s="953"/>
      <c r="E6" s="459"/>
    </row>
    <row r="7" spans="1:5" ht="12.95" customHeight="1" x14ac:dyDescent="0.2">
      <c r="A7" s="332" t="s">
        <v>376</v>
      </c>
      <c r="B7" s="952">
        <v>5.9974306246255757</v>
      </c>
      <c r="C7" s="953">
        <v>5.5630113097383296</v>
      </c>
      <c r="E7" s="459"/>
    </row>
    <row r="8" spans="1:5" ht="12.95" customHeight="1" x14ac:dyDescent="0.2">
      <c r="A8" s="424" t="s">
        <v>375</v>
      </c>
      <c r="B8" s="952"/>
      <c r="C8" s="953"/>
      <c r="E8" s="459"/>
    </row>
    <row r="9" spans="1:5" ht="12.95" customHeight="1" x14ac:dyDescent="0.2">
      <c r="A9" s="332" t="s">
        <v>377</v>
      </c>
      <c r="B9" s="952">
        <v>2.1899403395469754</v>
      </c>
      <c r="C9" s="953">
        <v>1.9193242195982501</v>
      </c>
      <c r="E9" s="459"/>
    </row>
    <row r="10" spans="1:5" ht="12.95" customHeight="1" x14ac:dyDescent="0.2">
      <c r="A10" s="424" t="s">
        <v>375</v>
      </c>
      <c r="B10" s="952"/>
      <c r="C10" s="953"/>
      <c r="E10" s="459"/>
    </row>
    <row r="11" spans="1:5" ht="12.95" customHeight="1" x14ac:dyDescent="0.2">
      <c r="A11" s="332" t="s">
        <v>338</v>
      </c>
      <c r="B11" s="952">
        <v>1.4646905698918431</v>
      </c>
      <c r="C11" s="953">
        <v>1.1406032555132799</v>
      </c>
      <c r="E11" s="459"/>
    </row>
    <row r="12" spans="1:5" ht="12.95" customHeight="1" x14ac:dyDescent="0.2">
      <c r="A12" s="424" t="s">
        <v>375</v>
      </c>
      <c r="B12" s="952"/>
      <c r="C12" s="953"/>
      <c r="E12" s="459"/>
    </row>
    <row r="13" spans="1:5" ht="12.95" customHeight="1" x14ac:dyDescent="0.2">
      <c r="A13" s="332" t="s">
        <v>2</v>
      </c>
      <c r="B13" s="952">
        <v>3.890565074631553</v>
      </c>
      <c r="C13" s="953">
        <v>3.925586259043</v>
      </c>
      <c r="E13" s="459"/>
    </row>
    <row r="14" spans="1:5" ht="12.95" customHeight="1" x14ac:dyDescent="0.2">
      <c r="A14" s="424" t="s">
        <v>3</v>
      </c>
      <c r="B14" s="952"/>
      <c r="C14" s="953"/>
      <c r="E14" s="459"/>
    </row>
    <row r="15" spans="1:5" ht="12.95" customHeight="1" x14ac:dyDescent="0.2">
      <c r="A15" s="332" t="s">
        <v>4</v>
      </c>
      <c r="B15" s="945">
        <v>927.87920244380564</v>
      </c>
      <c r="C15" s="946">
        <v>943.526255602981</v>
      </c>
      <c r="E15" s="459"/>
    </row>
    <row r="16" spans="1:5" ht="12.95" customHeight="1" x14ac:dyDescent="0.2">
      <c r="A16" s="424" t="s">
        <v>5</v>
      </c>
      <c r="B16" s="945"/>
      <c r="C16" s="946"/>
      <c r="E16" s="459"/>
    </row>
    <row r="17" spans="1:7" x14ac:dyDescent="0.2">
      <c r="A17" s="332" t="s">
        <v>6</v>
      </c>
      <c r="B17" s="945">
        <v>415.08964675304429</v>
      </c>
      <c r="C17" s="946">
        <v>414.96950961615403</v>
      </c>
      <c r="E17" s="459"/>
      <c r="G17" s="484"/>
    </row>
    <row r="18" spans="1:7" x14ac:dyDescent="0.2">
      <c r="A18" s="424" t="s">
        <v>7</v>
      </c>
      <c r="B18" s="945"/>
      <c r="C18" s="946"/>
      <c r="E18" s="459"/>
    </row>
    <row r="19" spans="1:7" x14ac:dyDescent="0.2">
      <c r="A19" s="332" t="s">
        <v>328</v>
      </c>
      <c r="B19" s="945">
        <v>77.874166666666667</v>
      </c>
      <c r="C19" s="946">
        <v>75.908749999999998</v>
      </c>
      <c r="E19" s="459"/>
    </row>
    <row r="20" spans="1:7" x14ac:dyDescent="0.2">
      <c r="A20" s="248" t="s">
        <v>329</v>
      </c>
      <c r="B20" s="947"/>
      <c r="C20" s="948"/>
      <c r="E20" s="459"/>
    </row>
    <row r="21" spans="1:7" ht="12.75" customHeight="1" x14ac:dyDescent="0.2">
      <c r="A21" s="949" t="s">
        <v>618</v>
      </c>
      <c r="B21" s="950"/>
      <c r="C21" s="950"/>
    </row>
    <row r="22" spans="1:7" x14ac:dyDescent="0.2">
      <c r="A22" s="951"/>
      <c r="B22" s="951"/>
      <c r="C22" s="951"/>
    </row>
    <row r="23" spans="1:7" x14ac:dyDescent="0.2">
      <c r="A23" s="951"/>
      <c r="B23" s="951"/>
      <c r="C23" s="951"/>
    </row>
    <row r="24" spans="1:7" x14ac:dyDescent="0.2">
      <c r="A24" s="951"/>
      <c r="B24" s="951"/>
      <c r="C24" s="951"/>
    </row>
    <row r="25" spans="1:7" x14ac:dyDescent="0.2">
      <c r="A25" s="349" t="s">
        <v>8</v>
      </c>
      <c r="B25" s="4"/>
      <c r="C25" s="4"/>
    </row>
  </sheetData>
  <mergeCells count="17">
    <mergeCell ref="B5:B6"/>
    <mergeCell ref="C5:C6"/>
    <mergeCell ref="B7:B8"/>
    <mergeCell ref="C7:C8"/>
    <mergeCell ref="B9:B10"/>
    <mergeCell ref="C9:C10"/>
    <mergeCell ref="B11:B12"/>
    <mergeCell ref="C11:C12"/>
    <mergeCell ref="B15:B16"/>
    <mergeCell ref="C15:C16"/>
    <mergeCell ref="B13:B14"/>
    <mergeCell ref="C13:C14"/>
    <mergeCell ref="B17:B18"/>
    <mergeCell ref="C17:C18"/>
    <mergeCell ref="B19:B20"/>
    <mergeCell ref="C19:C20"/>
    <mergeCell ref="A21:C2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9A09-F2B1-4AB4-BB9A-8EA88EC54708}">
  <sheetPr codeName="Hoja13"/>
  <dimension ref="A1:K23"/>
  <sheetViews>
    <sheetView zoomScaleNormal="100" workbookViewId="0">
      <selection activeCell="I16" sqref="I16"/>
    </sheetView>
  </sheetViews>
  <sheetFormatPr baseColWidth="10" defaultColWidth="10.85546875" defaultRowHeight="12.75" x14ac:dyDescent="0.2"/>
  <cols>
    <col min="1" max="1" width="42.85546875" style="4" bestFit="1" customWidth="1"/>
    <col min="2" max="6" width="14.28515625" style="4" customWidth="1"/>
    <col min="7" max="16384" width="10.85546875" style="4"/>
  </cols>
  <sheetData>
    <row r="1" spans="1:11" x14ac:dyDescent="0.2">
      <c r="A1" s="1" t="s">
        <v>122</v>
      </c>
    </row>
    <row r="2" spans="1:11" x14ac:dyDescent="0.2">
      <c r="A2" s="1" t="s">
        <v>484</v>
      </c>
    </row>
    <row r="3" spans="1:11" x14ac:dyDescent="0.2">
      <c r="A3" s="2" t="s">
        <v>485</v>
      </c>
    </row>
    <row r="4" spans="1:11" x14ac:dyDescent="0.2">
      <c r="A4" s="2"/>
    </row>
    <row r="5" spans="1:11" ht="15" customHeight="1" x14ac:dyDescent="0.2">
      <c r="A5" s="755"/>
      <c r="B5" s="145" t="s">
        <v>607</v>
      </c>
      <c r="C5" s="1007" t="s">
        <v>29</v>
      </c>
      <c r="D5" s="145" t="s">
        <v>609</v>
      </c>
      <c r="E5" s="987" t="s">
        <v>322</v>
      </c>
    </row>
    <row r="6" spans="1:11" x14ac:dyDescent="0.2">
      <c r="A6" s="1003" t="s">
        <v>50</v>
      </c>
      <c r="B6" s="667" t="s">
        <v>460</v>
      </c>
      <c r="C6" s="1008"/>
      <c r="D6" s="667" t="s">
        <v>462</v>
      </c>
      <c r="E6" s="1005"/>
    </row>
    <row r="7" spans="1:11" x14ac:dyDescent="0.2">
      <c r="A7" s="1004"/>
      <c r="B7" s="642" t="s">
        <v>28</v>
      </c>
      <c r="C7" s="1009"/>
      <c r="D7" s="642" t="s">
        <v>610</v>
      </c>
      <c r="E7" s="1006"/>
    </row>
    <row r="8" spans="1:11" x14ac:dyDescent="0.2">
      <c r="A8" s="5" t="s">
        <v>30</v>
      </c>
      <c r="B8" s="10">
        <v>28534003.590000004</v>
      </c>
      <c r="C8" s="471">
        <v>8.6298799583006325</v>
      </c>
      <c r="D8" s="471">
        <v>-0.17279627498205663</v>
      </c>
      <c r="E8" s="13">
        <v>17.898148437442263</v>
      </c>
      <c r="I8" s="16"/>
      <c r="J8" s="16"/>
      <c r="K8" s="16"/>
    </row>
    <row r="9" spans="1:11" x14ac:dyDescent="0.2">
      <c r="A9" s="6" t="s">
        <v>51</v>
      </c>
      <c r="B9" s="11">
        <v>6237682.4859999996</v>
      </c>
      <c r="C9" s="472">
        <v>1.886536913839866</v>
      </c>
      <c r="D9" s="472">
        <v>18.007248181257431</v>
      </c>
      <c r="E9" s="14">
        <v>72.879195833688712</v>
      </c>
      <c r="I9" s="16"/>
      <c r="J9" s="16"/>
      <c r="K9" s="16"/>
    </row>
    <row r="10" spans="1:11" x14ac:dyDescent="0.2">
      <c r="A10" s="6" t="s">
        <v>52</v>
      </c>
      <c r="B10" s="11">
        <v>22296321.104000002</v>
      </c>
      <c r="C10" s="472">
        <v>6.7433430444607669</v>
      </c>
      <c r="D10" s="472">
        <v>-4.2975622394751722</v>
      </c>
      <c r="E10" s="14">
        <v>8.2654041689523616</v>
      </c>
      <c r="I10" s="16"/>
      <c r="J10" s="16"/>
      <c r="K10" s="16"/>
    </row>
    <row r="11" spans="1:11" x14ac:dyDescent="0.2">
      <c r="A11" s="5" t="s">
        <v>36</v>
      </c>
      <c r="B11" s="10">
        <v>28686318.138999999</v>
      </c>
      <c r="C11" s="471">
        <v>8.6759462689614093</v>
      </c>
      <c r="D11" s="471">
        <v>-4.5898706596532275</v>
      </c>
      <c r="E11" s="13">
        <v>2.3437463578602324</v>
      </c>
      <c r="F11" s="207"/>
      <c r="I11" s="16"/>
      <c r="J11" s="16"/>
      <c r="K11" s="16"/>
    </row>
    <row r="12" spans="1:11" x14ac:dyDescent="0.2">
      <c r="A12" s="5" t="s">
        <v>40</v>
      </c>
      <c r="B12" s="10">
        <v>3551319.963</v>
      </c>
      <c r="C12" s="471">
        <v>1.074068168441225</v>
      </c>
      <c r="D12" s="471">
        <v>-12.496511981739189</v>
      </c>
      <c r="E12" s="13">
        <v>-4.0257908624435128</v>
      </c>
      <c r="I12" s="16"/>
      <c r="J12" s="16"/>
      <c r="K12" s="16"/>
    </row>
    <row r="13" spans="1:11" x14ac:dyDescent="0.2">
      <c r="A13" s="6" t="s">
        <v>41</v>
      </c>
      <c r="B13" s="11">
        <v>969030.57900000003</v>
      </c>
      <c r="C13" s="472">
        <v>0.29307550713364711</v>
      </c>
      <c r="D13" s="472">
        <v>-29.251428103190147</v>
      </c>
      <c r="E13" s="14">
        <v>-4.2342754180122899</v>
      </c>
      <c r="G13" s="207"/>
      <c r="I13" s="16"/>
      <c r="J13" s="16"/>
      <c r="K13" s="16"/>
    </row>
    <row r="14" spans="1:11" x14ac:dyDescent="0.2">
      <c r="A14" s="6" t="s">
        <v>42</v>
      </c>
      <c r="B14" s="11">
        <v>2506800.3840000001</v>
      </c>
      <c r="C14" s="472">
        <v>0.75816162022645661</v>
      </c>
      <c r="D14" s="472">
        <v>-5.9733698012369718</v>
      </c>
      <c r="E14" s="14">
        <v>-4.1280026272546682</v>
      </c>
      <c r="G14" s="207"/>
      <c r="I14" s="16"/>
      <c r="J14" s="16"/>
      <c r="K14" s="16"/>
    </row>
    <row r="15" spans="1:11" x14ac:dyDescent="0.2">
      <c r="A15" s="6" t="s">
        <v>43</v>
      </c>
      <c r="B15" s="11">
        <v>75489</v>
      </c>
      <c r="C15" s="472">
        <v>2.2831041081121432E-2</v>
      </c>
      <c r="D15" s="472">
        <v>231.76435997382168</v>
      </c>
      <c r="E15" s="14">
        <v>2.4653135531820913</v>
      </c>
      <c r="G15" s="207"/>
      <c r="I15" s="16"/>
      <c r="J15" s="16"/>
      <c r="K15" s="16"/>
    </row>
    <row r="16" spans="1:11" x14ac:dyDescent="0.2">
      <c r="A16" s="5" t="s">
        <v>44</v>
      </c>
      <c r="B16" s="10">
        <v>835026</v>
      </c>
      <c r="C16" s="471">
        <v>0.25254689967815847</v>
      </c>
      <c r="D16" s="471">
        <v>5.9486816116174568</v>
      </c>
      <c r="E16" s="13">
        <v>2.8822185853468296</v>
      </c>
      <c r="I16" s="16"/>
      <c r="J16" s="16"/>
      <c r="K16" s="16"/>
    </row>
    <row r="17" spans="1:11" x14ac:dyDescent="0.2">
      <c r="A17" s="5" t="s">
        <v>45</v>
      </c>
      <c r="B17" s="10">
        <v>596073.24199999997</v>
      </c>
      <c r="C17" s="471">
        <v>0.18027755931936093</v>
      </c>
      <c r="D17" s="471">
        <v>-0.38275331026820236</v>
      </c>
      <c r="E17" s="13">
        <v>5.8110249611732279</v>
      </c>
      <c r="I17" s="16"/>
      <c r="J17" s="16"/>
      <c r="K17" s="16"/>
    </row>
    <row r="18" spans="1:11" x14ac:dyDescent="0.2">
      <c r="A18" s="5" t="s">
        <v>46</v>
      </c>
      <c r="B18" s="10">
        <v>581524.03199999989</v>
      </c>
      <c r="C18" s="471">
        <v>0.17587726773770182</v>
      </c>
      <c r="D18" s="471">
        <v>-51.900157946798053</v>
      </c>
      <c r="E18" s="13">
        <v>-785.66423736838044</v>
      </c>
      <c r="I18" s="16"/>
      <c r="J18" s="16"/>
      <c r="K18" s="16"/>
    </row>
    <row r="19" spans="1:11" x14ac:dyDescent="0.2">
      <c r="A19" s="52" t="s">
        <v>131</v>
      </c>
      <c r="B19" s="11">
        <v>-1894449.436</v>
      </c>
      <c r="C19" s="472">
        <v>-0.57296099960819891</v>
      </c>
      <c r="D19" s="472">
        <v>14.805499440607516</v>
      </c>
      <c r="E19" s="14">
        <v>-7.2032391302286447</v>
      </c>
      <c r="I19" s="16"/>
      <c r="J19" s="16"/>
      <c r="K19" s="16"/>
    </row>
    <row r="20" spans="1:11" x14ac:dyDescent="0.2">
      <c r="A20" s="52" t="s">
        <v>132</v>
      </c>
      <c r="B20" s="11">
        <v>2475973.4679999999</v>
      </c>
      <c r="C20" s="472">
        <v>0.74883826734590075</v>
      </c>
      <c r="D20" s="472">
        <v>-13.401214788939608</v>
      </c>
      <c r="E20" s="14">
        <v>26.538739388521293</v>
      </c>
      <c r="I20" s="16"/>
      <c r="J20" s="16"/>
      <c r="K20" s="16"/>
    </row>
    <row r="21" spans="1:11" x14ac:dyDescent="0.2">
      <c r="A21" s="8" t="s">
        <v>53</v>
      </c>
      <c r="B21" s="12">
        <v>62784264.965999998</v>
      </c>
      <c r="C21" s="473">
        <v>18.988596122438491</v>
      </c>
      <c r="D21" s="473">
        <v>-3.8580380422424954</v>
      </c>
      <c r="E21" s="15">
        <v>9.7203586365693475</v>
      </c>
      <c r="I21" s="16"/>
      <c r="J21" s="16"/>
      <c r="K21" s="16"/>
    </row>
    <row r="22" spans="1:11" x14ac:dyDescent="0.2">
      <c r="A22" s="3" t="s">
        <v>27</v>
      </c>
    </row>
    <row r="23" spans="1:11" x14ac:dyDescent="0.2">
      <c r="A23" s="3"/>
      <c r="B23" s="17"/>
      <c r="C23" s="17"/>
      <c r="D23" s="17"/>
      <c r="E23" s="17"/>
    </row>
  </sheetData>
  <mergeCells count="3">
    <mergeCell ref="A6:A7"/>
    <mergeCell ref="E5:E7"/>
    <mergeCell ref="C5:C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F2A3F-9C7E-4B65-8ED0-F661B680685F}">
  <dimension ref="A1:C23"/>
  <sheetViews>
    <sheetView showGridLines="0" workbookViewId="0">
      <selection activeCell="E28" sqref="E28"/>
    </sheetView>
  </sheetViews>
  <sheetFormatPr baseColWidth="10" defaultColWidth="11.42578125" defaultRowHeight="12.75" x14ac:dyDescent="0.2"/>
  <cols>
    <col min="1" max="1" width="53.28515625" style="199" bestFit="1" customWidth="1"/>
    <col min="2" max="2" width="11.5703125" style="199" customWidth="1"/>
    <col min="3" max="3" width="11" style="199" customWidth="1"/>
    <col min="4" max="4" width="11.42578125" style="199"/>
    <col min="5" max="5" width="47.7109375" style="199" bestFit="1" customWidth="1"/>
    <col min="6" max="16384" width="11.42578125" style="199"/>
  </cols>
  <sheetData>
    <row r="1" spans="1:3" x14ac:dyDescent="0.2">
      <c r="A1" s="131" t="s">
        <v>133</v>
      </c>
    </row>
    <row r="2" spans="1:3" x14ac:dyDescent="0.2">
      <c r="A2" s="131" t="s">
        <v>486</v>
      </c>
    </row>
    <row r="4" spans="1:3" ht="25.5" x14ac:dyDescent="0.2">
      <c r="A4" s="216" t="s">
        <v>10</v>
      </c>
      <c r="B4" s="22" t="s">
        <v>457</v>
      </c>
      <c r="C4" s="22" t="s">
        <v>463</v>
      </c>
    </row>
    <row r="5" spans="1:3" x14ac:dyDescent="0.2">
      <c r="A5" s="217" t="s">
        <v>377</v>
      </c>
      <c r="B5" s="218"/>
      <c r="C5" s="219"/>
    </row>
    <row r="6" spans="1:3" ht="12.75" customHeight="1" x14ac:dyDescent="0.2">
      <c r="A6" s="32" t="s">
        <v>387</v>
      </c>
      <c r="B6" s="452">
        <v>2.2089115576369198</v>
      </c>
      <c r="C6" s="452">
        <v>2.2089115576369198</v>
      </c>
    </row>
    <row r="7" spans="1:3" x14ac:dyDescent="0.2">
      <c r="A7" s="220" t="s">
        <v>388</v>
      </c>
      <c r="B7" s="469">
        <v>0.49999999999998934</v>
      </c>
      <c r="C7" s="469">
        <v>1.0699999999999932</v>
      </c>
    </row>
    <row r="8" spans="1:3" x14ac:dyDescent="0.2">
      <c r="A8" s="221" t="s">
        <v>318</v>
      </c>
      <c r="B8" s="209"/>
      <c r="C8" s="73"/>
    </row>
    <row r="9" spans="1:3" x14ac:dyDescent="0.2">
      <c r="A9" s="222" t="s">
        <v>487</v>
      </c>
      <c r="B9" s="209">
        <v>409</v>
      </c>
      <c r="C9" s="209">
        <v>409</v>
      </c>
    </row>
    <row r="10" spans="1:3" x14ac:dyDescent="0.2">
      <c r="A10" s="792" t="s">
        <v>603</v>
      </c>
      <c r="B10" s="793">
        <v>21</v>
      </c>
      <c r="C10" s="794">
        <v>16.969662854602916</v>
      </c>
    </row>
    <row r="11" spans="1:3" x14ac:dyDescent="0.2">
      <c r="A11" s="792" t="s">
        <v>604</v>
      </c>
      <c r="B11" s="793">
        <v>14.2</v>
      </c>
      <c r="C11" s="794">
        <v>12.093563996004036</v>
      </c>
    </row>
    <row r="12" spans="1:3" x14ac:dyDescent="0.2">
      <c r="A12" s="222" t="s">
        <v>134</v>
      </c>
      <c r="B12" s="223">
        <v>1371</v>
      </c>
      <c r="C12" s="771">
        <v>1388.106</v>
      </c>
    </row>
    <row r="13" spans="1:3" x14ac:dyDescent="0.2">
      <c r="A13" s="224" t="s">
        <v>135</v>
      </c>
      <c r="B13" s="223">
        <v>3193.99041833927</v>
      </c>
      <c r="C13" s="223">
        <v>2919.89778177469</v>
      </c>
    </row>
    <row r="14" spans="1:3" x14ac:dyDescent="0.2">
      <c r="A14" s="217" t="s">
        <v>426</v>
      </c>
      <c r="B14" s="572"/>
      <c r="C14" s="573"/>
    </row>
    <row r="15" spans="1:3" x14ac:dyDescent="0.2">
      <c r="A15" s="678" t="s">
        <v>427</v>
      </c>
      <c r="B15" s="687">
        <v>0.48621148683315296</v>
      </c>
      <c r="C15" s="688">
        <v>0.48621148683315296</v>
      </c>
    </row>
    <row r="16" spans="1:3" x14ac:dyDescent="0.2">
      <c r="A16" s="679" t="s">
        <v>535</v>
      </c>
      <c r="B16" s="689" t="s">
        <v>605</v>
      </c>
      <c r="C16" s="689" t="s">
        <v>605</v>
      </c>
    </row>
    <row r="17" spans="1:3" ht="12.75" customHeight="1" x14ac:dyDescent="0.2">
      <c r="A17" s="1010" t="s">
        <v>550</v>
      </c>
      <c r="B17" s="1010"/>
      <c r="C17" s="1010"/>
    </row>
    <row r="18" spans="1:3" x14ac:dyDescent="0.2">
      <c r="A18" s="977"/>
      <c r="B18" s="977"/>
      <c r="C18" s="977"/>
    </row>
    <row r="19" spans="1:3" x14ac:dyDescent="0.2">
      <c r="A19" s="977"/>
      <c r="B19" s="977"/>
      <c r="C19" s="977"/>
    </row>
    <row r="20" spans="1:3" x14ac:dyDescent="0.2">
      <c r="A20" s="977"/>
      <c r="B20" s="977"/>
      <c r="C20" s="977"/>
    </row>
    <row r="21" spans="1:3" x14ac:dyDescent="0.2">
      <c r="A21" s="977"/>
      <c r="B21" s="977"/>
      <c r="C21" s="977"/>
    </row>
    <row r="22" spans="1:3" ht="25.5" customHeight="1" x14ac:dyDescent="0.2">
      <c r="A22" s="977" t="s">
        <v>631</v>
      </c>
      <c r="B22" s="977"/>
      <c r="C22" s="977"/>
    </row>
    <row r="23" spans="1:3" x14ac:dyDescent="0.2">
      <c r="A23" s="976" t="s">
        <v>54</v>
      </c>
      <c r="B23" s="976"/>
      <c r="C23" s="976"/>
    </row>
  </sheetData>
  <mergeCells count="3">
    <mergeCell ref="A17:C21"/>
    <mergeCell ref="A22:C22"/>
    <mergeCell ref="A23:C2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B037D-A276-4349-B97E-50BA3C9810CE}">
  <dimension ref="A1:H24"/>
  <sheetViews>
    <sheetView showGridLines="0" zoomScaleNormal="100" workbookViewId="0">
      <selection activeCell="L16" sqref="L16"/>
    </sheetView>
  </sheetViews>
  <sheetFormatPr baseColWidth="10" defaultColWidth="11.42578125" defaultRowHeight="12.75" x14ac:dyDescent="0.2"/>
  <cols>
    <col min="1" max="1" width="35.85546875" style="199" customWidth="1"/>
    <col min="2" max="3" width="14.28515625" style="199" customWidth="1"/>
    <col min="4" max="4" width="17.5703125" style="199" customWidth="1"/>
    <col min="5" max="6" width="12.85546875" style="199" customWidth="1"/>
    <col min="7" max="7" width="5.42578125" style="199" customWidth="1"/>
    <col min="8" max="16384" width="11.42578125" style="199"/>
  </cols>
  <sheetData>
    <row r="1" spans="1:8" x14ac:dyDescent="0.2">
      <c r="A1" s="131" t="s">
        <v>136</v>
      </c>
      <c r="F1" s="227"/>
    </row>
    <row r="2" spans="1:8" x14ac:dyDescent="0.2">
      <c r="A2" s="131" t="s">
        <v>488</v>
      </c>
    </row>
    <row r="3" spans="1:8" x14ac:dyDescent="0.2">
      <c r="A3" s="199" t="s">
        <v>483</v>
      </c>
      <c r="G3" s="227"/>
    </row>
    <row r="4" spans="1:8" x14ac:dyDescent="0.2">
      <c r="G4" s="227"/>
    </row>
    <row r="5" spans="1:8" ht="12.75" customHeight="1" x14ac:dyDescent="0.2">
      <c r="A5" s="970" t="s">
        <v>10</v>
      </c>
      <c r="B5" s="750" t="s">
        <v>608</v>
      </c>
      <c r="C5" s="750" t="s">
        <v>607</v>
      </c>
      <c r="D5" s="750" t="s">
        <v>451</v>
      </c>
      <c r="E5" s="962" t="s">
        <v>463</v>
      </c>
      <c r="F5" s="963"/>
    </row>
    <row r="6" spans="1:8" x14ac:dyDescent="0.2">
      <c r="A6" s="971"/>
      <c r="B6" s="751" t="s">
        <v>456</v>
      </c>
      <c r="C6" s="751" t="s">
        <v>460</v>
      </c>
      <c r="D6" s="751" t="s">
        <v>461</v>
      </c>
      <c r="E6" s="964"/>
      <c r="F6" s="965"/>
    </row>
    <row r="7" spans="1:8" x14ac:dyDescent="0.2">
      <c r="A7" s="181"/>
      <c r="B7" s="19" t="s">
        <v>11</v>
      </c>
      <c r="C7" s="19" t="s">
        <v>12</v>
      </c>
      <c r="D7" s="19" t="s">
        <v>13</v>
      </c>
      <c r="E7" s="966"/>
      <c r="F7" s="967"/>
    </row>
    <row r="8" spans="1:8" ht="27" customHeight="1" x14ac:dyDescent="0.2">
      <c r="A8" s="20"/>
      <c r="B8" s="565" t="s">
        <v>28</v>
      </c>
      <c r="C8" s="565" t="s">
        <v>28</v>
      </c>
      <c r="D8" s="565" t="s">
        <v>28</v>
      </c>
      <c r="E8" s="22" t="s">
        <v>14</v>
      </c>
      <c r="F8" s="23" t="s">
        <v>29</v>
      </c>
      <c r="H8" s="758"/>
    </row>
    <row r="9" spans="1:8" x14ac:dyDescent="0.2">
      <c r="A9" s="228" t="s">
        <v>137</v>
      </c>
      <c r="B9" s="620">
        <v>78835231.868940786</v>
      </c>
      <c r="C9" s="201">
        <v>76724274.953150198</v>
      </c>
      <c r="D9" s="229">
        <v>-2110956.9157905877</v>
      </c>
      <c r="E9" s="230">
        <v>10.374429586500478</v>
      </c>
      <c r="F9" s="231">
        <v>23.204640058480418</v>
      </c>
      <c r="G9" s="232"/>
      <c r="H9" s="131"/>
    </row>
    <row r="10" spans="1:8" x14ac:dyDescent="0.2">
      <c r="A10" s="234" t="s">
        <v>57</v>
      </c>
      <c r="B10" s="599">
        <v>65212715.734847307</v>
      </c>
      <c r="C10" s="202">
        <v>63471825.968627289</v>
      </c>
      <c r="D10" s="195">
        <v>-1740889.7662200183</v>
      </c>
      <c r="E10" s="191">
        <v>11.462972034039298</v>
      </c>
      <c r="F10" s="192">
        <v>19.19654341935275</v>
      </c>
      <c r="G10" s="232"/>
    </row>
    <row r="11" spans="1:8" x14ac:dyDescent="0.2">
      <c r="A11" s="235" t="s">
        <v>138</v>
      </c>
      <c r="B11" s="621">
        <v>4848154.4770143777</v>
      </c>
      <c r="C11" s="203">
        <v>6145882.6665059887</v>
      </c>
      <c r="D11" s="623">
        <v>1297728.189491611</v>
      </c>
      <c r="E11" s="193">
        <v>106.40638728335161</v>
      </c>
      <c r="F11" s="194">
        <v>1.8587727965498333</v>
      </c>
      <c r="G11" s="232"/>
      <c r="H11" s="767"/>
    </row>
    <row r="12" spans="1:8" x14ac:dyDescent="0.2">
      <c r="A12" s="235" t="s">
        <v>139</v>
      </c>
      <c r="B12" s="621">
        <v>60364561.257832929</v>
      </c>
      <c r="C12" s="203">
        <v>57325943.302121297</v>
      </c>
      <c r="D12" s="623">
        <v>-3038617.955711633</v>
      </c>
      <c r="E12" s="193">
        <v>6.2245593368186025</v>
      </c>
      <c r="F12" s="194">
        <v>17.337770622802918</v>
      </c>
      <c r="G12" s="232"/>
      <c r="H12" s="767"/>
    </row>
    <row r="13" spans="1:8" x14ac:dyDescent="0.2">
      <c r="A13" s="234" t="s">
        <v>60</v>
      </c>
      <c r="B13" s="599">
        <v>1393351.6545618554</v>
      </c>
      <c r="C13" s="202">
        <v>1944029.0401722253</v>
      </c>
      <c r="D13" s="195">
        <v>550677.38561036997</v>
      </c>
      <c r="E13" s="191">
        <v>156.59329081561401</v>
      </c>
      <c r="F13" s="192">
        <v>0.58795595224556085</v>
      </c>
      <c r="G13" s="232"/>
    </row>
    <row r="14" spans="1:8" x14ac:dyDescent="0.2">
      <c r="A14" s="234" t="s">
        <v>140</v>
      </c>
      <c r="B14" s="599">
        <v>3471796.9640149251</v>
      </c>
      <c r="C14" s="202">
        <v>3391069.8732536943</v>
      </c>
      <c r="D14" s="195">
        <v>-80727.090761230793</v>
      </c>
      <c r="E14" s="191">
        <v>6.7455754418762615</v>
      </c>
      <c r="F14" s="192">
        <v>1.0256018172873975</v>
      </c>
      <c r="G14" s="232"/>
    </row>
    <row r="15" spans="1:8" ht="15" x14ac:dyDescent="0.2">
      <c r="A15" s="72" t="s">
        <v>682</v>
      </c>
      <c r="B15" s="599">
        <v>917883.21200000006</v>
      </c>
      <c r="C15" s="202">
        <v>425967.33208600845</v>
      </c>
      <c r="D15" s="195">
        <v>-491915.87991399161</v>
      </c>
      <c r="E15" s="191">
        <v>-36.195216063578805</v>
      </c>
      <c r="F15" s="192">
        <v>0.12883039460148307</v>
      </c>
      <c r="G15" s="232"/>
    </row>
    <row r="16" spans="1:8" ht="15" x14ac:dyDescent="0.2">
      <c r="A16" s="236" t="s">
        <v>681</v>
      </c>
      <c r="B16" s="622">
        <v>7839484.3035166962</v>
      </c>
      <c r="C16" s="204">
        <v>7491382.739010971</v>
      </c>
      <c r="D16" s="196">
        <v>-348101.56450572517</v>
      </c>
      <c r="E16" s="197">
        <v>-5.9626685582054524</v>
      </c>
      <c r="F16" s="198">
        <v>2.2657084749932239</v>
      </c>
      <c r="G16" s="232"/>
    </row>
    <row r="17" spans="1:7" x14ac:dyDescent="0.2">
      <c r="A17" s="834" t="s">
        <v>289</v>
      </c>
      <c r="B17" s="835"/>
      <c r="C17" s="836"/>
      <c r="D17" s="836"/>
      <c r="E17" s="837"/>
      <c r="F17" s="838"/>
      <c r="G17" s="232"/>
    </row>
    <row r="18" spans="1:7" x14ac:dyDescent="0.2">
      <c r="A18" s="834" t="s">
        <v>679</v>
      </c>
      <c r="B18" s="835"/>
      <c r="C18" s="836"/>
      <c r="D18" s="836"/>
      <c r="E18" s="837"/>
      <c r="F18" s="838"/>
      <c r="G18" s="232"/>
    </row>
    <row r="19" spans="1:7" ht="12.75" customHeight="1" x14ac:dyDescent="0.2">
      <c r="A19" s="975" t="s">
        <v>680</v>
      </c>
      <c r="B19" s="975"/>
      <c r="C19" s="975"/>
      <c r="D19" s="975"/>
      <c r="E19" s="975"/>
      <c r="F19" s="975"/>
    </row>
    <row r="20" spans="1:7" x14ac:dyDescent="0.2">
      <c r="A20" s="975"/>
      <c r="B20" s="975"/>
      <c r="C20" s="975"/>
      <c r="D20" s="975"/>
      <c r="E20" s="975"/>
      <c r="F20" s="975"/>
    </row>
    <row r="21" spans="1:7" ht="13.5" customHeight="1" x14ac:dyDescent="0.2">
      <c r="A21" s="975"/>
      <c r="B21" s="975"/>
      <c r="C21" s="975"/>
      <c r="D21" s="975"/>
      <c r="E21" s="975"/>
      <c r="F21" s="975"/>
    </row>
    <row r="22" spans="1:7" x14ac:dyDescent="0.2">
      <c r="A22" s="210" t="s">
        <v>54</v>
      </c>
      <c r="B22" s="574"/>
      <c r="C22" s="574"/>
      <c r="D22" s="574"/>
    </row>
    <row r="23" spans="1:7" x14ac:dyDescent="0.2">
      <c r="F23" s="249"/>
    </row>
    <row r="24" spans="1:7" x14ac:dyDescent="0.2">
      <c r="F24" s="249"/>
    </row>
  </sheetData>
  <mergeCells count="3">
    <mergeCell ref="A5:A6"/>
    <mergeCell ref="E5:F7"/>
    <mergeCell ref="A19:F21"/>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34095-DD9D-4D6C-BCD3-F18B7C890CAC}">
  <dimension ref="A1:H11"/>
  <sheetViews>
    <sheetView showGridLines="0" zoomScaleNormal="100" workbookViewId="0">
      <selection activeCell="K19" sqref="K19"/>
    </sheetView>
  </sheetViews>
  <sheetFormatPr baseColWidth="10" defaultColWidth="11.42578125" defaultRowHeight="12.75" x14ac:dyDescent="0.2"/>
  <cols>
    <col min="1" max="1" width="30.42578125" style="199" customWidth="1"/>
    <col min="2" max="3" width="12.42578125" style="199" customWidth="1"/>
    <col min="4" max="4" width="16.42578125" style="199" customWidth="1"/>
    <col min="5" max="5" width="11.85546875" style="199" customWidth="1"/>
    <col min="6" max="6" width="14.85546875" style="199" customWidth="1"/>
    <col min="7" max="8" width="11.85546875" style="199" customWidth="1"/>
    <col min="9" max="16384" width="11.42578125" style="199"/>
  </cols>
  <sheetData>
    <row r="1" spans="1:8" x14ac:dyDescent="0.2">
      <c r="A1" s="1014" t="s">
        <v>319</v>
      </c>
      <c r="B1" s="1014"/>
      <c r="C1" s="237"/>
      <c r="D1" s="238"/>
    </row>
    <row r="2" spans="1:8" x14ac:dyDescent="0.2">
      <c r="A2" s="1014" t="s">
        <v>489</v>
      </c>
      <c r="B2" s="1014"/>
      <c r="C2" s="1014"/>
      <c r="D2" s="239"/>
    </row>
    <row r="3" spans="1:8" x14ac:dyDescent="0.2">
      <c r="A3" s="1015" t="s">
        <v>490</v>
      </c>
      <c r="B3" s="1015"/>
      <c r="C3" s="1015"/>
      <c r="D3" s="1015"/>
    </row>
    <row r="4" spans="1:8" x14ac:dyDescent="0.2">
      <c r="A4" s="240"/>
      <c r="B4" s="240"/>
      <c r="C4" s="240"/>
      <c r="D4" s="240"/>
    </row>
    <row r="5" spans="1:8" ht="12.75" customHeight="1" x14ac:dyDescent="0.2">
      <c r="A5" s="970" t="s">
        <v>10</v>
      </c>
      <c r="B5" s="750" t="s">
        <v>607</v>
      </c>
      <c r="C5" s="750" t="s">
        <v>607</v>
      </c>
      <c r="D5" s="750" t="s">
        <v>451</v>
      </c>
      <c r="E5" s="962" t="s">
        <v>463</v>
      </c>
      <c r="F5" s="1011"/>
      <c r="G5" s="963"/>
      <c r="H5" s="24"/>
    </row>
    <row r="6" spans="1:8" x14ac:dyDescent="0.2">
      <c r="A6" s="971"/>
      <c r="B6" s="751" t="s">
        <v>456</v>
      </c>
      <c r="C6" s="751" t="s">
        <v>460</v>
      </c>
      <c r="D6" s="751" t="s">
        <v>611</v>
      </c>
      <c r="E6" s="964"/>
      <c r="F6" s="1012"/>
      <c r="G6" s="965"/>
      <c r="H6" s="24"/>
    </row>
    <row r="7" spans="1:8" x14ac:dyDescent="0.2">
      <c r="A7" s="181"/>
      <c r="B7" s="19" t="s">
        <v>11</v>
      </c>
      <c r="C7" s="19" t="s">
        <v>12</v>
      </c>
      <c r="D7" s="19" t="s">
        <v>13</v>
      </c>
      <c r="E7" s="966"/>
      <c r="F7" s="1013"/>
      <c r="G7" s="967"/>
      <c r="H7" s="24"/>
    </row>
    <row r="8" spans="1:8" ht="34.5" customHeight="1" x14ac:dyDescent="0.2">
      <c r="A8" s="20"/>
      <c r="B8" s="565" t="s">
        <v>28</v>
      </c>
      <c r="C8" s="565" t="s">
        <v>28</v>
      </c>
      <c r="D8" s="565" t="s">
        <v>28</v>
      </c>
      <c r="E8" s="22" t="s">
        <v>14</v>
      </c>
      <c r="F8" s="22" t="s">
        <v>683</v>
      </c>
      <c r="G8" s="23" t="s">
        <v>29</v>
      </c>
      <c r="H8" s="24"/>
    </row>
    <row r="9" spans="1:8" x14ac:dyDescent="0.2">
      <c r="A9" s="290" t="s">
        <v>141</v>
      </c>
      <c r="B9" s="467">
        <v>82532173.616999999</v>
      </c>
      <c r="C9" s="467">
        <v>81902666.511000007</v>
      </c>
      <c r="D9" s="468">
        <v>-629507.1059999913</v>
      </c>
      <c r="E9" s="291">
        <v>2.7382786056941999</v>
      </c>
      <c r="F9" s="291">
        <v>1.730152379578314</v>
      </c>
      <c r="G9" s="291">
        <v>24.770802948323993</v>
      </c>
      <c r="H9" s="839"/>
    </row>
    <row r="10" spans="1:8" x14ac:dyDescent="0.2">
      <c r="A10" s="199" t="s">
        <v>684</v>
      </c>
    </row>
    <row r="11" spans="1:8" x14ac:dyDescent="0.2">
      <c r="A11" s="199" t="s">
        <v>54</v>
      </c>
      <c r="B11" s="770"/>
      <c r="C11" s="213"/>
    </row>
  </sheetData>
  <mergeCells count="5">
    <mergeCell ref="E5:G7"/>
    <mergeCell ref="A1:B1"/>
    <mergeCell ref="A2:C2"/>
    <mergeCell ref="A3:D3"/>
    <mergeCell ref="A5:A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CFB4F-C2CC-4EE3-B11F-DEF12E83E21C}">
  <dimension ref="A1:K13"/>
  <sheetViews>
    <sheetView showGridLines="0" zoomScaleNormal="100" workbookViewId="0">
      <selection activeCell="K26" sqref="K26"/>
    </sheetView>
  </sheetViews>
  <sheetFormatPr baseColWidth="10" defaultColWidth="11.42578125" defaultRowHeight="12.75" x14ac:dyDescent="0.2"/>
  <cols>
    <col min="1" max="1" width="8.85546875" style="199" customWidth="1"/>
    <col min="2" max="2" width="33.7109375" style="199" customWidth="1"/>
    <col min="3" max="6" width="13.140625" style="199" customWidth="1"/>
    <col min="7" max="7" width="11.42578125" style="199"/>
    <col min="8" max="8" width="17.28515625" style="199" bestFit="1" customWidth="1"/>
    <col min="9" max="16384" width="11.42578125" style="199"/>
  </cols>
  <sheetData>
    <row r="1" spans="1:11" x14ac:dyDescent="0.2">
      <c r="A1" s="1018" t="s">
        <v>320</v>
      </c>
      <c r="B1" s="1018"/>
      <c r="F1" s="227"/>
      <c r="H1" s="4"/>
    </row>
    <row r="2" spans="1:11" x14ac:dyDescent="0.2">
      <c r="A2" s="1018" t="s">
        <v>491</v>
      </c>
      <c r="B2" s="1018"/>
      <c r="H2" s="4"/>
    </row>
    <row r="3" spans="1:11" x14ac:dyDescent="0.2">
      <c r="A3" s="1019" t="s">
        <v>1030</v>
      </c>
      <c r="B3" s="1019"/>
      <c r="H3" s="4"/>
    </row>
    <row r="4" spans="1:11" x14ac:dyDescent="0.2">
      <c r="A4" s="41"/>
      <c r="B4" s="41"/>
      <c r="H4" s="4"/>
    </row>
    <row r="5" spans="1:11" ht="12.95" customHeight="1" x14ac:dyDescent="0.2">
      <c r="A5" s="1016" t="s">
        <v>10</v>
      </c>
      <c r="B5" s="1020"/>
      <c r="C5" s="1016" t="s">
        <v>457</v>
      </c>
      <c r="D5" s="1017"/>
      <c r="E5" s="1016" t="s">
        <v>463</v>
      </c>
      <c r="F5" s="1017"/>
      <c r="H5" s="4"/>
    </row>
    <row r="6" spans="1:11" x14ac:dyDescent="0.2">
      <c r="A6" s="1021"/>
      <c r="B6" s="1022"/>
      <c r="C6" s="241" t="s">
        <v>28</v>
      </c>
      <c r="D6" s="75" t="s">
        <v>29</v>
      </c>
      <c r="E6" s="241" t="s">
        <v>28</v>
      </c>
      <c r="F6" s="75" t="s">
        <v>29</v>
      </c>
      <c r="H6" s="4"/>
    </row>
    <row r="7" spans="1:11" x14ac:dyDescent="0.2">
      <c r="A7" s="242" t="s">
        <v>11</v>
      </c>
      <c r="B7" s="32" t="s">
        <v>80</v>
      </c>
      <c r="C7" s="518">
        <v>79286725.47566843</v>
      </c>
      <c r="D7" s="543">
        <v>24.264431591777356</v>
      </c>
      <c r="E7" s="518">
        <v>76361899.235000357</v>
      </c>
      <c r="F7" s="521">
        <v>23.095042436205919</v>
      </c>
      <c r="H7" s="58"/>
      <c r="I7" s="232"/>
      <c r="J7" s="249"/>
      <c r="K7" s="249"/>
    </row>
    <row r="8" spans="1:11" x14ac:dyDescent="0.2">
      <c r="A8" s="242" t="s">
        <v>12</v>
      </c>
      <c r="B8" s="32" t="s">
        <v>81</v>
      </c>
      <c r="C8" s="518">
        <v>78835231.868940786</v>
      </c>
      <c r="D8" s="544">
        <v>24.12625920959303</v>
      </c>
      <c r="E8" s="518">
        <v>76724274.953150198</v>
      </c>
      <c r="F8" s="522">
        <v>23.204640058480418</v>
      </c>
      <c r="G8" s="233"/>
      <c r="H8" s="58"/>
      <c r="I8" s="232"/>
      <c r="J8" s="249"/>
      <c r="K8" s="249"/>
    </row>
    <row r="9" spans="1:11" x14ac:dyDescent="0.2">
      <c r="A9" s="242" t="s">
        <v>82</v>
      </c>
      <c r="B9" s="32" t="s">
        <v>83</v>
      </c>
      <c r="C9" s="518">
        <v>82532173.616999999</v>
      </c>
      <c r="D9" s="545">
        <v>25.257648980155533</v>
      </c>
      <c r="E9" s="518">
        <v>81902666.511000007</v>
      </c>
      <c r="F9" s="522">
        <v>24.770802948323993</v>
      </c>
      <c r="H9" s="58"/>
      <c r="I9" s="232"/>
      <c r="J9" s="407"/>
      <c r="K9" s="407"/>
    </row>
    <row r="10" spans="1:11" x14ac:dyDescent="0.2">
      <c r="A10" s="243" t="s">
        <v>142</v>
      </c>
      <c r="B10" s="25" t="s">
        <v>85</v>
      </c>
      <c r="C10" s="519">
        <v>-3245448.1413315684</v>
      </c>
      <c r="D10" s="546">
        <v>-0.99321738837817619</v>
      </c>
      <c r="E10" s="519">
        <v>-5540767.2759996504</v>
      </c>
      <c r="F10" s="523">
        <v>-1.6757605121180745</v>
      </c>
      <c r="G10" s="244"/>
      <c r="H10" s="226"/>
      <c r="I10" s="232"/>
      <c r="J10" s="407"/>
      <c r="K10" s="407"/>
    </row>
    <row r="11" spans="1:11" x14ac:dyDescent="0.2">
      <c r="A11" s="245" t="s">
        <v>143</v>
      </c>
      <c r="B11" s="246" t="s">
        <v>87</v>
      </c>
      <c r="C11" s="520">
        <v>-3696941.7480592132</v>
      </c>
      <c r="D11" s="547">
        <v>-1.1313897705625018</v>
      </c>
      <c r="E11" s="520">
        <v>-5178391.5578498095</v>
      </c>
      <c r="F11" s="524">
        <v>-1.5661628898435722</v>
      </c>
      <c r="G11" s="244"/>
      <c r="H11" s="226"/>
      <c r="I11" s="232"/>
      <c r="J11" s="407"/>
      <c r="K11" s="407"/>
    </row>
    <row r="12" spans="1:11" x14ac:dyDescent="0.2">
      <c r="A12" s="199" t="s">
        <v>430</v>
      </c>
      <c r="E12" s="213"/>
    </row>
    <row r="13" spans="1:11" x14ac:dyDescent="0.2">
      <c r="A13" s="18" t="s">
        <v>54</v>
      </c>
      <c r="C13" s="661"/>
      <c r="E13" s="213"/>
    </row>
  </sheetData>
  <mergeCells count="6">
    <mergeCell ref="E5:F5"/>
    <mergeCell ref="A1:B1"/>
    <mergeCell ref="A2:B2"/>
    <mergeCell ref="A3:B3"/>
    <mergeCell ref="A5:B6"/>
    <mergeCell ref="C5:D5"/>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E4758-845C-479F-923E-56593ABE7CA1}">
  <dimension ref="A1:I28"/>
  <sheetViews>
    <sheetView showGridLines="0" workbookViewId="0">
      <selection activeCell="A3" sqref="A3"/>
    </sheetView>
  </sheetViews>
  <sheetFormatPr baseColWidth="10" defaultColWidth="11.42578125" defaultRowHeight="12.75" x14ac:dyDescent="0.2"/>
  <cols>
    <col min="1" max="1" width="38.5703125" style="199" customWidth="1"/>
    <col min="2" max="3" width="20.42578125" style="199" customWidth="1"/>
    <col min="4" max="4" width="11.7109375" style="199" bestFit="1" customWidth="1"/>
    <col min="5" max="16384" width="11.42578125" style="199"/>
  </cols>
  <sheetData>
    <row r="1" spans="1:9" x14ac:dyDescent="0.2">
      <c r="A1" s="17" t="s">
        <v>144</v>
      </c>
      <c r="B1" s="4"/>
      <c r="C1" s="4"/>
    </row>
    <row r="2" spans="1:9" ht="15" x14ac:dyDescent="0.2">
      <c r="A2" s="416" t="s">
        <v>554</v>
      </c>
      <c r="B2" s="4"/>
      <c r="C2" s="4"/>
    </row>
    <row r="3" spans="1:9" ht="15" x14ac:dyDescent="0.2">
      <c r="A3" s="199" t="s">
        <v>555</v>
      </c>
      <c r="B3" s="4"/>
      <c r="C3" s="4"/>
    </row>
    <row r="4" spans="1:9" x14ac:dyDescent="0.2">
      <c r="A4" s="4"/>
      <c r="B4" s="4"/>
      <c r="C4" s="4"/>
    </row>
    <row r="5" spans="1:9" x14ac:dyDescent="0.2">
      <c r="A5" s="992"/>
      <c r="B5" s="898" t="s">
        <v>1033</v>
      </c>
      <c r="C5" s="899" t="s">
        <v>1034</v>
      </c>
      <c r="D5" s="249"/>
      <c r="G5" s="213"/>
      <c r="H5" s="213"/>
      <c r="I5" s="213"/>
    </row>
    <row r="6" spans="1:9" x14ac:dyDescent="0.2">
      <c r="A6" s="993"/>
      <c r="B6" s="900" t="s">
        <v>463</v>
      </c>
      <c r="C6" s="901" t="s">
        <v>463</v>
      </c>
      <c r="D6" s="249"/>
      <c r="G6" s="213"/>
      <c r="H6" s="213"/>
      <c r="I6" s="213"/>
    </row>
    <row r="7" spans="1:9" x14ac:dyDescent="0.2">
      <c r="A7" s="895" t="s">
        <v>145</v>
      </c>
      <c r="B7" s="935">
        <v>111094665.4112547</v>
      </c>
      <c r="C7" s="936">
        <v>129794268.22198033</v>
      </c>
      <c r="D7" s="249"/>
      <c r="G7" s="213"/>
      <c r="H7" s="213"/>
      <c r="I7" s="213"/>
    </row>
    <row r="8" spans="1:9" x14ac:dyDescent="0.2">
      <c r="A8" s="341" t="s">
        <v>183</v>
      </c>
      <c r="B8" s="937">
        <v>8880648.3283929992</v>
      </c>
      <c r="C8" s="938">
        <v>5540767.2759999996</v>
      </c>
      <c r="D8" s="249"/>
      <c r="G8" s="213"/>
      <c r="H8" s="213"/>
      <c r="I8" s="213"/>
    </row>
    <row r="9" spans="1:9" x14ac:dyDescent="0.2">
      <c r="A9" s="341" t="s">
        <v>146</v>
      </c>
      <c r="B9" s="937">
        <v>9818954.4823326319</v>
      </c>
      <c r="C9" s="938">
        <v>3733962.2622096241</v>
      </c>
      <c r="D9" s="249"/>
      <c r="G9" s="213"/>
      <c r="H9" s="213"/>
      <c r="I9" s="213"/>
    </row>
    <row r="10" spans="1:9" x14ac:dyDescent="0.2">
      <c r="A10" s="896" t="s">
        <v>536</v>
      </c>
      <c r="B10" s="939">
        <v>945443.8535806454</v>
      </c>
      <c r="C10" s="940">
        <v>1036653.4966064966</v>
      </c>
      <c r="D10" s="249"/>
      <c r="G10" s="213"/>
      <c r="H10" s="213"/>
      <c r="I10" s="213"/>
    </row>
    <row r="11" spans="1:9" x14ac:dyDescent="0.2">
      <c r="A11" s="896" t="s">
        <v>537</v>
      </c>
      <c r="B11" s="939">
        <v>1639948.8495806453</v>
      </c>
      <c r="C11" s="940">
        <v>2379648.1270337086</v>
      </c>
      <c r="D11" s="249"/>
      <c r="G11" s="213"/>
      <c r="H11" s="213"/>
      <c r="I11" s="213"/>
    </row>
    <row r="12" spans="1:9" x14ac:dyDescent="0.2">
      <c r="A12" s="896" t="s">
        <v>538</v>
      </c>
      <c r="B12" s="939">
        <v>109514.06275516131</v>
      </c>
      <c r="C12" s="940">
        <v>101174.25858195664</v>
      </c>
      <c r="D12" s="249"/>
      <c r="G12" s="213"/>
      <c r="H12" s="213"/>
      <c r="I12" s="213"/>
    </row>
    <row r="13" spans="1:9" x14ac:dyDescent="0.2">
      <c r="A13" s="896" t="s">
        <v>539</v>
      </c>
      <c r="B13" s="939">
        <v>1991906.0212490405</v>
      </c>
      <c r="C13" s="940">
        <v>2316389.2719999999</v>
      </c>
      <c r="D13" s="249"/>
      <c r="G13" s="213"/>
      <c r="H13" s="213"/>
      <c r="I13" s="213"/>
    </row>
    <row r="14" spans="1:9" x14ac:dyDescent="0.2">
      <c r="A14" s="896" t="s">
        <v>287</v>
      </c>
      <c r="B14" s="939">
        <v>204889.204859953</v>
      </c>
      <c r="C14" s="940">
        <v>112154.132</v>
      </c>
      <c r="D14" s="249"/>
      <c r="G14" s="213"/>
      <c r="H14" s="213"/>
      <c r="I14" s="213"/>
    </row>
    <row r="15" spans="1:9" x14ac:dyDescent="0.2">
      <c r="A15" s="896" t="s">
        <v>285</v>
      </c>
      <c r="B15" s="939">
        <v>-3381837.9788360749</v>
      </c>
      <c r="C15" s="940">
        <v>-5013218.5863764202</v>
      </c>
      <c r="D15" s="249"/>
      <c r="G15" s="213"/>
      <c r="H15" s="213"/>
      <c r="I15" s="213"/>
    </row>
    <row r="16" spans="1:9" x14ac:dyDescent="0.2">
      <c r="A16" s="896" t="s">
        <v>552</v>
      </c>
      <c r="B16" s="939">
        <v>10010254.460810132</v>
      </c>
      <c r="C16" s="940">
        <v>2781968.5208616266</v>
      </c>
      <c r="D16" s="249"/>
      <c r="G16" s="213"/>
      <c r="H16" s="213"/>
      <c r="I16" s="213"/>
    </row>
    <row r="17" spans="1:9" x14ac:dyDescent="0.2">
      <c r="A17" s="897" t="s">
        <v>553</v>
      </c>
      <c r="B17" s="939">
        <v>-1701163.9916668725</v>
      </c>
      <c r="C17" s="940">
        <v>19193.041502254826</v>
      </c>
      <c r="D17" s="249"/>
      <c r="G17" s="213"/>
      <c r="H17" s="213"/>
      <c r="I17" s="213"/>
    </row>
    <row r="18" spans="1:9" x14ac:dyDescent="0.2">
      <c r="A18" s="340" t="s">
        <v>147</v>
      </c>
      <c r="B18" s="941">
        <v>129794268.22198033</v>
      </c>
      <c r="C18" s="942">
        <v>139068997.76018995</v>
      </c>
      <c r="D18" s="249"/>
      <c r="G18" s="213"/>
      <c r="H18" s="213"/>
      <c r="I18" s="213"/>
    </row>
    <row r="19" spans="1:9" x14ac:dyDescent="0.2">
      <c r="A19" s="894" t="s">
        <v>29</v>
      </c>
      <c r="B19" s="943">
        <v>42.275744809655791</v>
      </c>
      <c r="C19" s="944">
        <v>42.06030018907763</v>
      </c>
      <c r="D19" s="249"/>
      <c r="G19" s="213"/>
      <c r="H19" s="213"/>
      <c r="I19" s="213"/>
    </row>
    <row r="20" spans="1:9" x14ac:dyDescent="0.2">
      <c r="A20" s="974" t="s">
        <v>1031</v>
      </c>
      <c r="B20" s="999"/>
      <c r="C20" s="999"/>
      <c r="E20" s="770"/>
      <c r="G20" s="213"/>
    </row>
    <row r="21" spans="1:9" x14ac:dyDescent="0.2">
      <c r="A21" s="1000"/>
      <c r="B21" s="1000"/>
      <c r="C21" s="1000"/>
    </row>
    <row r="22" spans="1:9" x14ac:dyDescent="0.2">
      <c r="A22" s="1000"/>
      <c r="B22" s="1000"/>
      <c r="C22" s="1000"/>
    </row>
    <row r="23" spans="1:9" ht="12.75" customHeight="1" x14ac:dyDescent="0.2">
      <c r="A23" s="1000" t="s">
        <v>1032</v>
      </c>
      <c r="B23" s="1000"/>
      <c r="C23" s="1000"/>
    </row>
    <row r="24" spans="1:9" x14ac:dyDescent="0.2">
      <c r="A24" s="1000"/>
      <c r="B24" s="1000"/>
      <c r="C24" s="1000"/>
    </row>
    <row r="25" spans="1:9" x14ac:dyDescent="0.2">
      <c r="A25" s="1000"/>
      <c r="B25" s="1000"/>
      <c r="C25" s="1000"/>
    </row>
    <row r="26" spans="1:9" x14ac:dyDescent="0.2">
      <c r="A26" s="4" t="s">
        <v>54</v>
      </c>
      <c r="B26" s="4"/>
      <c r="C26" s="4"/>
    </row>
    <row r="27" spans="1:9" x14ac:dyDescent="0.2">
      <c r="B27" s="249"/>
      <c r="C27" s="249"/>
    </row>
    <row r="28" spans="1:9" x14ac:dyDescent="0.2">
      <c r="B28" s="249"/>
      <c r="C28" s="249"/>
    </row>
  </sheetData>
  <mergeCells count="3">
    <mergeCell ref="A20:C22"/>
    <mergeCell ref="A23:C25"/>
    <mergeCell ref="A5:A6"/>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7D143-537F-47F5-BB02-F13F2D64E461}">
  <dimension ref="A1:J18"/>
  <sheetViews>
    <sheetView showGridLines="0" workbookViewId="0">
      <selection activeCell="A4" sqref="A4"/>
    </sheetView>
  </sheetViews>
  <sheetFormatPr baseColWidth="10" defaultColWidth="8.85546875" defaultRowHeight="12.75" x14ac:dyDescent="0.2"/>
  <cols>
    <col min="1" max="1" width="31.5703125" style="199" customWidth="1"/>
    <col min="2" max="5" width="12.42578125" style="199" customWidth="1"/>
    <col min="6" max="16384" width="8.85546875" style="199"/>
  </cols>
  <sheetData>
    <row r="1" spans="1:10" x14ac:dyDescent="0.2">
      <c r="A1" s="250" t="s">
        <v>148</v>
      </c>
      <c r="B1" s="251"/>
      <c r="C1" s="123"/>
    </row>
    <row r="2" spans="1:10" ht="15" x14ac:dyDescent="0.2">
      <c r="A2" s="282" t="s">
        <v>557</v>
      </c>
      <c r="B2" s="251"/>
      <c r="C2" s="123"/>
    </row>
    <row r="3" spans="1:10" ht="15" x14ac:dyDescent="0.2">
      <c r="A3" s="205" t="s">
        <v>1115</v>
      </c>
      <c r="B3" s="251"/>
      <c r="C3" s="123"/>
    </row>
    <row r="4" spans="1:10" x14ac:dyDescent="0.2">
      <c r="C4" s="123"/>
    </row>
    <row r="5" spans="1:10" x14ac:dyDescent="0.2">
      <c r="A5" s="310"/>
      <c r="B5" s="1023" t="s">
        <v>457</v>
      </c>
      <c r="C5" s="1024"/>
      <c r="D5" s="1023" t="s">
        <v>463</v>
      </c>
      <c r="E5" s="1024"/>
    </row>
    <row r="6" spans="1:10" x14ac:dyDescent="0.2">
      <c r="A6" s="311"/>
      <c r="B6" s="314" t="s">
        <v>90</v>
      </c>
      <c r="C6" s="313" t="s">
        <v>29</v>
      </c>
      <c r="D6" s="312" t="s">
        <v>90</v>
      </c>
      <c r="E6" s="490" t="s">
        <v>29</v>
      </c>
    </row>
    <row r="7" spans="1:10" x14ac:dyDescent="0.2">
      <c r="A7" s="300" t="s">
        <v>108</v>
      </c>
      <c r="B7" s="624">
        <v>12051.353677661904</v>
      </c>
      <c r="C7" s="492">
        <v>3.271388743621142</v>
      </c>
      <c r="D7" s="309">
        <v>14122.037688376531</v>
      </c>
      <c r="E7" s="491">
        <v>4.1635310436947899</v>
      </c>
      <c r="F7" s="4"/>
      <c r="G7" s="213"/>
      <c r="I7" s="213"/>
    </row>
    <row r="8" spans="1:10" x14ac:dyDescent="0.2">
      <c r="A8" s="300" t="s">
        <v>109</v>
      </c>
      <c r="B8" s="624">
        <v>156121.52927375483</v>
      </c>
      <c r="C8" s="492">
        <v>41.334709839227934</v>
      </c>
      <c r="D8" s="309">
        <v>142661.87479353559</v>
      </c>
      <c r="E8" s="492">
        <v>42.06030018907763</v>
      </c>
      <c r="F8" s="4"/>
      <c r="G8" s="213"/>
      <c r="I8" s="213"/>
    </row>
    <row r="9" spans="1:10" x14ac:dyDescent="0.2">
      <c r="A9" s="504" t="s">
        <v>314</v>
      </c>
      <c r="B9" s="625">
        <v>-144070.17559609291</v>
      </c>
      <c r="C9" s="508">
        <v>-38.063321095606788</v>
      </c>
      <c r="D9" s="507">
        <v>-128539.83710515907</v>
      </c>
      <c r="E9" s="508">
        <v>-37.896769145382841</v>
      </c>
      <c r="F9" s="4"/>
      <c r="G9" s="213"/>
      <c r="I9" s="213"/>
    </row>
    <row r="10" spans="1:10" x14ac:dyDescent="0.2">
      <c r="A10" s="1025" t="s">
        <v>556</v>
      </c>
      <c r="B10" s="1025"/>
      <c r="C10" s="1025"/>
      <c r="D10" s="1025"/>
      <c r="E10" s="1025"/>
      <c r="G10" s="213"/>
      <c r="H10" s="213"/>
      <c r="I10" s="213"/>
      <c r="J10" s="213"/>
    </row>
    <row r="11" spans="1:10" x14ac:dyDescent="0.2">
      <c r="A11" s="1026"/>
      <c r="B11" s="1026"/>
      <c r="C11" s="1026"/>
      <c r="D11" s="1026"/>
      <c r="E11" s="1026"/>
    </row>
    <row r="12" spans="1:10" x14ac:dyDescent="0.2">
      <c r="A12" s="975" t="s">
        <v>629</v>
      </c>
      <c r="B12" s="975"/>
      <c r="C12" s="975"/>
      <c r="D12" s="975"/>
      <c r="E12" s="975"/>
    </row>
    <row r="13" spans="1:10" x14ac:dyDescent="0.2">
      <c r="A13" s="975"/>
      <c r="B13" s="975"/>
      <c r="C13" s="975"/>
      <c r="D13" s="975"/>
      <c r="E13" s="975"/>
    </row>
    <row r="14" spans="1:10" x14ac:dyDescent="0.2">
      <c r="A14" s="975"/>
      <c r="B14" s="975"/>
      <c r="C14" s="975"/>
      <c r="D14" s="975"/>
      <c r="E14" s="975"/>
    </row>
    <row r="15" spans="1:10" x14ac:dyDescent="0.2">
      <c r="A15" s="1000" t="s">
        <v>630</v>
      </c>
      <c r="B15" s="1000"/>
      <c r="C15" s="1000"/>
      <c r="D15" s="1000"/>
      <c r="E15" s="1000"/>
    </row>
    <row r="16" spans="1:10" x14ac:dyDescent="0.2">
      <c r="A16" s="1000"/>
      <c r="B16" s="1000"/>
      <c r="C16" s="1000"/>
      <c r="D16" s="1000"/>
      <c r="E16" s="1000"/>
    </row>
    <row r="17" spans="1:5" x14ac:dyDescent="0.2">
      <c r="A17" s="4" t="s">
        <v>54</v>
      </c>
      <c r="B17" s="4"/>
      <c r="C17" s="4"/>
      <c r="D17" s="4"/>
      <c r="E17" s="4"/>
    </row>
    <row r="18" spans="1:5" x14ac:dyDescent="0.2">
      <c r="B18" s="213"/>
      <c r="C18" s="213"/>
      <c r="D18" s="213"/>
      <c r="E18" s="213"/>
    </row>
  </sheetData>
  <mergeCells count="5">
    <mergeCell ref="B5:C5"/>
    <mergeCell ref="D5:E5"/>
    <mergeCell ref="A10:E11"/>
    <mergeCell ref="A12:E14"/>
    <mergeCell ref="A15:E16"/>
  </mergeCells>
  <hyperlinks>
    <hyperlink ref="A10:E11" r:id="rId1" display="Nota: Más detalle sobre evolución, composición y perfiles de vencimiento, pueden revisarse en informes complementarios disponibles en la web de la Dipres." xr:uid="{550FF47B-4559-4146-8319-CA4809FA6179}"/>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B5039-E2D3-4267-ABB7-1E4736D8A0E3}">
  <sheetPr codeName="Hoja14"/>
  <dimension ref="A1:I27"/>
  <sheetViews>
    <sheetView zoomScaleNormal="100" workbookViewId="0">
      <selection activeCell="M22" sqref="M22"/>
    </sheetView>
  </sheetViews>
  <sheetFormatPr baseColWidth="10" defaultColWidth="11.42578125" defaultRowHeight="12.75" x14ac:dyDescent="0.2"/>
  <cols>
    <col min="1" max="1" width="30" style="346" customWidth="1"/>
    <col min="2" max="9" width="9.42578125" style="346" customWidth="1"/>
    <col min="10" max="16384" width="11.42578125" style="346"/>
  </cols>
  <sheetData>
    <row r="1" spans="1:9" x14ac:dyDescent="0.2">
      <c r="A1" s="66" t="s">
        <v>149</v>
      </c>
    </row>
    <row r="2" spans="1:9" x14ac:dyDescent="0.2">
      <c r="A2" s="66" t="s">
        <v>467</v>
      </c>
    </row>
    <row r="4" spans="1:9" x14ac:dyDescent="0.2">
      <c r="A4" s="247"/>
      <c r="B4" s="1037">
        <v>2026</v>
      </c>
      <c r="C4" s="1034"/>
      <c r="D4" s="1037">
        <v>2027</v>
      </c>
      <c r="E4" s="1034"/>
      <c r="F4" s="1033">
        <v>2028</v>
      </c>
      <c r="G4" s="1034"/>
      <c r="H4" s="1033">
        <v>2029</v>
      </c>
      <c r="I4" s="1034"/>
    </row>
    <row r="5" spans="1:9" x14ac:dyDescent="0.2">
      <c r="A5" s="248"/>
      <c r="B5" s="639" t="s">
        <v>456</v>
      </c>
      <c r="C5" s="640" t="s">
        <v>460</v>
      </c>
      <c r="D5" s="639" t="s">
        <v>456</v>
      </c>
      <c r="E5" s="640" t="s">
        <v>460</v>
      </c>
      <c r="F5" s="639" t="s">
        <v>456</v>
      </c>
      <c r="G5" s="640" t="s">
        <v>460</v>
      </c>
      <c r="H5" s="639" t="s">
        <v>456</v>
      </c>
      <c r="I5" s="640" t="s">
        <v>460</v>
      </c>
    </row>
    <row r="6" spans="1:9" x14ac:dyDescent="0.2">
      <c r="A6" s="332" t="s">
        <v>1</v>
      </c>
      <c r="B6" s="1035">
        <v>2.3429251983767756</v>
      </c>
      <c r="C6" s="1036">
        <v>2.2506528979565132</v>
      </c>
      <c r="D6" s="1035">
        <v>2.2358693449856304</v>
      </c>
      <c r="E6" s="1036">
        <v>2.1778002239886547</v>
      </c>
      <c r="F6" s="1035">
        <v>2.2001906506078512</v>
      </c>
      <c r="G6" s="1036">
        <v>2.1088061443958992</v>
      </c>
      <c r="H6" s="1035">
        <v>2.102984814811748</v>
      </c>
      <c r="I6" s="1036">
        <v>1.9530981929879943</v>
      </c>
    </row>
    <row r="7" spans="1:9" x14ac:dyDescent="0.2">
      <c r="A7" s="424" t="s">
        <v>375</v>
      </c>
      <c r="B7" s="1032"/>
      <c r="C7" s="1031"/>
      <c r="D7" s="1032"/>
      <c r="E7" s="1031"/>
      <c r="F7" s="1032"/>
      <c r="G7" s="1031"/>
      <c r="H7" s="1032"/>
      <c r="I7" s="1031"/>
    </row>
    <row r="8" spans="1:9" x14ac:dyDescent="0.2">
      <c r="A8" s="332" t="s">
        <v>378</v>
      </c>
      <c r="B8" s="1032">
        <v>2.9999999999999996</v>
      </c>
      <c r="C8" s="1031">
        <v>2.7297127076509322</v>
      </c>
      <c r="D8" s="1032">
        <v>3.0000000000000062</v>
      </c>
      <c r="E8" s="1031">
        <v>2.5315120524428996</v>
      </c>
      <c r="F8" s="1032">
        <v>3.0000000000000036</v>
      </c>
      <c r="G8" s="1031">
        <v>2.0201340026755816</v>
      </c>
      <c r="H8" s="1032">
        <v>2.5</v>
      </c>
      <c r="I8" s="1031">
        <v>2.0201340026755878</v>
      </c>
    </row>
    <row r="9" spans="1:9" x14ac:dyDescent="0.2">
      <c r="A9" s="424" t="s">
        <v>375</v>
      </c>
      <c r="B9" s="1032"/>
      <c r="C9" s="1031"/>
      <c r="D9" s="1032"/>
      <c r="E9" s="1031"/>
      <c r="F9" s="1032"/>
      <c r="G9" s="1031"/>
      <c r="H9" s="1032"/>
      <c r="I9" s="1031"/>
    </row>
    <row r="10" spans="1:9" x14ac:dyDescent="0.2">
      <c r="A10" s="332" t="s">
        <v>379</v>
      </c>
      <c r="B10" s="1032">
        <v>2.2466203750626006</v>
      </c>
      <c r="C10" s="1031">
        <v>2.1728454543626627</v>
      </c>
      <c r="D10" s="1032">
        <v>2.1281648507931261</v>
      </c>
      <c r="E10" s="1031">
        <v>2.1222051637528661</v>
      </c>
      <c r="F10" s="1032">
        <v>2.0899976763745753</v>
      </c>
      <c r="G10" s="1031">
        <v>2.1222051637528381</v>
      </c>
      <c r="H10" s="1032">
        <v>2.0488340380491969</v>
      </c>
      <c r="I10" s="1031">
        <v>1.9433211656460132</v>
      </c>
    </row>
    <row r="11" spans="1:9" x14ac:dyDescent="0.2">
      <c r="A11" s="424" t="s">
        <v>375</v>
      </c>
      <c r="B11" s="1032"/>
      <c r="C11" s="1031"/>
      <c r="D11" s="1032"/>
      <c r="E11" s="1031"/>
      <c r="F11" s="1032"/>
      <c r="G11" s="1031"/>
      <c r="H11" s="1032"/>
      <c r="I11" s="1031"/>
    </row>
    <row r="12" spans="1:9" x14ac:dyDescent="0.2">
      <c r="A12" s="332" t="s">
        <v>338</v>
      </c>
      <c r="B12" s="1032">
        <v>2.7191113456879634</v>
      </c>
      <c r="C12" s="1031">
        <v>2.2765689717183903</v>
      </c>
      <c r="D12" s="1032">
        <v>2.469413985115736</v>
      </c>
      <c r="E12" s="1031">
        <v>2.0097243793135959</v>
      </c>
      <c r="F12" s="1032">
        <v>2.1577972875502809</v>
      </c>
      <c r="G12" s="1031">
        <v>2.0234788422147858</v>
      </c>
      <c r="H12" s="1032">
        <v>2.1027845692243545</v>
      </c>
      <c r="I12" s="1031">
        <v>1.8615510209260151</v>
      </c>
    </row>
    <row r="13" spans="1:9" x14ac:dyDescent="0.2">
      <c r="A13" s="424" t="s">
        <v>380</v>
      </c>
      <c r="B13" s="1032"/>
      <c r="C13" s="1031"/>
      <c r="D13" s="1032"/>
      <c r="E13" s="1031"/>
      <c r="F13" s="1032"/>
      <c r="G13" s="1031"/>
      <c r="H13" s="1032"/>
      <c r="I13" s="1031"/>
    </row>
    <row r="14" spans="1:9" x14ac:dyDescent="0.2">
      <c r="A14" s="332" t="s">
        <v>2</v>
      </c>
      <c r="B14" s="1032">
        <v>3.0734973451630623</v>
      </c>
      <c r="C14" s="1031">
        <v>3.1277572695747011</v>
      </c>
      <c r="D14" s="1032">
        <v>3.0000000000000426</v>
      </c>
      <c r="E14" s="1031">
        <v>2.9960719923121957</v>
      </c>
      <c r="F14" s="1032">
        <v>2.9999999999999432</v>
      </c>
      <c r="G14" s="1031">
        <v>3.045453395351629</v>
      </c>
      <c r="H14" s="1032">
        <v>3.0000000000000284</v>
      </c>
      <c r="I14" s="1031">
        <v>3.0454533953515153</v>
      </c>
    </row>
    <row r="15" spans="1:9" x14ac:dyDescent="0.2">
      <c r="A15" s="424" t="s">
        <v>3</v>
      </c>
      <c r="B15" s="1032"/>
      <c r="C15" s="1031"/>
      <c r="D15" s="1032"/>
      <c r="E15" s="1031"/>
      <c r="F15" s="1032"/>
      <c r="G15" s="1031"/>
      <c r="H15" s="1032"/>
      <c r="I15" s="1031"/>
    </row>
    <row r="16" spans="1:9" x14ac:dyDescent="0.2">
      <c r="A16" s="332" t="s">
        <v>4</v>
      </c>
      <c r="B16" s="1028">
        <v>865.91279396738628</v>
      </c>
      <c r="C16" s="1027">
        <v>972.10930801137579</v>
      </c>
      <c r="D16" s="1028">
        <v>856.10831371127188</v>
      </c>
      <c r="E16" s="1027">
        <v>950.61521299441188</v>
      </c>
      <c r="F16" s="1028">
        <v>855.36176599470878</v>
      </c>
      <c r="G16" s="1027">
        <v>944.80311599082745</v>
      </c>
      <c r="H16" s="1028">
        <v>854.61455212397061</v>
      </c>
      <c r="I16" s="1027">
        <v>940.08795056111762</v>
      </c>
    </row>
    <row r="17" spans="1:9" x14ac:dyDescent="0.2">
      <c r="A17" s="424" t="s">
        <v>5</v>
      </c>
      <c r="B17" s="1028"/>
      <c r="C17" s="1027"/>
      <c r="D17" s="1028"/>
      <c r="E17" s="1027"/>
      <c r="F17" s="1028"/>
      <c r="G17" s="1027"/>
      <c r="H17" s="1028"/>
      <c r="I17" s="1027"/>
    </row>
    <row r="18" spans="1:9" x14ac:dyDescent="0.2">
      <c r="A18" s="332" t="s">
        <v>6</v>
      </c>
      <c r="B18" s="1028">
        <v>430</v>
      </c>
      <c r="C18" s="1027">
        <v>432.90501044811799</v>
      </c>
      <c r="D18" s="1028">
        <v>430</v>
      </c>
      <c r="E18" s="1027">
        <v>436.88333333333344</v>
      </c>
      <c r="F18" s="1028">
        <v>430</v>
      </c>
      <c r="G18" s="1027">
        <v>436.88333333333344</v>
      </c>
      <c r="H18" s="1028">
        <v>430</v>
      </c>
      <c r="I18" s="1027">
        <v>436.88333333333344</v>
      </c>
    </row>
    <row r="19" spans="1:9" x14ac:dyDescent="0.2">
      <c r="A19" s="424" t="s">
        <v>7</v>
      </c>
      <c r="B19" s="1028"/>
      <c r="C19" s="1027"/>
      <c r="D19" s="1028"/>
      <c r="E19" s="1027"/>
      <c r="F19" s="1028"/>
      <c r="G19" s="1027"/>
      <c r="H19" s="1028"/>
      <c r="I19" s="1027"/>
    </row>
    <row r="20" spans="1:9" x14ac:dyDescent="0.2">
      <c r="A20" s="332" t="s">
        <v>328</v>
      </c>
      <c r="B20" s="1028">
        <v>80.67280701754386</v>
      </c>
      <c r="C20" s="1027">
        <v>67.606297676112817</v>
      </c>
      <c r="D20" s="1028">
        <v>80.67280701754386</v>
      </c>
      <c r="E20" s="1027">
        <v>66.989277470318342</v>
      </c>
      <c r="F20" s="1028">
        <v>80.67280701754386</v>
      </c>
      <c r="G20" s="1027">
        <v>66.989277470318342</v>
      </c>
      <c r="H20" s="1028">
        <v>80.67280701754386</v>
      </c>
      <c r="I20" s="1027">
        <v>66.989277470318342</v>
      </c>
    </row>
    <row r="21" spans="1:9" x14ac:dyDescent="0.2">
      <c r="A21" s="248" t="s">
        <v>329</v>
      </c>
      <c r="B21" s="1029"/>
      <c r="C21" s="1030"/>
      <c r="D21" s="1029"/>
      <c r="E21" s="1030"/>
      <c r="F21" s="1029"/>
      <c r="G21" s="1030"/>
      <c r="H21" s="1029"/>
      <c r="I21" s="1030"/>
    </row>
    <row r="22" spans="1:9" ht="12.75" customHeight="1" x14ac:dyDescent="0.2">
      <c r="A22" s="974" t="s">
        <v>620</v>
      </c>
      <c r="B22" s="974"/>
      <c r="C22" s="974"/>
      <c r="D22" s="974"/>
      <c r="E22" s="974"/>
      <c r="F22" s="974"/>
      <c r="G22" s="974"/>
      <c r="H22" s="974"/>
      <c r="I22" s="974"/>
    </row>
    <row r="23" spans="1:9" x14ac:dyDescent="0.2">
      <c r="A23" s="975"/>
      <c r="B23" s="975"/>
      <c r="C23" s="975"/>
      <c r="D23" s="975"/>
      <c r="E23" s="975"/>
      <c r="F23" s="975"/>
      <c r="G23" s="975"/>
      <c r="H23" s="975"/>
      <c r="I23" s="975"/>
    </row>
    <row r="24" spans="1:9" x14ac:dyDescent="0.2">
      <c r="A24" s="975"/>
      <c r="B24" s="975"/>
      <c r="C24" s="975"/>
      <c r="D24" s="975"/>
      <c r="E24" s="975"/>
      <c r="F24" s="975"/>
      <c r="G24" s="975"/>
      <c r="H24" s="975"/>
      <c r="I24" s="975"/>
    </row>
    <row r="25" spans="1:9" x14ac:dyDescent="0.2">
      <c r="A25" s="975"/>
      <c r="B25" s="975"/>
      <c r="C25" s="975"/>
      <c r="D25" s="975"/>
      <c r="E25" s="975"/>
      <c r="F25" s="975"/>
      <c r="G25" s="975"/>
      <c r="H25" s="975"/>
      <c r="I25" s="975"/>
    </row>
    <row r="26" spans="1:9" x14ac:dyDescent="0.2">
      <c r="A26" s="4" t="s">
        <v>8</v>
      </c>
      <c r="B26" s="4"/>
      <c r="C26" s="4"/>
      <c r="D26" s="4"/>
      <c r="E26" s="4"/>
      <c r="F26" s="4"/>
      <c r="G26" s="4"/>
      <c r="H26" s="4"/>
      <c r="I26" s="4"/>
    </row>
    <row r="27" spans="1:9" x14ac:dyDescent="0.2">
      <c r="A27" s="484"/>
    </row>
  </sheetData>
  <mergeCells count="69">
    <mergeCell ref="G16:G17"/>
    <mergeCell ref="G14:G15"/>
    <mergeCell ref="B16:B17"/>
    <mergeCell ref="C16:C17"/>
    <mergeCell ref="D16:D17"/>
    <mergeCell ref="F16:F17"/>
    <mergeCell ref="E16:E17"/>
    <mergeCell ref="B14:B15"/>
    <mergeCell ref="C14:C15"/>
    <mergeCell ref="D14:D15"/>
    <mergeCell ref="E14:E15"/>
    <mergeCell ref="F14:F15"/>
    <mergeCell ref="G12:G13"/>
    <mergeCell ref="B8:B9"/>
    <mergeCell ref="C8:C9"/>
    <mergeCell ref="D8:D9"/>
    <mergeCell ref="F8:F9"/>
    <mergeCell ref="E8:E9"/>
    <mergeCell ref="B12:B13"/>
    <mergeCell ref="C12:C13"/>
    <mergeCell ref="D12:D13"/>
    <mergeCell ref="F12:F13"/>
    <mergeCell ref="E12:E13"/>
    <mergeCell ref="E10:E11"/>
    <mergeCell ref="G8:G9"/>
    <mergeCell ref="G10:G11"/>
    <mergeCell ref="B10:B11"/>
    <mergeCell ref="C10:C11"/>
    <mergeCell ref="D10:D11"/>
    <mergeCell ref="F10:F11"/>
    <mergeCell ref="H4:I4"/>
    <mergeCell ref="B6:B7"/>
    <mergeCell ref="C6:C7"/>
    <mergeCell ref="D6:D7"/>
    <mergeCell ref="F6:F7"/>
    <mergeCell ref="H6:H7"/>
    <mergeCell ref="E6:E7"/>
    <mergeCell ref="G6:G7"/>
    <mergeCell ref="I6:I7"/>
    <mergeCell ref="B4:C4"/>
    <mergeCell ref="D4:E4"/>
    <mergeCell ref="F4:G4"/>
    <mergeCell ref="H18:H19"/>
    <mergeCell ref="I8:I9"/>
    <mergeCell ref="I10:I11"/>
    <mergeCell ref="I12:I13"/>
    <mergeCell ref="I16:I17"/>
    <mergeCell ref="H8:H9"/>
    <mergeCell ref="H10:H11"/>
    <mergeCell ref="H16:H17"/>
    <mergeCell ref="H14:H15"/>
    <mergeCell ref="I14:I15"/>
    <mergeCell ref="H12:H13"/>
    <mergeCell ref="A22:I25"/>
    <mergeCell ref="I18:I19"/>
    <mergeCell ref="B20:B21"/>
    <mergeCell ref="C20:C21"/>
    <mergeCell ref="D20:D21"/>
    <mergeCell ref="E20:E21"/>
    <mergeCell ref="F20:F21"/>
    <mergeCell ref="G20:G21"/>
    <mergeCell ref="H20:H21"/>
    <mergeCell ref="I20:I21"/>
    <mergeCell ref="B18:B19"/>
    <mergeCell ref="C18:C19"/>
    <mergeCell ref="D18:D19"/>
    <mergeCell ref="E18:E19"/>
    <mergeCell ref="F18:F19"/>
    <mergeCell ref="G18:G19"/>
  </mergeCells>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EC147-9264-4A01-89DD-BAAD4A4A031C}">
  <dimension ref="A1:I21"/>
  <sheetViews>
    <sheetView zoomScaleNormal="100" workbookViewId="0">
      <selection activeCell="L30" sqref="L30"/>
    </sheetView>
  </sheetViews>
  <sheetFormatPr baseColWidth="10" defaultColWidth="11.42578125" defaultRowHeight="12.75" x14ac:dyDescent="0.2"/>
  <cols>
    <col min="1" max="1" width="27.5703125" style="346" customWidth="1"/>
    <col min="2" max="9" width="9.42578125" style="346" customWidth="1"/>
    <col min="10" max="16384" width="11.42578125" style="346"/>
  </cols>
  <sheetData>
    <row r="1" spans="1:9" x14ac:dyDescent="0.2">
      <c r="A1" s="66" t="s">
        <v>344</v>
      </c>
    </row>
    <row r="2" spans="1:9" x14ac:dyDescent="0.2">
      <c r="A2" s="66" t="s">
        <v>468</v>
      </c>
    </row>
    <row r="4" spans="1:9" x14ac:dyDescent="0.2">
      <c r="A4" s="77"/>
      <c r="B4" s="1043">
        <v>2026</v>
      </c>
      <c r="C4" s="1044"/>
      <c r="D4" s="1043">
        <v>2027</v>
      </c>
      <c r="E4" s="1044"/>
      <c r="F4" s="1045">
        <v>2028</v>
      </c>
      <c r="G4" s="1044"/>
      <c r="H4" s="1045">
        <v>2029</v>
      </c>
      <c r="I4" s="1044"/>
    </row>
    <row r="5" spans="1:9" x14ac:dyDescent="0.2">
      <c r="A5" s="78"/>
      <c r="B5" s="315" t="s">
        <v>456</v>
      </c>
      <c r="C5" s="784" t="s">
        <v>460</v>
      </c>
      <c r="D5" s="315" t="s">
        <v>456</v>
      </c>
      <c r="E5" s="784" t="s">
        <v>460</v>
      </c>
      <c r="F5" s="315" t="s">
        <v>456</v>
      </c>
      <c r="G5" s="784" t="s">
        <v>460</v>
      </c>
      <c r="H5" s="315" t="s">
        <v>456</v>
      </c>
      <c r="I5" s="784" t="s">
        <v>460</v>
      </c>
    </row>
    <row r="6" spans="1:9" ht="12.95" customHeight="1" x14ac:dyDescent="0.2">
      <c r="A6" s="342" t="s">
        <v>338</v>
      </c>
      <c r="B6" s="1042">
        <v>2.7191113456879634</v>
      </c>
      <c r="C6" s="1036">
        <v>2.2765689717184188</v>
      </c>
      <c r="D6" s="1042">
        <v>2.469413985115736</v>
      </c>
      <c r="E6" s="1036">
        <v>2.0097243793136101</v>
      </c>
      <c r="F6" s="1042">
        <v>2.1577972875502809</v>
      </c>
      <c r="G6" s="1036">
        <v>2.0234788422147716</v>
      </c>
      <c r="H6" s="1042">
        <v>2.1027845692243545</v>
      </c>
      <c r="I6" s="1036">
        <v>1.8615510209260151</v>
      </c>
    </row>
    <row r="7" spans="1:9" ht="12.95" customHeight="1" x14ac:dyDescent="0.2">
      <c r="A7" s="341" t="s">
        <v>331</v>
      </c>
      <c r="B7" s="1038"/>
      <c r="C7" s="1031"/>
      <c r="D7" s="1038"/>
      <c r="E7" s="1031"/>
      <c r="F7" s="1038"/>
      <c r="G7" s="1031"/>
      <c r="H7" s="1038"/>
      <c r="I7" s="1031"/>
    </row>
    <row r="8" spans="1:9" ht="12.95" customHeight="1" x14ac:dyDescent="0.2">
      <c r="A8" s="342" t="s">
        <v>339</v>
      </c>
      <c r="B8" s="1038">
        <v>2.6916442200954691</v>
      </c>
      <c r="C8" s="1031">
        <v>2.0201340026756043</v>
      </c>
      <c r="D8" s="1038">
        <v>2.4883836404385988</v>
      </c>
      <c r="E8" s="1031">
        <v>2.0201340026756043</v>
      </c>
      <c r="F8" s="1038">
        <v>2.1798202037703192</v>
      </c>
      <c r="G8" s="1031">
        <v>2.0201340026756043</v>
      </c>
      <c r="H8" s="1038">
        <v>2.1798359676994608</v>
      </c>
      <c r="I8" s="1031">
        <v>2.0201340026756469</v>
      </c>
    </row>
    <row r="9" spans="1:9" ht="12.95" customHeight="1" x14ac:dyDescent="0.2">
      <c r="A9" s="341" t="s">
        <v>333</v>
      </c>
      <c r="B9" s="1038"/>
      <c r="C9" s="1031"/>
      <c r="D9" s="1038"/>
      <c r="E9" s="1031"/>
      <c r="F9" s="1038"/>
      <c r="G9" s="1031"/>
      <c r="H9" s="1038"/>
      <c r="I9" s="1031"/>
    </row>
    <row r="10" spans="1:9" ht="12.95" customHeight="1" x14ac:dyDescent="0.2">
      <c r="A10" s="342" t="s">
        <v>340</v>
      </c>
      <c r="B10" s="1038">
        <v>2.9999999999999858</v>
      </c>
      <c r="C10" s="1039">
        <v>3.0420711567677614</v>
      </c>
      <c r="D10" s="1038">
        <v>2.7999999999999972</v>
      </c>
      <c r="E10" s="1039">
        <v>2.224378447043847</v>
      </c>
      <c r="F10" s="1038">
        <v>2.4999999999999858</v>
      </c>
      <c r="G10" s="1039">
        <v>2.2243784470438186</v>
      </c>
      <c r="H10" s="1038">
        <v>1.9999999999999858</v>
      </c>
      <c r="I10" s="1039">
        <v>2.2243784470438186</v>
      </c>
    </row>
    <row r="11" spans="1:9" ht="12.95" customHeight="1" x14ac:dyDescent="0.2">
      <c r="A11" s="341" t="s">
        <v>333</v>
      </c>
      <c r="B11" s="1038"/>
      <c r="C11" s="1039"/>
      <c r="D11" s="1038"/>
      <c r="E11" s="1039"/>
      <c r="F11" s="1038"/>
      <c r="G11" s="1039"/>
      <c r="H11" s="1038"/>
      <c r="I11" s="1039"/>
    </row>
    <row r="12" spans="1:9" ht="12.95" customHeight="1" x14ac:dyDescent="0.2">
      <c r="A12" s="342" t="s">
        <v>341</v>
      </c>
      <c r="B12" s="1038">
        <v>3.0455506394090577</v>
      </c>
      <c r="C12" s="1039">
        <v>2.8422470248699909</v>
      </c>
      <c r="D12" s="1038">
        <v>2.7236219629767078</v>
      </c>
      <c r="E12" s="1039">
        <v>2.5315120524428636</v>
      </c>
      <c r="F12" s="1038">
        <v>2.713871607071809</v>
      </c>
      <c r="G12" s="1039">
        <v>2.299089981468299</v>
      </c>
      <c r="H12" s="1038">
        <v>2.5078464367914535</v>
      </c>
      <c r="I12" s="1039">
        <v>2.3021358684888895</v>
      </c>
    </row>
    <row r="13" spans="1:9" ht="12.95" customHeight="1" x14ac:dyDescent="0.2">
      <c r="A13" s="341" t="s">
        <v>331</v>
      </c>
      <c r="B13" s="1038"/>
      <c r="C13" s="1039"/>
      <c r="D13" s="1038"/>
      <c r="E13" s="1039"/>
      <c r="F13" s="1038"/>
      <c r="G13" s="1039"/>
      <c r="H13" s="1038"/>
      <c r="I13" s="1039"/>
    </row>
    <row r="14" spans="1:9" ht="12.95" customHeight="1" x14ac:dyDescent="0.2">
      <c r="A14" s="342" t="s">
        <v>342</v>
      </c>
      <c r="B14" s="1038">
        <v>4.3288475470179719</v>
      </c>
      <c r="C14" s="1031">
        <v>2.9997193232373291</v>
      </c>
      <c r="D14" s="1038">
        <v>3.5209122401892614</v>
      </c>
      <c r="E14" s="1031">
        <v>2.0523846096173202</v>
      </c>
      <c r="F14" s="1038">
        <v>2.603917087842575</v>
      </c>
      <c r="G14" s="1031">
        <v>2.0517153685870113</v>
      </c>
      <c r="H14" s="1038">
        <v>2.5295622770317436</v>
      </c>
      <c r="I14" s="1031">
        <v>2.0512021983421818</v>
      </c>
    </row>
    <row r="15" spans="1:9" ht="12.95" customHeight="1" x14ac:dyDescent="0.2">
      <c r="A15" s="341" t="s">
        <v>331</v>
      </c>
      <c r="B15" s="1040"/>
      <c r="C15" s="1041"/>
      <c r="D15" s="1040"/>
      <c r="E15" s="1041"/>
      <c r="F15" s="1040"/>
      <c r="G15" s="1041"/>
      <c r="H15" s="1040"/>
      <c r="I15" s="1041"/>
    </row>
    <row r="16" spans="1:9" x14ac:dyDescent="0.2">
      <c r="A16" s="340" t="s">
        <v>343</v>
      </c>
      <c r="B16" s="1042">
        <v>-2.6914384558736857</v>
      </c>
      <c r="C16" s="1036">
        <v>-1.1054019554666334</v>
      </c>
      <c r="D16" s="1042">
        <v>-2.8408029743237155</v>
      </c>
      <c r="E16" s="1036">
        <v>-0.65426229722131035</v>
      </c>
      <c r="F16" s="1042">
        <v>-2.8382707399846319</v>
      </c>
      <c r="G16" s="1036">
        <v>-0.78773313870071104</v>
      </c>
      <c r="H16" s="1042">
        <v>-2.8433245211534555</v>
      </c>
      <c r="I16" s="1036">
        <v>-0.91371405596577071</v>
      </c>
    </row>
    <row r="17" spans="1:9" x14ac:dyDescent="0.2">
      <c r="A17" s="343" t="s">
        <v>15</v>
      </c>
      <c r="B17" s="1040"/>
      <c r="C17" s="1041"/>
      <c r="D17" s="1040"/>
      <c r="E17" s="1041"/>
      <c r="F17" s="1040"/>
      <c r="G17" s="1041"/>
      <c r="H17" s="1040"/>
      <c r="I17" s="1041"/>
    </row>
    <row r="18" spans="1:9" x14ac:dyDescent="0.2">
      <c r="A18" s="346" t="s">
        <v>8</v>
      </c>
    </row>
    <row r="21" spans="1:9" x14ac:dyDescent="0.2">
      <c r="A21" s="484"/>
    </row>
  </sheetData>
  <mergeCells count="52">
    <mergeCell ref="B4:C4"/>
    <mergeCell ref="D4:E4"/>
    <mergeCell ref="F4:G4"/>
    <mergeCell ref="H4:I4"/>
    <mergeCell ref="B6:B7"/>
    <mergeCell ref="C6:C7"/>
    <mergeCell ref="D6:D7"/>
    <mergeCell ref="E6:E7"/>
    <mergeCell ref="F6:F7"/>
    <mergeCell ref="G6:G7"/>
    <mergeCell ref="H6:H7"/>
    <mergeCell ref="I6:I7"/>
    <mergeCell ref="B8:B9"/>
    <mergeCell ref="C8:C9"/>
    <mergeCell ref="D8:D9"/>
    <mergeCell ref="E8:E9"/>
    <mergeCell ref="F8:F9"/>
    <mergeCell ref="G8:G9"/>
    <mergeCell ref="H8:H9"/>
    <mergeCell ref="I8:I9"/>
    <mergeCell ref="H10:H11"/>
    <mergeCell ref="I10:I11"/>
    <mergeCell ref="F12:F13"/>
    <mergeCell ref="G12:G13"/>
    <mergeCell ref="H12:H13"/>
    <mergeCell ref="I12:I13"/>
    <mergeCell ref="F10:F11"/>
    <mergeCell ref="G10:G11"/>
    <mergeCell ref="H14:H15"/>
    <mergeCell ref="I14:I15"/>
    <mergeCell ref="B16:B17"/>
    <mergeCell ref="C16:C17"/>
    <mergeCell ref="F16:F17"/>
    <mergeCell ref="G16:G17"/>
    <mergeCell ref="H16:H17"/>
    <mergeCell ref="I16:I17"/>
    <mergeCell ref="B14:B15"/>
    <mergeCell ref="C14:C15"/>
    <mergeCell ref="D14:D15"/>
    <mergeCell ref="E14:E15"/>
    <mergeCell ref="F14:F15"/>
    <mergeCell ref="G14:G15"/>
    <mergeCell ref="D16:D17"/>
    <mergeCell ref="E16:E17"/>
    <mergeCell ref="B10:B11"/>
    <mergeCell ref="C10:C11"/>
    <mergeCell ref="D10:D11"/>
    <mergeCell ref="E10:E11"/>
    <mergeCell ref="B12:B13"/>
    <mergeCell ref="C12:C13"/>
    <mergeCell ref="D12:D13"/>
    <mergeCell ref="E12:E1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81FCD-1D64-48BC-AD67-A0233E0E8DCD}">
  <dimension ref="A1:F34"/>
  <sheetViews>
    <sheetView showGridLines="0" workbookViewId="0">
      <selection activeCell="A24" sqref="A24:XFD29"/>
    </sheetView>
  </sheetViews>
  <sheetFormatPr baseColWidth="10" defaultColWidth="11.42578125" defaultRowHeight="12.75" x14ac:dyDescent="0.2"/>
  <cols>
    <col min="1" max="1" width="49.5703125" style="199" bestFit="1" customWidth="1"/>
    <col min="2" max="5" width="13.42578125" style="199" bestFit="1" customWidth="1"/>
    <col min="6" max="16384" width="11.42578125" style="199"/>
  </cols>
  <sheetData>
    <row r="1" spans="1:6" x14ac:dyDescent="0.2">
      <c r="A1" s="180" t="s">
        <v>150</v>
      </c>
      <c r="B1" s="18"/>
      <c r="C1" s="18"/>
      <c r="D1" s="18"/>
      <c r="E1" s="18"/>
    </row>
    <row r="2" spans="1:6" x14ac:dyDescent="0.2">
      <c r="A2" s="180" t="s">
        <v>469</v>
      </c>
      <c r="B2" s="18"/>
      <c r="C2" s="18"/>
      <c r="D2" s="18"/>
      <c r="E2" s="18"/>
    </row>
    <row r="3" spans="1:6" x14ac:dyDescent="0.2">
      <c r="A3" s="208" t="s">
        <v>493</v>
      </c>
      <c r="B3" s="18"/>
      <c r="C3" s="18"/>
      <c r="D3" s="18"/>
      <c r="E3" s="18"/>
    </row>
    <row r="4" spans="1:6" x14ac:dyDescent="0.2">
      <c r="A4" s="208"/>
      <c r="B4" s="42"/>
      <c r="C4" s="18"/>
      <c r="D4" s="18"/>
      <c r="E4" s="18"/>
    </row>
    <row r="5" spans="1:6" x14ac:dyDescent="0.2">
      <c r="A5" s="252"/>
      <c r="B5" s="21">
        <v>2026</v>
      </c>
      <c r="C5" s="21">
        <v>2027</v>
      </c>
      <c r="D5" s="21">
        <v>2028</v>
      </c>
      <c r="E5" s="21">
        <v>2029</v>
      </c>
    </row>
    <row r="6" spans="1:6" x14ac:dyDescent="0.2">
      <c r="A6" s="71" t="s">
        <v>152</v>
      </c>
      <c r="B6" s="253">
        <v>79408777.950755417</v>
      </c>
      <c r="C6" s="253">
        <v>81911053.674136907</v>
      </c>
      <c r="D6" s="253">
        <v>84548345.690927058</v>
      </c>
      <c r="E6" s="253">
        <v>86277124.211772636</v>
      </c>
      <c r="F6" s="226"/>
    </row>
    <row r="7" spans="1:6" x14ac:dyDescent="0.2">
      <c r="A7" s="71" t="s">
        <v>112</v>
      </c>
      <c r="B7" s="254">
        <v>79395416.438939422</v>
      </c>
      <c r="C7" s="254">
        <v>81897344.763013691</v>
      </c>
      <c r="D7" s="254">
        <v>84534280.34811464</v>
      </c>
      <c r="E7" s="254">
        <v>86262693.170047089</v>
      </c>
      <c r="F7" s="226"/>
    </row>
    <row r="8" spans="1:6" x14ac:dyDescent="0.2">
      <c r="A8" s="255" t="s">
        <v>113</v>
      </c>
      <c r="B8" s="256">
        <v>65476141.842558935</v>
      </c>
      <c r="C8" s="256">
        <v>67453752.481208652</v>
      </c>
      <c r="D8" s="256">
        <v>69815555.343811601</v>
      </c>
      <c r="E8" s="256">
        <v>71238748.108841389</v>
      </c>
      <c r="F8" s="226"/>
    </row>
    <row r="9" spans="1:6" x14ac:dyDescent="0.2">
      <c r="A9" s="575" t="s">
        <v>153</v>
      </c>
      <c r="B9" s="576">
        <v>5609657.2828938998</v>
      </c>
      <c r="C9" s="576">
        <v>5275649.80803122</v>
      </c>
      <c r="D9" s="576">
        <v>4907529.0147024579</v>
      </c>
      <c r="E9" s="576">
        <v>4636021.0211367644</v>
      </c>
      <c r="F9" s="226"/>
    </row>
    <row r="10" spans="1:6" x14ac:dyDescent="0.2">
      <c r="A10" s="575" t="s">
        <v>154</v>
      </c>
      <c r="B10" s="576">
        <v>59866484.559665032</v>
      </c>
      <c r="C10" s="576">
        <v>62178102.673177436</v>
      </c>
      <c r="D10" s="576">
        <v>64908026.329109147</v>
      </c>
      <c r="E10" s="576">
        <v>66602727.087704629</v>
      </c>
      <c r="F10" s="226"/>
    </row>
    <row r="11" spans="1:6" x14ac:dyDescent="0.2">
      <c r="A11" s="255" t="s">
        <v>60</v>
      </c>
      <c r="B11" s="256">
        <v>2296049.0125510455</v>
      </c>
      <c r="C11" s="256">
        <v>2463763.1802602909</v>
      </c>
      <c r="D11" s="256">
        <v>2375898.0237883455</v>
      </c>
      <c r="E11" s="256">
        <v>2359853.9827202102</v>
      </c>
      <c r="F11" s="226"/>
    </row>
    <row r="12" spans="1:6" x14ac:dyDescent="0.2">
      <c r="A12" s="255" t="s">
        <v>116</v>
      </c>
      <c r="B12" s="256">
        <v>4275570.0004197406</v>
      </c>
      <c r="C12" s="256">
        <v>4438545.6437236005</v>
      </c>
      <c r="D12" s="256">
        <v>4594096.9269785052</v>
      </c>
      <c r="E12" s="256">
        <v>4740126.2218110794</v>
      </c>
      <c r="F12" s="226"/>
    </row>
    <row r="13" spans="1:6" x14ac:dyDescent="0.2">
      <c r="A13" s="255" t="s">
        <v>117</v>
      </c>
      <c r="B13" s="256">
        <v>181721.9842575565</v>
      </c>
      <c r="C13" s="256">
        <v>181939.53446386819</v>
      </c>
      <c r="D13" s="256">
        <v>183963.94317720231</v>
      </c>
      <c r="E13" s="256">
        <v>185861.69142636348</v>
      </c>
      <c r="F13" s="226"/>
    </row>
    <row r="14" spans="1:6" x14ac:dyDescent="0.2">
      <c r="A14" s="255" t="s">
        <v>118</v>
      </c>
      <c r="B14" s="256">
        <v>1851910.6971719293</v>
      </c>
      <c r="C14" s="256">
        <v>1923790.9372263649</v>
      </c>
      <c r="D14" s="256">
        <v>2007370.4439105447</v>
      </c>
      <c r="E14" s="256">
        <v>2064196.4008208271</v>
      </c>
      <c r="F14" s="226"/>
    </row>
    <row r="15" spans="1:6" x14ac:dyDescent="0.2">
      <c r="A15" s="577" t="s">
        <v>424</v>
      </c>
      <c r="B15" s="576">
        <v>498964.44503653661</v>
      </c>
      <c r="C15" s="576">
        <v>646930.39191610762</v>
      </c>
      <c r="D15" s="576">
        <v>711136.97012512782</v>
      </c>
      <c r="E15" s="576">
        <v>748922.2095480354</v>
      </c>
      <c r="F15" s="226"/>
    </row>
    <row r="16" spans="1:6" x14ac:dyDescent="0.2">
      <c r="A16" s="577" t="s">
        <v>544</v>
      </c>
      <c r="B16" s="576">
        <v>93319.998457407637</v>
      </c>
      <c r="C16" s="576">
        <v>85022.15922290225</v>
      </c>
      <c r="D16" s="576">
        <v>80278.490122190124</v>
      </c>
      <c r="E16" s="576">
        <v>76683.58519718115</v>
      </c>
      <c r="F16" s="226"/>
    </row>
    <row r="17" spans="1:6" x14ac:dyDescent="0.2">
      <c r="A17" s="577" t="s">
        <v>425</v>
      </c>
      <c r="B17" s="576">
        <v>1259626.2536779852</v>
      </c>
      <c r="C17" s="576">
        <v>1191838.386087355</v>
      </c>
      <c r="D17" s="576">
        <v>1215954.9836632267</v>
      </c>
      <c r="E17" s="576">
        <v>1238590.6060756105</v>
      </c>
      <c r="F17" s="226"/>
    </row>
    <row r="18" spans="1:6" x14ac:dyDescent="0.2">
      <c r="A18" s="255" t="s">
        <v>119</v>
      </c>
      <c r="B18" s="256">
        <v>1656601.2046223711</v>
      </c>
      <c r="C18" s="256">
        <v>1696758.464655875</v>
      </c>
      <c r="D18" s="256">
        <v>1737277.8153431129</v>
      </c>
      <c r="E18" s="256">
        <v>1775881.3033999072</v>
      </c>
      <c r="F18" s="226"/>
    </row>
    <row r="19" spans="1:6" x14ac:dyDescent="0.2">
      <c r="A19" s="255" t="s">
        <v>120</v>
      </c>
      <c r="B19" s="256">
        <v>3657421.697357852</v>
      </c>
      <c r="C19" s="256">
        <v>3738794.5214750255</v>
      </c>
      <c r="D19" s="256">
        <v>3820117.8511053286</v>
      </c>
      <c r="E19" s="256">
        <v>3898025.4610273098</v>
      </c>
      <c r="F19" s="226"/>
    </row>
    <row r="20" spans="1:6" x14ac:dyDescent="0.2">
      <c r="A20" s="71" t="s">
        <v>24</v>
      </c>
      <c r="B20" s="257">
        <v>13361.511816000002</v>
      </c>
      <c r="C20" s="257">
        <v>13708.911123216003</v>
      </c>
      <c r="D20" s="257">
        <v>14065.34281241962</v>
      </c>
      <c r="E20" s="257">
        <v>14431.041725542531</v>
      </c>
      <c r="F20" s="226"/>
    </row>
    <row r="21" spans="1:6" x14ac:dyDescent="0.2">
      <c r="A21" s="258" t="s">
        <v>121</v>
      </c>
      <c r="B21" s="259">
        <v>13361.511816000002</v>
      </c>
      <c r="C21" s="259">
        <v>13708.911123216003</v>
      </c>
      <c r="D21" s="259">
        <v>14065.34281241962</v>
      </c>
      <c r="E21" s="259">
        <v>14431.041725542531</v>
      </c>
      <c r="F21" s="226"/>
    </row>
    <row r="22" spans="1:6" x14ac:dyDescent="0.2">
      <c r="A22" s="18" t="s">
        <v>54</v>
      </c>
      <c r="B22" s="18"/>
      <c r="C22" s="18"/>
      <c r="D22" s="18"/>
      <c r="E22" s="18"/>
    </row>
    <row r="24" spans="1:6" x14ac:dyDescent="0.2">
      <c r="B24" s="371"/>
      <c r="C24" s="371"/>
      <c r="D24" s="371"/>
      <c r="E24" s="371"/>
    </row>
    <row r="25" spans="1:6" x14ac:dyDescent="0.2">
      <c r="B25" s="371"/>
      <c r="C25" s="371"/>
      <c r="D25" s="371"/>
      <c r="E25" s="371"/>
    </row>
    <row r="26" spans="1:6" x14ac:dyDescent="0.2">
      <c r="B26" s="371"/>
      <c r="C26" s="371"/>
      <c r="D26" s="371"/>
      <c r="E26" s="371"/>
    </row>
    <row r="27" spans="1:6" x14ac:dyDescent="0.2">
      <c r="B27" s="371"/>
      <c r="C27" s="371"/>
      <c r="D27" s="371"/>
      <c r="E27" s="371"/>
    </row>
    <row r="28" spans="1:6" x14ac:dyDescent="0.2">
      <c r="B28" s="371"/>
      <c r="C28" s="371"/>
      <c r="D28" s="371"/>
      <c r="E28" s="371"/>
    </row>
    <row r="29" spans="1:6" x14ac:dyDescent="0.2">
      <c r="B29" s="371"/>
      <c r="C29" s="371"/>
      <c r="D29" s="371"/>
      <c r="E29" s="371"/>
    </row>
    <row r="30" spans="1:6" x14ac:dyDescent="0.2">
      <c r="B30" s="371"/>
      <c r="C30" s="371"/>
      <c r="D30" s="371"/>
      <c r="E30" s="371"/>
    </row>
    <row r="31" spans="1:6" x14ac:dyDescent="0.2">
      <c r="B31" s="371"/>
      <c r="C31" s="371"/>
      <c r="D31" s="371"/>
      <c r="E31" s="371"/>
    </row>
    <row r="32" spans="1:6" x14ac:dyDescent="0.2">
      <c r="B32" s="371"/>
      <c r="C32" s="371"/>
      <c r="D32" s="371"/>
      <c r="E32" s="371"/>
    </row>
    <row r="33" spans="2:5" x14ac:dyDescent="0.2">
      <c r="B33" s="371"/>
      <c r="C33" s="371"/>
      <c r="D33" s="371"/>
      <c r="E33" s="371"/>
    </row>
    <row r="34" spans="2:5" x14ac:dyDescent="0.2">
      <c r="B34" s="371"/>
      <c r="C34" s="371"/>
      <c r="D34" s="371"/>
      <c r="E34" s="3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32A64-F92B-4025-BDAA-E3DEFD1812DC}">
  <dimension ref="A1:C19"/>
  <sheetViews>
    <sheetView zoomScaleNormal="100" workbookViewId="0">
      <selection activeCell="B5" sqref="B5:C16"/>
    </sheetView>
  </sheetViews>
  <sheetFormatPr baseColWidth="10" defaultColWidth="11.42578125" defaultRowHeight="12.75" x14ac:dyDescent="0.2"/>
  <cols>
    <col min="1" max="1" width="34.140625" style="346" bestFit="1" customWidth="1"/>
    <col min="2" max="2" width="11.85546875" style="346" customWidth="1"/>
    <col min="3" max="16384" width="11.42578125" style="346"/>
  </cols>
  <sheetData>
    <row r="1" spans="1:3" x14ac:dyDescent="0.2">
      <c r="A1" s="17" t="s">
        <v>345</v>
      </c>
      <c r="B1" s="17"/>
      <c r="C1" s="4"/>
    </row>
    <row r="2" spans="1:3" x14ac:dyDescent="0.2">
      <c r="A2" s="17" t="s">
        <v>397</v>
      </c>
      <c r="B2" s="17"/>
      <c r="C2" s="4"/>
    </row>
    <row r="4" spans="1:3" x14ac:dyDescent="0.2">
      <c r="A4" s="335"/>
      <c r="B4" s="67" t="s">
        <v>456</v>
      </c>
      <c r="C4" s="68" t="s">
        <v>460</v>
      </c>
    </row>
    <row r="5" spans="1:3" ht="12.95" customHeight="1" x14ac:dyDescent="0.2">
      <c r="A5" s="5" t="s">
        <v>330</v>
      </c>
      <c r="B5" s="954">
        <v>1.4646905698918431</v>
      </c>
      <c r="C5" s="955">
        <v>1.1406032555132555</v>
      </c>
    </row>
    <row r="6" spans="1:3" ht="12.95" customHeight="1" x14ac:dyDescent="0.2">
      <c r="A6" s="6" t="s">
        <v>331</v>
      </c>
      <c r="B6" s="952"/>
      <c r="C6" s="953"/>
    </row>
    <row r="7" spans="1:3" ht="12.95" customHeight="1" x14ac:dyDescent="0.2">
      <c r="A7" s="5" t="s">
        <v>332</v>
      </c>
      <c r="B7" s="952">
        <v>2.0035357087732564</v>
      </c>
      <c r="C7" s="953">
        <v>1.4808713724509488</v>
      </c>
    </row>
    <row r="8" spans="1:3" ht="12.95" customHeight="1" x14ac:dyDescent="0.2">
      <c r="A8" s="6" t="s">
        <v>333</v>
      </c>
      <c r="B8" s="952"/>
      <c r="C8" s="953"/>
    </row>
    <row r="9" spans="1:3" ht="12.95" customHeight="1" x14ac:dyDescent="0.2">
      <c r="A9" s="5" t="s">
        <v>334</v>
      </c>
      <c r="B9" s="957">
        <v>-4.6101847323853917E-2</v>
      </c>
      <c r="C9" s="958">
        <v>-1.3399069837447115</v>
      </c>
    </row>
    <row r="10" spans="1:3" ht="12.95" customHeight="1" x14ac:dyDescent="0.2">
      <c r="A10" s="6" t="s">
        <v>333</v>
      </c>
      <c r="B10" s="957"/>
      <c r="C10" s="958"/>
    </row>
    <row r="11" spans="1:3" ht="12.95" customHeight="1" x14ac:dyDescent="0.2">
      <c r="A11" s="5" t="s">
        <v>335</v>
      </c>
      <c r="B11" s="957">
        <v>5.8553627273941942</v>
      </c>
      <c r="C11" s="958">
        <v>5.5588123719941223</v>
      </c>
    </row>
    <row r="12" spans="1:3" ht="12.95" customHeight="1" x14ac:dyDescent="0.2">
      <c r="A12" s="6" t="s">
        <v>331</v>
      </c>
      <c r="B12" s="957"/>
      <c r="C12" s="958"/>
    </row>
    <row r="13" spans="1:3" ht="12.95" customHeight="1" x14ac:dyDescent="0.2">
      <c r="A13" s="5" t="s">
        <v>336</v>
      </c>
      <c r="B13" s="952">
        <v>2.0958775487335686</v>
      </c>
      <c r="C13" s="953">
        <v>1.6866970074442662</v>
      </c>
    </row>
    <row r="14" spans="1:3" ht="12.95" customHeight="1" x14ac:dyDescent="0.2">
      <c r="A14" s="334" t="s">
        <v>331</v>
      </c>
      <c r="B14" s="956"/>
      <c r="C14" s="959"/>
    </row>
    <row r="15" spans="1:3" ht="12.95" customHeight="1" x14ac:dyDescent="0.2">
      <c r="A15" s="336" t="s">
        <v>337</v>
      </c>
      <c r="B15" s="954">
        <v>-2.5029631935076173</v>
      </c>
      <c r="C15" s="955">
        <v>-2.4831975732080971</v>
      </c>
    </row>
    <row r="16" spans="1:3" ht="12.95" customHeight="1" x14ac:dyDescent="0.2">
      <c r="A16" s="337" t="s">
        <v>15</v>
      </c>
      <c r="B16" s="956"/>
      <c r="C16" s="959"/>
    </row>
    <row r="17" spans="1:3" x14ac:dyDescent="0.2">
      <c r="A17" s="18" t="s">
        <v>8</v>
      </c>
      <c r="B17" s="4"/>
      <c r="C17" s="69"/>
    </row>
    <row r="19" spans="1:3" x14ac:dyDescent="0.2">
      <c r="A19" s="484"/>
    </row>
  </sheetData>
  <mergeCells count="12">
    <mergeCell ref="C5:C6"/>
    <mergeCell ref="B15:B16"/>
    <mergeCell ref="B5:B6"/>
    <mergeCell ref="B7:B8"/>
    <mergeCell ref="B9:B10"/>
    <mergeCell ref="B11:B12"/>
    <mergeCell ref="B13:B14"/>
    <mergeCell ref="C7:C8"/>
    <mergeCell ref="C9:C10"/>
    <mergeCell ref="C11:C12"/>
    <mergeCell ref="C13:C14"/>
    <mergeCell ref="C15:C16"/>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454E6-7497-4FB9-8E07-014B5F53F43C}">
  <dimension ref="A1:P25"/>
  <sheetViews>
    <sheetView showGridLines="0" workbookViewId="0">
      <selection activeCell="B10" sqref="B10"/>
    </sheetView>
  </sheetViews>
  <sheetFormatPr baseColWidth="10" defaultColWidth="11.42578125" defaultRowHeight="12.75" x14ac:dyDescent="0.2"/>
  <cols>
    <col min="1" max="1" width="46.5703125" style="199" customWidth="1"/>
    <col min="2" max="16384" width="11.42578125" style="199"/>
  </cols>
  <sheetData>
    <row r="1" spans="1:16" x14ac:dyDescent="0.2">
      <c r="A1" s="180" t="s">
        <v>155</v>
      </c>
      <c r="B1" s="18"/>
      <c r="C1" s="18"/>
      <c r="D1" s="18"/>
      <c r="E1" s="18"/>
    </row>
    <row r="2" spans="1:16" x14ac:dyDescent="0.2">
      <c r="A2" s="180" t="s">
        <v>470</v>
      </c>
      <c r="B2" s="18"/>
      <c r="C2" s="18"/>
      <c r="D2" s="18"/>
      <c r="E2" s="18"/>
    </row>
    <row r="3" spans="1:16" x14ac:dyDescent="0.2">
      <c r="A3" s="24"/>
      <c r="B3" s="18"/>
      <c r="C3" s="18"/>
      <c r="D3" s="18"/>
      <c r="E3" s="18"/>
    </row>
    <row r="4" spans="1:16" x14ac:dyDescent="0.2">
      <c r="A4" s="1046"/>
      <c r="B4" s="1037">
        <v>2026</v>
      </c>
      <c r="C4" s="1034"/>
      <c r="D4" s="1033">
        <v>2027</v>
      </c>
      <c r="E4" s="1033"/>
      <c r="F4" s="1037">
        <v>2028</v>
      </c>
      <c r="G4" s="1034"/>
      <c r="H4" s="1033">
        <v>2029</v>
      </c>
      <c r="I4" s="1034"/>
    </row>
    <row r="5" spans="1:16" x14ac:dyDescent="0.2">
      <c r="A5" s="1047"/>
      <c r="B5" s="639" t="s">
        <v>456</v>
      </c>
      <c r="C5" s="640" t="s">
        <v>460</v>
      </c>
      <c r="D5" s="639" t="s">
        <v>456</v>
      </c>
      <c r="E5" s="640" t="s">
        <v>460</v>
      </c>
      <c r="F5" s="639" t="s">
        <v>456</v>
      </c>
      <c r="G5" s="640" t="s">
        <v>460</v>
      </c>
      <c r="H5" s="639" t="s">
        <v>456</v>
      </c>
      <c r="I5" s="640" t="s">
        <v>460</v>
      </c>
    </row>
    <row r="6" spans="1:16" x14ac:dyDescent="0.2">
      <c r="A6" s="5" t="s">
        <v>377</v>
      </c>
      <c r="B6" s="690"/>
      <c r="C6" s="691"/>
      <c r="D6" s="372"/>
      <c r="E6" s="372"/>
      <c r="F6" s="690"/>
      <c r="G6" s="691"/>
      <c r="H6" s="372"/>
      <c r="I6" s="691"/>
    </row>
    <row r="7" spans="1:16" x14ac:dyDescent="0.2">
      <c r="A7" s="692" t="s">
        <v>559</v>
      </c>
      <c r="B7" s="693">
        <v>2.0344174928811576</v>
      </c>
      <c r="C7" s="694">
        <v>2.0344174928811576</v>
      </c>
      <c r="D7" s="470">
        <v>1.9582533459496343</v>
      </c>
      <c r="E7" s="695">
        <v>1.9582533459496343</v>
      </c>
      <c r="F7" s="693">
        <v>2.0228513876050291</v>
      </c>
      <c r="G7" s="694">
        <v>2.0228513876050291</v>
      </c>
      <c r="H7" s="696">
        <v>2.0328219232544464</v>
      </c>
      <c r="I7" s="694">
        <v>2.0328219232544464</v>
      </c>
    </row>
    <row r="8" spans="1:16" x14ac:dyDescent="0.2">
      <c r="A8" s="692" t="s">
        <v>389</v>
      </c>
      <c r="B8" s="697">
        <v>0.28999999999999027</v>
      </c>
      <c r="C8" s="804">
        <v>0.9400000000000075</v>
      </c>
      <c r="D8" s="698">
        <v>0.13000000000000789</v>
      </c>
      <c r="E8" s="698">
        <v>0.78000000000000291</v>
      </c>
      <c r="F8" s="699">
        <v>5.9999999999993392E-2</v>
      </c>
      <c r="G8" s="804">
        <v>0.67999999999999172</v>
      </c>
      <c r="H8" s="809">
        <v>3.9999999999995595E-2</v>
      </c>
      <c r="I8" s="804">
        <v>0.77000000000000401</v>
      </c>
    </row>
    <row r="9" spans="1:16" x14ac:dyDescent="0.2">
      <c r="A9" s="807" t="s">
        <v>157</v>
      </c>
      <c r="B9" s="673"/>
      <c r="C9" s="672"/>
      <c r="D9" s="673"/>
      <c r="E9" s="674"/>
      <c r="F9" s="672"/>
      <c r="G9" s="674"/>
      <c r="H9" s="672"/>
      <c r="I9" s="674"/>
    </row>
    <row r="10" spans="1:16" x14ac:dyDescent="0.2">
      <c r="A10" s="808" t="s">
        <v>560</v>
      </c>
      <c r="B10" s="669">
        <v>409</v>
      </c>
      <c r="C10" s="805">
        <v>409</v>
      </c>
      <c r="D10" s="669">
        <v>409</v>
      </c>
      <c r="E10" s="700">
        <v>409</v>
      </c>
      <c r="F10" s="805">
        <v>409</v>
      </c>
      <c r="G10" s="700">
        <v>409</v>
      </c>
      <c r="H10" s="806">
        <v>409</v>
      </c>
      <c r="I10" s="700">
        <v>409</v>
      </c>
      <c r="K10" s="122"/>
      <c r="L10" s="4"/>
      <c r="M10" s="4"/>
      <c r="N10" s="4"/>
      <c r="O10" s="4"/>
      <c r="P10" s="4"/>
    </row>
    <row r="11" spans="1:16" x14ac:dyDescent="0.2">
      <c r="A11" s="217" t="s">
        <v>426</v>
      </c>
      <c r="B11" s="797"/>
      <c r="C11" s="813"/>
      <c r="D11" s="814"/>
      <c r="E11" s="814"/>
      <c r="F11" s="797"/>
      <c r="G11" s="813"/>
      <c r="H11" s="815"/>
      <c r="I11" s="813"/>
    </row>
    <row r="12" spans="1:16" x14ac:dyDescent="0.2">
      <c r="A12" s="32" t="s">
        <v>427</v>
      </c>
      <c r="B12" s="810">
        <v>0.48621148683315296</v>
      </c>
      <c r="C12" s="701">
        <v>0.48621148683315296</v>
      </c>
      <c r="D12" s="816">
        <v>0.48621148683315296</v>
      </c>
      <c r="E12" s="817">
        <v>0.48621148683315296</v>
      </c>
      <c r="F12" s="810">
        <v>0.48621148683315296</v>
      </c>
      <c r="G12" s="701">
        <v>0.48621148683315296</v>
      </c>
      <c r="H12" s="816">
        <v>0.48621148683315296</v>
      </c>
      <c r="I12" s="701">
        <v>0.48621148683315296</v>
      </c>
    </row>
    <row r="13" spans="1:16" x14ac:dyDescent="0.2">
      <c r="A13" s="220" t="s">
        <v>535</v>
      </c>
      <c r="B13" s="702" t="s">
        <v>605</v>
      </c>
      <c r="C13" s="803" t="s">
        <v>605</v>
      </c>
      <c r="D13" s="702" t="s">
        <v>605</v>
      </c>
      <c r="E13" s="803" t="s">
        <v>605</v>
      </c>
      <c r="F13" s="702" t="s">
        <v>605</v>
      </c>
      <c r="G13" s="803" t="s">
        <v>605</v>
      </c>
      <c r="H13" s="702" t="s">
        <v>605</v>
      </c>
      <c r="I13" s="803" t="s">
        <v>605</v>
      </c>
    </row>
    <row r="14" spans="1:16" x14ac:dyDescent="0.2">
      <c r="A14" s="997" t="s">
        <v>561</v>
      </c>
      <c r="B14" s="997"/>
      <c r="C14" s="997"/>
      <c r="D14" s="997"/>
      <c r="E14" s="997"/>
      <c r="F14" s="997"/>
      <c r="G14" s="997"/>
      <c r="H14" s="997"/>
      <c r="I14" s="997"/>
    </row>
    <row r="15" spans="1:16" x14ac:dyDescent="0.2">
      <c r="A15" s="997"/>
      <c r="B15" s="997"/>
      <c r="C15" s="997"/>
      <c r="D15" s="997"/>
      <c r="E15" s="997"/>
      <c r="F15" s="997"/>
      <c r="G15" s="997"/>
      <c r="H15" s="997"/>
      <c r="I15" s="997"/>
    </row>
    <row r="16" spans="1:16" x14ac:dyDescent="0.2">
      <c r="A16" s="997"/>
      <c r="B16" s="997"/>
      <c r="C16" s="997"/>
      <c r="D16" s="997"/>
      <c r="E16" s="997"/>
      <c r="F16" s="997"/>
      <c r="G16" s="997"/>
      <c r="H16" s="997"/>
      <c r="I16" s="997"/>
    </row>
    <row r="17" spans="1:10" x14ac:dyDescent="0.2">
      <c r="A17" s="199" t="s">
        <v>631</v>
      </c>
    </row>
    <row r="18" spans="1:10" x14ac:dyDescent="0.2">
      <c r="A18" s="3" t="s">
        <v>54</v>
      </c>
    </row>
    <row r="19" spans="1:10" x14ac:dyDescent="0.2">
      <c r="A19" s="3"/>
    </row>
    <row r="20" spans="1:10" x14ac:dyDescent="0.2">
      <c r="A20" s="4"/>
      <c r="B20" s="4"/>
      <c r="C20" s="811"/>
      <c r="D20" s="4"/>
      <c r="E20" s="811"/>
      <c r="F20" s="4"/>
      <c r="G20" s="811"/>
      <c r="H20" s="4"/>
      <c r="I20" s="811"/>
      <c r="J20" s="4"/>
    </row>
    <row r="21" spans="1:10" x14ac:dyDescent="0.2">
      <c r="A21" s="4"/>
      <c r="B21" s="4"/>
      <c r="C21" s="812"/>
      <c r="D21" s="4"/>
      <c r="E21" s="812"/>
      <c r="F21" s="4"/>
      <c r="G21" s="812"/>
      <c r="H21" s="4"/>
      <c r="I21" s="812"/>
      <c r="J21" s="4"/>
    </row>
    <row r="22" spans="1:10" x14ac:dyDescent="0.2">
      <c r="A22" s="4"/>
      <c r="B22" s="4"/>
      <c r="C22" s="4"/>
      <c r="D22" s="4"/>
      <c r="E22" s="4"/>
      <c r="F22" s="4"/>
      <c r="G22" s="4"/>
      <c r="H22" s="4"/>
      <c r="I22" s="4"/>
      <c r="J22" s="4"/>
    </row>
    <row r="23" spans="1:10" x14ac:dyDescent="0.2">
      <c r="A23" s="4"/>
      <c r="B23" s="4"/>
      <c r="C23" s="4"/>
      <c r="D23" s="4"/>
      <c r="E23" s="4"/>
      <c r="F23" s="4"/>
      <c r="G23" s="4"/>
      <c r="H23" s="4"/>
      <c r="I23" s="4"/>
      <c r="J23" s="4"/>
    </row>
    <row r="24" spans="1:10" x14ac:dyDescent="0.2">
      <c r="A24" s="4"/>
      <c r="B24" s="4"/>
      <c r="C24" s="4"/>
      <c r="D24" s="4"/>
      <c r="E24" s="4"/>
      <c r="F24" s="4"/>
      <c r="G24" s="4"/>
      <c r="H24" s="4"/>
      <c r="I24" s="4"/>
      <c r="J24" s="4"/>
    </row>
    <row r="25" spans="1:10" x14ac:dyDescent="0.2">
      <c r="A25" s="4"/>
      <c r="B25" s="4"/>
      <c r="C25" s="4"/>
      <c r="D25" s="4"/>
      <c r="E25" s="4"/>
      <c r="F25" s="4"/>
      <c r="G25" s="4"/>
      <c r="H25" s="4"/>
      <c r="I25" s="4"/>
      <c r="J25" s="4"/>
    </row>
  </sheetData>
  <mergeCells count="6">
    <mergeCell ref="A14:I16"/>
    <mergeCell ref="A4:A5"/>
    <mergeCell ref="B4:C4"/>
    <mergeCell ref="D4:E4"/>
    <mergeCell ref="F4:G4"/>
    <mergeCell ref="H4:I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2A76C-3A8C-43B9-BC7A-11BBF3ECE4C0}">
  <dimension ref="A1:K28"/>
  <sheetViews>
    <sheetView showGridLines="0" zoomScaleNormal="100" workbookViewId="0">
      <selection activeCell="K29" sqref="K29"/>
    </sheetView>
  </sheetViews>
  <sheetFormatPr baseColWidth="10" defaultColWidth="11.42578125" defaultRowHeight="12.75" x14ac:dyDescent="0.2"/>
  <cols>
    <col min="1" max="1" width="33.7109375" style="199" customWidth="1"/>
    <col min="2" max="16384" width="11.42578125" style="199"/>
  </cols>
  <sheetData>
    <row r="1" spans="1:10" x14ac:dyDescent="0.2">
      <c r="A1" s="180" t="s">
        <v>156</v>
      </c>
      <c r="B1" s="18"/>
      <c r="C1" s="18"/>
      <c r="D1" s="18"/>
      <c r="E1" s="18"/>
      <c r="F1" s="227"/>
    </row>
    <row r="2" spans="1:10" x14ac:dyDescent="0.2">
      <c r="A2" s="180" t="s">
        <v>471</v>
      </c>
      <c r="B2" s="18"/>
      <c r="C2" s="18"/>
      <c r="D2" s="18"/>
      <c r="E2" s="18"/>
    </row>
    <row r="3" spans="1:10" x14ac:dyDescent="0.2">
      <c r="A3" s="1048" t="s">
        <v>495</v>
      </c>
      <c r="B3" s="1048"/>
      <c r="C3" s="1048"/>
      <c r="D3" s="1048"/>
      <c r="E3" s="1048"/>
    </row>
    <row r="4" spans="1:10" x14ac:dyDescent="0.2">
      <c r="A4" s="211"/>
      <c r="B4" s="211"/>
      <c r="C4" s="211"/>
      <c r="D4" s="211"/>
      <c r="E4" s="211"/>
    </row>
    <row r="5" spans="1:10" x14ac:dyDescent="0.2">
      <c r="A5" s="133" t="s">
        <v>158</v>
      </c>
      <c r="B5" s="132" t="s">
        <v>395</v>
      </c>
      <c r="C5" s="316" t="s">
        <v>466</v>
      </c>
      <c r="D5" s="316">
        <v>2028</v>
      </c>
      <c r="E5" s="316">
        <v>2029</v>
      </c>
      <c r="G5" s="368"/>
    </row>
    <row r="6" spans="1:10" x14ac:dyDescent="0.2">
      <c r="A6" s="133" t="s">
        <v>349</v>
      </c>
      <c r="B6" s="134">
        <v>78884186.987025052</v>
      </c>
      <c r="C6" s="135">
        <v>81074966.286326513</v>
      </c>
      <c r="D6" s="134">
        <v>83739876.478208393</v>
      </c>
      <c r="E6" s="136">
        <v>85641714.436105251</v>
      </c>
      <c r="G6" s="369"/>
      <c r="H6" s="226"/>
      <c r="I6" s="226"/>
      <c r="J6" s="226"/>
    </row>
    <row r="7" spans="1:10" x14ac:dyDescent="0.2">
      <c r="A7" s="137" t="s">
        <v>17</v>
      </c>
      <c r="B7" s="138">
        <v>65400664.247533776</v>
      </c>
      <c r="C7" s="317">
        <v>67134162.043580502</v>
      </c>
      <c r="D7" s="138">
        <v>69465028.392796203</v>
      </c>
      <c r="E7" s="139">
        <v>71039492.03144367</v>
      </c>
      <c r="G7" s="226"/>
      <c r="H7" s="226"/>
      <c r="I7" s="226"/>
      <c r="J7" s="226"/>
    </row>
    <row r="8" spans="1:10" x14ac:dyDescent="0.2">
      <c r="A8" s="478" t="s">
        <v>159</v>
      </c>
      <c r="B8" s="479">
        <v>4816399.4021478062</v>
      </c>
      <c r="C8" s="480">
        <v>4345068.7019649632</v>
      </c>
      <c r="D8" s="479">
        <v>3994726.3864727798</v>
      </c>
      <c r="E8" s="481">
        <v>3758243.0526218605</v>
      </c>
      <c r="G8" s="226"/>
      <c r="H8" s="226"/>
      <c r="I8" s="226"/>
      <c r="J8" s="226"/>
    </row>
    <row r="9" spans="1:10" x14ac:dyDescent="0.2">
      <c r="A9" s="478" t="s">
        <v>160</v>
      </c>
      <c r="B9" s="479">
        <v>60584264.845385969</v>
      </c>
      <c r="C9" s="480">
        <v>62789093.341615543</v>
      </c>
      <c r="D9" s="479">
        <v>65470302.006323427</v>
      </c>
      <c r="E9" s="481">
        <v>67281248.978821814</v>
      </c>
      <c r="G9" s="226"/>
      <c r="H9" s="226"/>
      <c r="I9" s="226"/>
      <c r="J9" s="226"/>
    </row>
    <row r="10" spans="1:10" x14ac:dyDescent="0.2">
      <c r="A10" s="137" t="s">
        <v>18</v>
      </c>
      <c r="B10" s="138">
        <v>1808637.0628565145</v>
      </c>
      <c r="C10" s="317">
        <v>1914280.4512282517</v>
      </c>
      <c r="D10" s="138">
        <v>1888194.0120929447</v>
      </c>
      <c r="E10" s="139">
        <v>1888925.820376924</v>
      </c>
      <c r="G10" s="226"/>
      <c r="H10" s="226"/>
      <c r="I10" s="226"/>
      <c r="J10" s="226"/>
    </row>
    <row r="11" spans="1:10" x14ac:dyDescent="0.2">
      <c r="A11" s="137" t="s">
        <v>161</v>
      </c>
      <c r="B11" s="138">
        <v>3517847.9507436366</v>
      </c>
      <c r="C11" s="317">
        <v>3645079.8762616753</v>
      </c>
      <c r="D11" s="138">
        <v>3768397.9822103796</v>
      </c>
      <c r="E11" s="139">
        <v>3892224.4947595084</v>
      </c>
      <c r="G11" s="226"/>
      <c r="H11" s="226"/>
      <c r="I11" s="226"/>
      <c r="J11" s="226"/>
    </row>
    <row r="12" spans="1:10" x14ac:dyDescent="0.2">
      <c r="A12" s="137" t="s">
        <v>558</v>
      </c>
      <c r="B12" s="138">
        <v>592284.44349394424</v>
      </c>
      <c r="C12" s="317">
        <v>731952.55113900988</v>
      </c>
      <c r="D12" s="138">
        <v>791415.46024731791</v>
      </c>
      <c r="E12" s="139">
        <v>825605.79474521661</v>
      </c>
      <c r="G12" s="226"/>
      <c r="H12" s="226"/>
      <c r="I12" s="226"/>
      <c r="J12" s="226"/>
    </row>
    <row r="13" spans="1:10" ht="15" x14ac:dyDescent="0.2">
      <c r="A13" s="140" t="s">
        <v>162</v>
      </c>
      <c r="B13" s="141">
        <v>7564753.2823971771</v>
      </c>
      <c r="C13" s="142">
        <v>7649491.364117072</v>
      </c>
      <c r="D13" s="141">
        <v>7826840.6308615403</v>
      </c>
      <c r="E13" s="143">
        <v>7995466.2947799219</v>
      </c>
      <c r="G13" s="226"/>
      <c r="H13" s="226"/>
      <c r="I13" s="226"/>
      <c r="J13" s="226"/>
    </row>
    <row r="14" spans="1:10" ht="39" customHeight="1" x14ac:dyDescent="0.2">
      <c r="A14" s="1049" t="s">
        <v>429</v>
      </c>
      <c r="B14" s="1049"/>
      <c r="C14" s="1049"/>
      <c r="D14" s="1049"/>
      <c r="E14" s="1049"/>
    </row>
    <row r="15" spans="1:10" x14ac:dyDescent="0.2">
      <c r="A15" s="1050"/>
      <c r="B15" s="1050"/>
      <c r="C15" s="1050"/>
      <c r="D15" s="1050"/>
      <c r="E15" s="1050"/>
      <c r="G15" s="249"/>
      <c r="H15" s="249"/>
      <c r="I15" s="249"/>
      <c r="J15" s="249"/>
    </row>
    <row r="16" spans="1:10" x14ac:dyDescent="0.2">
      <c r="A16" s="211" t="s">
        <v>54</v>
      </c>
      <c r="B16" s="261"/>
      <c r="C16" s="261"/>
      <c r="D16" s="261"/>
      <c r="E16" s="261"/>
      <c r="G16" s="249"/>
      <c r="H16" s="249"/>
      <c r="I16" s="249"/>
      <c r="J16" s="249"/>
    </row>
    <row r="17" spans="2:11" x14ac:dyDescent="0.2">
      <c r="F17" s="370"/>
      <c r="G17" s="249"/>
      <c r="H17" s="249"/>
      <c r="I17" s="249"/>
      <c r="J17" s="249"/>
    </row>
    <row r="18" spans="2:11" x14ac:dyDescent="0.2">
      <c r="H18" s="249"/>
      <c r="I18" s="249"/>
      <c r="J18" s="249"/>
      <c r="K18" s="249"/>
    </row>
    <row r="19" spans="2:11" x14ac:dyDescent="0.2">
      <c r="H19" s="249"/>
      <c r="I19" s="249"/>
      <c r="J19" s="249"/>
      <c r="K19" s="249"/>
    </row>
    <row r="23" spans="2:11" x14ac:dyDescent="0.2">
      <c r="B23" s="226"/>
      <c r="C23" s="226"/>
      <c r="D23" s="226"/>
      <c r="E23" s="226"/>
    </row>
    <row r="24" spans="2:11" x14ac:dyDescent="0.2">
      <c r="B24" s="226"/>
      <c r="C24" s="226"/>
      <c r="D24" s="226"/>
      <c r="E24" s="226"/>
    </row>
    <row r="25" spans="2:11" x14ac:dyDescent="0.2">
      <c r="B25" s="226"/>
      <c r="C25" s="226"/>
      <c r="D25" s="226"/>
      <c r="E25" s="226"/>
    </row>
    <row r="26" spans="2:11" x14ac:dyDescent="0.2">
      <c r="B26" s="226"/>
      <c r="C26" s="226"/>
      <c r="D26" s="226"/>
      <c r="E26" s="226"/>
    </row>
    <row r="27" spans="2:11" x14ac:dyDescent="0.2">
      <c r="B27" s="226"/>
      <c r="C27" s="226"/>
      <c r="D27" s="226"/>
      <c r="E27" s="226"/>
    </row>
    <row r="28" spans="2:11" x14ac:dyDescent="0.2">
      <c r="B28" s="226"/>
      <c r="C28" s="226"/>
      <c r="D28" s="226"/>
      <c r="E28" s="226"/>
    </row>
  </sheetData>
  <mergeCells count="2">
    <mergeCell ref="A3:E3"/>
    <mergeCell ref="A14:E15"/>
  </mergeCells>
  <pageMargins left="0.7" right="0.7" top="0.75" bottom="0.75" header="0.3" footer="0.3"/>
  <pageSetup paperSize="9" orientation="portrait" horizontalDpi="90" verticalDpi="9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31864-FC53-4E11-BCB1-1576FB04165B}">
  <dimension ref="A1:I12"/>
  <sheetViews>
    <sheetView showGridLines="0" workbookViewId="0">
      <selection activeCell="J25" sqref="J25"/>
    </sheetView>
  </sheetViews>
  <sheetFormatPr baseColWidth="10" defaultColWidth="11.42578125" defaultRowHeight="12.75" x14ac:dyDescent="0.2"/>
  <cols>
    <col min="1" max="1" width="35.85546875" style="199" customWidth="1"/>
    <col min="2" max="5" width="11.7109375" style="199" bestFit="1" customWidth="1"/>
    <col min="6" max="16384" width="11.42578125" style="199"/>
  </cols>
  <sheetData>
    <row r="1" spans="1:9" x14ac:dyDescent="0.2">
      <c r="A1" s="180" t="s">
        <v>163</v>
      </c>
      <c r="B1" s="18"/>
      <c r="C1" s="18"/>
      <c r="D1" s="18"/>
      <c r="E1" s="18"/>
    </row>
    <row r="2" spans="1:9" x14ac:dyDescent="0.2">
      <c r="A2" s="180" t="s">
        <v>472</v>
      </c>
      <c r="B2" s="18"/>
      <c r="C2" s="18"/>
      <c r="D2" s="18"/>
      <c r="E2" s="18"/>
    </row>
    <row r="3" spans="1:9" x14ac:dyDescent="0.2">
      <c r="A3" s="208" t="s">
        <v>496</v>
      </c>
      <c r="B3" s="18"/>
      <c r="C3" s="18"/>
      <c r="D3" s="18"/>
      <c r="E3" s="18"/>
    </row>
    <row r="4" spans="1:9" x14ac:dyDescent="0.2">
      <c r="A4" s="24"/>
      <c r="B4" s="18"/>
      <c r="C4" s="18"/>
      <c r="D4" s="18"/>
      <c r="E4" s="18"/>
    </row>
    <row r="5" spans="1:9" x14ac:dyDescent="0.2">
      <c r="A5" s="430"/>
      <c r="B5" s="380">
        <v>2026</v>
      </c>
      <c r="C5" s="431">
        <v>2027</v>
      </c>
      <c r="D5" s="380">
        <v>2028</v>
      </c>
      <c r="E5" s="432">
        <v>2029</v>
      </c>
    </row>
    <row r="6" spans="1:9" x14ac:dyDescent="0.2">
      <c r="A6" s="341" t="s">
        <v>458</v>
      </c>
      <c r="B6" s="433">
        <v>83008665.00000003</v>
      </c>
      <c r="C6" s="425">
        <v>84764765.589210153</v>
      </c>
      <c r="D6" s="433">
        <v>86214635.178000003</v>
      </c>
      <c r="E6" s="426">
        <v>86553748.078999996</v>
      </c>
      <c r="G6" s="382"/>
      <c r="H6" s="382"/>
      <c r="I6" s="382"/>
    </row>
    <row r="7" spans="1:9" x14ac:dyDescent="0.2">
      <c r="A7" s="342" t="s">
        <v>464</v>
      </c>
      <c r="B7" s="121">
        <v>83103952.537747115</v>
      </c>
      <c r="C7" s="206">
        <v>84647932.622502252</v>
      </c>
      <c r="D7" s="121">
        <v>85750416.586342201</v>
      </c>
      <c r="E7" s="427">
        <v>86360694.927428529</v>
      </c>
      <c r="G7" s="384"/>
      <c r="H7" s="384"/>
      <c r="I7" s="384"/>
    </row>
    <row r="8" spans="1:9" x14ac:dyDescent="0.2">
      <c r="A8" s="428" t="s">
        <v>327</v>
      </c>
      <c r="B8" s="549">
        <v>1.4667239516380937</v>
      </c>
      <c r="C8" s="550">
        <v>1.857890073343782</v>
      </c>
      <c r="D8" s="551">
        <v>1.3024346013937649</v>
      </c>
      <c r="E8" s="552">
        <v>0.71169140090630023</v>
      </c>
      <c r="G8" s="382"/>
      <c r="H8" s="382"/>
      <c r="I8" s="382"/>
    </row>
    <row r="9" spans="1:9" x14ac:dyDescent="0.2">
      <c r="A9" s="348" t="s">
        <v>323</v>
      </c>
      <c r="B9" s="548">
        <v>95287.537747085094</v>
      </c>
      <c r="C9" s="548">
        <v>-116832.96670790017</v>
      </c>
      <c r="D9" s="548">
        <v>-464218.59165780246</v>
      </c>
      <c r="E9" s="548">
        <v>-193053.15157146752</v>
      </c>
      <c r="G9" s="384"/>
      <c r="H9" s="384"/>
      <c r="I9" s="384"/>
    </row>
    <row r="10" spans="1:9" x14ac:dyDescent="0.2">
      <c r="A10" s="348" t="s">
        <v>353</v>
      </c>
      <c r="B10" s="549">
        <v>0.11479227830863969</v>
      </c>
      <c r="C10" s="549">
        <v>-0.13783199410247748</v>
      </c>
      <c r="D10" s="549">
        <v>-0.53844523113665277</v>
      </c>
      <c r="E10" s="549">
        <v>-0.2230442422842982</v>
      </c>
      <c r="G10" s="385"/>
      <c r="H10" s="385"/>
      <c r="I10" s="385"/>
    </row>
    <row r="11" spans="1:9" x14ac:dyDescent="0.2">
      <c r="A11" s="429" t="s">
        <v>354</v>
      </c>
      <c r="B11" s="644">
        <v>2.8279395863368865E-2</v>
      </c>
      <c r="C11" s="644">
        <v>-3.412498587297319E-2</v>
      </c>
      <c r="D11" s="644">
        <v>-0.13360999698838333</v>
      </c>
      <c r="E11" s="644">
        <v>-5.4782972119718748E-2</v>
      </c>
      <c r="G11" s="384"/>
      <c r="H11" s="384"/>
      <c r="I11" s="384"/>
    </row>
    <row r="12" spans="1:9" x14ac:dyDescent="0.2">
      <c r="A12" s="199" t="s">
        <v>54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CC617-FCD5-4149-8D85-E7CEAB65B8DD}">
  <dimension ref="A1:E10"/>
  <sheetViews>
    <sheetView showGridLines="0" workbookViewId="0">
      <selection activeCell="G29" sqref="G29"/>
    </sheetView>
  </sheetViews>
  <sheetFormatPr baseColWidth="10" defaultColWidth="11.42578125" defaultRowHeight="12.75" x14ac:dyDescent="0.2"/>
  <cols>
    <col min="1" max="1" width="40.5703125" style="199" bestFit="1" customWidth="1"/>
    <col min="2" max="5" width="14.28515625" style="199" bestFit="1" customWidth="1"/>
    <col min="6" max="16384" width="11.42578125" style="199"/>
  </cols>
  <sheetData>
    <row r="1" spans="1:5" x14ac:dyDescent="0.2">
      <c r="A1" s="70" t="s">
        <v>317</v>
      </c>
      <c r="B1" s="18"/>
      <c r="C1" s="18"/>
      <c r="D1" s="18"/>
      <c r="E1" s="18"/>
    </row>
    <row r="2" spans="1:5" x14ac:dyDescent="0.2">
      <c r="A2" s="70" t="s">
        <v>473</v>
      </c>
      <c r="B2" s="18"/>
      <c r="C2" s="18"/>
      <c r="D2" s="18"/>
      <c r="E2" s="18"/>
    </row>
    <row r="3" spans="1:5" x14ac:dyDescent="0.2">
      <c r="A3" s="208" t="s">
        <v>493</v>
      </c>
      <c r="B3" s="18"/>
      <c r="C3" s="18"/>
      <c r="D3" s="18"/>
      <c r="E3" s="18"/>
    </row>
    <row r="4" spans="1:5" x14ac:dyDescent="0.2">
      <c r="A4" s="208"/>
      <c r="B4" s="18"/>
      <c r="C4" s="18"/>
      <c r="D4" s="18"/>
      <c r="E4" s="18"/>
    </row>
    <row r="5" spans="1:5" x14ac:dyDescent="0.2">
      <c r="A5" s="262"/>
      <c r="B5" s="263">
        <v>2026</v>
      </c>
      <c r="C5" s="263">
        <v>2027</v>
      </c>
      <c r="D5" s="263">
        <v>2028</v>
      </c>
      <c r="E5" s="263">
        <v>2029</v>
      </c>
    </row>
    <row r="6" spans="1:5" x14ac:dyDescent="0.2">
      <c r="A6" s="152" t="s">
        <v>165</v>
      </c>
      <c r="B6" s="933">
        <v>83103952.537747115</v>
      </c>
      <c r="C6" s="933">
        <v>84647932.622502252</v>
      </c>
      <c r="D6" s="933">
        <v>85750416.586342201</v>
      </c>
      <c r="E6" s="933">
        <v>86360694.927428529</v>
      </c>
    </row>
    <row r="7" spans="1:5" x14ac:dyDescent="0.2">
      <c r="A7" s="157" t="s">
        <v>166</v>
      </c>
      <c r="B7" s="934">
        <v>83102546.413747117</v>
      </c>
      <c r="C7" s="934">
        <v>84647299.662502259</v>
      </c>
      <c r="D7" s="934">
        <v>85750162.433342203</v>
      </c>
      <c r="E7" s="934">
        <v>86360610.124428526</v>
      </c>
    </row>
    <row r="8" spans="1:5" x14ac:dyDescent="0.2">
      <c r="A8" s="264" t="s">
        <v>167</v>
      </c>
      <c r="B8" s="265">
        <v>1406.124</v>
      </c>
      <c r="C8" s="265">
        <v>632.96</v>
      </c>
      <c r="D8" s="265">
        <v>254.15299999999999</v>
      </c>
      <c r="E8" s="265">
        <v>84.802999999999997</v>
      </c>
    </row>
    <row r="9" spans="1:5" x14ac:dyDescent="0.2">
      <c r="A9" s="18" t="s">
        <v>54</v>
      </c>
      <c r="B9" s="18"/>
      <c r="C9" s="18"/>
      <c r="D9" s="18"/>
      <c r="E9" s="18"/>
    </row>
    <row r="10" spans="1:5" x14ac:dyDescent="0.2">
      <c r="B10" s="214"/>
      <c r="C10" s="214"/>
      <c r="D10" s="214"/>
      <c r="E10" s="21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49516-9E39-4482-B68F-0FB947CBC952}">
  <dimension ref="A1:G16"/>
  <sheetViews>
    <sheetView showGridLines="0" zoomScaleNormal="100" workbookViewId="0">
      <selection activeCell="E10" sqref="E10"/>
    </sheetView>
  </sheetViews>
  <sheetFormatPr baseColWidth="10" defaultColWidth="11.42578125" defaultRowHeight="12.75" x14ac:dyDescent="0.2"/>
  <cols>
    <col min="1" max="1" width="3.42578125" style="199" customWidth="1"/>
    <col min="2" max="2" width="47.5703125" style="199" customWidth="1"/>
    <col min="3" max="16384" width="11.42578125" style="199"/>
  </cols>
  <sheetData>
    <row r="1" spans="1:7" x14ac:dyDescent="0.2">
      <c r="A1" s="180" t="s">
        <v>168</v>
      </c>
      <c r="B1" s="18"/>
      <c r="C1" s="18"/>
      <c r="D1" s="18"/>
      <c r="E1" s="18"/>
      <c r="F1" s="18"/>
    </row>
    <row r="2" spans="1:7" x14ac:dyDescent="0.2">
      <c r="A2" s="180" t="s">
        <v>474</v>
      </c>
      <c r="B2" s="18"/>
      <c r="C2" s="18"/>
      <c r="D2" s="18"/>
      <c r="E2" s="18"/>
      <c r="F2" s="18"/>
    </row>
    <row r="3" spans="1:7" x14ac:dyDescent="0.2">
      <c r="A3" s="208" t="s">
        <v>492</v>
      </c>
      <c r="B3" s="18"/>
      <c r="C3" s="18"/>
      <c r="D3" s="18"/>
      <c r="E3" s="18"/>
      <c r="F3" s="18"/>
    </row>
    <row r="4" spans="1:7" x14ac:dyDescent="0.2">
      <c r="A4" s="180"/>
      <c r="B4" s="18"/>
      <c r="C4" s="18"/>
      <c r="D4" s="18"/>
      <c r="E4" s="18"/>
      <c r="F4" s="18"/>
    </row>
    <row r="5" spans="1:7" x14ac:dyDescent="0.2">
      <c r="A5" s="252"/>
      <c r="B5" s="266"/>
      <c r="C5" s="22">
        <v>2026</v>
      </c>
      <c r="D5" s="22">
        <v>2027</v>
      </c>
      <c r="E5" s="22">
        <v>2028</v>
      </c>
      <c r="F5" s="22">
        <v>2029</v>
      </c>
    </row>
    <row r="6" spans="1:7" x14ac:dyDescent="0.2">
      <c r="A6" s="752" t="s">
        <v>11</v>
      </c>
      <c r="B6" s="208" t="s">
        <v>169</v>
      </c>
      <c r="C6" s="745">
        <v>79408777.950755417</v>
      </c>
      <c r="D6" s="745">
        <v>81911053.674136907</v>
      </c>
      <c r="E6" s="745">
        <v>84548345.690927058</v>
      </c>
      <c r="F6" s="746">
        <v>86277124.211772636</v>
      </c>
      <c r="G6" s="226"/>
    </row>
    <row r="7" spans="1:7" x14ac:dyDescent="0.2">
      <c r="A7" s="752" t="s">
        <v>12</v>
      </c>
      <c r="B7" s="208" t="s">
        <v>170</v>
      </c>
      <c r="C7" s="747">
        <v>83103952.537747115</v>
      </c>
      <c r="D7" s="747">
        <v>84647932.622502252</v>
      </c>
      <c r="E7" s="327">
        <v>85750416.586342201</v>
      </c>
      <c r="F7" s="748">
        <v>86360694.927428529</v>
      </c>
      <c r="G7" s="226"/>
    </row>
    <row r="8" spans="1:7" x14ac:dyDescent="0.2">
      <c r="A8" s="752" t="s">
        <v>82</v>
      </c>
      <c r="B8" s="208" t="s">
        <v>171</v>
      </c>
      <c r="C8" s="747">
        <v>78884186.987025052</v>
      </c>
      <c r="D8" s="747">
        <v>81074966.286326513</v>
      </c>
      <c r="E8" s="327">
        <v>83739876.478208393</v>
      </c>
      <c r="F8" s="748">
        <v>85641714.436105251</v>
      </c>
      <c r="G8" s="226"/>
    </row>
    <row r="9" spans="1:7" x14ac:dyDescent="0.2">
      <c r="A9" s="753" t="s">
        <v>172</v>
      </c>
      <c r="B9" s="180" t="s">
        <v>173</v>
      </c>
      <c r="C9" s="493">
        <v>-0.5</v>
      </c>
      <c r="D9" s="493">
        <v>-0.5</v>
      </c>
      <c r="E9" s="494">
        <v>-0.5</v>
      </c>
      <c r="F9" s="495">
        <v>0</v>
      </c>
    </row>
    <row r="10" spans="1:7" x14ac:dyDescent="0.2">
      <c r="A10" s="752" t="s">
        <v>174</v>
      </c>
      <c r="B10" s="208" t="s">
        <v>175</v>
      </c>
      <c r="C10" s="749">
        <v>80568938.991761371</v>
      </c>
      <c r="D10" s="749">
        <v>82786805.335034087</v>
      </c>
      <c r="E10" s="749">
        <v>85477091.514962569</v>
      </c>
      <c r="F10" s="108">
        <v>85641714.436105251</v>
      </c>
      <c r="G10" s="226"/>
    </row>
    <row r="11" spans="1:7" x14ac:dyDescent="0.2">
      <c r="A11" s="752" t="s">
        <v>176</v>
      </c>
      <c r="B11" s="208" t="s">
        <v>177</v>
      </c>
      <c r="C11" s="390">
        <v>-2535013.5459857434</v>
      </c>
      <c r="D11" s="390">
        <v>-1861127.2874681652</v>
      </c>
      <c r="E11" s="390">
        <v>-273325.07137963176</v>
      </c>
      <c r="F11" s="394">
        <v>-718980.49132327735</v>
      </c>
    </row>
    <row r="12" spans="1:7" x14ac:dyDescent="0.2">
      <c r="A12" s="752" t="s">
        <v>178</v>
      </c>
      <c r="B12" s="208" t="s">
        <v>325</v>
      </c>
      <c r="C12" s="389">
        <v>-2689.3093141994923</v>
      </c>
      <c r="D12" s="389">
        <v>-2079.5413092949243</v>
      </c>
      <c r="E12" s="389">
        <v>-316.63813805685305</v>
      </c>
      <c r="F12" s="395">
        <v>-862.58623708914695</v>
      </c>
    </row>
    <row r="13" spans="1:7" x14ac:dyDescent="0.2">
      <c r="A13" s="752" t="s">
        <v>179</v>
      </c>
      <c r="B13" s="208" t="s">
        <v>324</v>
      </c>
      <c r="C13" s="645">
        <v>-0.75234026695296996</v>
      </c>
      <c r="D13" s="645">
        <v>-0.54360463645028267</v>
      </c>
      <c r="E13" s="645">
        <v>-7.8667598885832885E-2</v>
      </c>
      <c r="F13" s="646">
        <v>-0.20402613420275373</v>
      </c>
    </row>
    <row r="14" spans="1:7" x14ac:dyDescent="0.2">
      <c r="A14" s="754" t="s">
        <v>180</v>
      </c>
      <c r="B14" s="269" t="s">
        <v>181</v>
      </c>
      <c r="C14" s="675">
        <v>-0.34431211173644982</v>
      </c>
      <c r="D14" s="676">
        <v>-0.2557926405401183</v>
      </c>
      <c r="E14" s="676">
        <v>-0.26730882601925288</v>
      </c>
      <c r="F14" s="675">
        <v>0.18031115131574182</v>
      </c>
    </row>
    <row r="15" spans="1:7" x14ac:dyDescent="0.2">
      <c r="A15" s="969" t="s">
        <v>54</v>
      </c>
      <c r="B15" s="969"/>
      <c r="C15" s="18"/>
      <c r="D15" s="18"/>
      <c r="E15" s="18"/>
      <c r="F15" s="18"/>
    </row>
    <row r="16" spans="1:7" x14ac:dyDescent="0.2">
      <c r="A16" s="18"/>
      <c r="B16" s="18"/>
      <c r="C16" s="42"/>
      <c r="D16" s="42"/>
      <c r="E16" s="42"/>
      <c r="F16" s="42"/>
    </row>
  </sheetData>
  <mergeCells count="1">
    <mergeCell ref="A15:B15"/>
  </mergeCells>
  <pageMargins left="0.7" right="0.7" top="0.75" bottom="0.75" header="0.3" footer="0.3"/>
  <pageSetup orientation="portrait" r:id="rId1"/>
  <ignoredErrors>
    <ignoredError sqref="A6:A14"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207BE-80F5-44B0-A852-2C12E5EA6721}">
  <dimension ref="A1:M23"/>
  <sheetViews>
    <sheetView showGridLines="0" workbookViewId="0">
      <selection activeCell="C21" sqref="C21"/>
    </sheetView>
  </sheetViews>
  <sheetFormatPr baseColWidth="10" defaultColWidth="11.42578125" defaultRowHeight="12.75" x14ac:dyDescent="0.2"/>
  <cols>
    <col min="1" max="1" width="42.42578125" style="199" customWidth="1"/>
    <col min="2" max="4" width="11.42578125" style="199"/>
    <col min="5" max="5" width="12.5703125" style="199" bestFit="1" customWidth="1"/>
    <col min="6" max="16384" width="11.42578125" style="199"/>
  </cols>
  <sheetData>
    <row r="1" spans="1:13" x14ac:dyDescent="0.2">
      <c r="A1" s="1" t="s">
        <v>164</v>
      </c>
      <c r="B1" s="4"/>
      <c r="C1" s="4"/>
      <c r="D1" s="4"/>
      <c r="E1" s="4"/>
    </row>
    <row r="2" spans="1:13" x14ac:dyDescent="0.2">
      <c r="A2" s="1" t="s">
        <v>326</v>
      </c>
      <c r="B2" s="4"/>
      <c r="C2" s="4"/>
      <c r="D2" s="4"/>
      <c r="E2" s="4"/>
    </row>
    <row r="3" spans="1:13" x14ac:dyDescent="0.2">
      <c r="A3" s="2" t="s">
        <v>494</v>
      </c>
      <c r="B3" s="4"/>
      <c r="C3" s="4"/>
      <c r="D3" s="4"/>
      <c r="E3" s="4"/>
    </row>
    <row r="4" spans="1:13" x14ac:dyDescent="0.2">
      <c r="A4" s="2"/>
      <c r="B4" s="4"/>
      <c r="C4" s="4"/>
      <c r="D4" s="4"/>
      <c r="E4" s="4"/>
    </row>
    <row r="5" spans="1:13" x14ac:dyDescent="0.2">
      <c r="A5" s="626"/>
      <c r="B5" s="380">
        <v>2026</v>
      </c>
      <c r="C5" s="380">
        <v>2027</v>
      </c>
      <c r="D5" s="383">
        <v>2028</v>
      </c>
      <c r="E5" s="383">
        <v>2029</v>
      </c>
      <c r="G5" s="271"/>
    </row>
    <row r="6" spans="1:13" x14ac:dyDescent="0.2">
      <c r="A6" s="378" t="s">
        <v>459</v>
      </c>
      <c r="B6" s="397">
        <v>82739188.402415216</v>
      </c>
      <c r="C6" s="396">
        <v>84795340.805021435</v>
      </c>
      <c r="D6" s="396">
        <v>86223771.568350792</v>
      </c>
      <c r="E6" s="397">
        <v>86522438.266987801</v>
      </c>
      <c r="F6" s="226"/>
      <c r="G6" s="226"/>
      <c r="H6" s="226"/>
      <c r="I6" s="226"/>
      <c r="J6" s="226"/>
      <c r="K6" s="226"/>
      <c r="L6" s="226"/>
      <c r="M6" s="226"/>
    </row>
    <row r="7" spans="1:13" x14ac:dyDescent="0.2">
      <c r="A7" s="381" t="s">
        <v>327</v>
      </c>
      <c r="B7" s="647">
        <v>0.25082919344387999</v>
      </c>
      <c r="C7" s="554">
        <v>2.485101005107504</v>
      </c>
      <c r="D7" s="554">
        <v>1.6845627952765563</v>
      </c>
      <c r="E7" s="554">
        <v>0.34638556537769372</v>
      </c>
      <c r="G7" s="232"/>
      <c r="H7" s="232"/>
      <c r="I7" s="232"/>
      <c r="J7" s="226"/>
      <c r="K7" s="226"/>
      <c r="L7" s="226"/>
      <c r="M7" s="226"/>
    </row>
    <row r="8" spans="1:13" x14ac:dyDescent="0.2">
      <c r="A8" s="378" t="s">
        <v>465</v>
      </c>
      <c r="B8" s="396">
        <v>80568938.991761371</v>
      </c>
      <c r="C8" s="396">
        <v>82786805.335034087</v>
      </c>
      <c r="D8" s="396">
        <v>85477091.514962569</v>
      </c>
      <c r="E8" s="397">
        <v>85641714.436105251</v>
      </c>
      <c r="F8" s="226"/>
      <c r="G8" s="226"/>
      <c r="H8" s="226"/>
      <c r="I8" s="226"/>
      <c r="J8" s="226"/>
      <c r="K8" s="226"/>
      <c r="L8" s="226"/>
      <c r="M8" s="226"/>
    </row>
    <row r="9" spans="1:13" x14ac:dyDescent="0.2">
      <c r="A9" s="391" t="s">
        <v>327</v>
      </c>
      <c r="B9" s="648">
        <v>0.25833637250898267</v>
      </c>
      <c r="C9" s="555">
        <v>2.7527560509385651</v>
      </c>
      <c r="D9" s="555">
        <v>3.2496557501416223</v>
      </c>
      <c r="E9" s="555">
        <v>0.19259303074656842</v>
      </c>
      <c r="G9" s="232"/>
      <c r="H9" s="232"/>
      <c r="I9" s="232"/>
    </row>
    <row r="10" spans="1:13" x14ac:dyDescent="0.2">
      <c r="A10" s="379" t="s">
        <v>367</v>
      </c>
      <c r="B10" s="398">
        <v>-2170249.4106538445</v>
      </c>
      <c r="C10" s="398">
        <v>-2008535.4699873477</v>
      </c>
      <c r="D10" s="398">
        <v>-746680.05338822305</v>
      </c>
      <c r="E10" s="399">
        <v>-880723.83088254929</v>
      </c>
      <c r="G10" s="249"/>
      <c r="H10" s="249"/>
      <c r="I10" s="249"/>
    </row>
    <row r="11" spans="1:13" x14ac:dyDescent="0.2">
      <c r="A11" s="381" t="s">
        <v>351</v>
      </c>
      <c r="B11" s="553">
        <v>-2.6230006029289155</v>
      </c>
      <c r="C11" s="553">
        <v>-2.3686861222785516</v>
      </c>
      <c r="D11" s="553">
        <v>-0.86597934630627815</v>
      </c>
      <c r="E11" s="554">
        <v>-1.0179137903682745</v>
      </c>
      <c r="G11" s="232"/>
      <c r="H11" s="232"/>
      <c r="I11" s="232"/>
    </row>
    <row r="12" spans="1:13" x14ac:dyDescent="0.2">
      <c r="A12" s="103" t="s">
        <v>352</v>
      </c>
      <c r="B12" s="16"/>
      <c r="C12" s="16"/>
      <c r="D12" s="16"/>
      <c r="E12" s="98"/>
    </row>
    <row r="13" spans="1:13" x14ac:dyDescent="0.2">
      <c r="B13" s="286"/>
      <c r="C13" s="233"/>
      <c r="D13" s="233"/>
      <c r="E13" s="233"/>
    </row>
    <row r="14" spans="1:13" x14ac:dyDescent="0.2">
      <c r="B14" s="213"/>
      <c r="C14" s="233"/>
      <c r="D14" s="233"/>
      <c r="E14" s="233"/>
    </row>
    <row r="15" spans="1:13" x14ac:dyDescent="0.2">
      <c r="B15" s="213"/>
      <c r="C15" s="233"/>
      <c r="D15" s="233"/>
      <c r="E15" s="233"/>
    </row>
    <row r="16" spans="1:13" x14ac:dyDescent="0.2">
      <c r="B16" s="286"/>
      <c r="C16" s="286"/>
      <c r="D16" s="286"/>
      <c r="E16" s="286"/>
    </row>
    <row r="18" spans="2:5" x14ac:dyDescent="0.2">
      <c r="B18" s="213"/>
      <c r="C18" s="213"/>
      <c r="D18" s="213"/>
      <c r="E18" s="213"/>
    </row>
    <row r="19" spans="2:5" x14ac:dyDescent="0.2">
      <c r="B19" s="213"/>
      <c r="C19" s="213"/>
      <c r="D19" s="213"/>
      <c r="E19" s="213"/>
    </row>
    <row r="20" spans="2:5" x14ac:dyDescent="0.2">
      <c r="B20" s="213"/>
      <c r="C20" s="213"/>
      <c r="D20" s="213"/>
      <c r="E20" s="213"/>
    </row>
    <row r="21" spans="2:5" x14ac:dyDescent="0.2">
      <c r="B21" s="213"/>
      <c r="C21" s="213"/>
      <c r="D21" s="213"/>
      <c r="E21" s="213"/>
    </row>
    <row r="22" spans="2:5" x14ac:dyDescent="0.2">
      <c r="B22" s="213"/>
      <c r="C22" s="213"/>
      <c r="D22" s="213"/>
      <c r="E22" s="213"/>
    </row>
    <row r="23" spans="2:5" x14ac:dyDescent="0.2">
      <c r="B23" s="213"/>
      <c r="C23" s="213"/>
      <c r="D23" s="213"/>
      <c r="E23" s="21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6611-17E9-48A5-8FE9-B6382F536957}">
  <dimension ref="A1:J21"/>
  <sheetViews>
    <sheetView showGridLines="0" workbookViewId="0"/>
  </sheetViews>
  <sheetFormatPr baseColWidth="10" defaultColWidth="11.42578125" defaultRowHeight="12.75" x14ac:dyDescent="0.2"/>
  <cols>
    <col min="1" max="1" width="32.5703125" style="199" customWidth="1"/>
    <col min="2" max="5" width="13.140625" style="199" customWidth="1"/>
    <col min="6" max="16384" width="11.42578125" style="199"/>
  </cols>
  <sheetData>
    <row r="1" spans="1:10" x14ac:dyDescent="0.2">
      <c r="A1" s="212" t="s">
        <v>182</v>
      </c>
    </row>
    <row r="2" spans="1:10" x14ac:dyDescent="0.2">
      <c r="A2" s="212" t="s">
        <v>475</v>
      </c>
    </row>
    <row r="3" spans="1:10" x14ac:dyDescent="0.2">
      <c r="A3" s="123" t="s">
        <v>685</v>
      </c>
    </row>
    <row r="5" spans="1:10" x14ac:dyDescent="0.2">
      <c r="A5" s="272"/>
      <c r="B5" s="318">
        <v>2026</v>
      </c>
      <c r="C5" s="273">
        <v>2027</v>
      </c>
      <c r="D5" s="273">
        <v>2028</v>
      </c>
      <c r="E5" s="273">
        <v>2029</v>
      </c>
    </row>
    <row r="6" spans="1:10" x14ac:dyDescent="0.2">
      <c r="A6" s="274" t="s">
        <v>145</v>
      </c>
      <c r="B6" s="319">
        <v>139068997.76018995</v>
      </c>
      <c r="C6" s="275">
        <v>142045772.09365383</v>
      </c>
      <c r="D6" s="319">
        <v>144086791.09738481</v>
      </c>
      <c r="E6" s="276">
        <v>145875184.95735508</v>
      </c>
      <c r="G6" s="213"/>
      <c r="H6" s="213"/>
      <c r="I6" s="213"/>
      <c r="J6" s="213"/>
    </row>
    <row r="7" spans="1:10" x14ac:dyDescent="0.2">
      <c r="A7" s="277" t="s">
        <v>183</v>
      </c>
      <c r="B7" s="320">
        <v>3695174.5869916975</v>
      </c>
      <c r="C7" s="251">
        <v>2736878.9483653605</v>
      </c>
      <c r="D7" s="320">
        <v>1202070.8954151422</v>
      </c>
      <c r="E7" s="278">
        <v>83570.715655893087</v>
      </c>
      <c r="G7" s="213"/>
      <c r="H7" s="213"/>
      <c r="I7" s="213"/>
      <c r="J7" s="213"/>
    </row>
    <row r="8" spans="1:10" x14ac:dyDescent="0.2">
      <c r="A8" s="277" t="s">
        <v>146</v>
      </c>
      <c r="B8" s="320">
        <v>-718400.25352782011</v>
      </c>
      <c r="C8" s="251">
        <v>-695859.94463437796</v>
      </c>
      <c r="D8" s="320">
        <v>586322.96455514431</v>
      </c>
      <c r="E8" s="278">
        <v>-2865764.5521521866</v>
      </c>
      <c r="G8" s="213"/>
      <c r="H8" s="213"/>
      <c r="I8" s="213"/>
      <c r="J8" s="213"/>
    </row>
    <row r="9" spans="1:10" x14ac:dyDescent="0.2">
      <c r="A9" s="685" t="s">
        <v>536</v>
      </c>
      <c r="B9" s="840">
        <v>475122.97565838014</v>
      </c>
      <c r="C9" s="841">
        <v>504013.31655333086</v>
      </c>
      <c r="D9" s="840">
        <v>454332.32740079321</v>
      </c>
      <c r="E9" s="842">
        <v>0</v>
      </c>
      <c r="G9" s="227"/>
      <c r="I9" s="213"/>
      <c r="J9" s="213"/>
    </row>
    <row r="10" spans="1:10" x14ac:dyDescent="0.2">
      <c r="A10" s="685" t="s">
        <v>537</v>
      </c>
      <c r="B10" s="840">
        <v>2571916.5769972443</v>
      </c>
      <c r="C10" s="841">
        <v>1687301.2067754017</v>
      </c>
      <c r="D10" s="840">
        <v>1685852.0850345092</v>
      </c>
      <c r="E10" s="842">
        <v>1680284.9016339602</v>
      </c>
      <c r="G10" s="213"/>
      <c r="H10" s="213"/>
      <c r="I10" s="213"/>
      <c r="J10" s="213"/>
    </row>
    <row r="11" spans="1:10" x14ac:dyDescent="0.2">
      <c r="A11" s="685" t="s">
        <v>538</v>
      </c>
      <c r="B11" s="840">
        <v>96133.737804835531</v>
      </c>
      <c r="C11" s="841">
        <v>91273.525351028278</v>
      </c>
      <c r="D11" s="840">
        <v>88034.428119479155</v>
      </c>
      <c r="E11" s="842">
        <v>85006.254742766556</v>
      </c>
      <c r="G11" s="213"/>
      <c r="H11" s="213"/>
      <c r="I11" s="213"/>
      <c r="J11" s="213"/>
    </row>
    <row r="12" spans="1:10" x14ac:dyDescent="0.2">
      <c r="A12" s="685" t="s">
        <v>539</v>
      </c>
      <c r="B12" s="840">
        <v>1545074.044153909</v>
      </c>
      <c r="C12" s="841">
        <v>1533739.9755447507</v>
      </c>
      <c r="D12" s="840">
        <v>1495576.0370395617</v>
      </c>
      <c r="E12" s="842">
        <v>1306415.572140625</v>
      </c>
      <c r="G12" s="213"/>
      <c r="H12" s="213"/>
      <c r="I12" s="213"/>
      <c r="J12" s="213"/>
    </row>
    <row r="13" spans="1:10" x14ac:dyDescent="0.2">
      <c r="A13" s="685" t="s">
        <v>287</v>
      </c>
      <c r="B13" s="840">
        <v>121684.827806678</v>
      </c>
      <c r="C13" s="841">
        <v>94063.7556572998</v>
      </c>
      <c r="D13" s="840">
        <v>77388.683410861893</v>
      </c>
      <c r="E13" s="842">
        <v>68152.144534401799</v>
      </c>
      <c r="G13" s="213"/>
      <c r="H13" s="213"/>
      <c r="I13" s="213"/>
      <c r="J13" s="213"/>
    </row>
    <row r="14" spans="1:10" x14ac:dyDescent="0.2">
      <c r="A14" s="685" t="s">
        <v>285</v>
      </c>
      <c r="B14" s="840">
        <v>-6387721.8771269163</v>
      </c>
      <c r="C14" s="841">
        <v>-6398863.0454246541</v>
      </c>
      <c r="D14" s="840">
        <v>-9387477.2975272071</v>
      </c>
      <c r="E14" s="842">
        <v>-7600447.5231937561</v>
      </c>
      <c r="G14" s="213"/>
      <c r="H14" s="213"/>
      <c r="I14" s="213"/>
      <c r="J14" s="213"/>
    </row>
    <row r="15" spans="1:10" x14ac:dyDescent="0.2">
      <c r="A15" s="685" t="s">
        <v>552</v>
      </c>
      <c r="B15" s="840">
        <v>-420636.01913945121</v>
      </c>
      <c r="C15" s="841">
        <v>1382498.3646229643</v>
      </c>
      <c r="D15" s="840">
        <v>5725495.6020274125</v>
      </c>
      <c r="E15" s="842">
        <v>1136446.491869153</v>
      </c>
      <c r="G15" s="213"/>
      <c r="H15" s="213"/>
      <c r="I15" s="213"/>
      <c r="J15" s="213"/>
    </row>
    <row r="16" spans="1:10" x14ac:dyDescent="0.2">
      <c r="A16" s="703" t="s">
        <v>553</v>
      </c>
      <c r="B16" s="840">
        <v>1280025.4803175007</v>
      </c>
      <c r="C16" s="841">
        <v>410112.9562855002</v>
      </c>
      <c r="D16" s="840">
        <v>447121.09904973349</v>
      </c>
      <c r="E16" s="842">
        <v>458377.6061206634</v>
      </c>
      <c r="G16" s="213"/>
      <c r="H16" s="213"/>
      <c r="I16" s="213"/>
      <c r="J16" s="213"/>
    </row>
    <row r="17" spans="1:10" x14ac:dyDescent="0.2">
      <c r="A17" s="279" t="s">
        <v>147</v>
      </c>
      <c r="B17" s="321">
        <v>142045772.09365383</v>
      </c>
      <c r="C17" s="280">
        <v>144086791.09738481</v>
      </c>
      <c r="D17" s="321">
        <v>145875184.95735508</v>
      </c>
      <c r="E17" s="281">
        <v>143092991.12085879</v>
      </c>
      <c r="G17" s="213"/>
      <c r="H17" s="213"/>
      <c r="I17" s="213"/>
      <c r="J17" s="213"/>
    </row>
    <row r="18" spans="1:10" x14ac:dyDescent="0.2">
      <c r="A18" s="418" t="s">
        <v>29</v>
      </c>
      <c r="B18" s="434">
        <v>42.156285226051907</v>
      </c>
      <c r="C18" s="435">
        <v>42.085379231817576</v>
      </c>
      <c r="D18" s="436">
        <v>41.98535640985132</v>
      </c>
      <c r="E18" s="437">
        <v>40.60570510914026</v>
      </c>
      <c r="G18" s="286"/>
      <c r="H18" s="286"/>
      <c r="I18" s="286"/>
      <c r="J18" s="286"/>
    </row>
    <row r="19" spans="1:10" x14ac:dyDescent="0.2">
      <c r="A19" s="974" t="s">
        <v>594</v>
      </c>
      <c r="B19" s="974"/>
      <c r="C19" s="974"/>
      <c r="D19" s="974"/>
      <c r="E19" s="974"/>
    </row>
    <row r="20" spans="1:10" x14ac:dyDescent="0.2">
      <c r="A20" s="975"/>
      <c r="B20" s="975"/>
      <c r="C20" s="975"/>
      <c r="D20" s="975"/>
      <c r="E20" s="975"/>
    </row>
    <row r="21" spans="1:10" x14ac:dyDescent="0.2">
      <c r="A21" s="4" t="s">
        <v>54</v>
      </c>
      <c r="B21" s="704"/>
      <c r="C21" s="704"/>
      <c r="D21" s="704"/>
      <c r="E21" s="705"/>
    </row>
  </sheetData>
  <mergeCells count="1">
    <mergeCell ref="A19:E20"/>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E4610-7FCB-4A17-9276-542DFCAABCA6}">
  <dimension ref="A1:I18"/>
  <sheetViews>
    <sheetView showGridLines="0" workbookViewId="0">
      <selection activeCell="A21" sqref="A21"/>
    </sheetView>
  </sheetViews>
  <sheetFormatPr baseColWidth="10" defaultColWidth="8.85546875" defaultRowHeight="12.75" x14ac:dyDescent="0.2"/>
  <cols>
    <col min="1" max="1" width="26.85546875" style="4" customWidth="1"/>
    <col min="2" max="9" width="9.85546875" style="4" customWidth="1"/>
    <col min="10" max="16384" width="8.85546875" style="4"/>
  </cols>
  <sheetData>
    <row r="1" spans="1:9" x14ac:dyDescent="0.2">
      <c r="A1" s="282" t="s">
        <v>316</v>
      </c>
    </row>
    <row r="2" spans="1:9" x14ac:dyDescent="0.2">
      <c r="A2" s="282" t="s">
        <v>476</v>
      </c>
    </row>
    <row r="3" spans="1:9" x14ac:dyDescent="0.2">
      <c r="A3" s="205" t="s">
        <v>1116</v>
      </c>
    </row>
    <row r="5" spans="1:9" x14ac:dyDescent="0.2">
      <c r="A5" s="295"/>
      <c r="B5" s="1051">
        <v>2026</v>
      </c>
      <c r="C5" s="1052"/>
      <c r="D5" s="1051">
        <v>2027</v>
      </c>
      <c r="E5" s="1052"/>
      <c r="F5" s="1053">
        <v>2028</v>
      </c>
      <c r="G5" s="1052"/>
      <c r="H5" s="1053">
        <v>2029</v>
      </c>
      <c r="I5" s="1052"/>
    </row>
    <row r="6" spans="1:9" x14ac:dyDescent="0.2">
      <c r="A6" s="92"/>
      <c r="B6" s="326" t="s">
        <v>90</v>
      </c>
      <c r="C6" s="325" t="s">
        <v>29</v>
      </c>
      <c r="D6" s="324" t="s">
        <v>90</v>
      </c>
      <c r="E6" s="325" t="s">
        <v>29</v>
      </c>
      <c r="F6" s="326" t="s">
        <v>90</v>
      </c>
      <c r="G6" s="325" t="s">
        <v>29</v>
      </c>
      <c r="H6" s="324" t="s">
        <v>90</v>
      </c>
      <c r="I6" s="325" t="s">
        <v>29</v>
      </c>
    </row>
    <row r="7" spans="1:9" x14ac:dyDescent="0.2">
      <c r="A7" s="6" t="s">
        <v>108</v>
      </c>
      <c r="B7" s="327">
        <v>15479.973014632138</v>
      </c>
      <c r="C7" s="496">
        <v>4.250766825443848</v>
      </c>
      <c r="D7" s="322">
        <v>15938.215091794391</v>
      </c>
      <c r="E7" s="496">
        <v>4.1522772357876656</v>
      </c>
      <c r="F7" s="327">
        <v>16456.190232437093</v>
      </c>
      <c r="G7" s="496">
        <v>4.0791143398870657</v>
      </c>
      <c r="H7" s="322">
        <v>17006.122002771837</v>
      </c>
      <c r="I7" s="496">
        <v>4.0139784549490969</v>
      </c>
    </row>
    <row r="8" spans="1:9" x14ac:dyDescent="0.2">
      <c r="A8" s="6" t="s">
        <v>315</v>
      </c>
      <c r="B8" s="327">
        <v>153520.10225314565</v>
      </c>
      <c r="C8" s="496">
        <v>42.156285226051907</v>
      </c>
      <c r="D8" s="322">
        <v>161541.67660946274</v>
      </c>
      <c r="E8" s="496">
        <v>42.085379231817569</v>
      </c>
      <c r="F8" s="327">
        <v>169379.66295799252</v>
      </c>
      <c r="G8" s="496">
        <v>41.985356409851327</v>
      </c>
      <c r="H8" s="322">
        <v>172035.19721018834</v>
      </c>
      <c r="I8" s="496">
        <v>40.60570510914026</v>
      </c>
    </row>
    <row r="9" spans="1:9" x14ac:dyDescent="0.2">
      <c r="A9" s="8" t="s">
        <v>314</v>
      </c>
      <c r="B9" s="328">
        <v>-138040.12923851353</v>
      </c>
      <c r="C9" s="503">
        <v>-37.905518400608059</v>
      </c>
      <c r="D9" s="323">
        <v>-145603.46151766836</v>
      </c>
      <c r="E9" s="503">
        <v>-37.933101996029905</v>
      </c>
      <c r="F9" s="328">
        <v>-152923.47272555542</v>
      </c>
      <c r="G9" s="503">
        <v>-37.906242069964264</v>
      </c>
      <c r="H9" s="323">
        <v>-155029.07520741649</v>
      </c>
      <c r="I9" s="503">
        <v>-36.591726654191163</v>
      </c>
    </row>
    <row r="10" spans="1:9" x14ac:dyDescent="0.2">
      <c r="A10" s="999" t="s">
        <v>594</v>
      </c>
      <c r="B10" s="999"/>
      <c r="C10" s="999"/>
      <c r="D10" s="999"/>
      <c r="E10" s="999"/>
      <c r="F10" s="999"/>
      <c r="G10" s="999"/>
      <c r="H10" s="999"/>
      <c r="I10" s="999"/>
    </row>
    <row r="11" spans="1:9" x14ac:dyDescent="0.2">
      <c r="A11" s="1000"/>
      <c r="B11" s="1000"/>
      <c r="C11" s="1000"/>
      <c r="D11" s="1000"/>
      <c r="E11" s="1000"/>
      <c r="F11" s="1000"/>
      <c r="G11" s="1000"/>
      <c r="H11" s="1000"/>
      <c r="I11" s="1000"/>
    </row>
    <row r="12" spans="1:9" x14ac:dyDescent="0.2">
      <c r="A12" s="4" t="s">
        <v>54</v>
      </c>
      <c r="B12" s="16"/>
      <c r="D12" s="16"/>
      <c r="F12" s="16"/>
      <c r="H12" s="16"/>
    </row>
    <row r="13" spans="1:9" x14ac:dyDescent="0.2">
      <c r="B13" s="16"/>
      <c r="D13" s="16"/>
      <c r="F13" s="16"/>
      <c r="H13" s="16"/>
    </row>
    <row r="14" spans="1:9" x14ac:dyDescent="0.2">
      <c r="B14" s="16"/>
      <c r="C14" s="16"/>
      <c r="D14" s="16"/>
      <c r="E14" s="16"/>
      <c r="F14" s="16"/>
      <c r="G14" s="16"/>
      <c r="H14" s="16"/>
      <c r="I14" s="16"/>
    </row>
    <row r="15" spans="1:9" x14ac:dyDescent="0.2">
      <c r="B15" s="16"/>
      <c r="C15" s="16"/>
      <c r="D15" s="16"/>
      <c r="E15" s="16"/>
      <c r="F15" s="16"/>
      <c r="G15" s="16"/>
      <c r="H15" s="16"/>
      <c r="I15" s="16"/>
    </row>
    <row r="16" spans="1:9" x14ac:dyDescent="0.2">
      <c r="B16" s="16"/>
      <c r="C16" s="16"/>
      <c r="D16" s="16"/>
      <c r="E16" s="16"/>
      <c r="F16" s="16"/>
      <c r="G16" s="16"/>
      <c r="H16" s="16"/>
      <c r="I16" s="16"/>
    </row>
    <row r="17" spans="2:9" x14ac:dyDescent="0.2">
      <c r="B17" s="16"/>
      <c r="C17" s="16"/>
      <c r="D17" s="16"/>
      <c r="E17" s="16"/>
      <c r="F17" s="16"/>
      <c r="G17" s="16"/>
      <c r="H17" s="16"/>
      <c r="I17" s="16"/>
    </row>
    <row r="18" spans="2:9" x14ac:dyDescent="0.2">
      <c r="B18" s="16"/>
      <c r="C18" s="16"/>
      <c r="D18" s="16"/>
      <c r="E18" s="16"/>
      <c r="F18" s="16"/>
      <c r="G18" s="16"/>
      <c r="H18" s="16"/>
      <c r="I18" s="16"/>
    </row>
  </sheetData>
  <mergeCells count="5">
    <mergeCell ref="B5:C5"/>
    <mergeCell ref="D5:E5"/>
    <mergeCell ref="F5:G5"/>
    <mergeCell ref="H5:I5"/>
    <mergeCell ref="A10:I1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A5F13-E4D3-4150-B3A7-02A4F9F4DE65}">
  <dimension ref="A1:G24"/>
  <sheetViews>
    <sheetView showGridLines="0" workbookViewId="0">
      <selection activeCell="J15" sqref="J15"/>
    </sheetView>
  </sheetViews>
  <sheetFormatPr baseColWidth="10" defaultColWidth="11.42578125" defaultRowHeight="12.75" x14ac:dyDescent="0.2"/>
  <cols>
    <col min="1" max="1" width="11.42578125" style="199"/>
    <col min="2" max="2" width="36.7109375" style="199" customWidth="1"/>
    <col min="3" max="16384" width="11.42578125" style="199"/>
  </cols>
  <sheetData>
    <row r="1" spans="1:7" x14ac:dyDescent="0.2">
      <c r="A1" s="131" t="s">
        <v>390</v>
      </c>
    </row>
    <row r="2" spans="1:7" x14ac:dyDescent="0.2">
      <c r="A2" s="131" t="s">
        <v>368</v>
      </c>
    </row>
    <row r="4" spans="1:7" x14ac:dyDescent="0.2">
      <c r="A4" s="330" t="s">
        <v>431</v>
      </c>
      <c r="B4" s="347"/>
      <c r="C4" s="347">
        <v>2025</v>
      </c>
      <c r="D4" s="270">
        <v>2026</v>
      </c>
      <c r="E4" s="347">
        <v>2027</v>
      </c>
      <c r="F4" s="460">
        <v>2028</v>
      </c>
      <c r="G4" s="460">
        <v>2029</v>
      </c>
    </row>
    <row r="5" spans="1:7" x14ac:dyDescent="0.2">
      <c r="A5" s="1054" t="s">
        <v>381</v>
      </c>
      <c r="B5" s="461" t="s">
        <v>382</v>
      </c>
      <c r="C5" s="462">
        <v>2.4645989242686852</v>
      </c>
      <c r="D5" s="462">
        <v>2.2506528979565132</v>
      </c>
      <c r="E5" s="462">
        <v>2.1778002239886547</v>
      </c>
      <c r="F5" s="462">
        <v>2.1088061443958992</v>
      </c>
      <c r="G5" s="462">
        <v>1.9530981929879943</v>
      </c>
    </row>
    <row r="6" spans="1:7" x14ac:dyDescent="0.2">
      <c r="A6" s="1054"/>
      <c r="B6" s="334" t="s">
        <v>383</v>
      </c>
      <c r="C6" s="463">
        <v>2.2371105221195018</v>
      </c>
      <c r="D6" s="463">
        <v>2.1728454543626627</v>
      </c>
      <c r="E6" s="463">
        <v>2.1222051637528661</v>
      </c>
      <c r="F6" s="463">
        <v>2.1222051637528381</v>
      </c>
      <c r="G6" s="463">
        <v>1.9433211656460132</v>
      </c>
    </row>
    <row r="7" spans="1:7" x14ac:dyDescent="0.2">
      <c r="A7" s="1054"/>
      <c r="B7" s="334" t="s">
        <v>384</v>
      </c>
      <c r="C7" s="463">
        <v>2.4954094392573012</v>
      </c>
      <c r="D7" s="463">
        <v>2.2765689717183903</v>
      </c>
      <c r="E7" s="463">
        <v>2.0097243793135959</v>
      </c>
      <c r="F7" s="463">
        <v>2.0234788422147858</v>
      </c>
      <c r="G7" s="463">
        <v>1.8615510209260151</v>
      </c>
    </row>
    <row r="8" spans="1:7" x14ac:dyDescent="0.2">
      <c r="A8" s="1054"/>
      <c r="B8" s="334" t="s">
        <v>364</v>
      </c>
      <c r="C8" s="463">
        <v>4.6686821538501277</v>
      </c>
      <c r="D8" s="463">
        <v>3.1277572695747011</v>
      </c>
      <c r="E8" s="463">
        <v>2.9960719923121957</v>
      </c>
      <c r="F8" s="463">
        <v>3.045453395351629</v>
      </c>
      <c r="G8" s="463">
        <v>3.0454533953515153</v>
      </c>
    </row>
    <row r="9" spans="1:7" x14ac:dyDescent="0.2">
      <c r="A9" s="1054"/>
      <c r="B9" s="334" t="s">
        <v>449</v>
      </c>
      <c r="C9" s="627">
        <v>425.96966285460292</v>
      </c>
      <c r="D9" s="627">
        <v>432.90501044811799</v>
      </c>
      <c r="E9" s="627">
        <v>436.88333333333344</v>
      </c>
      <c r="F9" s="627">
        <v>436.88333333333344</v>
      </c>
      <c r="G9" s="627">
        <v>436.88333333333344</v>
      </c>
    </row>
    <row r="10" spans="1:7" x14ac:dyDescent="0.2">
      <c r="A10" s="1054"/>
      <c r="B10" s="464" t="s">
        <v>365</v>
      </c>
      <c r="C10" s="465">
        <v>992.05038566413339</v>
      </c>
      <c r="D10" s="465">
        <v>972.10930801137579</v>
      </c>
      <c r="E10" s="465">
        <v>950.61521299441188</v>
      </c>
      <c r="F10" s="465">
        <v>944.80311599082745</v>
      </c>
      <c r="G10" s="465">
        <v>940.08795056111762</v>
      </c>
    </row>
    <row r="11" spans="1:7" x14ac:dyDescent="0.2">
      <c r="A11" s="1056" t="s">
        <v>385</v>
      </c>
      <c r="B11" s="334" t="s">
        <v>382</v>
      </c>
      <c r="C11" s="462">
        <v>1.7435335291914384</v>
      </c>
      <c r="D11" s="462">
        <v>2.6182488608625505</v>
      </c>
      <c r="E11" s="462">
        <v>2.3545073171472808</v>
      </c>
      <c r="F11" s="462">
        <v>2.2861811178958504</v>
      </c>
      <c r="G11" s="462">
        <v>1.9531550025655235</v>
      </c>
    </row>
    <row r="12" spans="1:7" x14ac:dyDescent="0.2">
      <c r="A12" s="1054"/>
      <c r="B12" s="334" t="s">
        <v>383</v>
      </c>
      <c r="C12" s="463">
        <v>1.4192136379425384</v>
      </c>
      <c r="D12" s="463">
        <v>2.5848327344205901</v>
      </c>
      <c r="E12" s="463">
        <v>2.3272698327563623</v>
      </c>
      <c r="F12" s="463">
        <v>2.3268588815158875</v>
      </c>
      <c r="G12" s="463">
        <v>1.9433211656460132</v>
      </c>
    </row>
    <row r="13" spans="1:7" x14ac:dyDescent="0.2">
      <c r="A13" s="1054"/>
      <c r="B13" s="334" t="s">
        <v>384</v>
      </c>
      <c r="C13" s="463">
        <v>1.6025984495698964</v>
      </c>
      <c r="D13" s="463">
        <v>2.8120195629600033</v>
      </c>
      <c r="E13" s="463">
        <v>2.1937291547695139</v>
      </c>
      <c r="F13" s="463">
        <v>2.2087592810894989</v>
      </c>
      <c r="G13" s="463">
        <v>1.8615108893670111</v>
      </c>
    </row>
    <row r="14" spans="1:7" x14ac:dyDescent="0.2">
      <c r="A14" s="1054"/>
      <c r="B14" s="334" t="s">
        <v>364</v>
      </c>
      <c r="C14" s="463">
        <v>4.5640134716961285</v>
      </c>
      <c r="D14" s="463">
        <v>3.1277572695748574</v>
      </c>
      <c r="E14" s="463">
        <v>2.996071992312352</v>
      </c>
      <c r="F14" s="463">
        <v>3.0454533953515011</v>
      </c>
      <c r="G14" s="463">
        <v>3.0454533953515011</v>
      </c>
    </row>
    <row r="15" spans="1:7" x14ac:dyDescent="0.2">
      <c r="A15" s="1054"/>
      <c r="B15" s="334" t="s">
        <v>449</v>
      </c>
      <c r="C15" s="627">
        <v>391.89208982623472</v>
      </c>
      <c r="D15" s="627">
        <v>413.85718998840082</v>
      </c>
      <c r="E15" s="627">
        <v>436.88333333333344</v>
      </c>
      <c r="F15" s="627">
        <v>436.88333333333344</v>
      </c>
      <c r="G15" s="627">
        <v>436.88333333333344</v>
      </c>
    </row>
    <row r="16" spans="1:7" x14ac:dyDescent="0.2">
      <c r="A16" s="1055"/>
      <c r="B16" s="464" t="s">
        <v>365</v>
      </c>
      <c r="C16" s="465">
        <v>1010.0318804970428</v>
      </c>
      <c r="D16" s="465">
        <v>980.00622249813682</v>
      </c>
      <c r="E16" s="465">
        <v>953.56837816786742</v>
      </c>
      <c r="F16" s="465">
        <v>944.06762624660814</v>
      </c>
      <c r="G16" s="465">
        <v>939.43128673965509</v>
      </c>
    </row>
    <row r="17" spans="1:7" x14ac:dyDescent="0.2">
      <c r="A17" s="1054" t="s">
        <v>386</v>
      </c>
      <c r="B17" s="334" t="s">
        <v>382</v>
      </c>
      <c r="C17" s="462">
        <v>3.1113858336550635</v>
      </c>
      <c r="D17" s="462">
        <v>1.8857439821798891</v>
      </c>
      <c r="E17" s="462">
        <v>1.9003796547739853</v>
      </c>
      <c r="F17" s="462">
        <v>2.1088127754768493</v>
      </c>
      <c r="G17" s="462">
        <v>1.9530568195588813</v>
      </c>
    </row>
    <row r="18" spans="1:7" x14ac:dyDescent="0.2">
      <c r="A18" s="1054"/>
      <c r="B18" s="334" t="s">
        <v>383</v>
      </c>
      <c r="C18" s="463">
        <v>2.952770295774322</v>
      </c>
      <c r="D18" s="463">
        <v>1.7669950255469298</v>
      </c>
      <c r="E18" s="463">
        <v>1.8167548990557072</v>
      </c>
      <c r="F18" s="463">
        <v>2.1222051637528381</v>
      </c>
      <c r="G18" s="463">
        <v>1.9433211656460132</v>
      </c>
    </row>
    <row r="19" spans="1:7" x14ac:dyDescent="0.2">
      <c r="A19" s="1054"/>
      <c r="B19" s="334" t="s">
        <v>384</v>
      </c>
      <c r="C19" s="463">
        <v>3.2672302709073904</v>
      </c>
      <c r="D19" s="463">
        <v>1.7801278592092302</v>
      </c>
      <c r="E19" s="463">
        <v>1.7369134378504896</v>
      </c>
      <c r="F19" s="463">
        <v>2.0239090748660971</v>
      </c>
      <c r="G19" s="463">
        <v>1.8618921525942653</v>
      </c>
    </row>
    <row r="20" spans="1:7" x14ac:dyDescent="0.2">
      <c r="A20" s="1054"/>
      <c r="B20" s="334" t="s">
        <v>364</v>
      </c>
      <c r="C20" s="463">
        <v>4.951287595665363</v>
      </c>
      <c r="D20" s="463">
        <v>2.8500621018999084</v>
      </c>
      <c r="E20" s="463">
        <v>3.2020641362965847</v>
      </c>
      <c r="F20" s="463">
        <v>3.0454533953517853</v>
      </c>
      <c r="G20" s="463">
        <v>3.0454533953516716</v>
      </c>
    </row>
    <row r="21" spans="1:7" x14ac:dyDescent="0.2">
      <c r="A21" s="1054"/>
      <c r="B21" s="334" t="s">
        <v>449</v>
      </c>
      <c r="C21" s="627">
        <v>432.35920779742207</v>
      </c>
      <c r="D21" s="627">
        <v>441.5631106570803</v>
      </c>
      <c r="E21" s="627">
        <v>439.06775000000005</v>
      </c>
      <c r="F21" s="627">
        <v>436.88333333333344</v>
      </c>
      <c r="G21" s="627">
        <v>436.88333333333344</v>
      </c>
    </row>
    <row r="22" spans="1:7" x14ac:dyDescent="0.2">
      <c r="A22" s="1055"/>
      <c r="B22" s="464" t="s">
        <v>365</v>
      </c>
      <c r="C22" s="465">
        <v>975.30811673739981</v>
      </c>
      <c r="D22" s="465">
        <v>962.80886889406781</v>
      </c>
      <c r="E22" s="465">
        <v>948.1630272406494</v>
      </c>
      <c r="F22" s="465">
        <v>942.36592299257393</v>
      </c>
      <c r="G22" s="465">
        <v>941.80540681294838</v>
      </c>
    </row>
    <row r="23" spans="1:7" x14ac:dyDescent="0.2">
      <c r="A23" s="4" t="s">
        <v>8</v>
      </c>
      <c r="B23" s="4"/>
      <c r="C23" s="122"/>
      <c r="D23" s="4"/>
      <c r="E23" s="4"/>
      <c r="F23" s="4"/>
      <c r="G23" s="4"/>
    </row>
    <row r="24" spans="1:7" x14ac:dyDescent="0.2">
      <c r="C24" s="641"/>
    </row>
  </sheetData>
  <mergeCells count="3">
    <mergeCell ref="A17:A22"/>
    <mergeCell ref="A5:A10"/>
    <mergeCell ref="A11:A16"/>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AEA2-6DEC-F545-B0BC-B4B572D1E47F}">
  <dimension ref="A1:O26"/>
  <sheetViews>
    <sheetView showGridLines="0" workbookViewId="0">
      <selection activeCell="F24" sqref="F24"/>
    </sheetView>
  </sheetViews>
  <sheetFormatPr baseColWidth="10" defaultColWidth="11.42578125" defaultRowHeight="12.75" x14ac:dyDescent="0.2"/>
  <cols>
    <col min="1" max="1" width="3.42578125" style="199" customWidth="1"/>
    <col min="2" max="2" width="45.7109375" style="199" customWidth="1"/>
    <col min="3" max="16384" width="11.42578125" style="199"/>
  </cols>
  <sheetData>
    <row r="1" spans="1:15" x14ac:dyDescent="0.2">
      <c r="A1" s="180" t="s">
        <v>391</v>
      </c>
      <c r="B1" s="18"/>
      <c r="C1" s="18"/>
      <c r="D1" s="18"/>
      <c r="E1" s="18"/>
      <c r="F1" s="18"/>
    </row>
    <row r="2" spans="1:15" x14ac:dyDescent="0.2">
      <c r="A2" s="180" t="s">
        <v>477</v>
      </c>
      <c r="B2" s="18"/>
      <c r="C2" s="18"/>
      <c r="D2" s="18"/>
      <c r="E2" s="18"/>
      <c r="F2" s="18"/>
    </row>
    <row r="3" spans="1:15" x14ac:dyDescent="0.2">
      <c r="A3" s="208" t="s">
        <v>492</v>
      </c>
      <c r="B3" s="18"/>
      <c r="C3" s="18"/>
      <c r="D3" s="18"/>
      <c r="E3" s="18"/>
      <c r="F3" s="18"/>
    </row>
    <row r="4" spans="1:15" x14ac:dyDescent="0.2">
      <c r="A4" s="180"/>
      <c r="B4" s="18"/>
      <c r="C4" s="18"/>
      <c r="D4" s="18"/>
      <c r="E4" s="18"/>
      <c r="F4" s="18"/>
    </row>
    <row r="5" spans="1:15" x14ac:dyDescent="0.2">
      <c r="A5" s="252"/>
      <c r="B5" s="266"/>
      <c r="C5" s="22">
        <v>2026</v>
      </c>
      <c r="D5" s="22">
        <v>2027</v>
      </c>
      <c r="E5" s="22">
        <v>2028</v>
      </c>
      <c r="F5" s="22">
        <v>2029</v>
      </c>
    </row>
    <row r="6" spans="1:15" x14ac:dyDescent="0.2">
      <c r="A6" s="72" t="s">
        <v>11</v>
      </c>
      <c r="B6" s="208" t="s">
        <v>169</v>
      </c>
      <c r="C6" s="386">
        <v>78598145.463120148</v>
      </c>
      <c r="D6" s="386">
        <v>81646715.098732874</v>
      </c>
      <c r="E6" s="386">
        <v>84528146.914808348</v>
      </c>
      <c r="F6" s="392">
        <v>86258038.084606215</v>
      </c>
      <c r="G6" s="226"/>
      <c r="H6" s="226"/>
      <c r="I6" s="226"/>
      <c r="J6" s="226"/>
      <c r="K6" s="226"/>
      <c r="L6" s="226"/>
      <c r="M6" s="226"/>
      <c r="N6" s="226"/>
      <c r="O6" s="226"/>
    </row>
    <row r="7" spans="1:15" x14ac:dyDescent="0.2">
      <c r="A7" s="72" t="s">
        <v>12</v>
      </c>
      <c r="B7" s="208" t="s">
        <v>170</v>
      </c>
      <c r="C7" s="387">
        <v>83103952.537747115</v>
      </c>
      <c r="D7" s="387">
        <v>84647932.622502252</v>
      </c>
      <c r="E7" s="388">
        <v>85750416.586342201</v>
      </c>
      <c r="F7" s="393">
        <v>86360694.927428529</v>
      </c>
      <c r="G7" s="226"/>
      <c r="H7" s="226"/>
      <c r="I7" s="226"/>
      <c r="J7" s="226"/>
      <c r="K7" s="226"/>
      <c r="L7" s="226"/>
      <c r="M7" s="226"/>
      <c r="N7" s="226"/>
      <c r="O7" s="226"/>
    </row>
    <row r="8" spans="1:15" x14ac:dyDescent="0.2">
      <c r="A8" s="72" t="s">
        <v>82</v>
      </c>
      <c r="B8" s="208" t="s">
        <v>171</v>
      </c>
      <c r="C8" s="387">
        <v>79752146.722581297</v>
      </c>
      <c r="D8" s="387">
        <v>81026222.001855835</v>
      </c>
      <c r="E8" s="388">
        <v>83602371.433724329</v>
      </c>
      <c r="F8" s="393">
        <v>85720788.623277009</v>
      </c>
      <c r="G8" s="226"/>
      <c r="H8" s="226"/>
      <c r="I8" s="226"/>
      <c r="J8" s="226"/>
      <c r="K8" s="226"/>
      <c r="L8" s="226"/>
      <c r="M8" s="226"/>
      <c r="N8" s="226"/>
      <c r="O8" s="226"/>
    </row>
    <row r="9" spans="1:15" x14ac:dyDescent="0.2">
      <c r="A9" s="71" t="s">
        <v>172</v>
      </c>
      <c r="B9" s="180" t="s">
        <v>173</v>
      </c>
      <c r="C9" s="653">
        <v>-0.5</v>
      </c>
      <c r="D9" s="653">
        <v>-0.5</v>
      </c>
      <c r="E9" s="654">
        <v>-0.5</v>
      </c>
      <c r="F9" s="655">
        <v>0</v>
      </c>
      <c r="H9" s="232"/>
      <c r="I9" s="232"/>
      <c r="J9" s="232"/>
      <c r="K9" s="232"/>
      <c r="L9" s="232"/>
    </row>
    <row r="10" spans="1:15" x14ac:dyDescent="0.2">
      <c r="A10" s="72" t="s">
        <v>174</v>
      </c>
      <c r="B10" s="208" t="s">
        <v>175</v>
      </c>
      <c r="C10" s="390">
        <v>81423315.001349628</v>
      </c>
      <c r="D10" s="390">
        <v>82737478.565075338</v>
      </c>
      <c r="E10" s="390">
        <v>85339931.836315975</v>
      </c>
      <c r="F10" s="394">
        <v>85720788.623277009</v>
      </c>
      <c r="G10" s="226"/>
      <c r="H10" s="226"/>
      <c r="I10" s="226"/>
      <c r="J10" s="226"/>
      <c r="K10" s="226"/>
      <c r="L10" s="226"/>
      <c r="M10" s="226"/>
      <c r="N10" s="226"/>
    </row>
    <row r="11" spans="1:15" x14ac:dyDescent="0.2">
      <c r="A11" s="72" t="s">
        <v>176</v>
      </c>
      <c r="B11" s="208" t="s">
        <v>177</v>
      </c>
      <c r="C11" s="390">
        <v>-1680637.5363974869</v>
      </c>
      <c r="D11" s="390">
        <v>-1910454.0574269146</v>
      </c>
      <c r="E11" s="390">
        <v>-410484.75002622604</v>
      </c>
      <c r="F11" s="394">
        <v>-639906.30415152013</v>
      </c>
      <c r="H11" s="267"/>
      <c r="I11" s="226"/>
      <c r="J11" s="226"/>
      <c r="K11" s="226"/>
      <c r="L11" s="226"/>
      <c r="M11" s="226"/>
      <c r="N11" s="226"/>
      <c r="O11" s="226"/>
    </row>
    <row r="12" spans="1:15" x14ac:dyDescent="0.2">
      <c r="A12" s="72" t="s">
        <v>178</v>
      </c>
      <c r="B12" s="208" t="s">
        <v>325</v>
      </c>
      <c r="C12" s="389">
        <v>-1768.5640757456092</v>
      </c>
      <c r="D12" s="389">
        <v>-2128.0459087194276</v>
      </c>
      <c r="E12" s="389">
        <v>-475.90360197583982</v>
      </c>
      <c r="F12" s="395">
        <v>-768.25478372965676</v>
      </c>
      <c r="H12" s="267"/>
      <c r="I12" s="249"/>
      <c r="J12" s="249"/>
      <c r="K12" s="249"/>
      <c r="L12" s="249"/>
    </row>
    <row r="13" spans="1:15" x14ac:dyDescent="0.2">
      <c r="A13" s="72" t="s">
        <v>179</v>
      </c>
      <c r="B13" s="208" t="s">
        <v>324</v>
      </c>
      <c r="C13" s="656">
        <v>-0.50283312511057676</v>
      </c>
      <c r="D13" s="656">
        <v>-0.5582021125554204</v>
      </c>
      <c r="E13" s="656">
        <v>-0.11812100155308815</v>
      </c>
      <c r="F13" s="657">
        <v>-0.1815558415571307</v>
      </c>
      <c r="H13" s="268"/>
      <c r="I13" s="232"/>
      <c r="J13" s="232"/>
      <c r="K13" s="232"/>
      <c r="L13" s="232"/>
    </row>
    <row r="14" spans="1:15" x14ac:dyDescent="0.2">
      <c r="A14" s="74" t="s">
        <v>180</v>
      </c>
      <c r="B14" s="269" t="s">
        <v>181</v>
      </c>
      <c r="C14" s="658">
        <v>-0.84526782075819895</v>
      </c>
      <c r="D14" s="659">
        <v>-0.31870249318148325</v>
      </c>
      <c r="E14" s="659">
        <v>-0.23359905080042864</v>
      </c>
      <c r="F14" s="658">
        <v>0.15242978143038144</v>
      </c>
      <c r="H14" s="232"/>
      <c r="I14" s="232"/>
      <c r="J14" s="232"/>
      <c r="K14" s="232"/>
      <c r="L14" s="232"/>
    </row>
    <row r="15" spans="1:15" ht="12.75" customHeight="1" x14ac:dyDescent="0.2">
      <c r="A15" s="969" t="s">
        <v>54</v>
      </c>
      <c r="B15" s="969"/>
      <c r="C15" s="18"/>
      <c r="D15" s="18"/>
      <c r="E15" s="18"/>
      <c r="F15" s="18"/>
    </row>
    <row r="16" spans="1:15" x14ac:dyDescent="0.2">
      <c r="A16" s="18"/>
      <c r="B16" s="18"/>
      <c r="C16" s="18"/>
      <c r="D16" s="18"/>
      <c r="E16" s="18"/>
      <c r="F16" s="18"/>
    </row>
    <row r="17" spans="1:13" x14ac:dyDescent="0.2">
      <c r="A17" s="4"/>
      <c r="B17" s="4"/>
      <c r="C17" s="16"/>
      <c r="D17" s="16"/>
      <c r="E17" s="16"/>
      <c r="F17" s="16"/>
      <c r="H17" s="213"/>
      <c r="I17" s="213"/>
      <c r="J17" s="213"/>
      <c r="K17" s="213"/>
      <c r="L17" s="213"/>
      <c r="M17" s="213"/>
    </row>
    <row r="18" spans="1:13" x14ac:dyDescent="0.2">
      <c r="C18" s="226"/>
      <c r="D18" s="226"/>
      <c r="E18" s="226"/>
      <c r="F18" s="226"/>
      <c r="G18" s="249"/>
      <c r="H18" s="249"/>
      <c r="I18" s="249"/>
      <c r="J18" s="249"/>
      <c r="K18" s="249"/>
      <c r="L18" s="249"/>
      <c r="M18" s="213"/>
    </row>
    <row r="19" spans="1:13" x14ac:dyDescent="0.2">
      <c r="C19" s="213"/>
      <c r="D19" s="213"/>
      <c r="E19" s="213"/>
      <c r="F19" s="213"/>
      <c r="G19" s="249"/>
      <c r="H19" s="249"/>
      <c r="I19" s="249"/>
      <c r="J19" s="249"/>
      <c r="K19" s="249"/>
      <c r="L19" s="249"/>
      <c r="M19" s="213"/>
    </row>
    <row r="20" spans="1:13" x14ac:dyDescent="0.2">
      <c r="C20" s="226"/>
      <c r="D20" s="226"/>
      <c r="E20" s="226"/>
      <c r="F20" s="226"/>
      <c r="G20" s="249"/>
      <c r="H20" s="249"/>
      <c r="I20" s="249"/>
      <c r="J20" s="249"/>
      <c r="K20" s="249"/>
      <c r="L20" s="249"/>
      <c r="M20" s="213"/>
    </row>
    <row r="21" spans="1:13" x14ac:dyDescent="0.2">
      <c r="C21" s="226"/>
      <c r="D21" s="226"/>
      <c r="E21" s="226"/>
      <c r="F21" s="226"/>
      <c r="G21" s="249"/>
      <c r="H21" s="249"/>
      <c r="I21" s="249"/>
      <c r="J21" s="249"/>
      <c r="K21" s="249"/>
      <c r="L21" s="249"/>
      <c r="M21" s="213"/>
    </row>
    <row r="22" spans="1:13" x14ac:dyDescent="0.2">
      <c r="C22" s="226"/>
      <c r="D22" s="232"/>
      <c r="E22" s="232"/>
      <c r="F22" s="232"/>
      <c r="G22" s="249"/>
      <c r="H22" s="249"/>
      <c r="I22" s="249"/>
      <c r="J22" s="249"/>
      <c r="K22" s="249"/>
      <c r="L22" s="249"/>
      <c r="M22" s="213"/>
    </row>
    <row r="23" spans="1:13" x14ac:dyDescent="0.2">
      <c r="C23" s="213"/>
      <c r="D23" s="213"/>
      <c r="E23" s="213"/>
      <c r="F23" s="213"/>
      <c r="H23" s="213"/>
      <c r="I23" s="249"/>
      <c r="J23" s="249"/>
      <c r="K23" s="249"/>
      <c r="L23" s="249"/>
      <c r="M23" s="213"/>
    </row>
    <row r="24" spans="1:13" x14ac:dyDescent="0.2">
      <c r="H24" s="213"/>
      <c r="I24" s="249"/>
      <c r="J24" s="249"/>
      <c r="K24" s="249"/>
      <c r="L24" s="249"/>
      <c r="M24" s="213"/>
    </row>
    <row r="25" spans="1:13" x14ac:dyDescent="0.2">
      <c r="H25" s="213"/>
      <c r="I25" s="249"/>
      <c r="J25" s="249"/>
      <c r="K25" s="249"/>
      <c r="L25" s="249"/>
      <c r="M25" s="213"/>
    </row>
    <row r="26" spans="1:13" x14ac:dyDescent="0.2">
      <c r="I26" s="249"/>
      <c r="J26" s="249"/>
      <c r="K26" s="249"/>
      <c r="L26" s="249"/>
    </row>
  </sheetData>
  <mergeCells count="1">
    <mergeCell ref="A15:B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105F2-6A7F-4ACB-BE52-EFB7AF5F2CFC}">
  <sheetPr codeName="Hoja2"/>
  <dimension ref="A1:I25"/>
  <sheetViews>
    <sheetView zoomScaleNormal="100" workbookViewId="0">
      <selection activeCell="C24" sqref="C24"/>
    </sheetView>
  </sheetViews>
  <sheetFormatPr baseColWidth="10" defaultColWidth="11.42578125" defaultRowHeight="12.75" x14ac:dyDescent="0.2"/>
  <cols>
    <col min="1" max="1" width="45.140625" style="18" customWidth="1"/>
    <col min="2" max="2" width="14.42578125" style="18" customWidth="1"/>
    <col min="3" max="3" width="14.5703125" style="18" customWidth="1"/>
    <col min="4" max="4" width="21.28515625" style="18" customWidth="1"/>
    <col min="5" max="5" width="16.5703125" style="18" customWidth="1"/>
    <col min="6" max="6" width="12.85546875" style="18" customWidth="1"/>
    <col min="7" max="16384" width="11.42578125" style="18"/>
  </cols>
  <sheetData>
    <row r="1" spans="1:9" x14ac:dyDescent="0.2">
      <c r="A1" s="968" t="s">
        <v>9</v>
      </c>
      <c r="B1" s="968"/>
      <c r="C1" s="968"/>
      <c r="D1" s="968"/>
      <c r="E1" s="968"/>
    </row>
    <row r="2" spans="1:9" x14ac:dyDescent="0.2">
      <c r="A2" s="968" t="s">
        <v>511</v>
      </c>
      <c r="B2" s="968"/>
      <c r="C2" s="968"/>
      <c r="D2" s="968"/>
      <c r="E2" s="968"/>
    </row>
    <row r="3" spans="1:9" x14ac:dyDescent="0.2">
      <c r="A3" s="969" t="s">
        <v>400</v>
      </c>
      <c r="B3" s="969"/>
      <c r="C3" s="969"/>
      <c r="D3" s="969"/>
      <c r="E3" s="969"/>
    </row>
    <row r="4" spans="1:9" x14ac:dyDescent="0.2">
      <c r="A4" s="182"/>
      <c r="B4" s="182"/>
      <c r="C4" s="182"/>
      <c r="D4" s="182"/>
      <c r="E4" s="182"/>
    </row>
    <row r="5" spans="1:9" ht="13.7" customHeight="1" x14ac:dyDescent="0.2">
      <c r="A5" s="970" t="s">
        <v>10</v>
      </c>
      <c r="B5" s="750" t="s">
        <v>607</v>
      </c>
      <c r="C5" s="960" t="s">
        <v>512</v>
      </c>
      <c r="D5" s="750" t="s">
        <v>451</v>
      </c>
      <c r="E5" s="962" t="s">
        <v>512</v>
      </c>
      <c r="F5" s="963"/>
    </row>
    <row r="6" spans="1:9" x14ac:dyDescent="0.2">
      <c r="A6" s="971"/>
      <c r="B6" s="751" t="s">
        <v>456</v>
      </c>
      <c r="C6" s="961"/>
      <c r="D6" s="751" t="s">
        <v>612</v>
      </c>
      <c r="E6" s="964"/>
      <c r="F6" s="965"/>
    </row>
    <row r="7" spans="1:9" x14ac:dyDescent="0.2">
      <c r="A7" s="181"/>
      <c r="B7" s="19" t="s">
        <v>11</v>
      </c>
      <c r="C7" s="19" t="s">
        <v>12</v>
      </c>
      <c r="D7" s="19" t="s">
        <v>13</v>
      </c>
      <c r="E7" s="966"/>
      <c r="F7" s="967"/>
    </row>
    <row r="8" spans="1:9" x14ac:dyDescent="0.2">
      <c r="A8" s="20"/>
      <c r="B8" s="565" t="s">
        <v>28</v>
      </c>
      <c r="C8" s="565" t="s">
        <v>28</v>
      </c>
      <c r="D8" s="565" t="s">
        <v>28</v>
      </c>
      <c r="E8" s="22" t="s">
        <v>14</v>
      </c>
      <c r="F8" s="333" t="s">
        <v>29</v>
      </c>
    </row>
    <row r="9" spans="1:9" x14ac:dyDescent="0.2">
      <c r="A9" s="25" t="s">
        <v>16</v>
      </c>
      <c r="B9" s="798">
        <v>70123258.352256149</v>
      </c>
      <c r="C9" s="26">
        <v>67265585.691580012</v>
      </c>
      <c r="D9" s="26">
        <v>-2857672.6606761366</v>
      </c>
      <c r="E9" s="34">
        <v>0.97529451091913355</v>
      </c>
      <c r="F9" s="28">
        <v>21.90930904826887</v>
      </c>
      <c r="G9" s="377"/>
      <c r="H9" s="377"/>
      <c r="I9" s="377"/>
    </row>
    <row r="10" spans="1:9" x14ac:dyDescent="0.2">
      <c r="A10" s="32" t="s">
        <v>17</v>
      </c>
      <c r="B10" s="799">
        <v>57133010.915919006</v>
      </c>
      <c r="C10" s="33">
        <v>54669718.825000003</v>
      </c>
      <c r="D10" s="33">
        <v>-2463292.0909190029</v>
      </c>
      <c r="E10" s="34">
        <v>5.7573369905761007</v>
      </c>
      <c r="F10" s="35">
        <v>17.80666522121459</v>
      </c>
      <c r="G10" s="377"/>
      <c r="H10" s="377"/>
      <c r="I10" s="377"/>
    </row>
    <row r="11" spans="1:9" x14ac:dyDescent="0.2">
      <c r="A11" s="36" t="s">
        <v>533</v>
      </c>
      <c r="B11" s="800">
        <v>3008196.9636859307</v>
      </c>
      <c r="C11" s="454">
        <v>3447178.5159999998</v>
      </c>
      <c r="D11" s="454">
        <v>438981.55231406912</v>
      </c>
      <c r="E11" s="455">
        <v>41.500006607138594</v>
      </c>
      <c r="F11" s="456">
        <v>1.1227925643565868</v>
      </c>
      <c r="G11" s="377"/>
      <c r="H11" s="377"/>
      <c r="I11" s="377"/>
    </row>
    <row r="12" spans="1:9" x14ac:dyDescent="0.2">
      <c r="A12" s="36" t="s">
        <v>534</v>
      </c>
      <c r="B12" s="800">
        <v>54124813.952233076</v>
      </c>
      <c r="C12" s="454">
        <v>51222540.309</v>
      </c>
      <c r="D12" s="454">
        <v>-2902273.6432330757</v>
      </c>
      <c r="E12" s="455">
        <v>3.9895782029000681</v>
      </c>
      <c r="F12" s="456">
        <v>16.683872656858004</v>
      </c>
      <c r="G12" s="377"/>
      <c r="H12" s="377"/>
      <c r="I12" s="377"/>
    </row>
    <row r="13" spans="1:9" x14ac:dyDescent="0.2">
      <c r="A13" s="32" t="s">
        <v>18</v>
      </c>
      <c r="B13" s="799">
        <v>1859105.4891542338</v>
      </c>
      <c r="C13" s="33">
        <v>1345084.7721002002</v>
      </c>
      <c r="D13" s="33">
        <v>-514020.71705403365</v>
      </c>
      <c r="E13" s="34">
        <v>9.6477637418851394</v>
      </c>
      <c r="F13" s="35">
        <v>0.43811226298074868</v>
      </c>
      <c r="G13" s="377"/>
      <c r="H13" s="377"/>
      <c r="I13" s="377"/>
    </row>
    <row r="14" spans="1:9" x14ac:dyDescent="0.2">
      <c r="A14" s="32" t="s">
        <v>19</v>
      </c>
      <c r="B14" s="799">
        <v>3829165.3170670224</v>
      </c>
      <c r="C14" s="33">
        <v>3686960.6639999999</v>
      </c>
      <c r="D14" s="33">
        <v>-142204.65306702256</v>
      </c>
      <c r="E14" s="34">
        <v>8.0959086003487215</v>
      </c>
      <c r="F14" s="35">
        <v>1.2008928459608745</v>
      </c>
      <c r="G14" s="377"/>
      <c r="H14" s="377"/>
      <c r="I14" s="377"/>
    </row>
    <row r="15" spans="1:9" x14ac:dyDescent="0.2">
      <c r="A15" s="32" t="s">
        <v>20</v>
      </c>
      <c r="B15" s="799">
        <v>169241.87547576474</v>
      </c>
      <c r="C15" s="33">
        <v>76215.872999999992</v>
      </c>
      <c r="D15" s="33">
        <v>-93026.002475764748</v>
      </c>
      <c r="E15" s="34">
        <v>-18.374035367601817</v>
      </c>
      <c r="F15" s="35">
        <v>2.4824538413996643E-2</v>
      </c>
      <c r="G15" s="377"/>
      <c r="H15" s="377"/>
      <c r="I15" s="377"/>
    </row>
    <row r="16" spans="1:9" x14ac:dyDescent="0.2">
      <c r="A16" s="32" t="s">
        <v>21</v>
      </c>
      <c r="B16" s="799">
        <v>2307554.0780159975</v>
      </c>
      <c r="C16" s="33">
        <v>1944390.7114499998</v>
      </c>
      <c r="D16" s="33">
        <v>-363163.36656599771</v>
      </c>
      <c r="E16" s="34">
        <v>-60.946806993230908</v>
      </c>
      <c r="F16" s="35">
        <v>0.63331429541204343</v>
      </c>
      <c r="G16" s="377"/>
      <c r="H16" s="377"/>
      <c r="I16" s="377"/>
    </row>
    <row r="17" spans="1:9" x14ac:dyDescent="0.2">
      <c r="A17" s="36" t="s">
        <v>424</v>
      </c>
      <c r="B17" s="800">
        <v>710477.10156010755</v>
      </c>
      <c r="C17" s="454">
        <v>630069.80943000002</v>
      </c>
      <c r="D17" s="454">
        <v>-80407.292130107526</v>
      </c>
      <c r="E17" s="768" t="s">
        <v>615</v>
      </c>
      <c r="F17" s="35">
        <v>0.20522224009288173</v>
      </c>
      <c r="G17" s="377"/>
      <c r="H17" s="377"/>
      <c r="I17" s="377"/>
    </row>
    <row r="18" spans="1:9" x14ac:dyDescent="0.2">
      <c r="A18" s="36" t="s">
        <v>425</v>
      </c>
      <c r="B18" s="800">
        <v>1597076.9764558901</v>
      </c>
      <c r="C18" s="454">
        <v>1314320.9020199999</v>
      </c>
      <c r="D18" s="454">
        <v>-282756.07443589019</v>
      </c>
      <c r="E18" s="768" t="s">
        <v>615</v>
      </c>
      <c r="F18" s="35">
        <v>0.42809205531916183</v>
      </c>
      <c r="G18" s="377"/>
      <c r="H18" s="377"/>
      <c r="I18" s="377"/>
    </row>
    <row r="19" spans="1:9" x14ac:dyDescent="0.2">
      <c r="A19" s="32" t="s">
        <v>22</v>
      </c>
      <c r="B19" s="799">
        <v>1498006.3888838026</v>
      </c>
      <c r="C19" s="33">
        <v>1473760.5179600001</v>
      </c>
      <c r="D19" s="33">
        <v>-24245.870923802489</v>
      </c>
      <c r="E19" s="34">
        <v>7.251248900107421</v>
      </c>
      <c r="F19" s="35">
        <v>0.48002368996192718</v>
      </c>
      <c r="G19" s="377"/>
      <c r="H19" s="377"/>
      <c r="I19" s="377"/>
    </row>
    <row r="20" spans="1:9" x14ac:dyDescent="0.2">
      <c r="A20" s="32" t="s">
        <v>23</v>
      </c>
      <c r="B20" s="799">
        <v>3327174.2877403302</v>
      </c>
      <c r="C20" s="33">
        <v>4069454.3280698</v>
      </c>
      <c r="D20" s="33">
        <v>742280.04032946983</v>
      </c>
      <c r="E20" s="34">
        <v>6.0178013165733901</v>
      </c>
      <c r="F20" s="35">
        <v>1.3254761943246869</v>
      </c>
      <c r="G20" s="377"/>
      <c r="H20" s="377"/>
      <c r="I20" s="377"/>
    </row>
    <row r="21" spans="1:9" x14ac:dyDescent="0.2">
      <c r="A21" s="25" t="s">
        <v>24</v>
      </c>
      <c r="B21" s="798">
        <v>12495.532209590807</v>
      </c>
      <c r="C21" s="26">
        <v>17635.509999999998</v>
      </c>
      <c r="D21" s="26">
        <v>5139.9777904091916</v>
      </c>
      <c r="E21" s="27">
        <v>36.364600249518929</v>
      </c>
      <c r="F21" s="28">
        <v>5.7441236085483387E-3</v>
      </c>
      <c r="G21" s="377"/>
      <c r="H21" s="377"/>
      <c r="I21" s="377"/>
    </row>
    <row r="22" spans="1:9" x14ac:dyDescent="0.2">
      <c r="A22" s="32" t="s">
        <v>25</v>
      </c>
      <c r="B22" s="799">
        <v>12495.532209590807</v>
      </c>
      <c r="C22" s="33">
        <v>17635.509999999998</v>
      </c>
      <c r="D22" s="33">
        <v>5139.9777904091916</v>
      </c>
      <c r="E22" s="34">
        <v>36.364600249518929</v>
      </c>
      <c r="F22" s="35">
        <v>5.7441236085483387E-3</v>
      </c>
      <c r="G22" s="377"/>
      <c r="H22" s="377"/>
      <c r="I22" s="377"/>
    </row>
    <row r="23" spans="1:9" x14ac:dyDescent="0.2">
      <c r="A23" s="246" t="s">
        <v>26</v>
      </c>
      <c r="B23" s="801">
        <v>70135753.884465739</v>
      </c>
      <c r="C23" s="38">
        <v>67283221.201580018</v>
      </c>
      <c r="D23" s="38">
        <v>-2852532.6828857213</v>
      </c>
      <c r="E23" s="39">
        <v>0.98216355524129995</v>
      </c>
      <c r="F23" s="40">
        <v>21.915053171877421</v>
      </c>
      <c r="G23" s="377"/>
      <c r="H23" s="377"/>
      <c r="I23" s="377"/>
    </row>
    <row r="24" spans="1:9" x14ac:dyDescent="0.2">
      <c r="A24" s="41" t="s">
        <v>27</v>
      </c>
      <c r="C24" s="42"/>
      <c r="D24" s="29"/>
    </row>
    <row r="25" spans="1:9" x14ac:dyDescent="0.2">
      <c r="B25" s="42"/>
      <c r="C25" s="377"/>
      <c r="D25" s="29"/>
    </row>
  </sheetData>
  <mergeCells count="6">
    <mergeCell ref="C5:C6"/>
    <mergeCell ref="E5:F7"/>
    <mergeCell ref="A1:E1"/>
    <mergeCell ref="A2:E2"/>
    <mergeCell ref="A3:E3"/>
    <mergeCell ref="A5:A6"/>
  </mergeCells>
  <pageMargins left="0.7" right="0.7" top="0.75" bottom="0.75" header="0.3" footer="0.3"/>
  <pageSetup paperSize="9" orientation="portrait" horizontalDpi="90" verticalDpi="9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C7565-E384-1F4C-B289-EED8E9C82F7B}">
  <dimension ref="A1:O26"/>
  <sheetViews>
    <sheetView showGridLines="0" workbookViewId="0">
      <selection activeCell="F22" sqref="F22"/>
    </sheetView>
  </sheetViews>
  <sheetFormatPr baseColWidth="10" defaultColWidth="11.42578125" defaultRowHeight="12.75" x14ac:dyDescent="0.2"/>
  <cols>
    <col min="1" max="1" width="3.42578125" style="199" customWidth="1"/>
    <col min="2" max="2" width="45.7109375" style="199" customWidth="1"/>
    <col min="3" max="16384" width="11.42578125" style="199"/>
  </cols>
  <sheetData>
    <row r="1" spans="1:15" x14ac:dyDescent="0.2">
      <c r="A1" s="180" t="s">
        <v>392</v>
      </c>
      <c r="B1" s="18"/>
      <c r="C1" s="18"/>
      <c r="D1" s="18"/>
      <c r="E1" s="18"/>
      <c r="F1" s="18"/>
    </row>
    <row r="2" spans="1:15" x14ac:dyDescent="0.2">
      <c r="A2" s="180" t="s">
        <v>478</v>
      </c>
      <c r="B2" s="18"/>
      <c r="C2" s="18"/>
      <c r="D2" s="18"/>
      <c r="E2" s="18"/>
      <c r="F2" s="18"/>
    </row>
    <row r="3" spans="1:15" x14ac:dyDescent="0.2">
      <c r="A3" s="208" t="s">
        <v>492</v>
      </c>
      <c r="B3" s="18"/>
      <c r="C3" s="18"/>
      <c r="D3" s="18"/>
      <c r="E3" s="18"/>
      <c r="F3" s="18"/>
    </row>
    <row r="4" spans="1:15" x14ac:dyDescent="0.2">
      <c r="A4" s="180"/>
      <c r="B4" s="18"/>
      <c r="C4" s="18"/>
      <c r="D4" s="18"/>
      <c r="E4" s="18"/>
      <c r="F4" s="18"/>
    </row>
    <row r="5" spans="1:15" x14ac:dyDescent="0.2">
      <c r="A5" s="252"/>
      <c r="B5" s="266"/>
      <c r="C5" s="22">
        <v>2026</v>
      </c>
      <c r="D5" s="22">
        <v>2027</v>
      </c>
      <c r="E5" s="22">
        <v>2028</v>
      </c>
      <c r="F5" s="22">
        <v>2029</v>
      </c>
    </row>
    <row r="6" spans="1:15" x14ac:dyDescent="0.2">
      <c r="A6" s="72" t="s">
        <v>11</v>
      </c>
      <c r="B6" s="208" t="s">
        <v>169</v>
      </c>
      <c r="C6" s="386">
        <v>79714273.412408963</v>
      </c>
      <c r="D6" s="386">
        <v>81983298.787444204</v>
      </c>
      <c r="E6" s="386">
        <v>84560076.696641117</v>
      </c>
      <c r="F6" s="392">
        <v>86310742.731230587</v>
      </c>
      <c r="G6" s="226"/>
      <c r="H6" s="226"/>
      <c r="I6" s="226"/>
      <c r="J6" s="226"/>
      <c r="K6" s="226"/>
      <c r="L6" s="226"/>
      <c r="M6" s="226"/>
      <c r="N6" s="226"/>
      <c r="O6" s="226"/>
    </row>
    <row r="7" spans="1:15" x14ac:dyDescent="0.2">
      <c r="A7" s="72" t="s">
        <v>12</v>
      </c>
      <c r="B7" s="208" t="s">
        <v>170</v>
      </c>
      <c r="C7" s="387">
        <v>83103952.537747115</v>
      </c>
      <c r="D7" s="387">
        <v>84647932.622502252</v>
      </c>
      <c r="E7" s="388">
        <v>85750416.586342201</v>
      </c>
      <c r="F7" s="393">
        <v>86360694.927428529</v>
      </c>
      <c r="G7" s="226"/>
      <c r="H7" s="226"/>
      <c r="I7" s="226"/>
      <c r="J7" s="226"/>
      <c r="K7" s="226"/>
      <c r="L7" s="226"/>
      <c r="M7" s="226"/>
      <c r="N7" s="226"/>
      <c r="O7" s="226"/>
    </row>
    <row r="8" spans="1:15" x14ac:dyDescent="0.2">
      <c r="A8" s="72" t="s">
        <v>82</v>
      </c>
      <c r="B8" s="208" t="s">
        <v>171</v>
      </c>
      <c r="C8" s="387">
        <v>78526781.964927062</v>
      </c>
      <c r="D8" s="387">
        <v>81000671.438322917</v>
      </c>
      <c r="E8" s="388">
        <v>83762937.246735856</v>
      </c>
      <c r="F8" s="393">
        <v>85780206.408068836</v>
      </c>
      <c r="G8" s="226"/>
      <c r="H8" s="226"/>
      <c r="I8" s="226"/>
      <c r="J8" s="226"/>
      <c r="K8" s="226"/>
      <c r="L8" s="226"/>
      <c r="M8" s="226"/>
      <c r="N8" s="226"/>
      <c r="O8" s="226"/>
    </row>
    <row r="9" spans="1:15" x14ac:dyDescent="0.2">
      <c r="A9" s="71" t="s">
        <v>172</v>
      </c>
      <c r="B9" s="180" t="s">
        <v>173</v>
      </c>
      <c r="C9" s="653">
        <v>-0.5</v>
      </c>
      <c r="D9" s="653">
        <v>-0.5</v>
      </c>
      <c r="E9" s="654">
        <v>-0.5</v>
      </c>
      <c r="F9" s="655">
        <v>0</v>
      </c>
      <c r="H9" s="232"/>
      <c r="I9" s="232"/>
      <c r="J9" s="232"/>
      <c r="K9" s="232"/>
      <c r="L9" s="232"/>
    </row>
    <row r="10" spans="1:15" x14ac:dyDescent="0.2">
      <c r="A10" s="72" t="s">
        <v>174</v>
      </c>
      <c r="B10" s="208" t="s">
        <v>175</v>
      </c>
      <c r="C10" s="390">
        <v>80222265.298752025</v>
      </c>
      <c r="D10" s="390">
        <v>82717300.280712828</v>
      </c>
      <c r="E10" s="390">
        <v>85503712.23457852</v>
      </c>
      <c r="F10" s="394">
        <v>85780206.408068836</v>
      </c>
      <c r="G10" s="226"/>
      <c r="H10" s="226"/>
      <c r="I10" s="226"/>
      <c r="J10" s="226"/>
      <c r="K10" s="226"/>
      <c r="L10" s="226"/>
      <c r="M10" s="226"/>
      <c r="N10" s="226"/>
    </row>
    <row r="11" spans="1:15" x14ac:dyDescent="0.2">
      <c r="A11" s="72" t="s">
        <v>176</v>
      </c>
      <c r="B11" s="208" t="s">
        <v>177</v>
      </c>
      <c r="C11" s="390">
        <v>-2881687.2389950901</v>
      </c>
      <c r="D11" s="390">
        <v>-1930632.3417894244</v>
      </c>
      <c r="E11" s="390">
        <v>-246704.35176368058</v>
      </c>
      <c r="F11" s="394">
        <v>-580488.51935969293</v>
      </c>
      <c r="H11" s="267"/>
      <c r="I11" s="226"/>
      <c r="J11" s="226"/>
      <c r="K11" s="226"/>
      <c r="L11" s="226"/>
      <c r="M11" s="226"/>
      <c r="N11" s="226"/>
      <c r="O11" s="226"/>
    </row>
    <row r="12" spans="1:15" x14ac:dyDescent="0.2">
      <c r="A12" s="72" t="s">
        <v>178</v>
      </c>
      <c r="B12" s="208" t="s">
        <v>325</v>
      </c>
      <c r="C12" s="389">
        <v>-3078.3026731913769</v>
      </c>
      <c r="D12" s="389">
        <v>-2161.2723764509155</v>
      </c>
      <c r="E12" s="389">
        <v>-286.33801738908926</v>
      </c>
      <c r="F12" s="395">
        <v>-694.67723397052396</v>
      </c>
      <c r="H12" s="267"/>
      <c r="I12" s="249"/>
      <c r="J12" s="249"/>
      <c r="K12" s="249"/>
      <c r="L12" s="249"/>
    </row>
    <row r="13" spans="1:15" x14ac:dyDescent="0.2">
      <c r="A13" s="72" t="s">
        <v>179</v>
      </c>
      <c r="B13" s="208" t="s">
        <v>324</v>
      </c>
      <c r="C13" s="656">
        <v>-0.8498129062979568</v>
      </c>
      <c r="D13" s="656">
        <v>-0.56233248973656413</v>
      </c>
      <c r="E13" s="656">
        <v>-7.086049417260451E-2</v>
      </c>
      <c r="F13" s="657">
        <v>-0.16429886793629286</v>
      </c>
      <c r="H13" s="268"/>
      <c r="I13" s="232"/>
      <c r="J13" s="232"/>
      <c r="K13" s="232"/>
      <c r="L13" s="232"/>
    </row>
    <row r="14" spans="1:15" x14ac:dyDescent="0.2">
      <c r="A14" s="74" t="s">
        <v>180</v>
      </c>
      <c r="B14" s="269" t="s">
        <v>181</v>
      </c>
      <c r="C14" s="658">
        <v>-0.14980739598219373</v>
      </c>
      <c r="D14" s="659">
        <v>-0.21379155328845911</v>
      </c>
      <c r="E14" s="659">
        <v>-0.27103891787497503</v>
      </c>
      <c r="F14" s="658">
        <v>0.15016062228191274</v>
      </c>
      <c r="H14" s="232"/>
      <c r="I14" s="232"/>
      <c r="J14" s="232"/>
      <c r="K14" s="232"/>
      <c r="L14" s="232"/>
    </row>
    <row r="15" spans="1:15" ht="12.75" customHeight="1" x14ac:dyDescent="0.2">
      <c r="A15" s="969" t="s">
        <v>54</v>
      </c>
      <c r="B15" s="969"/>
      <c r="C15" s="18"/>
      <c r="D15" s="18"/>
      <c r="E15" s="18"/>
      <c r="F15" s="18"/>
    </row>
    <row r="16" spans="1:15" x14ac:dyDescent="0.2">
      <c r="A16" s="18"/>
      <c r="B16" s="18"/>
      <c r="C16" s="18"/>
      <c r="D16" s="18"/>
      <c r="E16" s="18"/>
      <c r="F16" s="18"/>
    </row>
    <row r="17" spans="1:13" x14ac:dyDescent="0.2">
      <c r="A17" s="4"/>
      <c r="B17" s="4"/>
      <c r="C17" s="16"/>
      <c r="D17" s="16"/>
      <c r="E17" s="16"/>
      <c r="F17" s="16"/>
      <c r="H17" s="213"/>
      <c r="I17" s="213"/>
      <c r="J17" s="213"/>
      <c r="K17" s="213"/>
      <c r="L17" s="213"/>
      <c r="M17" s="213"/>
    </row>
    <row r="18" spans="1:13" x14ac:dyDescent="0.2">
      <c r="C18" s="226"/>
      <c r="D18" s="226"/>
      <c r="E18" s="226"/>
      <c r="F18" s="226"/>
      <c r="G18" s="249"/>
      <c r="H18" s="249"/>
      <c r="I18" s="249"/>
      <c r="J18" s="249"/>
      <c r="K18" s="249"/>
      <c r="L18" s="249"/>
      <c r="M18" s="213"/>
    </row>
    <row r="19" spans="1:13" x14ac:dyDescent="0.2">
      <c r="C19" s="213"/>
      <c r="D19" s="213"/>
      <c r="E19" s="213"/>
      <c r="F19" s="213"/>
      <c r="G19" s="249"/>
      <c r="H19" s="249"/>
      <c r="I19" s="249"/>
      <c r="J19" s="249"/>
      <c r="K19" s="249"/>
      <c r="L19" s="249"/>
      <c r="M19" s="213"/>
    </row>
    <row r="20" spans="1:13" x14ac:dyDescent="0.2">
      <c r="C20" s="226"/>
      <c r="D20" s="226"/>
      <c r="E20" s="226"/>
      <c r="F20" s="226"/>
      <c r="G20" s="249"/>
      <c r="H20" s="249"/>
      <c r="I20" s="249"/>
      <c r="J20" s="249"/>
      <c r="K20" s="249"/>
      <c r="L20" s="249"/>
      <c r="M20" s="213"/>
    </row>
    <row r="21" spans="1:13" x14ac:dyDescent="0.2">
      <c r="C21" s="226"/>
      <c r="D21" s="226"/>
      <c r="E21" s="226"/>
      <c r="F21" s="226"/>
      <c r="G21" s="249"/>
      <c r="H21" s="249"/>
      <c r="I21" s="249"/>
      <c r="J21" s="249"/>
      <c r="K21" s="249"/>
      <c r="L21" s="249"/>
      <c r="M21" s="213"/>
    </row>
    <row r="22" spans="1:13" x14ac:dyDescent="0.2">
      <c r="C22" s="226"/>
      <c r="D22" s="232"/>
      <c r="E22" s="232"/>
      <c r="F22" s="232"/>
      <c r="G22" s="249"/>
      <c r="H22" s="249"/>
      <c r="I22" s="249"/>
      <c r="J22" s="249"/>
      <c r="K22" s="249"/>
      <c r="L22" s="249"/>
      <c r="M22" s="213"/>
    </row>
    <row r="23" spans="1:13" x14ac:dyDescent="0.2">
      <c r="C23" s="213"/>
      <c r="D23" s="213"/>
      <c r="E23" s="213"/>
      <c r="F23" s="213"/>
      <c r="H23" s="213"/>
      <c r="I23" s="249"/>
      <c r="J23" s="249"/>
      <c r="K23" s="249"/>
      <c r="L23" s="249"/>
      <c r="M23" s="213"/>
    </row>
    <row r="24" spans="1:13" x14ac:dyDescent="0.2">
      <c r="H24" s="213"/>
      <c r="I24" s="249"/>
      <c r="J24" s="249"/>
      <c r="K24" s="249"/>
      <c r="L24" s="249"/>
      <c r="M24" s="213"/>
    </row>
    <row r="25" spans="1:13" x14ac:dyDescent="0.2">
      <c r="H25" s="213"/>
      <c r="I25" s="249"/>
      <c r="J25" s="249"/>
      <c r="K25" s="249"/>
      <c r="L25" s="249"/>
      <c r="M25" s="213"/>
    </row>
    <row r="26" spans="1:13" x14ac:dyDescent="0.2">
      <c r="I26" s="249"/>
      <c r="J26" s="249"/>
      <c r="K26" s="249"/>
      <c r="L26" s="249"/>
    </row>
  </sheetData>
  <mergeCells count="1">
    <mergeCell ref="A15:B1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5F8B-1212-4315-901A-707D6E29532B}">
  <dimension ref="A1:I54"/>
  <sheetViews>
    <sheetView showGridLines="0" workbookViewId="0">
      <selection activeCell="A3" sqref="A3"/>
    </sheetView>
  </sheetViews>
  <sheetFormatPr baseColWidth="10" defaultColWidth="11.42578125" defaultRowHeight="12.75" x14ac:dyDescent="0.2"/>
  <cols>
    <col min="1" max="1" width="28" style="199" customWidth="1"/>
    <col min="2" max="16384" width="11.42578125" style="199"/>
  </cols>
  <sheetData>
    <row r="1" spans="1:9" x14ac:dyDescent="0.2">
      <c r="A1" s="131" t="s">
        <v>393</v>
      </c>
    </row>
    <row r="2" spans="1:9" x14ac:dyDescent="0.2">
      <c r="A2" s="131" t="s">
        <v>479</v>
      </c>
    </row>
    <row r="3" spans="1:9" x14ac:dyDescent="0.2">
      <c r="A3" s="199" t="s">
        <v>1116</v>
      </c>
    </row>
    <row r="5" spans="1:9" x14ac:dyDescent="0.2">
      <c r="A5" s="441"/>
      <c r="B5" s="1058">
        <v>2026</v>
      </c>
      <c r="C5" s="1059"/>
      <c r="D5" s="1060">
        <v>2027</v>
      </c>
      <c r="E5" s="1060"/>
      <c r="F5" s="1058">
        <v>2028</v>
      </c>
      <c r="G5" s="1059"/>
      <c r="H5" s="1060">
        <v>2029</v>
      </c>
      <c r="I5" s="1059"/>
    </row>
    <row r="6" spans="1:9" x14ac:dyDescent="0.2">
      <c r="A6" s="442"/>
      <c r="B6" s="448" t="s">
        <v>90</v>
      </c>
      <c r="C6" s="443" t="s">
        <v>29</v>
      </c>
      <c r="D6" s="438" t="s">
        <v>90</v>
      </c>
      <c r="E6" s="443" t="s">
        <v>29</v>
      </c>
      <c r="F6" s="448" t="s">
        <v>90</v>
      </c>
      <c r="G6" s="443" t="s">
        <v>29</v>
      </c>
      <c r="H6" s="438" t="s">
        <v>90</v>
      </c>
      <c r="I6" s="443" t="s">
        <v>29</v>
      </c>
    </row>
    <row r="7" spans="1:9" x14ac:dyDescent="0.2">
      <c r="A7" s="578" t="s">
        <v>381</v>
      </c>
      <c r="B7" s="579"/>
      <c r="C7" s="580"/>
      <c r="D7" s="581"/>
      <c r="E7" s="581"/>
      <c r="F7" s="579"/>
      <c r="G7" s="580"/>
      <c r="H7" s="581"/>
      <c r="I7" s="580"/>
    </row>
    <row r="8" spans="1:9" x14ac:dyDescent="0.2">
      <c r="A8" s="445" t="s">
        <v>366</v>
      </c>
      <c r="B8" s="388">
        <v>15479.973014632138</v>
      </c>
      <c r="C8" s="497">
        <v>4.250766825443848</v>
      </c>
      <c r="D8" s="439">
        <v>15938.215091794391</v>
      </c>
      <c r="E8" s="500">
        <v>4.1522772357876656</v>
      </c>
      <c r="F8" s="388">
        <v>16456.190232437093</v>
      </c>
      <c r="G8" s="497">
        <v>4.0791143398870657</v>
      </c>
      <c r="H8" s="439">
        <v>17006.122002771837</v>
      </c>
      <c r="I8" s="497">
        <v>4.0139784549490969</v>
      </c>
    </row>
    <row r="9" spans="1:9" x14ac:dyDescent="0.2">
      <c r="A9" s="445" t="s">
        <v>315</v>
      </c>
      <c r="B9" s="388">
        <v>153520.10225314565</v>
      </c>
      <c r="C9" s="497">
        <v>42.156285226051907</v>
      </c>
      <c r="D9" s="439">
        <v>161541.67660946274</v>
      </c>
      <c r="E9" s="500">
        <v>42.085379231817569</v>
      </c>
      <c r="F9" s="388">
        <v>169379.66295799252</v>
      </c>
      <c r="G9" s="497">
        <v>41.985356409851327</v>
      </c>
      <c r="H9" s="439">
        <v>172035.19721018834</v>
      </c>
      <c r="I9" s="497">
        <v>40.60570510914026</v>
      </c>
    </row>
    <row r="10" spans="1:9" x14ac:dyDescent="0.2">
      <c r="A10" s="446" t="s">
        <v>314</v>
      </c>
      <c r="B10" s="449">
        <v>-138040.12923851353</v>
      </c>
      <c r="C10" s="498">
        <v>-37.905518400608059</v>
      </c>
      <c r="D10" s="447">
        <v>-145603.46151766836</v>
      </c>
      <c r="E10" s="501">
        <v>-37.933101996029905</v>
      </c>
      <c r="F10" s="449">
        <v>-152923.47272555542</v>
      </c>
      <c r="G10" s="498">
        <v>-37.906242069964264</v>
      </c>
      <c r="H10" s="447">
        <v>-155029.07520741649</v>
      </c>
      <c r="I10" s="498">
        <v>-36.591726654191163</v>
      </c>
    </row>
    <row r="11" spans="1:9" x14ac:dyDescent="0.2">
      <c r="A11" s="578" t="s">
        <v>385</v>
      </c>
      <c r="B11" s="579"/>
      <c r="C11" s="582"/>
      <c r="D11" s="581"/>
      <c r="E11" s="583"/>
      <c r="F11" s="579"/>
      <c r="G11" s="582"/>
      <c r="H11" s="581"/>
      <c r="I11" s="582"/>
    </row>
    <row r="12" spans="1:9" x14ac:dyDescent="0.2">
      <c r="A12" s="445" t="s">
        <v>366</v>
      </c>
      <c r="B12" s="388">
        <v>15476.303111826475</v>
      </c>
      <c r="C12" s="497">
        <v>4.3140379684644801</v>
      </c>
      <c r="D12" s="439">
        <v>15936.688367511684</v>
      </c>
      <c r="E12" s="500">
        <v>4.1623815399144437</v>
      </c>
      <c r="F12" s="388">
        <v>16455.914736540843</v>
      </c>
      <c r="G12" s="497">
        <v>4.0751672780292241</v>
      </c>
      <c r="H12" s="439">
        <v>17005.999569025906</v>
      </c>
      <c r="I12" s="497">
        <v>4.0104537707175698</v>
      </c>
    </row>
    <row r="13" spans="1:9" x14ac:dyDescent="0.2">
      <c r="A13" s="445" t="s">
        <v>315</v>
      </c>
      <c r="B13" s="388">
        <v>152877.25883503212</v>
      </c>
      <c r="C13" s="497">
        <v>42.271126797436629</v>
      </c>
      <c r="D13" s="439">
        <v>161618.29528280295</v>
      </c>
      <c r="E13" s="500">
        <v>42.197480973023168</v>
      </c>
      <c r="F13" s="388">
        <v>170306.81987967354</v>
      </c>
      <c r="G13" s="497">
        <v>42.183419556154995</v>
      </c>
      <c r="H13" s="439">
        <v>173450.89577304639</v>
      </c>
      <c r="I13" s="497">
        <v>40.911250461092294</v>
      </c>
    </row>
    <row r="14" spans="1:9" x14ac:dyDescent="0.2">
      <c r="A14" s="444" t="s">
        <v>314</v>
      </c>
      <c r="B14" s="450">
        <v>-137400.95572320564</v>
      </c>
      <c r="C14" s="499">
        <v>-37.957088828972147</v>
      </c>
      <c r="D14" s="440">
        <v>-145681.60691529128</v>
      </c>
      <c r="E14" s="502">
        <v>-38.035099433108726</v>
      </c>
      <c r="F14" s="450">
        <v>-153850.9051431327</v>
      </c>
      <c r="G14" s="499">
        <v>-38.108252278125768</v>
      </c>
      <c r="H14" s="440">
        <v>-156444.89620402048</v>
      </c>
      <c r="I14" s="499">
        <v>-36.900796690374726</v>
      </c>
    </row>
    <row r="15" spans="1:9" x14ac:dyDescent="0.2">
      <c r="A15" s="578" t="s">
        <v>386</v>
      </c>
      <c r="B15" s="579"/>
      <c r="C15" s="582"/>
      <c r="D15" s="581"/>
      <c r="E15" s="583"/>
      <c r="F15" s="579"/>
      <c r="G15" s="582"/>
      <c r="H15" s="581"/>
      <c r="I15" s="582"/>
    </row>
    <row r="16" spans="1:9" x14ac:dyDescent="0.2">
      <c r="A16" s="445" t="s">
        <v>366</v>
      </c>
      <c r="B16" s="388">
        <v>15484.215188490283</v>
      </c>
      <c r="C16" s="497">
        <v>4.2029145071808482</v>
      </c>
      <c r="D16" s="439">
        <v>15938.431968007513</v>
      </c>
      <c r="E16" s="500">
        <v>4.1329090927503902</v>
      </c>
      <c r="F16" s="388">
        <v>16456.086123384313</v>
      </c>
      <c r="G16" s="497">
        <v>4.0673676000640864</v>
      </c>
      <c r="H16" s="439">
        <v>17005.7634786868</v>
      </c>
      <c r="I16" s="497">
        <v>4.0135580368596644</v>
      </c>
    </row>
    <row r="17" spans="1:9" x14ac:dyDescent="0.2">
      <c r="A17" s="445" t="s">
        <v>315</v>
      </c>
      <c r="B17" s="388">
        <v>154823.03173103233</v>
      </c>
      <c r="C17" s="497">
        <v>42.023955246486125</v>
      </c>
      <c r="D17" s="439">
        <v>161975.3849102972</v>
      </c>
      <c r="E17" s="500">
        <v>42.000966120207245</v>
      </c>
      <c r="F17" s="388">
        <v>169477.71975993615</v>
      </c>
      <c r="G17" s="497">
        <v>41.888951061380325</v>
      </c>
      <c r="H17" s="439">
        <v>171401.39326218635</v>
      </c>
      <c r="I17" s="497">
        <v>40.452723002914205</v>
      </c>
    </row>
    <row r="18" spans="1:9" x14ac:dyDescent="0.2">
      <c r="A18" s="446" t="s">
        <v>314</v>
      </c>
      <c r="B18" s="449">
        <v>-139338.81654254204</v>
      </c>
      <c r="C18" s="498">
        <v>-37.821040739305275</v>
      </c>
      <c r="D18" s="447">
        <v>-146036.9529422897</v>
      </c>
      <c r="E18" s="501">
        <v>-37.868057027456857</v>
      </c>
      <c r="F18" s="449">
        <v>-153021.63363655185</v>
      </c>
      <c r="G18" s="498">
        <v>-37.821583461316237</v>
      </c>
      <c r="H18" s="447">
        <v>-154395.62978349955</v>
      </c>
      <c r="I18" s="498">
        <v>-36.439164966054541</v>
      </c>
    </row>
    <row r="19" spans="1:9" x14ac:dyDescent="0.2">
      <c r="A19" s="1010" t="s">
        <v>562</v>
      </c>
      <c r="B19" s="1010"/>
      <c r="C19" s="1010"/>
      <c r="D19" s="1010"/>
      <c r="E19" s="1010"/>
      <c r="F19" s="1010"/>
      <c r="G19" s="1010"/>
      <c r="H19" s="1010"/>
      <c r="I19" s="1010"/>
    </row>
    <row r="20" spans="1:9" x14ac:dyDescent="0.2">
      <c r="A20" s="977"/>
      <c r="B20" s="977"/>
      <c r="C20" s="977"/>
      <c r="D20" s="977"/>
      <c r="E20" s="977"/>
      <c r="F20" s="977"/>
      <c r="G20" s="977"/>
      <c r="H20" s="977"/>
      <c r="I20" s="977"/>
    </row>
    <row r="21" spans="1:9" x14ac:dyDescent="0.2">
      <c r="A21" s="1057" t="s">
        <v>54</v>
      </c>
      <c r="B21" s="1057"/>
      <c r="C21" s="1057"/>
      <c r="D21" s="1057"/>
      <c r="E21" s="1057"/>
      <c r="F21" s="1057"/>
      <c r="G21" s="1057"/>
      <c r="H21" s="1057"/>
      <c r="I21" s="1057"/>
    </row>
    <row r="52" spans="2:2" x14ac:dyDescent="0.2">
      <c r="B52" s="213"/>
    </row>
    <row r="53" spans="2:2" x14ac:dyDescent="0.2">
      <c r="B53" s="213"/>
    </row>
    <row r="54" spans="2:2" x14ac:dyDescent="0.2">
      <c r="B54" s="213"/>
    </row>
  </sheetData>
  <mergeCells count="6">
    <mergeCell ref="A21:I21"/>
    <mergeCell ref="B5:C5"/>
    <mergeCell ref="D5:E5"/>
    <mergeCell ref="F5:G5"/>
    <mergeCell ref="H5:I5"/>
    <mergeCell ref="A19:I20"/>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4D458-3BAA-4AFC-BEFF-A4ACE7351137}">
  <sheetPr codeName="Hoja15"/>
  <dimension ref="A1:C13"/>
  <sheetViews>
    <sheetView workbookViewId="0">
      <selection activeCell="C31" sqref="C31"/>
    </sheetView>
  </sheetViews>
  <sheetFormatPr baseColWidth="10" defaultColWidth="11.42578125" defaultRowHeight="12.75" x14ac:dyDescent="0.2"/>
  <cols>
    <col min="1" max="1" width="50.28515625" style="4" bestFit="1" customWidth="1"/>
    <col min="2" max="2" width="11.42578125" style="4"/>
    <col min="3" max="3" width="88.28515625" style="4" customWidth="1"/>
    <col min="4" max="16384" width="11.42578125" style="4"/>
  </cols>
  <sheetData>
    <row r="1" spans="1:3" x14ac:dyDescent="0.2">
      <c r="A1" s="1" t="s">
        <v>185</v>
      </c>
    </row>
    <row r="2" spans="1:3" x14ac:dyDescent="0.2">
      <c r="A2" s="1" t="s">
        <v>404</v>
      </c>
    </row>
    <row r="4" spans="1:3" x14ac:dyDescent="0.2">
      <c r="A4" s="99" t="s">
        <v>186</v>
      </c>
      <c r="B4" s="99" t="s">
        <v>187</v>
      </c>
      <c r="C4" s="9" t="s">
        <v>188</v>
      </c>
    </row>
    <row r="5" spans="1:3" x14ac:dyDescent="0.2">
      <c r="A5" s="100" t="s">
        <v>520</v>
      </c>
      <c r="B5" s="603">
        <v>4.3999999999999595E-3</v>
      </c>
      <c r="C5" s="186" t="s">
        <v>418</v>
      </c>
    </row>
    <row r="6" spans="1:3" x14ac:dyDescent="0.2">
      <c r="A6" s="101" t="s">
        <v>432</v>
      </c>
      <c r="B6" s="603">
        <v>4.9999999999994493E-4</v>
      </c>
      <c r="C6" s="186" t="s">
        <v>418</v>
      </c>
    </row>
    <row r="7" spans="1:3" x14ac:dyDescent="0.2">
      <c r="A7" s="101" t="s">
        <v>405</v>
      </c>
      <c r="B7" s="1069">
        <v>386</v>
      </c>
      <c r="C7" s="1063" t="s">
        <v>419</v>
      </c>
    </row>
    <row r="8" spans="1:3" x14ac:dyDescent="0.2">
      <c r="A8" s="7" t="s">
        <v>189</v>
      </c>
      <c r="B8" s="1070"/>
      <c r="C8" s="1064"/>
    </row>
    <row r="9" spans="1:3" x14ac:dyDescent="0.2">
      <c r="A9" s="101" t="s">
        <v>369</v>
      </c>
      <c r="B9" s="1061">
        <v>374</v>
      </c>
      <c r="C9" s="1063" t="s">
        <v>433</v>
      </c>
    </row>
    <row r="10" spans="1:3" x14ac:dyDescent="0.2">
      <c r="A10" s="102" t="s">
        <v>189</v>
      </c>
      <c r="B10" s="1062"/>
      <c r="C10" s="1064"/>
    </row>
    <row r="11" spans="1:3" x14ac:dyDescent="0.2">
      <c r="A11" s="417" t="s">
        <v>439</v>
      </c>
      <c r="B11" s="1065">
        <v>3.992273438220114E-3</v>
      </c>
      <c r="C11" s="1067" t="s">
        <v>440</v>
      </c>
    </row>
    <row r="12" spans="1:3" x14ac:dyDescent="0.2">
      <c r="A12" s="604" t="s">
        <v>15</v>
      </c>
      <c r="B12" s="1066"/>
      <c r="C12" s="1068"/>
    </row>
    <row r="13" spans="1:3" x14ac:dyDescent="0.2">
      <c r="A13" s="103" t="s">
        <v>190</v>
      </c>
    </row>
  </sheetData>
  <mergeCells count="6">
    <mergeCell ref="B9:B10"/>
    <mergeCell ref="C9:C10"/>
    <mergeCell ref="B11:B12"/>
    <mergeCell ref="C11:C12"/>
    <mergeCell ref="B7:B8"/>
    <mergeCell ref="C7:C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BB2BF-A2B1-467A-9D5E-432183938D93}">
  <sheetPr codeName="Hoja16"/>
  <dimension ref="A1:D47"/>
  <sheetViews>
    <sheetView zoomScaleNormal="100" workbookViewId="0">
      <selection activeCell="D16" sqref="D16"/>
    </sheetView>
  </sheetViews>
  <sheetFormatPr baseColWidth="10" defaultColWidth="11.42578125" defaultRowHeight="15" customHeight="1" x14ac:dyDescent="0.2"/>
  <cols>
    <col min="1" max="1" width="86.7109375" style="4" customWidth="1"/>
    <col min="2" max="2" width="29.140625" style="4" customWidth="1"/>
    <col min="3" max="16384" width="11.42578125" style="4"/>
  </cols>
  <sheetData>
    <row r="1" spans="1:3" ht="12.75" x14ac:dyDescent="0.2">
      <c r="A1" s="1" t="s">
        <v>191</v>
      </c>
    </row>
    <row r="2" spans="1:3" ht="12.75" x14ac:dyDescent="0.2">
      <c r="A2" s="1" t="s">
        <v>406</v>
      </c>
    </row>
    <row r="4" spans="1:3" ht="12.75" x14ac:dyDescent="0.2">
      <c r="A4" s="9" t="s">
        <v>186</v>
      </c>
      <c r="B4" s="187" t="s">
        <v>192</v>
      </c>
      <c r="C4" s="187" t="s">
        <v>187</v>
      </c>
    </row>
    <row r="5" spans="1:3" ht="12.75" x14ac:dyDescent="0.2">
      <c r="A5" s="1073" t="s">
        <v>434</v>
      </c>
      <c r="B5" s="584" t="s">
        <v>408</v>
      </c>
      <c r="C5" s="585">
        <v>195208.37844395998</v>
      </c>
    </row>
    <row r="6" spans="1:3" ht="12.75" x14ac:dyDescent="0.2">
      <c r="A6" s="1004"/>
      <c r="B6" s="586" t="s">
        <v>371</v>
      </c>
      <c r="C6" s="587">
        <v>191532.25351392489</v>
      </c>
    </row>
    <row r="7" spans="1:3" ht="12.75" x14ac:dyDescent="0.2">
      <c r="A7" s="1073" t="s">
        <v>435</v>
      </c>
      <c r="B7" s="584" t="s">
        <v>408</v>
      </c>
      <c r="C7" s="588">
        <v>196066.27606177953</v>
      </c>
    </row>
    <row r="8" spans="1:3" ht="13.15" customHeight="1" x14ac:dyDescent="0.2">
      <c r="A8" s="1004"/>
      <c r="B8" s="589" t="s">
        <v>371</v>
      </c>
      <c r="C8" s="587">
        <v>191632.2946288547</v>
      </c>
    </row>
    <row r="9" spans="1:3" ht="12.75" x14ac:dyDescent="0.2">
      <c r="A9" s="670" t="s">
        <v>436</v>
      </c>
      <c r="B9" s="590" t="s">
        <v>407</v>
      </c>
      <c r="C9" s="629">
        <v>3.9258333333332951E-2</v>
      </c>
    </row>
    <row r="10" spans="1:3" ht="12.75" x14ac:dyDescent="0.2">
      <c r="A10" s="1063" t="s">
        <v>193</v>
      </c>
      <c r="B10" s="706" t="s">
        <v>407</v>
      </c>
      <c r="C10" s="630">
        <v>943.58241935483863</v>
      </c>
    </row>
    <row r="11" spans="1:3" ht="13.9" customHeight="1" x14ac:dyDescent="0.2">
      <c r="A11" s="1071"/>
      <c r="B11" s="708" t="s">
        <v>420</v>
      </c>
      <c r="C11" s="453">
        <v>872.01402406983755</v>
      </c>
    </row>
    <row r="12" spans="1:3" ht="12.75" x14ac:dyDescent="0.2">
      <c r="A12" s="707"/>
      <c r="B12" s="709" t="s">
        <v>563</v>
      </c>
      <c r="C12" s="598">
        <v>945.50238095238103</v>
      </c>
    </row>
    <row r="13" spans="1:3" ht="12.75" x14ac:dyDescent="0.2">
      <c r="A13" s="707"/>
      <c r="B13" s="710" t="s">
        <v>564</v>
      </c>
      <c r="C13" s="598">
        <v>935.3870967741932</v>
      </c>
    </row>
    <row r="14" spans="1:3" ht="12.75" x14ac:dyDescent="0.2">
      <c r="A14" s="707"/>
      <c r="B14" s="710" t="s">
        <v>565</v>
      </c>
      <c r="C14" s="598">
        <v>931.57377049180343</v>
      </c>
    </row>
    <row r="15" spans="1:3" ht="12.75" x14ac:dyDescent="0.2">
      <c r="A15" s="707"/>
      <c r="B15" s="711" t="s">
        <v>566</v>
      </c>
      <c r="C15" s="598">
        <v>961.64177419354849</v>
      </c>
    </row>
    <row r="16" spans="1:3" ht="12.75" x14ac:dyDescent="0.2">
      <c r="A16" s="1063" t="s">
        <v>194</v>
      </c>
      <c r="B16" s="706" t="s">
        <v>407</v>
      </c>
      <c r="C16" s="630">
        <v>414.89141437200112</v>
      </c>
    </row>
    <row r="17" spans="1:4" ht="12.75" x14ac:dyDescent="0.2">
      <c r="A17" s="1071"/>
      <c r="B17" s="712" t="s">
        <v>370</v>
      </c>
      <c r="C17" s="598">
        <v>384.54532918132156</v>
      </c>
    </row>
    <row r="18" spans="1:4" ht="12.75" x14ac:dyDescent="0.2">
      <c r="A18" s="713"/>
      <c r="B18" s="709" t="s">
        <v>563</v>
      </c>
      <c r="C18" s="630">
        <v>382.7546687050471</v>
      </c>
    </row>
    <row r="19" spans="1:4" ht="12.75" x14ac:dyDescent="0.2">
      <c r="A19" s="713"/>
      <c r="B19" s="710" t="s">
        <v>564</v>
      </c>
      <c r="C19" s="598">
        <v>442.37961996755291</v>
      </c>
      <c r="D19" s="58"/>
    </row>
    <row r="20" spans="1:4" ht="12.75" x14ac:dyDescent="0.2">
      <c r="A20" s="713"/>
      <c r="B20" s="710" t="s">
        <v>565</v>
      </c>
      <c r="C20" s="598">
        <v>417.7478740985577</v>
      </c>
    </row>
    <row r="21" spans="1:4" ht="12.75" x14ac:dyDescent="0.2">
      <c r="A21" s="713"/>
      <c r="B21" s="711" t="s">
        <v>566</v>
      </c>
      <c r="C21" s="453">
        <v>416.99573230743408</v>
      </c>
    </row>
    <row r="22" spans="1:4" ht="15" customHeight="1" x14ac:dyDescent="0.2">
      <c r="A22" s="709" t="s">
        <v>567</v>
      </c>
      <c r="B22" s="714" t="s">
        <v>563</v>
      </c>
      <c r="C22" s="598">
        <v>384.23788804176723</v>
      </c>
    </row>
    <row r="23" spans="1:4" ht="15" customHeight="1" x14ac:dyDescent="0.2">
      <c r="A23" s="707"/>
      <c r="B23" s="715" t="s">
        <v>564</v>
      </c>
      <c r="C23" s="598">
        <v>461.48515800851555</v>
      </c>
    </row>
    <row r="24" spans="1:4" ht="15" customHeight="1" x14ac:dyDescent="0.2">
      <c r="A24" s="707"/>
      <c r="B24" s="715" t="s">
        <v>565</v>
      </c>
      <c r="C24" s="598">
        <v>423.43369327156978</v>
      </c>
    </row>
    <row r="25" spans="1:4" ht="15" customHeight="1" x14ac:dyDescent="0.2">
      <c r="A25" s="671"/>
      <c r="B25" s="715" t="s">
        <v>566</v>
      </c>
      <c r="C25" s="598">
        <v>377.78116668276533</v>
      </c>
    </row>
    <row r="26" spans="1:4" ht="15" customHeight="1" x14ac:dyDescent="0.2">
      <c r="A26" s="670" t="s">
        <v>195</v>
      </c>
      <c r="B26" s="706" t="s">
        <v>408</v>
      </c>
      <c r="C26" s="572">
        <v>1284.1053770000001</v>
      </c>
    </row>
    <row r="27" spans="1:4" ht="15" customHeight="1" x14ac:dyDescent="0.2">
      <c r="A27" s="713"/>
      <c r="B27" s="709" t="s">
        <v>563</v>
      </c>
      <c r="C27" s="716">
        <v>291.82045138899997</v>
      </c>
    </row>
    <row r="28" spans="1:4" ht="15" customHeight="1" x14ac:dyDescent="0.2">
      <c r="A28" s="713"/>
      <c r="B28" s="710" t="s">
        <v>564</v>
      </c>
      <c r="C28" s="683">
        <v>291.57903499999998</v>
      </c>
    </row>
    <row r="29" spans="1:4" ht="15" customHeight="1" x14ac:dyDescent="0.2">
      <c r="A29" s="713"/>
      <c r="B29" s="710" t="s">
        <v>565</v>
      </c>
      <c r="C29" s="683">
        <v>318.30767599999996</v>
      </c>
    </row>
    <row r="30" spans="1:4" ht="15" customHeight="1" x14ac:dyDescent="0.2">
      <c r="A30" s="713"/>
      <c r="B30" s="711" t="s">
        <v>566</v>
      </c>
      <c r="C30" s="619">
        <v>382.398212</v>
      </c>
    </row>
    <row r="31" spans="1:4" ht="15" customHeight="1" x14ac:dyDescent="0.2">
      <c r="A31" s="1063" t="s">
        <v>196</v>
      </c>
      <c r="B31" s="712" t="s">
        <v>408</v>
      </c>
      <c r="C31" s="223">
        <v>2996.2</v>
      </c>
    </row>
    <row r="32" spans="1:4" ht="15" customHeight="1" x14ac:dyDescent="0.2">
      <c r="A32" s="1071"/>
      <c r="B32" s="708" t="s">
        <v>371</v>
      </c>
      <c r="C32" s="223">
        <v>2735.5780222713947</v>
      </c>
    </row>
    <row r="33" spans="1:3" ht="15" customHeight="1" x14ac:dyDescent="0.2">
      <c r="A33" s="707"/>
      <c r="B33" s="714" t="s">
        <v>563</v>
      </c>
      <c r="C33" s="716">
        <v>719.7690052986145</v>
      </c>
    </row>
    <row r="34" spans="1:3" ht="15" customHeight="1" x14ac:dyDescent="0.2">
      <c r="A34" s="707"/>
      <c r="B34" s="715" t="s">
        <v>564</v>
      </c>
      <c r="C34" s="683">
        <v>739.73678731918335</v>
      </c>
    </row>
    <row r="35" spans="1:3" ht="15" customHeight="1" x14ac:dyDescent="0.2">
      <c r="A35" s="707"/>
      <c r="B35" s="715" t="s">
        <v>565</v>
      </c>
      <c r="C35" s="683">
        <v>758.68005704879761</v>
      </c>
    </row>
    <row r="36" spans="1:3" ht="15" customHeight="1" x14ac:dyDescent="0.2">
      <c r="A36" s="671"/>
      <c r="B36" s="717" t="s">
        <v>566</v>
      </c>
      <c r="C36" s="619">
        <v>778.01415033340459</v>
      </c>
    </row>
    <row r="37" spans="1:3" ht="15" customHeight="1" x14ac:dyDescent="0.2">
      <c r="A37" s="718" t="s">
        <v>568</v>
      </c>
      <c r="B37" s="592" t="s">
        <v>370</v>
      </c>
      <c r="C37" s="719">
        <v>5.244999999999999E-2</v>
      </c>
    </row>
    <row r="38" spans="1:3" ht="15" customHeight="1" x14ac:dyDescent="0.2">
      <c r="A38" s="605" t="s">
        <v>569</v>
      </c>
      <c r="B38" s="592" t="s">
        <v>370</v>
      </c>
      <c r="C38" s="593">
        <v>0.05</v>
      </c>
    </row>
    <row r="39" spans="1:3" ht="15" customHeight="1" x14ac:dyDescent="0.2">
      <c r="A39" s="186" t="s">
        <v>570</v>
      </c>
      <c r="B39" s="592" t="s">
        <v>370</v>
      </c>
      <c r="C39" s="593">
        <v>0.25583850000000002</v>
      </c>
    </row>
    <row r="40" spans="1:3" ht="15" customHeight="1" x14ac:dyDescent="0.2">
      <c r="A40" s="186" t="s">
        <v>571</v>
      </c>
      <c r="B40" s="592" t="s">
        <v>370</v>
      </c>
      <c r="C40" s="593">
        <v>0.25650000000000001</v>
      </c>
    </row>
    <row r="41" spans="1:3" ht="15" customHeight="1" x14ac:dyDescent="0.2">
      <c r="A41" s="186" t="s">
        <v>437</v>
      </c>
      <c r="B41" s="592" t="s">
        <v>407</v>
      </c>
      <c r="C41" s="593">
        <v>0.34074827727560508</v>
      </c>
    </row>
    <row r="42" spans="1:3" ht="15" customHeight="1" x14ac:dyDescent="0.2">
      <c r="A42" s="186" t="s">
        <v>438</v>
      </c>
      <c r="B42" s="592" t="s">
        <v>407</v>
      </c>
      <c r="C42" s="593">
        <v>0.32490863999999997</v>
      </c>
    </row>
    <row r="43" spans="1:3" ht="15" customHeight="1" x14ac:dyDescent="0.2">
      <c r="A43" s="186" t="s">
        <v>197</v>
      </c>
      <c r="B43" s="592" t="s">
        <v>407</v>
      </c>
      <c r="C43" s="594">
        <v>0.93</v>
      </c>
    </row>
    <row r="44" spans="1:3" ht="15" customHeight="1" x14ac:dyDescent="0.2">
      <c r="A44" s="1072" t="s">
        <v>198</v>
      </c>
      <c r="B44" s="591" t="s">
        <v>408</v>
      </c>
      <c r="C44" s="572">
        <v>16534.4082862588</v>
      </c>
    </row>
    <row r="45" spans="1:3" ht="15" customHeight="1" x14ac:dyDescent="0.2">
      <c r="A45" s="1072"/>
      <c r="B45" s="590" t="s">
        <v>371</v>
      </c>
      <c r="C45" s="225">
        <v>17862.6429730374</v>
      </c>
    </row>
    <row r="46" spans="1:3" ht="15" customHeight="1" x14ac:dyDescent="0.2">
      <c r="A46" s="724" t="s">
        <v>598</v>
      </c>
      <c r="B46" s="724"/>
      <c r="C46" s="724"/>
    </row>
    <row r="47" spans="1:3" ht="15" customHeight="1" x14ac:dyDescent="0.2">
      <c r="A47" s="103" t="s">
        <v>190</v>
      </c>
    </row>
  </sheetData>
  <mergeCells count="6">
    <mergeCell ref="A31:A32"/>
    <mergeCell ref="A44:A45"/>
    <mergeCell ref="A7:A8"/>
    <mergeCell ref="A5:A6"/>
    <mergeCell ref="A10:A11"/>
    <mergeCell ref="A16:A17"/>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CBEB-B027-48A5-B754-D62579972A38}">
  <sheetPr codeName="Hoja17"/>
  <dimension ref="A1:L28"/>
  <sheetViews>
    <sheetView zoomScaleNormal="100" workbookViewId="0">
      <selection activeCell="D21" sqref="D21"/>
    </sheetView>
  </sheetViews>
  <sheetFormatPr baseColWidth="10" defaultColWidth="11.42578125" defaultRowHeight="12.75" x14ac:dyDescent="0.2"/>
  <cols>
    <col min="1" max="1" width="55.28515625" style="18" customWidth="1"/>
    <col min="2" max="4" width="12.5703125" style="18" customWidth="1"/>
    <col min="5" max="16384" width="11.42578125" style="18"/>
  </cols>
  <sheetData>
    <row r="1" spans="1:12" x14ac:dyDescent="0.2">
      <c r="A1" s="1" t="s">
        <v>199</v>
      </c>
      <c r="B1" s="4"/>
      <c r="C1" s="4"/>
      <c r="D1" s="4"/>
    </row>
    <row r="2" spans="1:12" x14ac:dyDescent="0.2">
      <c r="A2" s="1" t="s">
        <v>409</v>
      </c>
      <c r="B2" s="4"/>
      <c r="C2" s="4"/>
      <c r="D2" s="4"/>
    </row>
    <row r="3" spans="1:12" x14ac:dyDescent="0.2">
      <c r="A3" s="2" t="s">
        <v>403</v>
      </c>
      <c r="B3" s="4"/>
      <c r="C3" s="4"/>
      <c r="D3" s="4"/>
    </row>
    <row r="4" spans="1:12" x14ac:dyDescent="0.2">
      <c r="A4" s="4"/>
      <c r="B4" s="4"/>
      <c r="C4" s="4"/>
      <c r="D4" s="4"/>
    </row>
    <row r="5" spans="1:12" ht="38.25" x14ac:dyDescent="0.2">
      <c r="A5" s="187" t="s">
        <v>200</v>
      </c>
      <c r="B5" s="187" t="s">
        <v>201</v>
      </c>
      <c r="C5" s="187" t="s">
        <v>202</v>
      </c>
      <c r="D5" s="187" t="s">
        <v>203</v>
      </c>
    </row>
    <row r="6" spans="1:12" x14ac:dyDescent="0.2">
      <c r="A6" s="104" t="s">
        <v>204</v>
      </c>
      <c r="B6" s="105">
        <v>51222540.222000003</v>
      </c>
      <c r="C6" s="106">
        <v>-337056.93870520592</v>
      </c>
      <c r="D6" s="105">
        <v>51559597.160705209</v>
      </c>
      <c r="E6" s="42"/>
      <c r="F6" s="42"/>
      <c r="G6" s="42"/>
      <c r="H6" s="42"/>
      <c r="J6" s="42"/>
      <c r="K6" s="42"/>
      <c r="L6" s="42"/>
    </row>
    <row r="7" spans="1:12" x14ac:dyDescent="0.2">
      <c r="A7" s="107" t="s">
        <v>205</v>
      </c>
      <c r="B7" s="108">
        <v>12637428.818</v>
      </c>
      <c r="C7" s="109">
        <v>-10301.126558609307</v>
      </c>
      <c r="D7" s="108">
        <v>12647729.944558609</v>
      </c>
      <c r="E7" s="42"/>
      <c r="F7" s="42"/>
      <c r="G7" s="42"/>
      <c r="H7" s="42"/>
      <c r="J7" s="42"/>
      <c r="K7" s="42"/>
      <c r="L7" s="42"/>
    </row>
    <row r="8" spans="1:12" x14ac:dyDescent="0.2">
      <c r="A8" s="107" t="s">
        <v>410</v>
      </c>
      <c r="B8" s="108">
        <v>-13817399.67499999</v>
      </c>
      <c r="C8" s="109">
        <v>16517.53083248809</v>
      </c>
      <c r="D8" s="108">
        <v>-13833917.205832478</v>
      </c>
      <c r="E8" s="42"/>
      <c r="F8" s="42"/>
      <c r="G8" s="42"/>
      <c r="H8" s="42"/>
      <c r="J8" s="42"/>
      <c r="K8" s="42"/>
      <c r="L8" s="42"/>
    </row>
    <row r="9" spans="1:12" x14ac:dyDescent="0.2">
      <c r="A9" s="107" t="s">
        <v>206</v>
      </c>
      <c r="B9" s="108">
        <v>8354142.8100000005</v>
      </c>
      <c r="C9" s="109">
        <v>-67020.631358264014</v>
      </c>
      <c r="D9" s="108">
        <v>8421163.4413582645</v>
      </c>
      <c r="E9" s="42"/>
      <c r="F9" s="42"/>
      <c r="G9" s="42"/>
      <c r="H9" s="42"/>
      <c r="J9" s="42"/>
      <c r="K9" s="42"/>
      <c r="L9" s="42"/>
    </row>
    <row r="10" spans="1:12" x14ac:dyDescent="0.2">
      <c r="A10" s="107" t="s">
        <v>207</v>
      </c>
      <c r="B10" s="108">
        <v>12501372.221000001</v>
      </c>
      <c r="C10" s="109">
        <v>-131866.67830416374</v>
      </c>
      <c r="D10" s="108">
        <v>12633238.899304165</v>
      </c>
      <c r="E10" s="42"/>
      <c r="F10" s="42"/>
      <c r="G10" s="42"/>
      <c r="H10" s="42"/>
      <c r="J10" s="42"/>
      <c r="K10" s="42"/>
      <c r="L10" s="42"/>
    </row>
    <row r="11" spans="1:12" x14ac:dyDescent="0.2">
      <c r="A11" s="107" t="s">
        <v>208</v>
      </c>
      <c r="B11" s="108">
        <v>31628024.848999992</v>
      </c>
      <c r="C11" s="109">
        <v>-144742.56004105136</v>
      </c>
      <c r="D11" s="108">
        <v>31772767.409041043</v>
      </c>
      <c r="E11" s="42"/>
      <c r="F11" s="42"/>
      <c r="G11" s="42"/>
      <c r="H11" s="42"/>
      <c r="J11" s="42"/>
      <c r="K11" s="42"/>
      <c r="L11" s="42"/>
    </row>
    <row r="12" spans="1:12" x14ac:dyDescent="0.2">
      <c r="A12" s="107" t="s">
        <v>209</v>
      </c>
      <c r="B12" s="108">
        <v>-81028.800999999978</v>
      </c>
      <c r="C12" s="109">
        <v>356.52672439999878</v>
      </c>
      <c r="D12" s="108">
        <v>-81385.327724399976</v>
      </c>
      <c r="E12" s="42"/>
      <c r="F12" s="42"/>
      <c r="G12" s="42"/>
      <c r="H12" s="42"/>
      <c r="J12" s="42"/>
      <c r="K12" s="42"/>
      <c r="L12" s="42"/>
    </row>
    <row r="13" spans="1:12" x14ac:dyDescent="0.2">
      <c r="A13" s="110" t="s">
        <v>210</v>
      </c>
      <c r="B13" s="111">
        <v>3019529.3539999998</v>
      </c>
      <c r="C13" s="112">
        <v>-15550.343708325177</v>
      </c>
      <c r="D13" s="111">
        <v>3035079.697708325</v>
      </c>
      <c r="E13" s="42"/>
      <c r="F13" s="42"/>
      <c r="G13" s="42"/>
      <c r="H13" s="42"/>
      <c r="J13" s="42"/>
      <c r="K13" s="42"/>
      <c r="L13" s="42"/>
    </row>
    <row r="14" spans="1:12" x14ac:dyDescent="0.2">
      <c r="A14" s="110" t="s">
        <v>211</v>
      </c>
      <c r="B14" s="111">
        <v>1345084.7532215002</v>
      </c>
      <c r="C14" s="112">
        <v>621247.84206239239</v>
      </c>
      <c r="D14" s="111">
        <v>723836.91115910781</v>
      </c>
      <c r="E14" s="42"/>
      <c r="F14" s="42"/>
      <c r="G14" s="42"/>
      <c r="H14" s="42"/>
      <c r="J14" s="42"/>
      <c r="K14" s="42"/>
      <c r="L14" s="42"/>
    </row>
    <row r="15" spans="1:12" x14ac:dyDescent="0.2">
      <c r="A15" s="110" t="s">
        <v>212</v>
      </c>
      <c r="B15" s="111">
        <v>3447178.514980929</v>
      </c>
      <c r="C15" s="112">
        <v>602426.74656191468</v>
      </c>
      <c r="D15" s="111">
        <v>2844751.7684190143</v>
      </c>
      <c r="E15" s="42"/>
      <c r="F15" s="42"/>
      <c r="G15" s="42"/>
      <c r="H15" s="42"/>
      <c r="J15" s="42"/>
      <c r="K15" s="42"/>
      <c r="L15" s="42"/>
    </row>
    <row r="16" spans="1:12" x14ac:dyDescent="0.2">
      <c r="A16" s="113" t="s">
        <v>213</v>
      </c>
      <c r="B16" s="108">
        <v>908949.38603117818</v>
      </c>
      <c r="C16" s="109">
        <v>89340.302372341859</v>
      </c>
      <c r="D16" s="108">
        <v>819609.08365883632</v>
      </c>
      <c r="E16" s="42"/>
      <c r="F16" s="42"/>
      <c r="G16" s="42"/>
      <c r="H16" s="42"/>
      <c r="J16" s="42"/>
      <c r="K16" s="42"/>
      <c r="L16" s="42"/>
    </row>
    <row r="17" spans="1:12" x14ac:dyDescent="0.2">
      <c r="A17" s="114" t="s">
        <v>411</v>
      </c>
      <c r="B17" s="108">
        <v>464328.30484859162</v>
      </c>
      <c r="C17" s="83">
        <v>44659.90297442436</v>
      </c>
      <c r="D17" s="108">
        <v>419668.40187416726</v>
      </c>
      <c r="E17" s="42"/>
      <c r="F17" s="42"/>
      <c r="G17" s="677"/>
      <c r="H17" s="42"/>
      <c r="J17" s="42"/>
      <c r="K17" s="42"/>
      <c r="L17" s="42"/>
    </row>
    <row r="18" spans="1:12" x14ac:dyDescent="0.2">
      <c r="A18" s="114" t="s">
        <v>214</v>
      </c>
      <c r="B18" s="108">
        <v>769607.47901767562</v>
      </c>
      <c r="C18" s="109">
        <v>53592.452892154455</v>
      </c>
      <c r="D18" s="108">
        <v>716015.02612552117</v>
      </c>
      <c r="E18" s="42"/>
      <c r="F18" s="42"/>
      <c r="G18" s="42"/>
      <c r="H18" s="42"/>
      <c r="J18" s="42"/>
      <c r="K18" s="42"/>
      <c r="L18" s="42"/>
    </row>
    <row r="19" spans="1:12" x14ac:dyDescent="0.2">
      <c r="A19" s="114" t="s">
        <v>412</v>
      </c>
      <c r="B19" s="108">
        <v>-324986.39783508901</v>
      </c>
      <c r="C19" s="109">
        <v>-8912.0534942370723</v>
      </c>
      <c r="D19" s="108">
        <v>-316074.34434085194</v>
      </c>
      <c r="E19" s="42"/>
      <c r="F19" s="42"/>
      <c r="G19" s="42"/>
      <c r="H19" s="42"/>
      <c r="J19" s="42"/>
      <c r="K19" s="42"/>
      <c r="L19" s="42"/>
    </row>
    <row r="20" spans="1:12" x14ac:dyDescent="0.2">
      <c r="A20" s="113" t="s">
        <v>215</v>
      </c>
      <c r="B20" s="108">
        <v>2121068.7469676989</v>
      </c>
      <c r="C20" s="109">
        <v>239750.61372931628</v>
      </c>
      <c r="D20" s="108">
        <v>1881318.1332383826</v>
      </c>
      <c r="E20" s="42"/>
      <c r="F20" s="42"/>
      <c r="G20" s="42"/>
      <c r="H20" s="42"/>
      <c r="J20" s="42"/>
      <c r="K20" s="42"/>
      <c r="L20" s="42"/>
    </row>
    <row r="21" spans="1:12" x14ac:dyDescent="0.2">
      <c r="A21" s="114" t="s">
        <v>413</v>
      </c>
      <c r="B21" s="108">
        <v>2227482.1888937312</v>
      </c>
      <c r="C21" s="83">
        <v>139176.5778413685</v>
      </c>
      <c r="D21" s="108">
        <v>2088305.6110523627</v>
      </c>
      <c r="E21" s="42"/>
      <c r="F21" s="42"/>
      <c r="G21" s="42"/>
      <c r="H21" s="42"/>
      <c r="J21" s="42"/>
      <c r="K21" s="42"/>
      <c r="L21" s="42"/>
    </row>
    <row r="22" spans="1:12" x14ac:dyDescent="0.2">
      <c r="A22" s="114" t="s">
        <v>216</v>
      </c>
      <c r="B22" s="108">
        <v>2325147.0967317545</v>
      </c>
      <c r="C22" s="109">
        <v>167254.35770864924</v>
      </c>
      <c r="D22" s="108">
        <v>2157892.7390231052</v>
      </c>
      <c r="E22" s="42"/>
      <c r="F22" s="42"/>
      <c r="G22" s="42"/>
      <c r="H22" s="42"/>
      <c r="J22" s="42"/>
      <c r="K22" s="42"/>
      <c r="L22" s="42"/>
    </row>
    <row r="23" spans="1:12" x14ac:dyDescent="0.2">
      <c r="A23" s="114" t="s">
        <v>414</v>
      </c>
      <c r="B23" s="11">
        <v>-2431560.5386577868</v>
      </c>
      <c r="C23" s="83">
        <v>-66680.321820701007</v>
      </c>
      <c r="D23" s="11">
        <v>-2364880.2168370858</v>
      </c>
      <c r="E23" s="42"/>
      <c r="F23" s="42"/>
      <c r="G23" s="42"/>
      <c r="H23" s="42"/>
      <c r="J23" s="42"/>
      <c r="K23" s="42"/>
      <c r="L23" s="42"/>
    </row>
    <row r="24" spans="1:12" x14ac:dyDescent="0.2">
      <c r="A24" s="113" t="s">
        <v>217</v>
      </c>
      <c r="B24" s="108">
        <v>417160.38198205188</v>
      </c>
      <c r="C24" s="109">
        <v>273335.83046025678</v>
      </c>
      <c r="D24" s="108">
        <v>143824.5515217951</v>
      </c>
      <c r="E24" s="42"/>
      <c r="F24" s="42"/>
      <c r="G24" s="42"/>
      <c r="H24" s="42"/>
      <c r="J24" s="42"/>
      <c r="K24" s="42"/>
      <c r="L24" s="42"/>
    </row>
    <row r="25" spans="1:12" x14ac:dyDescent="0.2">
      <c r="A25" s="110" t="s">
        <v>442</v>
      </c>
      <c r="B25" s="111">
        <v>637831.98731027998</v>
      </c>
      <c r="C25" s="112">
        <v>0</v>
      </c>
      <c r="D25" s="111">
        <v>637831.98731027998</v>
      </c>
      <c r="E25" s="42"/>
      <c r="F25" s="42"/>
      <c r="H25" s="42"/>
      <c r="J25" s="42"/>
      <c r="K25" s="42"/>
      <c r="L25" s="42"/>
    </row>
    <row r="26" spans="1:12" x14ac:dyDescent="0.2">
      <c r="A26" s="110" t="s">
        <v>443</v>
      </c>
      <c r="B26" s="111">
        <v>7611056.2820482198</v>
      </c>
      <c r="C26" s="112">
        <v>0</v>
      </c>
      <c r="D26" s="111">
        <v>7611056.2820482198</v>
      </c>
      <c r="E26" s="42"/>
      <c r="F26" s="42"/>
      <c r="H26" s="42"/>
      <c r="J26" s="42"/>
      <c r="K26" s="42"/>
      <c r="L26" s="42"/>
    </row>
    <row r="27" spans="1:12" x14ac:dyDescent="0.2">
      <c r="A27" s="115" t="s">
        <v>444</v>
      </c>
      <c r="B27" s="12">
        <v>67283221.11356093</v>
      </c>
      <c r="C27" s="12">
        <v>871067.30621077865</v>
      </c>
      <c r="D27" s="12">
        <v>66412153.807350151</v>
      </c>
      <c r="E27" s="42"/>
      <c r="F27" s="42"/>
      <c r="G27" s="42"/>
      <c r="H27" s="42"/>
      <c r="J27" s="42"/>
      <c r="K27" s="42"/>
      <c r="L27" s="42"/>
    </row>
    <row r="28" spans="1:12" x14ac:dyDescent="0.2">
      <c r="A28" s="18" t="s">
        <v>54</v>
      </c>
    </row>
  </sheetData>
  <pageMargins left="0.7" right="0.7" top="0.75" bottom="0.75" header="0.3" footer="0.3"/>
  <pageSetup paperSize="9"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DAED-0627-4B3B-86EC-B95940D307CE}">
  <sheetPr codeName="Hoja18"/>
  <dimension ref="A1:I23"/>
  <sheetViews>
    <sheetView workbookViewId="0">
      <selection activeCell="F27" sqref="F27"/>
    </sheetView>
  </sheetViews>
  <sheetFormatPr baseColWidth="10" defaultColWidth="11.42578125" defaultRowHeight="12.75" x14ac:dyDescent="0.2"/>
  <cols>
    <col min="1" max="1" width="42.85546875" style="18" customWidth="1"/>
    <col min="2" max="3" width="11.85546875" style="18" customWidth="1"/>
    <col min="4" max="16384" width="11.42578125" style="18"/>
  </cols>
  <sheetData>
    <row r="1" spans="1:9" x14ac:dyDescent="0.2">
      <c r="A1" s="180" t="s">
        <v>218</v>
      </c>
    </row>
    <row r="2" spans="1:9" x14ac:dyDescent="0.2">
      <c r="A2" s="180" t="s">
        <v>415</v>
      </c>
    </row>
    <row r="3" spans="1:9" x14ac:dyDescent="0.2">
      <c r="A3" s="116" t="s">
        <v>402</v>
      </c>
    </row>
    <row r="5" spans="1:9" x14ac:dyDescent="0.2">
      <c r="A5" s="595"/>
      <c r="B5" s="22" t="s">
        <v>28</v>
      </c>
      <c r="C5" s="76" t="s">
        <v>29</v>
      </c>
    </row>
    <row r="6" spans="1:9" ht="14.25" x14ac:dyDescent="0.2">
      <c r="A6" s="118" t="s">
        <v>445</v>
      </c>
      <c r="B6" s="519">
        <v>-8880648.3283929825</v>
      </c>
      <c r="C6" s="596">
        <v>-2.8925470101141095</v>
      </c>
      <c r="E6" s="42"/>
      <c r="H6" s="42"/>
      <c r="I6" s="42"/>
    </row>
    <row r="7" spans="1:9" ht="14.25" x14ac:dyDescent="0.2">
      <c r="A7" s="119" t="s">
        <v>446</v>
      </c>
      <c r="B7" s="519">
        <v>871067.30621077598</v>
      </c>
      <c r="C7" s="597">
        <v>0.28371837719691256</v>
      </c>
      <c r="E7" s="42"/>
      <c r="F7" s="42"/>
      <c r="H7" s="42"/>
      <c r="I7" s="42"/>
    </row>
    <row r="8" spans="1:9" x14ac:dyDescent="0.2">
      <c r="A8" s="120" t="s">
        <v>219</v>
      </c>
      <c r="B8" s="518">
        <v>-337056.93870520592</v>
      </c>
      <c r="C8" s="598">
        <v>-0.10978399371731262</v>
      </c>
      <c r="E8" s="42"/>
      <c r="H8" s="42"/>
      <c r="I8" s="42"/>
    </row>
    <row r="9" spans="1:9" x14ac:dyDescent="0.2">
      <c r="A9" s="120" t="s">
        <v>220</v>
      </c>
      <c r="B9" s="518">
        <v>-15550.343708325177</v>
      </c>
      <c r="C9" s="598">
        <v>-5.0649568068080707E-3</v>
      </c>
      <c r="E9" s="42"/>
      <c r="H9" s="42"/>
      <c r="I9" s="42"/>
    </row>
    <row r="10" spans="1:9" x14ac:dyDescent="0.2">
      <c r="A10" s="120" t="s">
        <v>221</v>
      </c>
      <c r="B10" s="518">
        <v>621247.84206239239</v>
      </c>
      <c r="C10" s="598">
        <v>0.20234880626362936</v>
      </c>
      <c r="E10" s="677"/>
      <c r="H10" s="42"/>
      <c r="I10" s="42"/>
    </row>
    <row r="11" spans="1:9" x14ac:dyDescent="0.2">
      <c r="A11" s="120" t="s">
        <v>222</v>
      </c>
      <c r="B11" s="518">
        <v>602426.74656191468</v>
      </c>
      <c r="C11" s="598">
        <v>0.1962185214574039</v>
      </c>
      <c r="E11" s="42"/>
      <c r="H11" s="42"/>
      <c r="I11" s="42"/>
    </row>
    <row r="12" spans="1:9" x14ac:dyDescent="0.2">
      <c r="A12" s="120" t="s">
        <v>447</v>
      </c>
      <c r="B12" s="518">
        <v>0</v>
      </c>
      <c r="C12" s="598">
        <v>0</v>
      </c>
      <c r="E12" s="42"/>
      <c r="H12" s="42"/>
      <c r="I12" s="42"/>
    </row>
    <row r="13" spans="1:9" ht="14.25" x14ac:dyDescent="0.2">
      <c r="A13" s="119" t="s">
        <v>448</v>
      </c>
      <c r="B13" s="519">
        <v>-9751715.6346037593</v>
      </c>
      <c r="C13" s="597">
        <v>-3.1762653873110223</v>
      </c>
      <c r="E13" s="42"/>
      <c r="H13" s="42"/>
      <c r="I13" s="42"/>
    </row>
    <row r="14" spans="1:9" x14ac:dyDescent="0.2">
      <c r="A14" s="6" t="s">
        <v>223</v>
      </c>
      <c r="B14" s="599">
        <v>630069.80943000002</v>
      </c>
      <c r="C14" s="598">
        <v>0.20522224009288173</v>
      </c>
      <c r="D14" s="37"/>
      <c r="E14" s="42"/>
      <c r="F14" s="37"/>
      <c r="H14" s="42"/>
      <c r="I14" s="42"/>
    </row>
    <row r="15" spans="1:9" x14ac:dyDescent="0.2">
      <c r="A15" s="6" t="s">
        <v>224</v>
      </c>
      <c r="B15" s="599">
        <v>3769789.8142929999</v>
      </c>
      <c r="C15" s="598">
        <v>1.2278714180392563</v>
      </c>
      <c r="E15" s="42"/>
      <c r="F15" s="37"/>
      <c r="H15" s="42"/>
      <c r="I15" s="42"/>
    </row>
    <row r="16" spans="1:9" x14ac:dyDescent="0.2">
      <c r="A16" s="5" t="s">
        <v>225</v>
      </c>
      <c r="B16" s="600">
        <v>-5740928.323529982</v>
      </c>
      <c r="C16" s="597">
        <v>-1.8698978321677349</v>
      </c>
      <c r="D16" s="42"/>
      <c r="E16" s="30"/>
      <c r="H16" s="42"/>
      <c r="I16" s="42"/>
    </row>
    <row r="17" spans="1:9" x14ac:dyDescent="0.2">
      <c r="A17" s="8" t="s">
        <v>226</v>
      </c>
      <c r="B17" s="601">
        <v>-6611995.6297407588</v>
      </c>
      <c r="C17" s="602">
        <v>-2.1536162093646478</v>
      </c>
      <c r="D17" s="42"/>
      <c r="E17" s="46"/>
      <c r="H17" s="42"/>
      <c r="I17" s="42"/>
    </row>
    <row r="18" spans="1:9" x14ac:dyDescent="0.2">
      <c r="A18" s="210" t="s">
        <v>54</v>
      </c>
    </row>
    <row r="19" spans="1:9" x14ac:dyDescent="0.2">
      <c r="B19" s="42"/>
    </row>
    <row r="20" spans="1:9" x14ac:dyDescent="0.2">
      <c r="C20" s="37"/>
    </row>
    <row r="23" spans="1:9" x14ac:dyDescent="0.2">
      <c r="C23" s="42"/>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DA9DC-E70C-46CB-BABE-F4D390D65642}">
  <sheetPr codeName="Hoja19"/>
  <dimension ref="A1:C13"/>
  <sheetViews>
    <sheetView workbookViewId="0">
      <selection activeCell="C22" sqref="C22"/>
    </sheetView>
  </sheetViews>
  <sheetFormatPr baseColWidth="10" defaultColWidth="11.42578125" defaultRowHeight="12.75" x14ac:dyDescent="0.2"/>
  <cols>
    <col min="1" max="1" width="51.28515625" style="4" customWidth="1"/>
    <col min="2" max="2" width="11.42578125" style="4"/>
    <col min="3" max="3" width="87.85546875" style="4" customWidth="1"/>
    <col min="4" max="16384" width="11.42578125" style="4"/>
  </cols>
  <sheetData>
    <row r="1" spans="1:3" x14ac:dyDescent="0.2">
      <c r="A1" s="1" t="s">
        <v>227</v>
      </c>
    </row>
    <row r="2" spans="1:3" x14ac:dyDescent="0.2">
      <c r="A2" s="1" t="s">
        <v>497</v>
      </c>
    </row>
    <row r="4" spans="1:3" x14ac:dyDescent="0.2">
      <c r="A4" s="99" t="s">
        <v>186</v>
      </c>
      <c r="B4" s="99" t="s">
        <v>187</v>
      </c>
      <c r="C4" s="9" t="s">
        <v>188</v>
      </c>
    </row>
    <row r="5" spans="1:3" x14ac:dyDescent="0.2">
      <c r="A5" s="100" t="s">
        <v>596</v>
      </c>
      <c r="B5" s="603">
        <v>1.0999999999999899E-2</v>
      </c>
      <c r="C5" s="720" t="s">
        <v>521</v>
      </c>
    </row>
    <row r="6" spans="1:3" x14ac:dyDescent="0.2">
      <c r="A6" s="101" t="s">
        <v>520</v>
      </c>
      <c r="B6" s="603">
        <v>1.0699999999999932E-2</v>
      </c>
      <c r="C6" s="720" t="s">
        <v>521</v>
      </c>
    </row>
    <row r="7" spans="1:3" x14ac:dyDescent="0.2">
      <c r="A7" s="101" t="s">
        <v>498</v>
      </c>
      <c r="B7" s="1069">
        <v>409</v>
      </c>
      <c r="C7" s="1074" t="s">
        <v>522</v>
      </c>
    </row>
    <row r="8" spans="1:3" x14ac:dyDescent="0.2">
      <c r="A8" s="7" t="s">
        <v>189</v>
      </c>
      <c r="B8" s="1070"/>
      <c r="C8" s="1075"/>
    </row>
    <row r="9" spans="1:3" x14ac:dyDescent="0.2">
      <c r="A9" s="101" t="s">
        <v>405</v>
      </c>
      <c r="B9" s="1061">
        <v>386</v>
      </c>
      <c r="C9" s="1074" t="s">
        <v>419</v>
      </c>
    </row>
    <row r="10" spans="1:3" x14ac:dyDescent="0.2">
      <c r="A10" s="102" t="s">
        <v>189</v>
      </c>
      <c r="B10" s="1062"/>
      <c r="C10" s="1075"/>
    </row>
    <row r="11" spans="1:3" ht="12.75" customHeight="1" x14ac:dyDescent="0.2">
      <c r="A11" s="417" t="s">
        <v>439</v>
      </c>
      <c r="B11" s="1076">
        <v>4.8621148683315298E-3</v>
      </c>
      <c r="C11" s="1078" t="s">
        <v>531</v>
      </c>
    </row>
    <row r="12" spans="1:3" x14ac:dyDescent="0.2">
      <c r="A12" s="604" t="s">
        <v>15</v>
      </c>
      <c r="B12" s="1077"/>
      <c r="C12" s="1079"/>
    </row>
    <row r="13" spans="1:3" x14ac:dyDescent="0.2">
      <c r="A13" s="103" t="s">
        <v>190</v>
      </c>
    </row>
  </sheetData>
  <mergeCells count="6">
    <mergeCell ref="B7:B8"/>
    <mergeCell ref="C7:C8"/>
    <mergeCell ref="B9:B10"/>
    <mergeCell ref="C9:C10"/>
    <mergeCell ref="B11:B12"/>
    <mergeCell ref="C11:C1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F2C45-B12E-40A0-A8D5-2B392601E6C3}">
  <sheetPr codeName="Hoja20"/>
  <dimension ref="A1:C29"/>
  <sheetViews>
    <sheetView zoomScaleNormal="100" workbookViewId="0">
      <selection activeCell="F21" sqref="F21"/>
    </sheetView>
  </sheetViews>
  <sheetFormatPr baseColWidth="10" defaultColWidth="11.42578125" defaultRowHeight="12.75" x14ac:dyDescent="0.2"/>
  <cols>
    <col min="1" max="1" width="87" style="4" customWidth="1"/>
    <col min="2" max="2" width="24.42578125" style="4" customWidth="1"/>
    <col min="3" max="16384" width="11.42578125" style="4"/>
  </cols>
  <sheetData>
    <row r="1" spans="1:3" x14ac:dyDescent="0.2">
      <c r="A1" s="1" t="s">
        <v>228</v>
      </c>
    </row>
    <row r="2" spans="1:3" x14ac:dyDescent="0.2">
      <c r="A2" s="1" t="s">
        <v>499</v>
      </c>
    </row>
    <row r="4" spans="1:3" x14ac:dyDescent="0.2">
      <c r="A4" s="9" t="s">
        <v>186</v>
      </c>
      <c r="B4" s="187" t="s">
        <v>192</v>
      </c>
      <c r="C4" s="187" t="s">
        <v>187</v>
      </c>
    </row>
    <row r="5" spans="1:3" x14ac:dyDescent="0.2">
      <c r="A5" s="1073" t="s">
        <v>434</v>
      </c>
      <c r="B5" s="584" t="s">
        <v>500</v>
      </c>
      <c r="C5" s="585">
        <v>199575.40561818867</v>
      </c>
    </row>
    <row r="6" spans="1:3" x14ac:dyDescent="0.2">
      <c r="A6" s="1004"/>
      <c r="B6" s="586" t="s">
        <v>408</v>
      </c>
      <c r="C6" s="587">
        <v>195208.37844395998</v>
      </c>
    </row>
    <row r="7" spans="1:3" x14ac:dyDescent="0.2">
      <c r="A7" s="1073" t="s">
        <v>435</v>
      </c>
      <c r="B7" s="584" t="s">
        <v>500</v>
      </c>
      <c r="C7" s="588">
        <v>201719.4002670355</v>
      </c>
    </row>
    <row r="8" spans="1:3" ht="15" customHeight="1" x14ac:dyDescent="0.2">
      <c r="A8" s="1004"/>
      <c r="B8" s="589" t="s">
        <v>408</v>
      </c>
      <c r="C8" s="587">
        <v>197359.89474194072</v>
      </c>
    </row>
    <row r="9" spans="1:3" x14ac:dyDescent="0.2">
      <c r="A9" s="670" t="s">
        <v>436</v>
      </c>
      <c r="B9" s="590" t="s">
        <v>501</v>
      </c>
      <c r="C9" s="629">
        <v>4.6686821538501233E-2</v>
      </c>
    </row>
    <row r="10" spans="1:3" x14ac:dyDescent="0.2">
      <c r="A10" s="1063" t="s">
        <v>193</v>
      </c>
      <c r="B10" s="706" t="s">
        <v>501</v>
      </c>
      <c r="C10" s="630">
        <v>992.05038566413339</v>
      </c>
    </row>
    <row r="11" spans="1:3" ht="13.9" customHeight="1" x14ac:dyDescent="0.2">
      <c r="A11" s="1071"/>
      <c r="B11" s="708" t="s">
        <v>523</v>
      </c>
      <c r="C11" s="453">
        <v>987.63528337412527</v>
      </c>
    </row>
    <row r="12" spans="1:3" x14ac:dyDescent="0.2">
      <c r="A12" s="1063" t="s">
        <v>194</v>
      </c>
      <c r="B12" s="706" t="s">
        <v>501</v>
      </c>
      <c r="C12" s="630">
        <v>425.96966285460292</v>
      </c>
    </row>
    <row r="13" spans="1:3" x14ac:dyDescent="0.2">
      <c r="A13" s="1064"/>
      <c r="B13" s="708" t="s">
        <v>407</v>
      </c>
      <c r="C13" s="453">
        <v>414.89141437200112</v>
      </c>
    </row>
    <row r="14" spans="1:3" x14ac:dyDescent="0.2">
      <c r="A14" s="721" t="s">
        <v>567</v>
      </c>
      <c r="B14" s="722" t="s">
        <v>501</v>
      </c>
      <c r="C14" s="631">
        <v>421.09356399600404</v>
      </c>
    </row>
    <row r="15" spans="1:3" x14ac:dyDescent="0.2">
      <c r="A15" s="186" t="s">
        <v>195</v>
      </c>
      <c r="B15" s="592" t="s">
        <v>500</v>
      </c>
      <c r="C15" s="723">
        <v>1388.106</v>
      </c>
    </row>
    <row r="16" spans="1:3" x14ac:dyDescent="0.2">
      <c r="A16" s="1071" t="s">
        <v>196</v>
      </c>
      <c r="B16" s="712" t="s">
        <v>500</v>
      </c>
      <c r="C16" s="223">
        <v>2919.89778177469</v>
      </c>
    </row>
    <row r="17" spans="1:3" x14ac:dyDescent="0.2">
      <c r="A17" s="1064"/>
      <c r="B17" s="708" t="s">
        <v>408</v>
      </c>
      <c r="C17" s="225">
        <v>2996.2</v>
      </c>
    </row>
    <row r="18" spans="1:3" ht="15" x14ac:dyDescent="0.2">
      <c r="A18" s="718" t="s">
        <v>572</v>
      </c>
      <c r="B18" s="590" t="s">
        <v>407</v>
      </c>
      <c r="C18" s="629">
        <v>0.01</v>
      </c>
    </row>
    <row r="19" spans="1:3" ht="27.75" x14ac:dyDescent="0.2">
      <c r="A19" s="186" t="s">
        <v>573</v>
      </c>
      <c r="B19" s="590" t="s">
        <v>407</v>
      </c>
      <c r="C19" s="719">
        <v>3.7291904774604041E-2</v>
      </c>
    </row>
    <row r="20" spans="1:3" ht="27.75" x14ac:dyDescent="0.2">
      <c r="A20" s="605" t="s">
        <v>574</v>
      </c>
      <c r="B20" s="592" t="s">
        <v>407</v>
      </c>
      <c r="C20" s="593">
        <v>8.2575999999999997E-2</v>
      </c>
    </row>
    <row r="21" spans="1:3" x14ac:dyDescent="0.2">
      <c r="A21" s="186" t="s">
        <v>570</v>
      </c>
      <c r="B21" s="592" t="s">
        <v>407</v>
      </c>
      <c r="C21" s="593">
        <v>0.26286295675546684</v>
      </c>
    </row>
    <row r="22" spans="1:3" x14ac:dyDescent="0.2">
      <c r="A22" s="186" t="s">
        <v>571</v>
      </c>
      <c r="B22" s="592" t="s">
        <v>407</v>
      </c>
      <c r="C22" s="593">
        <v>0.25064380800000002</v>
      </c>
    </row>
    <row r="23" spans="1:3" x14ac:dyDescent="0.2">
      <c r="A23" s="186" t="s">
        <v>437</v>
      </c>
      <c r="B23" s="592" t="s">
        <v>501</v>
      </c>
      <c r="C23" s="593">
        <v>0.3092277709963443</v>
      </c>
    </row>
    <row r="24" spans="1:3" x14ac:dyDescent="0.2">
      <c r="A24" s="186" t="s">
        <v>438</v>
      </c>
      <c r="B24" s="592" t="s">
        <v>501</v>
      </c>
      <c r="C24" s="593">
        <v>0.31853500000000001</v>
      </c>
    </row>
    <row r="25" spans="1:3" x14ac:dyDescent="0.2">
      <c r="A25" s="186" t="s">
        <v>197</v>
      </c>
      <c r="B25" s="592" t="s">
        <v>501</v>
      </c>
      <c r="C25" s="593">
        <v>0.80804794551824732</v>
      </c>
    </row>
    <row r="26" spans="1:3" x14ac:dyDescent="0.2">
      <c r="A26" s="1072" t="s">
        <v>198</v>
      </c>
      <c r="B26" s="591" t="s">
        <v>500</v>
      </c>
      <c r="C26" s="572">
        <v>16332.833336477101</v>
      </c>
    </row>
    <row r="27" spans="1:3" ht="12.75" customHeight="1" x14ac:dyDescent="0.2">
      <c r="A27" s="1072"/>
      <c r="B27" s="590" t="s">
        <v>408</v>
      </c>
      <c r="C27" s="225">
        <v>16534.4082862588</v>
      </c>
    </row>
    <row r="28" spans="1:3" x14ac:dyDescent="0.2">
      <c r="A28" s="724" t="s">
        <v>597</v>
      </c>
      <c r="B28" s="724"/>
      <c r="C28" s="724"/>
    </row>
    <row r="29" spans="1:3" x14ac:dyDescent="0.2">
      <c r="A29" s="103" t="s">
        <v>190</v>
      </c>
    </row>
  </sheetData>
  <mergeCells count="6">
    <mergeCell ref="A26:A27"/>
    <mergeCell ref="A7:A8"/>
    <mergeCell ref="A5:A6"/>
    <mergeCell ref="A10:A11"/>
    <mergeCell ref="A12:A13"/>
    <mergeCell ref="A16:A1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FDF1-792F-4D69-9293-997CDB610563}">
  <sheetPr codeName="Hoja21"/>
  <dimension ref="A1:I28"/>
  <sheetViews>
    <sheetView zoomScaleNormal="100" workbookViewId="0">
      <selection activeCell="K34" sqref="K34"/>
    </sheetView>
  </sheetViews>
  <sheetFormatPr baseColWidth="10" defaultColWidth="11.42578125" defaultRowHeight="12.75" x14ac:dyDescent="0.2"/>
  <cols>
    <col min="1" max="1" width="57.140625" style="4" customWidth="1"/>
    <col min="2" max="4" width="12.42578125" style="4" customWidth="1"/>
    <col min="5" max="16384" width="11.42578125" style="4"/>
  </cols>
  <sheetData>
    <row r="1" spans="1:9" x14ac:dyDescent="0.2">
      <c r="A1" s="1" t="s">
        <v>229</v>
      </c>
    </row>
    <row r="2" spans="1:9" x14ac:dyDescent="0.2">
      <c r="A2" s="1" t="s">
        <v>502</v>
      </c>
    </row>
    <row r="3" spans="1:9" x14ac:dyDescent="0.2">
      <c r="A3" s="2" t="s">
        <v>493</v>
      </c>
    </row>
    <row r="4" spans="1:9" x14ac:dyDescent="0.2">
      <c r="B4" s="59"/>
      <c r="D4" s="59"/>
      <c r="G4" s="59"/>
      <c r="I4" s="59"/>
    </row>
    <row r="5" spans="1:9" ht="38.25" x14ac:dyDescent="0.2">
      <c r="A5" s="187" t="s">
        <v>200</v>
      </c>
      <c r="B5" s="187" t="s">
        <v>201</v>
      </c>
      <c r="C5" s="187" t="s">
        <v>202</v>
      </c>
      <c r="D5" s="187" t="s">
        <v>203</v>
      </c>
    </row>
    <row r="6" spans="1:9" x14ac:dyDescent="0.2">
      <c r="A6" s="104" t="s">
        <v>204</v>
      </c>
      <c r="B6" s="105">
        <v>56546582.479999997</v>
      </c>
      <c r="C6" s="105">
        <v>-779360.8221212998</v>
      </c>
      <c r="D6" s="105">
        <v>57325943.302121297</v>
      </c>
    </row>
    <row r="7" spans="1:9" x14ac:dyDescent="0.2">
      <c r="A7" s="107" t="s">
        <v>205</v>
      </c>
      <c r="B7" s="108">
        <v>14295620.914000001</v>
      </c>
      <c r="C7" s="108">
        <v>-257207.43305345438</v>
      </c>
      <c r="D7" s="108">
        <v>14552828.347053455</v>
      </c>
    </row>
    <row r="8" spans="1:9" x14ac:dyDescent="0.2">
      <c r="A8" s="107" t="s">
        <v>503</v>
      </c>
      <c r="B8" s="108">
        <v>-14420999.767000001</v>
      </c>
      <c r="C8" s="108">
        <v>382030.65590822883</v>
      </c>
      <c r="D8" s="108">
        <v>-14803030.42290823</v>
      </c>
    </row>
    <row r="9" spans="1:9" x14ac:dyDescent="0.2">
      <c r="A9" s="107" t="s">
        <v>206</v>
      </c>
      <c r="B9" s="108">
        <v>8775535.2829999998</v>
      </c>
      <c r="C9" s="108">
        <v>-171644.00967008248</v>
      </c>
      <c r="D9" s="108">
        <v>8947179.2926700823</v>
      </c>
    </row>
    <row r="10" spans="1:9" x14ac:dyDescent="0.2">
      <c r="A10" s="107" t="s">
        <v>207</v>
      </c>
      <c r="B10" s="108">
        <v>13646164.674000001</v>
      </c>
      <c r="C10" s="108">
        <v>-351572.11363854073</v>
      </c>
      <c r="D10" s="108">
        <v>13997736.787638541</v>
      </c>
    </row>
    <row r="11" spans="1:9" x14ac:dyDescent="0.2">
      <c r="A11" s="107" t="s">
        <v>208</v>
      </c>
      <c r="B11" s="108">
        <v>33668737.343999997</v>
      </c>
      <c r="C11" s="108">
        <v>-374745.61452504992</v>
      </c>
      <c r="D11" s="108">
        <v>34043482.958525047</v>
      </c>
    </row>
    <row r="12" spans="1:9" x14ac:dyDescent="0.2">
      <c r="A12" s="107" t="s">
        <v>209</v>
      </c>
      <c r="B12" s="108">
        <v>581524.03199999989</v>
      </c>
      <c r="C12" s="108">
        <v>-6222.30714239995</v>
      </c>
      <c r="D12" s="108">
        <v>587746.33914239984</v>
      </c>
    </row>
    <row r="13" spans="1:9" x14ac:dyDescent="0.2">
      <c r="A13" s="110" t="s">
        <v>210</v>
      </c>
      <c r="B13" s="111">
        <v>3349104.4144216618</v>
      </c>
      <c r="C13" s="111">
        <v>-41965.458832032513</v>
      </c>
      <c r="D13" s="111">
        <v>3391069.8732536943</v>
      </c>
    </row>
    <row r="14" spans="1:9" x14ac:dyDescent="0.2">
      <c r="A14" s="110" t="s">
        <v>211</v>
      </c>
      <c r="B14" s="111">
        <v>2311179.7834817315</v>
      </c>
      <c r="C14" s="111">
        <v>367150.74330950622</v>
      </c>
      <c r="D14" s="111">
        <v>1944029.0401722253</v>
      </c>
    </row>
    <row r="15" spans="1:9" x14ac:dyDescent="0.2">
      <c r="A15" s="110" t="s">
        <v>212</v>
      </c>
      <c r="B15" s="111">
        <v>6237682.4860000014</v>
      </c>
      <c r="C15" s="111">
        <v>91799.819494013675</v>
      </c>
      <c r="D15" s="111">
        <v>6145882.6665059878</v>
      </c>
    </row>
    <row r="16" spans="1:9" x14ac:dyDescent="0.2">
      <c r="A16" s="113" t="s">
        <v>441</v>
      </c>
      <c r="B16" s="108">
        <v>2416341.5300000003</v>
      </c>
      <c r="C16" s="108">
        <v>-309912.52013707999</v>
      </c>
      <c r="D16" s="108">
        <v>2726254.0501370803</v>
      </c>
    </row>
    <row r="17" spans="1:4" x14ac:dyDescent="0.2">
      <c r="A17" s="114" t="s">
        <v>504</v>
      </c>
      <c r="B17" s="108">
        <v>1765749.879</v>
      </c>
      <c r="C17" s="108">
        <v>-311714.99270463013</v>
      </c>
      <c r="D17" s="108">
        <v>2077464.8717046301</v>
      </c>
    </row>
    <row r="18" spans="1:4" x14ac:dyDescent="0.2">
      <c r="A18" s="114" t="s">
        <v>214</v>
      </c>
      <c r="B18" s="108">
        <v>1459885.1669999999</v>
      </c>
      <c r="C18" s="108">
        <v>58158.505759321619</v>
      </c>
      <c r="D18" s="108">
        <v>1401726.6612406783</v>
      </c>
    </row>
    <row r="19" spans="1:4" x14ac:dyDescent="0.2">
      <c r="A19" s="114" t="s">
        <v>505</v>
      </c>
      <c r="B19" s="108">
        <v>-809293.51599999995</v>
      </c>
      <c r="C19" s="108">
        <v>-56356.033191771945</v>
      </c>
      <c r="D19" s="108">
        <v>-752937.482808228</v>
      </c>
    </row>
    <row r="20" spans="1:4" x14ac:dyDescent="0.2">
      <c r="A20" s="113" t="s">
        <v>215</v>
      </c>
      <c r="B20" s="108">
        <v>3228230.3230000008</v>
      </c>
      <c r="C20" s="108">
        <v>533596.00608732831</v>
      </c>
      <c r="D20" s="108">
        <v>2694634.3169126725</v>
      </c>
    </row>
    <row r="21" spans="1:4" x14ac:dyDescent="0.2">
      <c r="A21" s="114" t="s">
        <v>506</v>
      </c>
      <c r="B21" s="108">
        <v>3017871.889</v>
      </c>
      <c r="C21" s="108">
        <v>603612.50211633742</v>
      </c>
      <c r="D21" s="108">
        <v>2414259.3868836625</v>
      </c>
    </row>
    <row r="22" spans="1:4" x14ac:dyDescent="0.2">
      <c r="A22" s="114" t="s">
        <v>216</v>
      </c>
      <c r="B22" s="108">
        <v>2841264.8870000001</v>
      </c>
      <c r="C22" s="108">
        <v>113189.5330054732</v>
      </c>
      <c r="D22" s="108">
        <v>2728075.3539945269</v>
      </c>
    </row>
    <row r="23" spans="1:4" x14ac:dyDescent="0.2">
      <c r="A23" s="114" t="s">
        <v>507</v>
      </c>
      <c r="B23" s="11">
        <v>-2630906.4529999997</v>
      </c>
      <c r="C23" s="11">
        <v>-183206.02903448325</v>
      </c>
      <c r="D23" s="11">
        <v>-2447700.4239655165</v>
      </c>
    </row>
    <row r="24" spans="1:4" x14ac:dyDescent="0.2">
      <c r="A24" s="113" t="s">
        <v>217</v>
      </c>
      <c r="B24" s="108">
        <v>593110.63300000003</v>
      </c>
      <c r="C24" s="108">
        <v>-131883.66645623487</v>
      </c>
      <c r="D24" s="108">
        <v>724994.2994562349</v>
      </c>
    </row>
    <row r="25" spans="1:4" x14ac:dyDescent="0.2">
      <c r="A25" s="110" t="s">
        <v>575</v>
      </c>
      <c r="B25" s="111">
        <v>425967.33208600845</v>
      </c>
      <c r="C25" s="111">
        <v>0</v>
      </c>
      <c r="D25" s="111">
        <v>425967.33208600845</v>
      </c>
    </row>
    <row r="26" spans="1:4" x14ac:dyDescent="0.2">
      <c r="A26" s="110" t="s">
        <v>443</v>
      </c>
      <c r="B26" s="111">
        <v>7491382.739010971</v>
      </c>
      <c r="C26" s="111">
        <v>0</v>
      </c>
      <c r="D26" s="111">
        <v>7491382.739010971</v>
      </c>
    </row>
    <row r="27" spans="1:4" x14ac:dyDescent="0.2">
      <c r="A27" s="115" t="s">
        <v>444</v>
      </c>
      <c r="B27" s="12">
        <v>76361899.235000372</v>
      </c>
      <c r="C27" s="12">
        <v>-362375.71814982593</v>
      </c>
      <c r="D27" s="12">
        <v>76724274.953150198</v>
      </c>
    </row>
    <row r="28" spans="1:4" x14ac:dyDescent="0.2">
      <c r="A28" s="4" t="s">
        <v>54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12C7-2DCE-46EB-86B0-7656DBD343CB}">
  <sheetPr codeName="Hoja22"/>
  <dimension ref="A1:I23"/>
  <sheetViews>
    <sheetView zoomScaleNormal="100" workbookViewId="0">
      <selection activeCell="A29" sqref="A29"/>
    </sheetView>
  </sheetViews>
  <sheetFormatPr baseColWidth="10" defaultColWidth="11.42578125" defaultRowHeight="12.75" x14ac:dyDescent="0.2"/>
  <cols>
    <col min="1" max="1" width="43.42578125" style="4" customWidth="1"/>
    <col min="2" max="3" width="11.85546875" style="4" customWidth="1"/>
    <col min="4" max="4" width="11.42578125" style="4"/>
    <col min="5" max="5" width="11.42578125" style="58"/>
    <col min="6" max="16384" width="11.42578125" style="4"/>
  </cols>
  <sheetData>
    <row r="1" spans="1:9" x14ac:dyDescent="0.2">
      <c r="A1" s="1" t="s">
        <v>230</v>
      </c>
    </row>
    <row r="2" spans="1:9" x14ac:dyDescent="0.2">
      <c r="A2" s="1" t="s">
        <v>508</v>
      </c>
    </row>
    <row r="3" spans="1:9" x14ac:dyDescent="0.2">
      <c r="A3" s="4" t="s">
        <v>492</v>
      </c>
    </row>
    <row r="5" spans="1:9" x14ac:dyDescent="0.2">
      <c r="A5" s="117"/>
      <c r="B5" s="606" t="s">
        <v>28</v>
      </c>
      <c r="C5" s="183" t="s">
        <v>29</v>
      </c>
    </row>
    <row r="6" spans="1:9" ht="14.25" x14ac:dyDescent="0.2">
      <c r="A6" s="118" t="s">
        <v>599</v>
      </c>
      <c r="B6" s="519">
        <v>-5540767.2759996504</v>
      </c>
      <c r="C6" s="596">
        <v>-1.6757605121180745</v>
      </c>
      <c r="G6" s="144"/>
      <c r="H6" s="16"/>
      <c r="I6" s="16"/>
    </row>
    <row r="7" spans="1:9" ht="14.25" x14ac:dyDescent="0.2">
      <c r="A7" s="119" t="s">
        <v>600</v>
      </c>
      <c r="B7" s="519">
        <v>-362375.71814981243</v>
      </c>
      <c r="C7" s="597">
        <v>-0.10959762227449363</v>
      </c>
      <c r="G7" s="144"/>
      <c r="H7" s="16"/>
      <c r="I7" s="16"/>
    </row>
    <row r="8" spans="1:9" x14ac:dyDescent="0.2">
      <c r="A8" s="120" t="s">
        <v>219</v>
      </c>
      <c r="B8" s="518">
        <v>-779360.8221212998</v>
      </c>
      <c r="C8" s="598">
        <v>-0.23571141420429426</v>
      </c>
      <c r="G8" s="144"/>
      <c r="H8" s="16"/>
      <c r="I8" s="16"/>
    </row>
    <row r="9" spans="1:9" x14ac:dyDescent="0.2">
      <c r="A9" s="120" t="s">
        <v>220</v>
      </c>
      <c r="B9" s="518">
        <v>-41965.458832032513</v>
      </c>
      <c r="C9" s="598">
        <v>-1.2692115600713278E-2</v>
      </c>
      <c r="G9" s="144"/>
      <c r="H9" s="16"/>
      <c r="I9" s="16"/>
    </row>
    <row r="10" spans="1:9" x14ac:dyDescent="0.2">
      <c r="A10" s="120" t="s">
        <v>221</v>
      </c>
      <c r="B10" s="518">
        <v>367150.74330950622</v>
      </c>
      <c r="C10" s="598">
        <v>0.11104179024048015</v>
      </c>
      <c r="G10" s="144"/>
      <c r="H10" s="16"/>
      <c r="I10" s="16"/>
    </row>
    <row r="11" spans="1:9" x14ac:dyDescent="0.2">
      <c r="A11" s="120" t="s">
        <v>222</v>
      </c>
      <c r="B11" s="518">
        <v>91799.819494013675</v>
      </c>
      <c r="C11" s="598">
        <v>2.7764117290033755E-2</v>
      </c>
      <c r="G11" s="144"/>
      <c r="H11" s="16"/>
      <c r="I11" s="16"/>
    </row>
    <row r="12" spans="1:9" x14ac:dyDescent="0.2">
      <c r="A12" s="120" t="s">
        <v>576</v>
      </c>
      <c r="B12" s="518">
        <v>0</v>
      </c>
      <c r="C12" s="598">
        <v>0</v>
      </c>
      <c r="D12" s="16"/>
      <c r="E12" s="16"/>
      <c r="G12" s="144"/>
      <c r="H12" s="16"/>
      <c r="I12" s="16"/>
    </row>
    <row r="13" spans="1:9" ht="14.25" x14ac:dyDescent="0.2">
      <c r="A13" s="119" t="s">
        <v>601</v>
      </c>
      <c r="B13" s="519">
        <v>-5178391.5578498375</v>
      </c>
      <c r="C13" s="597">
        <v>-1.5661628898435804</v>
      </c>
      <c r="G13" s="144"/>
      <c r="H13" s="16"/>
      <c r="I13" s="16"/>
    </row>
    <row r="14" spans="1:9" x14ac:dyDescent="0.2">
      <c r="A14" s="6" t="s">
        <v>223</v>
      </c>
      <c r="B14" s="599">
        <v>412569.86844840401</v>
      </c>
      <c r="C14" s="598">
        <v>0.12477843944652038</v>
      </c>
      <c r="E14" s="144"/>
      <c r="G14" s="144"/>
      <c r="H14" s="16"/>
      <c r="I14" s="16"/>
    </row>
    <row r="15" spans="1:9" x14ac:dyDescent="0.2">
      <c r="A15" s="6" t="s">
        <v>224</v>
      </c>
      <c r="B15" s="599">
        <v>4017437.3620000002</v>
      </c>
      <c r="C15" s="598">
        <v>1.2150416279544587</v>
      </c>
      <c r="D15" s="16"/>
      <c r="E15" s="144"/>
      <c r="G15" s="144"/>
      <c r="H15" s="16"/>
      <c r="I15" s="16"/>
    </row>
    <row r="16" spans="1:9" x14ac:dyDescent="0.2">
      <c r="A16" s="5" t="s">
        <v>225</v>
      </c>
      <c r="B16" s="600">
        <v>-1935899.7824480538</v>
      </c>
      <c r="C16" s="597">
        <v>-0.58549732361013607</v>
      </c>
      <c r="D16" s="16"/>
      <c r="E16" s="144"/>
      <c r="G16" s="144"/>
      <c r="H16" s="16"/>
      <c r="I16" s="16"/>
    </row>
    <row r="17" spans="1:3" x14ac:dyDescent="0.2">
      <c r="A17" s="8" t="s">
        <v>226</v>
      </c>
      <c r="B17" s="601">
        <v>-1573524.0642982409</v>
      </c>
      <c r="C17" s="602">
        <v>-0.4758997013356423</v>
      </c>
    </row>
    <row r="18" spans="1:3" x14ac:dyDescent="0.2">
      <c r="A18" s="103" t="s">
        <v>54</v>
      </c>
      <c r="B18" s="122"/>
      <c r="C18" s="18"/>
    </row>
    <row r="19" spans="1:3" x14ac:dyDescent="0.2">
      <c r="B19" s="18"/>
      <c r="C19" s="18"/>
    </row>
    <row r="20" spans="1:3" x14ac:dyDescent="0.2">
      <c r="B20" s="18"/>
      <c r="C20" s="37"/>
    </row>
    <row r="21" spans="1:3" x14ac:dyDescent="0.2">
      <c r="B21" s="18"/>
      <c r="C21" s="18"/>
    </row>
    <row r="22" spans="1:3" x14ac:dyDescent="0.2">
      <c r="B22" s="18"/>
      <c r="C22" s="18"/>
    </row>
    <row r="23" spans="1:3" x14ac:dyDescent="0.2">
      <c r="B23" s="18"/>
      <c r="C23" s="42"/>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9A5D-D782-480A-8BA0-3AE8FEC3849A}">
  <sheetPr codeName="Hoja3"/>
  <dimension ref="A1:F33"/>
  <sheetViews>
    <sheetView zoomScaleNormal="100" workbookViewId="0">
      <selection activeCell="C35" sqref="C35"/>
    </sheetView>
  </sheetViews>
  <sheetFormatPr baseColWidth="10" defaultColWidth="11.42578125" defaultRowHeight="12.75" x14ac:dyDescent="0.2"/>
  <cols>
    <col min="1" max="1" width="42.5703125" style="18" customWidth="1"/>
    <col min="2" max="2" width="14.42578125" style="18" customWidth="1"/>
    <col min="3" max="3" width="12.85546875" style="18" customWidth="1"/>
    <col min="4" max="4" width="11" style="18" customWidth="1"/>
    <col min="5" max="5" width="11.42578125" style="18" customWidth="1"/>
    <col min="6" max="16384" width="11.42578125" style="18"/>
  </cols>
  <sheetData>
    <row r="1" spans="1:5" x14ac:dyDescent="0.2">
      <c r="A1" s="968" t="s">
        <v>372</v>
      </c>
      <c r="B1" s="968"/>
      <c r="C1" s="968"/>
      <c r="D1" s="968"/>
    </row>
    <row r="2" spans="1:5" x14ac:dyDescent="0.2">
      <c r="A2" s="968" t="s">
        <v>513</v>
      </c>
      <c r="B2" s="968"/>
      <c r="C2" s="968"/>
      <c r="D2" s="968"/>
    </row>
    <row r="3" spans="1:5" x14ac:dyDescent="0.2">
      <c r="A3" s="969" t="s">
        <v>400</v>
      </c>
      <c r="B3" s="969"/>
      <c r="C3" s="969"/>
      <c r="D3" s="969"/>
    </row>
    <row r="4" spans="1:5" x14ac:dyDescent="0.2">
      <c r="A4" s="208"/>
      <c r="B4" s="208"/>
      <c r="C4" s="208"/>
      <c r="D4" s="208"/>
    </row>
    <row r="5" spans="1:5" ht="25.5" x14ac:dyDescent="0.2">
      <c r="A5" s="22"/>
      <c r="B5" s="22" t="s">
        <v>28</v>
      </c>
      <c r="C5" s="22" t="s">
        <v>528</v>
      </c>
      <c r="D5" s="22" t="s">
        <v>14</v>
      </c>
      <c r="E5" s="21" t="s">
        <v>29</v>
      </c>
    </row>
    <row r="6" spans="1:5" x14ac:dyDescent="0.2">
      <c r="A6" s="43" t="s">
        <v>30</v>
      </c>
      <c r="B6" s="44">
        <v>23122722.690000013</v>
      </c>
      <c r="C6" s="44">
        <v>2019275.0753986947</v>
      </c>
      <c r="D6" s="475">
        <v>9.5684606244222046</v>
      </c>
      <c r="E6" s="45">
        <v>7.531382834834119</v>
      </c>
    </row>
    <row r="7" spans="1:5" x14ac:dyDescent="0.2">
      <c r="A7" s="47" t="s">
        <v>31</v>
      </c>
      <c r="B7" s="48">
        <v>-1244707.2989999875</v>
      </c>
      <c r="C7" s="48">
        <v>1508350.6974345432</v>
      </c>
      <c r="D7" s="476">
        <v>-54.788191872020107</v>
      </c>
      <c r="E7" s="49">
        <v>-0.40541796533915186</v>
      </c>
    </row>
    <row r="8" spans="1:5" x14ac:dyDescent="0.2">
      <c r="A8" s="50" t="s">
        <v>32</v>
      </c>
      <c r="B8" s="48">
        <v>15329239.312000001</v>
      </c>
      <c r="C8" s="48">
        <v>-1983919.2571820561</v>
      </c>
      <c r="D8" s="476">
        <v>-11.459025510882181</v>
      </c>
      <c r="E8" s="49">
        <v>4.9929401209914834</v>
      </c>
    </row>
    <row r="9" spans="1:5" x14ac:dyDescent="0.2">
      <c r="A9" s="51" t="s">
        <v>33</v>
      </c>
      <c r="B9" s="48">
        <v>-16573946.610999988</v>
      </c>
      <c r="C9" s="48">
        <v>3492269.9546166006</v>
      </c>
      <c r="D9" s="476">
        <v>-17.403729014868684</v>
      </c>
      <c r="E9" s="49">
        <v>-5.3983580863306351</v>
      </c>
    </row>
    <row r="10" spans="1:5" x14ac:dyDescent="0.2">
      <c r="A10" s="47" t="s">
        <v>34</v>
      </c>
      <c r="B10" s="48">
        <v>8771303.1909999996</v>
      </c>
      <c r="C10" s="48">
        <v>779635.00131355133</v>
      </c>
      <c r="D10" s="476">
        <v>9.7555977401526661</v>
      </c>
      <c r="E10" s="49">
        <v>2.8569318231884697</v>
      </c>
    </row>
    <row r="11" spans="1:5" x14ac:dyDescent="0.2">
      <c r="A11" s="47" t="s">
        <v>35</v>
      </c>
      <c r="B11" s="48">
        <v>15596126.798</v>
      </c>
      <c r="C11" s="48">
        <v>-268710.62334939837</v>
      </c>
      <c r="D11" s="476">
        <v>-1.6937496188129453</v>
      </c>
      <c r="E11" s="49">
        <v>5.0798689769848009</v>
      </c>
    </row>
    <row r="12" spans="1:5" x14ac:dyDescent="0.2">
      <c r="A12" s="43" t="s">
        <v>36</v>
      </c>
      <c r="B12" s="44">
        <v>26779147.282999992</v>
      </c>
      <c r="C12" s="44">
        <v>1650410.2601786256</v>
      </c>
      <c r="D12" s="475">
        <v>6.5678201760787314</v>
      </c>
      <c r="E12" s="45">
        <v>8.7223296703681044</v>
      </c>
    </row>
    <row r="13" spans="1:5" x14ac:dyDescent="0.2">
      <c r="A13" s="47" t="s">
        <v>37</v>
      </c>
      <c r="B13" s="48">
        <v>40584416.711999997</v>
      </c>
      <c r="C13" s="48">
        <v>2071536.6209665537</v>
      </c>
      <c r="D13" s="476">
        <v>5.3788151290426356</v>
      </c>
      <c r="E13" s="49">
        <v>13.218892233599311</v>
      </c>
    </row>
    <row r="14" spans="1:5" x14ac:dyDescent="0.2">
      <c r="A14" s="47" t="s">
        <v>38</v>
      </c>
      <c r="B14" s="48">
        <v>-406512.20400000003</v>
      </c>
      <c r="C14" s="48">
        <v>58746.145757908234</v>
      </c>
      <c r="D14" s="476">
        <v>-12.626564528820627</v>
      </c>
      <c r="E14" s="49">
        <v>-0.13240651096335854</v>
      </c>
    </row>
    <row r="15" spans="1:5" x14ac:dyDescent="0.2">
      <c r="A15" s="47" t="s">
        <v>39</v>
      </c>
      <c r="B15" s="48">
        <v>-13398757.225000001</v>
      </c>
      <c r="C15" s="48">
        <v>-479872.50654583611</v>
      </c>
      <c r="D15" s="476">
        <v>3.7145041309978977</v>
      </c>
      <c r="E15" s="49">
        <v>-4.3641560522678473</v>
      </c>
    </row>
    <row r="16" spans="1:5" x14ac:dyDescent="0.2">
      <c r="A16" s="43" t="s">
        <v>40</v>
      </c>
      <c r="B16" s="44">
        <v>3535236.7600000002</v>
      </c>
      <c r="C16" s="44">
        <v>-328664.34161839075</v>
      </c>
      <c r="D16" s="475">
        <v>-8.5060236526429236</v>
      </c>
      <c r="E16" s="45">
        <v>1.1514743228250242</v>
      </c>
    </row>
    <row r="17" spans="1:6" x14ac:dyDescent="0.2">
      <c r="A17" s="52" t="s">
        <v>41</v>
      </c>
      <c r="B17" s="48">
        <v>966742.08900000004</v>
      </c>
      <c r="C17" s="48">
        <v>-168523.72523854964</v>
      </c>
      <c r="D17" s="476">
        <v>-14.844428778257768</v>
      </c>
      <c r="E17" s="49">
        <v>0.31488094513865722</v>
      </c>
    </row>
    <row r="18" spans="1:6" x14ac:dyDescent="0.2">
      <c r="A18" s="52" t="s">
        <v>42</v>
      </c>
      <c r="B18" s="48">
        <v>2498108.0619999999</v>
      </c>
      <c r="C18" s="48">
        <v>-208707.81999759143</v>
      </c>
      <c r="D18" s="476">
        <v>-7.710454980911674</v>
      </c>
      <c r="E18" s="49">
        <v>0.81366750922650599</v>
      </c>
    </row>
    <row r="19" spans="1:6" x14ac:dyDescent="0.2">
      <c r="A19" s="53" t="s">
        <v>43</v>
      </c>
      <c r="B19" s="48">
        <v>70386.608999999997</v>
      </c>
      <c r="C19" s="48">
        <v>48567.203617749998</v>
      </c>
      <c r="D19" s="476">
        <v>222.58720055340842</v>
      </c>
      <c r="E19" s="49">
        <v>2.2925868459860874E-2</v>
      </c>
    </row>
    <row r="20" spans="1:6" x14ac:dyDescent="0.2">
      <c r="A20" s="43" t="s">
        <v>44</v>
      </c>
      <c r="B20" s="44">
        <v>775430.57500000007</v>
      </c>
      <c r="C20" s="44">
        <v>-52.742322616395541</v>
      </c>
      <c r="D20" s="475">
        <v>-6.8012195025057842E-3</v>
      </c>
      <c r="E20" s="45">
        <v>0.25256820316779693</v>
      </c>
    </row>
    <row r="21" spans="1:6" x14ac:dyDescent="0.2">
      <c r="A21" s="43" t="s">
        <v>45</v>
      </c>
      <c r="B21" s="44">
        <v>538210.23099999991</v>
      </c>
      <c r="C21" s="44">
        <v>37915.643571658351</v>
      </c>
      <c r="D21" s="475">
        <v>7.5786635563170224</v>
      </c>
      <c r="E21" s="45">
        <v>0.1753023356993563</v>
      </c>
    </row>
    <row r="22" spans="1:6" x14ac:dyDescent="0.2">
      <c r="A22" s="43" t="s">
        <v>46</v>
      </c>
      <c r="B22" s="44">
        <v>-81028.800999999978</v>
      </c>
      <c r="C22" s="44">
        <v>-402712.19757731643</v>
      </c>
      <c r="D22" s="475">
        <v>-125.18899074746767</v>
      </c>
      <c r="E22" s="45">
        <v>-2.6392174016882142E-2</v>
      </c>
    </row>
    <row r="23" spans="1:6" x14ac:dyDescent="0.2">
      <c r="A23" s="47" t="s">
        <v>47</v>
      </c>
      <c r="B23" s="48">
        <v>-1950443.8169999998</v>
      </c>
      <c r="C23" s="48">
        <v>-536699.37901978358</v>
      </c>
      <c r="D23" s="476">
        <v>37.962970152268369</v>
      </c>
      <c r="E23" s="49">
        <v>-0.63528587357988719</v>
      </c>
    </row>
    <row r="24" spans="1:6" x14ac:dyDescent="0.2">
      <c r="A24" s="331" t="s">
        <v>48</v>
      </c>
      <c r="B24" s="48">
        <v>1869415.0159999998</v>
      </c>
      <c r="C24" s="48">
        <v>133987.18144246703</v>
      </c>
      <c r="D24" s="476">
        <v>7.7207002662043056</v>
      </c>
      <c r="E24" s="49">
        <v>0.60889369956300499</v>
      </c>
    </row>
    <row r="25" spans="1:6" x14ac:dyDescent="0.2">
      <c r="A25" s="743" t="s">
        <v>545</v>
      </c>
      <c r="B25" s="48">
        <v>200901.20810300001</v>
      </c>
      <c r="C25" s="48">
        <v>-49083.361139483313</v>
      </c>
      <c r="D25" s="476">
        <v>-19.634556360105883</v>
      </c>
      <c r="E25" s="49">
        <v>6.543623475875239E-2</v>
      </c>
      <c r="F25" s="744"/>
    </row>
    <row r="26" spans="1:6" x14ac:dyDescent="0.2">
      <c r="A26" s="743" t="s">
        <v>546</v>
      </c>
      <c r="B26" s="48">
        <v>501770.93045400002</v>
      </c>
      <c r="C26" s="48">
        <v>13958.09701883659</v>
      </c>
      <c r="D26" s="476">
        <v>2.8613632241989428</v>
      </c>
      <c r="E26" s="49">
        <v>0.16343356374179643</v>
      </c>
      <c r="F26" s="744"/>
    </row>
    <row r="27" spans="1:6" x14ac:dyDescent="0.2">
      <c r="A27" s="743" t="s">
        <v>547</v>
      </c>
      <c r="B27" s="48">
        <v>246259.46475399999</v>
      </c>
      <c r="C27" s="48">
        <v>5760.8153252333577</v>
      </c>
      <c r="D27" s="476">
        <v>2.3953628591746545</v>
      </c>
      <c r="E27" s="49">
        <v>8.0210031086253186E-2</v>
      </c>
      <c r="F27" s="744"/>
    </row>
    <row r="28" spans="1:6" x14ac:dyDescent="0.2">
      <c r="A28" s="743" t="s">
        <v>548</v>
      </c>
      <c r="B28" s="48">
        <v>414106.01400000002</v>
      </c>
      <c r="C28" s="48">
        <v>27493.335424420133</v>
      </c>
      <c r="D28" s="476">
        <v>7.1113382845372497</v>
      </c>
      <c r="E28" s="49">
        <v>0.13487991736327723</v>
      </c>
      <c r="F28" s="744"/>
    </row>
    <row r="29" spans="1:6" x14ac:dyDescent="0.2">
      <c r="A29" s="743" t="s">
        <v>549</v>
      </c>
      <c r="B29" s="48">
        <v>506377.39868899976</v>
      </c>
      <c r="C29" s="48">
        <v>135858.2948134602</v>
      </c>
      <c r="D29" s="476">
        <v>36.66701484280177</v>
      </c>
      <c r="E29" s="49">
        <v>0.16493395261292576</v>
      </c>
      <c r="F29" s="744"/>
    </row>
    <row r="30" spans="1:6" x14ac:dyDescent="0.2">
      <c r="A30" s="54" t="s">
        <v>49</v>
      </c>
      <c r="B30" s="55">
        <v>54669718.738000005</v>
      </c>
      <c r="C30" s="55">
        <v>2976171.6976306513</v>
      </c>
      <c r="D30" s="477">
        <v>5.7573369753606718</v>
      </c>
      <c r="E30" s="56">
        <v>17.806665192877517</v>
      </c>
    </row>
    <row r="31" spans="1:6" ht="12.75" customHeight="1" x14ac:dyDescent="0.2">
      <c r="A31" s="972" t="s">
        <v>529</v>
      </c>
      <c r="B31" s="972"/>
      <c r="C31" s="972"/>
      <c r="D31" s="972"/>
      <c r="E31" s="972"/>
    </row>
    <row r="32" spans="1:6" x14ac:dyDescent="0.2">
      <c r="A32" s="973"/>
      <c r="B32" s="973"/>
      <c r="C32" s="973"/>
      <c r="D32" s="973"/>
      <c r="E32" s="973"/>
    </row>
    <row r="33" spans="1:5" x14ac:dyDescent="0.2">
      <c r="A33" s="57" t="s">
        <v>27</v>
      </c>
      <c r="C33" s="375"/>
      <c r="E33" s="42"/>
    </row>
  </sheetData>
  <mergeCells count="4">
    <mergeCell ref="A1:D1"/>
    <mergeCell ref="A2:D2"/>
    <mergeCell ref="A3:D3"/>
    <mergeCell ref="A31:E32"/>
  </mergeCells>
  <conditionalFormatting sqref="A19">
    <cfRule type="cellIs" dxfId="2" priority="6" stopIfTrue="1" operator="equal">
      <formula>"n.d."</formula>
    </cfRule>
  </conditionalFormatting>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A692-287A-44F4-8F47-8F7DD9B3B353}">
  <dimension ref="A1:G21"/>
  <sheetViews>
    <sheetView workbookViewId="0">
      <selection activeCell="C6" sqref="C6:G16"/>
    </sheetView>
  </sheetViews>
  <sheetFormatPr baseColWidth="10" defaultColWidth="11.42578125" defaultRowHeight="12.75" x14ac:dyDescent="0.2"/>
  <cols>
    <col min="1" max="1" width="20.85546875" style="4" customWidth="1"/>
    <col min="2" max="2" width="36.140625" style="4" customWidth="1"/>
    <col min="3" max="7" width="10" style="4" customWidth="1"/>
    <col min="8" max="16384" width="11.42578125" style="4"/>
  </cols>
  <sheetData>
    <row r="1" spans="1:7" x14ac:dyDescent="0.2">
      <c r="A1" s="17" t="s">
        <v>231</v>
      </c>
    </row>
    <row r="2" spans="1:7" x14ac:dyDescent="0.2">
      <c r="A2" s="17" t="s">
        <v>616</v>
      </c>
    </row>
    <row r="3" spans="1:7" x14ac:dyDescent="0.2">
      <c r="A3" s="17"/>
    </row>
    <row r="4" spans="1:7" x14ac:dyDescent="0.2">
      <c r="A4" s="1080" t="s">
        <v>578</v>
      </c>
      <c r="B4" s="1081"/>
      <c r="C4" s="725">
        <v>2025</v>
      </c>
      <c r="D4" s="725">
        <v>2026</v>
      </c>
      <c r="E4" s="725">
        <v>2027</v>
      </c>
      <c r="F4" s="725">
        <v>2028</v>
      </c>
      <c r="G4" s="726">
        <v>2029</v>
      </c>
    </row>
    <row r="5" spans="1:7" x14ac:dyDescent="0.2">
      <c r="A5" s="1082" t="s">
        <v>381</v>
      </c>
      <c r="B5" s="762"/>
      <c r="C5" s="759"/>
      <c r="D5" s="759"/>
      <c r="E5" s="759"/>
      <c r="F5" s="759"/>
      <c r="G5" s="727"/>
    </row>
    <row r="6" spans="1:7" x14ac:dyDescent="0.2">
      <c r="A6" s="1082"/>
      <c r="B6" s="762" t="s">
        <v>579</v>
      </c>
      <c r="C6" s="760">
        <v>213684.85357811057</v>
      </c>
      <c r="D6" s="760">
        <v>218494.15792766048</v>
      </c>
      <c r="E6" s="760">
        <v>223252.52418841122</v>
      </c>
      <c r="F6" s="760">
        <v>227960.48713601541</v>
      </c>
      <c r="G6" s="728">
        <v>232412.77929099556</v>
      </c>
    </row>
    <row r="7" spans="1:7" x14ac:dyDescent="0.2">
      <c r="A7" s="1082"/>
      <c r="B7" s="763" t="s">
        <v>580</v>
      </c>
      <c r="C7" s="760">
        <v>330641.95247066708</v>
      </c>
      <c r="D7" s="760">
        <v>347489.39160775242</v>
      </c>
      <c r="E7" s="760">
        <v>363654.66225137177</v>
      </c>
      <c r="F7" s="760">
        <v>380284.51829552907</v>
      </c>
      <c r="G7" s="728">
        <v>397452.47880916705</v>
      </c>
    </row>
    <row r="8" spans="1:7" x14ac:dyDescent="0.2">
      <c r="A8" s="1083"/>
      <c r="B8" s="763" t="s">
        <v>581</v>
      </c>
      <c r="C8" s="761">
        <v>972.35605147989804</v>
      </c>
      <c r="D8" s="761">
        <v>954.19829003816994</v>
      </c>
      <c r="E8" s="761">
        <v>947.40531926428002</v>
      </c>
      <c r="F8" s="761">
        <v>942.63861191802005</v>
      </c>
      <c r="G8" s="729">
        <v>938.11257295818496</v>
      </c>
    </row>
    <row r="9" spans="1:7" x14ac:dyDescent="0.2">
      <c r="A9" s="1084" t="s">
        <v>385</v>
      </c>
      <c r="B9" s="764"/>
      <c r="C9" s="730"/>
      <c r="D9" s="730"/>
      <c r="E9" s="730"/>
      <c r="F9" s="730"/>
      <c r="G9" s="731"/>
    </row>
    <row r="10" spans="1:7" x14ac:dyDescent="0.2">
      <c r="A10" s="1082"/>
      <c r="B10" s="762" t="s">
        <v>579</v>
      </c>
      <c r="C10" s="760">
        <v>212181.10735761147</v>
      </c>
      <c r="D10" s="760">
        <v>217736.53678396769</v>
      </c>
      <c r="E10" s="760">
        <v>222863.15947464929</v>
      </c>
      <c r="F10" s="760">
        <v>227958.21494530485</v>
      </c>
      <c r="G10" s="728">
        <v>232410.59222426813</v>
      </c>
    </row>
    <row r="11" spans="1:7" x14ac:dyDescent="0.2">
      <c r="A11" s="1082"/>
      <c r="B11" s="763" t="s">
        <v>580</v>
      </c>
      <c r="C11" s="760">
        <v>324874.11599200423</v>
      </c>
      <c r="D11" s="760">
        <v>344687.67321886733</v>
      </c>
      <c r="E11" s="760">
        <v>363530.92190113844</v>
      </c>
      <c r="F11" s="760">
        <v>380360.12049695972</v>
      </c>
      <c r="G11" s="728">
        <v>397520.99069527345</v>
      </c>
    </row>
    <row r="12" spans="1:7" x14ac:dyDescent="0.2">
      <c r="A12" s="1083"/>
      <c r="B12" s="765" t="s">
        <v>581</v>
      </c>
      <c r="C12" s="732">
        <v>987.61350775798098</v>
      </c>
      <c r="D12" s="732">
        <v>960.82100407529401</v>
      </c>
      <c r="E12" s="732">
        <v>949.47856393683003</v>
      </c>
      <c r="F12" s="732">
        <v>941.92947747509504</v>
      </c>
      <c r="G12" s="733">
        <v>937.457130703997</v>
      </c>
    </row>
    <row r="13" spans="1:7" x14ac:dyDescent="0.2">
      <c r="A13" s="1084" t="s">
        <v>386</v>
      </c>
      <c r="B13" s="762"/>
      <c r="C13" s="759"/>
      <c r="D13" s="759"/>
      <c r="E13" s="759"/>
      <c r="F13" s="759"/>
      <c r="G13" s="727"/>
    </row>
    <row r="14" spans="1:7" x14ac:dyDescent="0.2">
      <c r="A14" s="1082"/>
      <c r="B14" s="762" t="s">
        <v>579</v>
      </c>
      <c r="C14" s="760">
        <v>215033.69569021036</v>
      </c>
      <c r="D14" s="760">
        <v>219088.6806663475</v>
      </c>
      <c r="E14" s="760">
        <v>223252.19737964353</v>
      </c>
      <c r="F14" s="760">
        <v>227960.16823951824</v>
      </c>
      <c r="G14" s="728">
        <v>232412.35985119804</v>
      </c>
    </row>
    <row r="15" spans="1:7" x14ac:dyDescent="0.2">
      <c r="A15" s="1082"/>
      <c r="B15" s="763" t="s">
        <v>580</v>
      </c>
      <c r="C15" s="760">
        <v>334086.84229814867</v>
      </c>
      <c r="D15" s="760">
        <v>348761.13235326856</v>
      </c>
      <c r="E15" s="760">
        <v>364417.59929384466</v>
      </c>
      <c r="F15" s="760">
        <v>380797.78188881755</v>
      </c>
      <c r="G15" s="728">
        <v>398207.7193599348</v>
      </c>
    </row>
    <row r="16" spans="1:7" x14ac:dyDescent="0.2">
      <c r="A16" s="1083"/>
      <c r="B16" s="765" t="s">
        <v>581</v>
      </c>
      <c r="C16" s="732">
        <v>957.68406977361894</v>
      </c>
      <c r="D16" s="732">
        <v>946.64999476236903</v>
      </c>
      <c r="E16" s="732">
        <v>944.95168201171498</v>
      </c>
      <c r="F16" s="732">
        <v>941.19862318289597</v>
      </c>
      <c r="G16" s="733">
        <v>939.81654771317596</v>
      </c>
    </row>
    <row r="17" spans="1:4" x14ac:dyDescent="0.2">
      <c r="A17" s="4" t="s">
        <v>8</v>
      </c>
    </row>
    <row r="21" spans="1:4" x14ac:dyDescent="0.2">
      <c r="D21" s="122"/>
    </row>
  </sheetData>
  <mergeCells count="4">
    <mergeCell ref="A4:B4"/>
    <mergeCell ref="A5:A8"/>
    <mergeCell ref="A9:A12"/>
    <mergeCell ref="A13:A1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37E2-5C77-45CC-B841-5667CD53DECB}">
  <dimension ref="A1:L38"/>
  <sheetViews>
    <sheetView zoomScaleNormal="100" workbookViewId="0">
      <selection activeCell="B7" sqref="B7:F36"/>
    </sheetView>
  </sheetViews>
  <sheetFormatPr baseColWidth="10" defaultColWidth="11.42578125" defaultRowHeight="12.75" x14ac:dyDescent="0.2"/>
  <cols>
    <col min="1" max="1" width="23.85546875" style="4" customWidth="1"/>
    <col min="2" max="2" width="12" style="4" customWidth="1"/>
    <col min="3" max="4" width="11.42578125" style="4" bestFit="1"/>
    <col min="5" max="6" width="14.42578125" style="4" customWidth="1"/>
    <col min="7" max="16384" width="11.42578125" style="4"/>
  </cols>
  <sheetData>
    <row r="1" spans="1:12" x14ac:dyDescent="0.2">
      <c r="A1" s="1085" t="s">
        <v>238</v>
      </c>
      <c r="B1" s="1085"/>
      <c r="C1" s="1085"/>
      <c r="D1" s="17"/>
      <c r="E1" s="17"/>
      <c r="F1" s="17"/>
    </row>
    <row r="2" spans="1:12" x14ac:dyDescent="0.2">
      <c r="A2" s="1086" t="s">
        <v>232</v>
      </c>
      <c r="B2" s="1086"/>
      <c r="C2" s="1086"/>
      <c r="D2" s="1086"/>
      <c r="E2" s="1086"/>
      <c r="F2" s="1086"/>
    </row>
    <row r="3" spans="1:12" x14ac:dyDescent="0.2">
      <c r="A3" s="1087" t="s">
        <v>233</v>
      </c>
      <c r="B3" s="1087"/>
      <c r="C3" s="1087"/>
      <c r="D3" s="1087"/>
      <c r="E3" s="1087"/>
      <c r="F3" s="1087"/>
    </row>
    <row r="4" spans="1:12" x14ac:dyDescent="0.2">
      <c r="A4" s="513"/>
      <c r="B4" s="513"/>
      <c r="C4" s="513"/>
      <c r="D4" s="513"/>
      <c r="E4" s="513"/>
      <c r="F4" s="513"/>
    </row>
    <row r="5" spans="1:12" ht="12.75" customHeight="1" x14ac:dyDescent="0.2">
      <c r="A5" s="145"/>
      <c r="B5" s="1088" t="s">
        <v>234</v>
      </c>
      <c r="C5" s="1088" t="s">
        <v>235</v>
      </c>
      <c r="D5" s="1088" t="s">
        <v>35</v>
      </c>
      <c r="E5" s="1088" t="s">
        <v>236</v>
      </c>
      <c r="F5" s="1088" t="s">
        <v>237</v>
      </c>
    </row>
    <row r="6" spans="1:12" ht="27" customHeight="1" x14ac:dyDescent="0.2">
      <c r="A6" s="146"/>
      <c r="B6" s="1089"/>
      <c r="C6" s="1089"/>
      <c r="D6" s="1089"/>
      <c r="E6" s="1089"/>
      <c r="F6" s="1089"/>
    </row>
    <row r="7" spans="1:12" x14ac:dyDescent="0.2">
      <c r="A7" s="147">
        <v>1997</v>
      </c>
      <c r="B7" s="511">
        <v>-27361</v>
      </c>
      <c r="C7" s="511">
        <v>402938</v>
      </c>
      <c r="D7" s="511">
        <v>150829</v>
      </c>
      <c r="E7" s="511">
        <v>252109</v>
      </c>
      <c r="F7" s="511">
        <v>375577</v>
      </c>
      <c r="H7" s="58"/>
      <c r="I7" s="58"/>
      <c r="J7" s="58"/>
      <c r="K7" s="58"/>
      <c r="L7" s="58"/>
    </row>
    <row r="8" spans="1:12" x14ac:dyDescent="0.2">
      <c r="A8" s="148">
        <v>1998</v>
      </c>
      <c r="B8" s="512">
        <v>-5381</v>
      </c>
      <c r="C8" s="512">
        <v>185156</v>
      </c>
      <c r="D8" s="512">
        <v>77437</v>
      </c>
      <c r="E8" s="512">
        <v>107719</v>
      </c>
      <c r="F8" s="512">
        <v>179775</v>
      </c>
      <c r="H8" s="58"/>
      <c r="I8" s="58"/>
      <c r="J8" s="58"/>
      <c r="K8" s="58"/>
      <c r="L8" s="58"/>
    </row>
    <row r="9" spans="1:12" x14ac:dyDescent="0.2">
      <c r="A9" s="148">
        <v>1999</v>
      </c>
      <c r="B9" s="512">
        <v>-73261</v>
      </c>
      <c r="C9" s="512">
        <v>174596</v>
      </c>
      <c r="D9" s="512">
        <v>54027</v>
      </c>
      <c r="E9" s="512">
        <v>120569</v>
      </c>
      <c r="F9" s="512">
        <v>101335</v>
      </c>
      <c r="H9" s="58"/>
      <c r="I9" s="58"/>
      <c r="J9" s="58"/>
      <c r="K9" s="58"/>
      <c r="L9" s="58"/>
    </row>
    <row r="10" spans="1:12" x14ac:dyDescent="0.2">
      <c r="A10" s="148">
        <v>2000</v>
      </c>
      <c r="B10" s="512">
        <v>-5846</v>
      </c>
      <c r="C10" s="512">
        <v>218960</v>
      </c>
      <c r="D10" s="512">
        <v>57655</v>
      </c>
      <c r="E10" s="512">
        <v>161305</v>
      </c>
      <c r="F10" s="512">
        <v>213114</v>
      </c>
      <c r="H10" s="58"/>
      <c r="I10" s="58"/>
      <c r="J10" s="58"/>
      <c r="K10" s="58"/>
      <c r="L10" s="58"/>
    </row>
    <row r="11" spans="1:12" x14ac:dyDescent="0.2">
      <c r="A11" s="148">
        <v>2001</v>
      </c>
      <c r="B11" s="512">
        <v>9034</v>
      </c>
      <c r="C11" s="512">
        <v>128986</v>
      </c>
      <c r="D11" s="512">
        <v>56085</v>
      </c>
      <c r="E11" s="512">
        <v>72901</v>
      </c>
      <c r="F11" s="512">
        <v>138020</v>
      </c>
      <c r="H11" s="58"/>
      <c r="I11" s="58"/>
      <c r="J11" s="58"/>
      <c r="K11" s="58"/>
      <c r="L11" s="58"/>
    </row>
    <row r="12" spans="1:12" x14ac:dyDescent="0.2">
      <c r="A12" s="148">
        <v>2002</v>
      </c>
      <c r="B12" s="512">
        <v>-39450</v>
      </c>
      <c r="C12" s="512">
        <v>88047</v>
      </c>
      <c r="D12" s="512">
        <v>31853</v>
      </c>
      <c r="E12" s="512">
        <v>56194</v>
      </c>
      <c r="F12" s="512">
        <v>48597</v>
      </c>
      <c r="H12" s="58"/>
      <c r="I12" s="58"/>
      <c r="J12" s="58"/>
      <c r="K12" s="58"/>
      <c r="L12" s="58"/>
    </row>
    <row r="13" spans="1:12" x14ac:dyDescent="0.2">
      <c r="A13" s="148">
        <v>2003</v>
      </c>
      <c r="B13" s="512">
        <v>-3781</v>
      </c>
      <c r="C13" s="512">
        <v>114136</v>
      </c>
      <c r="D13" s="512">
        <v>38089</v>
      </c>
      <c r="E13" s="512">
        <v>76047</v>
      </c>
      <c r="F13" s="512">
        <v>110355</v>
      </c>
      <c r="H13" s="58"/>
      <c r="I13" s="58"/>
      <c r="J13" s="58"/>
      <c r="K13" s="58"/>
      <c r="L13" s="58"/>
    </row>
    <row r="14" spans="1:12" x14ac:dyDescent="0.2">
      <c r="A14" s="148">
        <v>2004</v>
      </c>
      <c r="B14" s="512">
        <v>123324</v>
      </c>
      <c r="C14" s="512">
        <v>473144</v>
      </c>
      <c r="D14" s="512">
        <v>172579</v>
      </c>
      <c r="E14" s="512">
        <v>300565</v>
      </c>
      <c r="F14" s="512">
        <v>596468</v>
      </c>
      <c r="H14" s="58"/>
      <c r="I14" s="58"/>
      <c r="J14" s="58"/>
      <c r="K14" s="58"/>
      <c r="L14" s="58"/>
    </row>
    <row r="15" spans="1:12" x14ac:dyDescent="0.2">
      <c r="A15" s="148">
        <v>2005</v>
      </c>
      <c r="B15" s="512">
        <v>455179.34152000002</v>
      </c>
      <c r="C15" s="512">
        <v>1264244.4081100002</v>
      </c>
      <c r="D15" s="512">
        <v>613157.54494000005</v>
      </c>
      <c r="E15" s="512">
        <v>651086.86317000003</v>
      </c>
      <c r="F15" s="512">
        <v>1719423.7496300002</v>
      </c>
      <c r="H15" s="58"/>
      <c r="I15" s="58"/>
      <c r="J15" s="58"/>
      <c r="K15" s="58"/>
      <c r="L15" s="58"/>
    </row>
    <row r="16" spans="1:12" x14ac:dyDescent="0.2">
      <c r="A16" s="148">
        <v>2006</v>
      </c>
      <c r="B16" s="512">
        <v>496108.64373000001</v>
      </c>
      <c r="C16" s="512">
        <v>4078834.8112500003</v>
      </c>
      <c r="D16" s="512">
        <v>1998691.7108700001</v>
      </c>
      <c r="E16" s="512">
        <v>2080143.10038</v>
      </c>
      <c r="F16" s="512">
        <v>4574943.4549799999</v>
      </c>
      <c r="H16" s="58"/>
      <c r="I16" s="58"/>
      <c r="J16" s="58"/>
      <c r="K16" s="58"/>
      <c r="L16" s="58"/>
    </row>
    <row r="17" spans="1:12" x14ac:dyDescent="0.2">
      <c r="A17" s="148">
        <v>2007</v>
      </c>
      <c r="B17" s="512">
        <v>1152329.8</v>
      </c>
      <c r="C17" s="512">
        <v>5054366.1882700007</v>
      </c>
      <c r="D17" s="512">
        <v>3299199.5749400002</v>
      </c>
      <c r="E17" s="512">
        <v>1755166.6133300001</v>
      </c>
      <c r="F17" s="512">
        <v>6206695.9882700006</v>
      </c>
      <c r="H17" s="58"/>
      <c r="I17" s="58"/>
      <c r="J17" s="58"/>
      <c r="K17" s="58"/>
      <c r="L17" s="58"/>
    </row>
    <row r="18" spans="1:12" x14ac:dyDescent="0.2">
      <c r="A18" s="148">
        <v>2008</v>
      </c>
      <c r="B18" s="512">
        <v>-336375.13752000115</v>
      </c>
      <c r="C18" s="512">
        <v>4680595.0784200002</v>
      </c>
      <c r="D18" s="512">
        <v>3220332.4036000003</v>
      </c>
      <c r="E18" s="512">
        <v>1460262.6748199998</v>
      </c>
      <c r="F18" s="512">
        <v>4344219.9408999998</v>
      </c>
      <c r="H18" s="58"/>
      <c r="I18" s="58"/>
      <c r="J18" s="58"/>
      <c r="K18" s="58"/>
      <c r="L18" s="58"/>
    </row>
    <row r="19" spans="1:12" x14ac:dyDescent="0.2">
      <c r="A19" s="148">
        <v>2009</v>
      </c>
      <c r="B19" s="512">
        <v>-560889.04473000043</v>
      </c>
      <c r="C19" s="512">
        <v>2068563.1776865458</v>
      </c>
      <c r="D19" s="512">
        <v>1316424.9252485009</v>
      </c>
      <c r="E19" s="512">
        <v>752138.25243804511</v>
      </c>
      <c r="F19" s="512">
        <v>1507674.1329565456</v>
      </c>
      <c r="H19" s="58"/>
      <c r="I19" s="58"/>
      <c r="J19" s="58"/>
      <c r="K19" s="58"/>
      <c r="L19" s="58"/>
    </row>
    <row r="20" spans="1:12" x14ac:dyDescent="0.2">
      <c r="A20" s="148">
        <v>2010</v>
      </c>
      <c r="B20" s="512">
        <v>-117735.42530000233</v>
      </c>
      <c r="C20" s="512">
        <v>3783051.6724212249</v>
      </c>
      <c r="D20" s="512">
        <v>2155591.6905840379</v>
      </c>
      <c r="E20" s="512">
        <v>1627459.981837187</v>
      </c>
      <c r="F20" s="512">
        <v>3665316.2471212223</v>
      </c>
      <c r="H20" s="58"/>
      <c r="I20" s="58"/>
      <c r="J20" s="58"/>
      <c r="K20" s="58"/>
      <c r="L20" s="58"/>
    </row>
    <row r="21" spans="1:12" x14ac:dyDescent="0.2">
      <c r="A21" s="148">
        <v>2011</v>
      </c>
      <c r="B21" s="512">
        <v>817724</v>
      </c>
      <c r="C21" s="512">
        <v>3965765</v>
      </c>
      <c r="D21" s="512">
        <v>3033472</v>
      </c>
      <c r="E21" s="512">
        <v>932293</v>
      </c>
      <c r="F21" s="512">
        <v>4783490</v>
      </c>
      <c r="H21" s="58"/>
      <c r="I21" s="58"/>
      <c r="J21" s="58"/>
      <c r="K21" s="58"/>
      <c r="L21" s="58"/>
    </row>
    <row r="22" spans="1:12" x14ac:dyDescent="0.2">
      <c r="A22" s="148">
        <v>2012</v>
      </c>
      <c r="B22" s="512">
        <v>891034</v>
      </c>
      <c r="C22" s="512">
        <v>3278909</v>
      </c>
      <c r="D22" s="512">
        <v>2712763</v>
      </c>
      <c r="E22" s="512">
        <v>566147</v>
      </c>
      <c r="F22" s="512">
        <v>4169943</v>
      </c>
      <c r="H22" s="58"/>
      <c r="I22" s="58"/>
      <c r="J22" s="58"/>
      <c r="K22" s="58"/>
      <c r="L22" s="58"/>
    </row>
    <row r="23" spans="1:12" x14ac:dyDescent="0.2">
      <c r="A23" s="148">
        <v>2013</v>
      </c>
      <c r="B23" s="512">
        <v>-135651</v>
      </c>
      <c r="C23" s="512">
        <v>3129199</v>
      </c>
      <c r="D23" s="512">
        <v>2302008</v>
      </c>
      <c r="E23" s="512">
        <v>827191</v>
      </c>
      <c r="F23" s="512">
        <v>2993549</v>
      </c>
      <c r="H23" s="58"/>
      <c r="I23" s="58"/>
      <c r="J23" s="58"/>
      <c r="K23" s="58"/>
      <c r="L23" s="58"/>
    </row>
    <row r="24" spans="1:12" x14ac:dyDescent="0.2">
      <c r="A24" s="148">
        <v>2014</v>
      </c>
      <c r="B24" s="512">
        <v>-139897.21316057301</v>
      </c>
      <c r="C24" s="512">
        <v>2642656.7148364577</v>
      </c>
      <c r="D24" s="512">
        <v>1989508.2006293277</v>
      </c>
      <c r="E24" s="512">
        <v>653148.51420712972</v>
      </c>
      <c r="F24" s="512">
        <v>2502759.5016758847</v>
      </c>
      <c r="H24" s="58"/>
      <c r="I24" s="58"/>
      <c r="J24" s="58"/>
      <c r="K24" s="58"/>
      <c r="L24" s="58"/>
    </row>
    <row r="25" spans="1:12" x14ac:dyDescent="0.2">
      <c r="A25" s="148">
        <v>2015</v>
      </c>
      <c r="B25" s="512">
        <v>332751.65555371251</v>
      </c>
      <c r="C25" s="512">
        <v>1675908.9156503216</v>
      </c>
      <c r="D25" s="512">
        <v>1523610.7556618103</v>
      </c>
      <c r="E25" s="512">
        <v>152298.15998851135</v>
      </c>
      <c r="F25" s="512">
        <v>2008660.5712040341</v>
      </c>
      <c r="H25" s="58"/>
      <c r="I25" s="58"/>
      <c r="J25" s="58"/>
      <c r="K25" s="58"/>
      <c r="L25" s="58"/>
    </row>
    <row r="26" spans="1:12" x14ac:dyDescent="0.2">
      <c r="A26" s="148">
        <v>2016</v>
      </c>
      <c r="B26" s="512">
        <v>-724578.75722851907</v>
      </c>
      <c r="C26" s="512">
        <v>725717.9718425225</v>
      </c>
      <c r="D26" s="512">
        <v>643366.98752692528</v>
      </c>
      <c r="E26" s="512">
        <v>82350.984315597205</v>
      </c>
      <c r="F26" s="512">
        <v>1139.2146140036621</v>
      </c>
      <c r="H26" s="58"/>
      <c r="I26" s="58"/>
      <c r="J26" s="58"/>
      <c r="K26" s="58"/>
      <c r="L26" s="58"/>
    </row>
    <row r="27" spans="1:12" x14ac:dyDescent="0.2">
      <c r="A27" s="148">
        <v>2017</v>
      </c>
      <c r="B27" s="512">
        <v>-7168.1023315538278</v>
      </c>
      <c r="C27" s="512">
        <v>1279021.5196772318</v>
      </c>
      <c r="D27" s="512">
        <v>637365.66156097292</v>
      </c>
      <c r="E27" s="512">
        <v>530655.85811625898</v>
      </c>
      <c r="F27" s="512">
        <v>1271853.417345678</v>
      </c>
      <c r="H27" s="58"/>
      <c r="I27" s="58"/>
      <c r="J27" s="58"/>
      <c r="K27" s="58"/>
      <c r="L27" s="58"/>
    </row>
    <row r="28" spans="1:12" x14ac:dyDescent="0.2">
      <c r="A28" s="148">
        <v>2018</v>
      </c>
      <c r="B28" s="512">
        <v>485931.66854387912</v>
      </c>
      <c r="C28" s="512">
        <v>1920002.9996800923</v>
      </c>
      <c r="D28" s="512">
        <v>1419532.1632892203</v>
      </c>
      <c r="E28" s="512">
        <v>500470.83639087219</v>
      </c>
      <c r="F28" s="512">
        <v>2405934.6682239715</v>
      </c>
      <c r="H28" s="58"/>
      <c r="I28" s="58"/>
      <c r="J28" s="58"/>
      <c r="K28" s="58"/>
      <c r="L28" s="58"/>
    </row>
    <row r="29" spans="1:12" x14ac:dyDescent="0.2">
      <c r="A29" s="148">
        <v>2019</v>
      </c>
      <c r="B29" s="512">
        <v>868110.41200000001</v>
      </c>
      <c r="C29" s="512">
        <v>1852383.5529999998</v>
      </c>
      <c r="D29" s="512">
        <v>1452312.1709999999</v>
      </c>
      <c r="E29" s="512">
        <v>400071.38199999998</v>
      </c>
      <c r="F29" s="512">
        <v>2720493.9649999999</v>
      </c>
      <c r="H29" s="58"/>
      <c r="I29" s="58"/>
      <c r="J29" s="58"/>
      <c r="K29" s="58"/>
      <c r="L29" s="58"/>
    </row>
    <row r="30" spans="1:12" x14ac:dyDescent="0.2">
      <c r="A30" s="148">
        <v>2020</v>
      </c>
      <c r="B30" s="512">
        <v>-114941.91700000013</v>
      </c>
      <c r="C30" s="512">
        <v>1814638.0929999999</v>
      </c>
      <c r="D30" s="512">
        <v>1533602.7759999998</v>
      </c>
      <c r="E30" s="512">
        <v>281035.31699999998</v>
      </c>
      <c r="F30" s="512">
        <v>1699696.1759999997</v>
      </c>
      <c r="H30" s="58"/>
      <c r="I30" s="58"/>
      <c r="J30" s="58"/>
      <c r="K30" s="58"/>
      <c r="L30" s="58"/>
    </row>
    <row r="31" spans="1:12" x14ac:dyDescent="0.2">
      <c r="A31" s="148">
        <v>2021</v>
      </c>
      <c r="B31" s="512">
        <v>386828.28699999955</v>
      </c>
      <c r="C31" s="512">
        <v>3431736.6180000002</v>
      </c>
      <c r="D31" s="512">
        <v>2637163.1</v>
      </c>
      <c r="E31" s="512">
        <v>794573.51800000004</v>
      </c>
      <c r="F31" s="512">
        <v>3818564.9049999998</v>
      </c>
      <c r="H31" s="58"/>
      <c r="I31" s="58"/>
      <c r="J31" s="58"/>
      <c r="K31" s="58"/>
      <c r="L31" s="58"/>
    </row>
    <row r="32" spans="1:12" x14ac:dyDescent="0.2">
      <c r="A32" s="148">
        <v>2022</v>
      </c>
      <c r="B32" s="512">
        <v>1496843.409</v>
      </c>
      <c r="C32" s="512">
        <v>3163190.0809999998</v>
      </c>
      <c r="D32" s="512">
        <v>2777394.7039999999</v>
      </c>
      <c r="E32" s="512">
        <v>385795.37699999998</v>
      </c>
      <c r="F32" s="512">
        <v>4660033.49</v>
      </c>
      <c r="H32" s="58"/>
      <c r="I32" s="58"/>
      <c r="J32" s="58"/>
      <c r="K32" s="58"/>
      <c r="L32" s="58"/>
    </row>
    <row r="33" spans="1:12" x14ac:dyDescent="0.2">
      <c r="A33" s="329">
        <v>2023</v>
      </c>
      <c r="B33" s="512">
        <v>-287402.89100000029</v>
      </c>
      <c r="C33" s="512">
        <v>3099470.6209999998</v>
      </c>
      <c r="D33" s="512">
        <v>2819654.392</v>
      </c>
      <c r="E33" s="512">
        <v>279816.22899999999</v>
      </c>
      <c r="F33" s="512">
        <v>2812067.7299999995</v>
      </c>
      <c r="H33" s="58"/>
      <c r="I33" s="58"/>
      <c r="J33" s="58"/>
      <c r="K33" s="58"/>
      <c r="L33" s="58"/>
    </row>
    <row r="34" spans="1:12" x14ac:dyDescent="0.2">
      <c r="A34" s="329">
        <v>2024</v>
      </c>
      <c r="B34" s="33">
        <v>-72431</v>
      </c>
      <c r="C34" s="33">
        <v>3724067</v>
      </c>
      <c r="D34" s="33">
        <v>3283596</v>
      </c>
      <c r="E34" s="33">
        <v>440471</v>
      </c>
      <c r="F34" s="33">
        <v>3651636</v>
      </c>
      <c r="H34" s="58"/>
      <c r="I34" s="58"/>
      <c r="J34" s="58"/>
      <c r="K34" s="58"/>
      <c r="L34" s="58"/>
    </row>
    <row r="35" spans="1:12" x14ac:dyDescent="0.2">
      <c r="A35" s="149" t="s">
        <v>509</v>
      </c>
      <c r="B35" s="26">
        <v>1377087.8080000002</v>
      </c>
      <c r="C35" s="26">
        <v>4582111.2930000005</v>
      </c>
      <c r="D35" s="26">
        <v>4049829.4390000002</v>
      </c>
      <c r="E35" s="26">
        <v>532281.85400000005</v>
      </c>
      <c r="F35" s="26">
        <v>5959199.1010000007</v>
      </c>
      <c r="H35" s="58"/>
      <c r="I35" s="58"/>
      <c r="J35" s="58"/>
      <c r="K35" s="58"/>
      <c r="L35" s="58"/>
    </row>
    <row r="36" spans="1:12" x14ac:dyDescent="0.2">
      <c r="A36" s="146" t="s">
        <v>510</v>
      </c>
      <c r="B36" s="38">
        <v>1354187.0640981384</v>
      </c>
      <c r="C36" s="38">
        <v>4933479.9493969223</v>
      </c>
      <c r="D36" s="38">
        <v>4335616.5330045717</v>
      </c>
      <c r="E36" s="38">
        <v>597863.41639235069</v>
      </c>
      <c r="F36" s="38">
        <v>6287667.0134950606</v>
      </c>
      <c r="H36" s="98"/>
      <c r="I36" s="58"/>
      <c r="J36" s="58"/>
      <c r="K36" s="58"/>
      <c r="L36" s="58"/>
    </row>
    <row r="37" spans="1:12" x14ac:dyDescent="0.2">
      <c r="A37" s="18" t="s">
        <v>54</v>
      </c>
    </row>
    <row r="38" spans="1:12" x14ac:dyDescent="0.2">
      <c r="C38" s="406"/>
      <c r="F38" s="406"/>
    </row>
  </sheetData>
  <mergeCells count="9">
    <mergeCell ref="A1:C1"/>
    <mergeCell ref="A2:F2"/>
    <mergeCell ref="A3:C3"/>
    <mergeCell ref="D3:F3"/>
    <mergeCell ref="B5:B6"/>
    <mergeCell ref="C5:C6"/>
    <mergeCell ref="D5:D6"/>
    <mergeCell ref="E5:E6"/>
    <mergeCell ref="F5:F6"/>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56FD-03C6-4BCA-8547-BCDDDCA4DBE3}">
  <dimension ref="A1:H77"/>
  <sheetViews>
    <sheetView zoomScaleNormal="100" workbookViewId="0">
      <selection activeCell="K35" sqref="K35"/>
    </sheetView>
  </sheetViews>
  <sheetFormatPr baseColWidth="10" defaultColWidth="11.42578125" defaultRowHeight="12.75" x14ac:dyDescent="0.2"/>
  <cols>
    <col min="1" max="1" width="57.140625" style="18" customWidth="1"/>
    <col min="2" max="3" width="12.85546875" style="18" customWidth="1"/>
    <col min="4" max="4" width="11.42578125" style="18" bestFit="1"/>
    <col min="5" max="6" width="11.5703125" style="18" bestFit="1" customWidth="1"/>
    <col min="7" max="7" width="12" style="18" bestFit="1" customWidth="1"/>
    <col min="8" max="8" width="11.5703125" style="18" bestFit="1" customWidth="1"/>
    <col min="9" max="16384" width="11.42578125" style="18"/>
  </cols>
  <sheetData>
    <row r="1" spans="1:8" x14ac:dyDescent="0.2">
      <c r="A1" s="968" t="s">
        <v>294</v>
      </c>
      <c r="B1" s="968"/>
      <c r="C1" s="968"/>
    </row>
    <row r="2" spans="1:8" x14ac:dyDescent="0.2">
      <c r="A2" s="968" t="s">
        <v>590</v>
      </c>
      <c r="B2" s="968"/>
      <c r="C2" s="968"/>
    </row>
    <row r="3" spans="1:8" x14ac:dyDescent="0.2">
      <c r="A3" s="968" t="s">
        <v>591</v>
      </c>
      <c r="B3" s="968"/>
      <c r="C3" s="968"/>
    </row>
    <row r="4" spans="1:8" x14ac:dyDescent="0.2">
      <c r="A4" s="968" t="s">
        <v>151</v>
      </c>
      <c r="B4" s="968"/>
      <c r="C4" s="968"/>
    </row>
    <row r="5" spans="1:8" x14ac:dyDescent="0.2">
      <c r="A5" s="969" t="s">
        <v>184</v>
      </c>
      <c r="B5" s="969"/>
      <c r="C5" s="969"/>
    </row>
    <row r="6" spans="1:8" x14ac:dyDescent="0.2">
      <c r="A6" s="150"/>
      <c r="B6" s="150"/>
      <c r="C6" s="151"/>
      <c r="D6" s="122"/>
    </row>
    <row r="7" spans="1:8" x14ac:dyDescent="0.2">
      <c r="A7" s="260"/>
      <c r="B7" s="21">
        <v>2024</v>
      </c>
      <c r="C7" s="21">
        <v>2025</v>
      </c>
    </row>
    <row r="8" spans="1:8" x14ac:dyDescent="0.2">
      <c r="A8" s="152" t="s">
        <v>112</v>
      </c>
      <c r="B8" s="153"/>
      <c r="C8" s="153"/>
    </row>
    <row r="9" spans="1:8" x14ac:dyDescent="0.2">
      <c r="A9" s="152" t="s">
        <v>239</v>
      </c>
      <c r="B9" s="162">
        <v>67265585.691579998</v>
      </c>
      <c r="C9" s="162">
        <v>76348876.316534281</v>
      </c>
      <c r="D9" s="156"/>
      <c r="E9" s="375"/>
      <c r="F9" s="375"/>
      <c r="G9" s="474"/>
      <c r="H9" s="474"/>
    </row>
    <row r="10" spans="1:8" s="70" customFormat="1" x14ac:dyDescent="0.2">
      <c r="A10" s="152" t="s">
        <v>240</v>
      </c>
      <c r="B10" s="162">
        <v>54669718.825000003</v>
      </c>
      <c r="C10" s="162">
        <v>62784264.963533901</v>
      </c>
      <c r="D10" s="156"/>
      <c r="E10" s="375"/>
      <c r="F10" s="375"/>
      <c r="G10" s="474"/>
      <c r="H10" s="474"/>
    </row>
    <row r="11" spans="1:8" x14ac:dyDescent="0.2">
      <c r="A11" s="157" t="s">
        <v>241</v>
      </c>
      <c r="B11" s="153">
        <v>3447178.5159999998</v>
      </c>
      <c r="C11" s="153">
        <v>6237682.4856948778</v>
      </c>
      <c r="D11" s="156"/>
      <c r="E11" s="168"/>
      <c r="F11" s="168"/>
      <c r="G11" s="474"/>
      <c r="H11" s="474"/>
    </row>
    <row r="12" spans="1:8" x14ac:dyDescent="0.2">
      <c r="A12" s="157" t="s">
        <v>242</v>
      </c>
      <c r="B12" s="153">
        <v>51222540.309</v>
      </c>
      <c r="C12" s="153">
        <v>56546582.477839023</v>
      </c>
      <c r="D12" s="156"/>
      <c r="E12" s="375"/>
      <c r="F12" s="375"/>
      <c r="G12" s="474"/>
      <c r="H12" s="474"/>
    </row>
    <row r="13" spans="1:8" x14ac:dyDescent="0.2">
      <c r="A13" s="157" t="s">
        <v>243</v>
      </c>
      <c r="B13" s="153">
        <v>1345084.7721002002</v>
      </c>
      <c r="C13" s="153">
        <v>2311179.7834817301</v>
      </c>
      <c r="D13" s="156"/>
      <c r="E13" s="375"/>
      <c r="F13" s="375"/>
      <c r="G13" s="474"/>
      <c r="H13" s="474"/>
    </row>
    <row r="14" spans="1:8" x14ac:dyDescent="0.2">
      <c r="A14" s="157" t="s">
        <v>244</v>
      </c>
      <c r="B14" s="153">
        <v>3686960.6639999999</v>
      </c>
      <c r="C14" s="153">
        <v>4115081.8098361315</v>
      </c>
      <c r="D14" s="156"/>
      <c r="E14" s="375"/>
      <c r="F14" s="375"/>
      <c r="G14" s="474"/>
      <c r="H14" s="474"/>
    </row>
    <row r="15" spans="1:8" x14ac:dyDescent="0.2">
      <c r="A15" s="157" t="s">
        <v>245</v>
      </c>
      <c r="B15" s="153">
        <v>76215.872999999992</v>
      </c>
      <c r="C15" s="153">
        <v>170163.55725744148</v>
      </c>
      <c r="D15" s="156"/>
      <c r="E15" s="375"/>
      <c r="F15" s="375"/>
      <c r="G15" s="474"/>
      <c r="H15" s="474"/>
    </row>
    <row r="16" spans="1:8" x14ac:dyDescent="0.2">
      <c r="A16" s="157" t="s">
        <v>246</v>
      </c>
      <c r="B16" s="153">
        <v>1944390.7114499998</v>
      </c>
      <c r="C16" s="153">
        <v>1748824.2642240857</v>
      </c>
      <c r="D16" s="156"/>
      <c r="E16" s="375"/>
      <c r="F16" s="375"/>
      <c r="G16" s="474"/>
      <c r="H16" s="474"/>
    </row>
    <row r="17" spans="1:8" x14ac:dyDescent="0.2">
      <c r="A17" s="157" t="s">
        <v>247</v>
      </c>
      <c r="B17" s="153">
        <v>1473760.5179600001</v>
      </c>
      <c r="C17" s="153">
        <v>1621872.92726811</v>
      </c>
      <c r="D17" s="156"/>
      <c r="E17" s="375"/>
      <c r="F17" s="375"/>
      <c r="G17" s="474"/>
      <c r="H17" s="474"/>
    </row>
    <row r="18" spans="1:8" x14ac:dyDescent="0.2">
      <c r="A18" s="157" t="s">
        <v>248</v>
      </c>
      <c r="B18" s="153">
        <v>4069454.3280698</v>
      </c>
      <c r="C18" s="153">
        <v>3597489.010932873</v>
      </c>
      <c r="D18" s="156"/>
      <c r="E18" s="375"/>
      <c r="F18" s="375"/>
      <c r="G18" s="474"/>
      <c r="H18" s="474"/>
    </row>
    <row r="19" spans="1:8" x14ac:dyDescent="0.2">
      <c r="A19" s="152" t="s">
        <v>249</v>
      </c>
      <c r="B19" s="287">
        <v>65746190.528512999</v>
      </c>
      <c r="C19" s="287">
        <v>68982974.252000004</v>
      </c>
      <c r="D19" s="156"/>
      <c r="E19" s="375"/>
      <c r="F19" s="375"/>
      <c r="G19" s="474"/>
      <c r="H19" s="474"/>
    </row>
    <row r="20" spans="1:8" x14ac:dyDescent="0.2">
      <c r="A20" s="157" t="s">
        <v>250</v>
      </c>
      <c r="B20" s="288">
        <v>15195344.459969999</v>
      </c>
      <c r="C20" s="288">
        <v>15927306.529999999</v>
      </c>
      <c r="D20" s="156"/>
      <c r="E20" s="375"/>
      <c r="F20" s="375"/>
      <c r="G20" s="474"/>
      <c r="H20" s="474"/>
    </row>
    <row r="21" spans="1:8" x14ac:dyDescent="0.2">
      <c r="A21" s="157" t="s">
        <v>251</v>
      </c>
      <c r="B21" s="288">
        <v>6031817.8625000007</v>
      </c>
      <c r="C21" s="288">
        <v>5840820.1699999999</v>
      </c>
      <c r="D21" s="156"/>
      <c r="E21" s="375"/>
      <c r="F21" s="375"/>
      <c r="G21" s="474"/>
      <c r="H21" s="474"/>
    </row>
    <row r="22" spans="1:8" x14ac:dyDescent="0.2">
      <c r="A22" s="157" t="s">
        <v>252</v>
      </c>
      <c r="B22" s="288">
        <v>3769789.8142929999</v>
      </c>
      <c r="C22" s="288">
        <v>4017437.3622896401</v>
      </c>
      <c r="D22" s="156"/>
      <c r="E22" s="375"/>
      <c r="F22" s="375"/>
      <c r="G22" s="474"/>
      <c r="H22" s="474"/>
    </row>
    <row r="23" spans="1:8" x14ac:dyDescent="0.2">
      <c r="A23" s="157" t="s">
        <v>253</v>
      </c>
      <c r="B23" s="288">
        <v>26056874.898400001</v>
      </c>
      <c r="C23" s="288">
        <v>28401968.775710359</v>
      </c>
      <c r="D23" s="156"/>
      <c r="E23" s="375"/>
      <c r="F23" s="375"/>
      <c r="G23" s="474"/>
      <c r="H23" s="474"/>
    </row>
    <row r="24" spans="1:8" x14ac:dyDescent="0.2">
      <c r="A24" s="157" t="s">
        <v>254</v>
      </c>
      <c r="B24" s="288">
        <v>14350521.74117</v>
      </c>
      <c r="C24" s="288">
        <v>14743826.836999999</v>
      </c>
      <c r="D24" s="156"/>
      <c r="E24" s="375"/>
      <c r="F24" s="375"/>
      <c r="G24" s="474"/>
      <c r="H24" s="474"/>
    </row>
    <row r="25" spans="1:8" x14ac:dyDescent="0.2">
      <c r="A25" s="157" t="s">
        <v>132</v>
      </c>
      <c r="B25" s="288">
        <v>341841.75217999995</v>
      </c>
      <c r="C25" s="288">
        <v>51614.576999999997</v>
      </c>
      <c r="D25" s="156"/>
      <c r="E25" s="375"/>
      <c r="F25" s="375"/>
      <c r="G25" s="474"/>
      <c r="H25" s="474"/>
    </row>
    <row r="26" spans="1:8" x14ac:dyDescent="0.2">
      <c r="A26" s="152" t="s">
        <v>255</v>
      </c>
      <c r="B26" s="287">
        <v>1519395.1630670002</v>
      </c>
      <c r="C26" s="287">
        <v>7365902.0645342767</v>
      </c>
      <c r="D26" s="156"/>
      <c r="E26" s="375"/>
      <c r="F26" s="375"/>
      <c r="G26" s="474"/>
      <c r="H26" s="474"/>
    </row>
    <row r="27" spans="1:8" x14ac:dyDescent="0.2">
      <c r="A27" s="152" t="s">
        <v>24</v>
      </c>
      <c r="B27" s="287"/>
      <c r="C27" s="287"/>
      <c r="D27" s="156"/>
      <c r="E27" s="375"/>
      <c r="F27" s="375"/>
      <c r="G27" s="474"/>
      <c r="H27" s="474"/>
    </row>
    <row r="28" spans="1:8" x14ac:dyDescent="0.2">
      <c r="A28" s="152" t="s">
        <v>256</v>
      </c>
      <c r="B28" s="287">
        <v>10400043.491459999</v>
      </c>
      <c r="C28" s="287">
        <v>12906669.343</v>
      </c>
      <c r="D28" s="156"/>
      <c r="E28" s="375"/>
      <c r="F28" s="375"/>
      <c r="G28" s="474"/>
      <c r="H28" s="474"/>
    </row>
    <row r="29" spans="1:8" x14ac:dyDescent="0.2">
      <c r="A29" s="157" t="s">
        <v>257</v>
      </c>
      <c r="B29" s="288">
        <v>17635.509999999998</v>
      </c>
      <c r="C29" s="288">
        <v>13022.916000000001</v>
      </c>
      <c r="D29" s="156"/>
      <c r="E29" s="375"/>
      <c r="F29" s="375"/>
      <c r="G29" s="474"/>
      <c r="H29" s="474"/>
    </row>
    <row r="30" spans="1:8" x14ac:dyDescent="0.2">
      <c r="A30" s="157" t="s">
        <v>258</v>
      </c>
      <c r="B30" s="288">
        <v>4416380.9017700003</v>
      </c>
      <c r="C30" s="288">
        <v>5668011.9960000003</v>
      </c>
      <c r="D30" s="156"/>
      <c r="E30" s="375"/>
      <c r="F30" s="375"/>
      <c r="G30" s="474"/>
      <c r="H30" s="474"/>
    </row>
    <row r="31" spans="1:8" x14ac:dyDescent="0.2">
      <c r="A31" s="157" t="s">
        <v>259</v>
      </c>
      <c r="B31" s="288">
        <v>6001298.0996899996</v>
      </c>
      <c r="C31" s="288">
        <v>7251680.2630000003</v>
      </c>
      <c r="D31" s="156"/>
      <c r="E31" s="375"/>
      <c r="F31" s="375"/>
      <c r="G31" s="474"/>
      <c r="H31" s="474"/>
    </row>
    <row r="32" spans="1:8" x14ac:dyDescent="0.2">
      <c r="A32" s="152" t="s">
        <v>260</v>
      </c>
      <c r="B32" s="287">
        <v>67283221.201579988</v>
      </c>
      <c r="C32" s="287">
        <v>76361899.232534274</v>
      </c>
      <c r="D32" s="156"/>
      <c r="E32" s="375"/>
      <c r="F32" s="375"/>
      <c r="G32" s="474"/>
      <c r="H32" s="474"/>
    </row>
    <row r="33" spans="1:8" x14ac:dyDescent="0.2">
      <c r="A33" s="152" t="s">
        <v>261</v>
      </c>
      <c r="B33" s="287">
        <v>76163869.529973</v>
      </c>
      <c r="C33" s="287">
        <v>81902666.511000007</v>
      </c>
      <c r="D33" s="156"/>
      <c r="E33" s="375"/>
      <c r="F33" s="375"/>
      <c r="G33" s="474"/>
      <c r="H33" s="474"/>
    </row>
    <row r="34" spans="1:8" x14ac:dyDescent="0.2">
      <c r="A34" s="152" t="s">
        <v>262</v>
      </c>
      <c r="B34" s="289">
        <v>-8880648.3283929992</v>
      </c>
      <c r="C34" s="289">
        <v>-5540767.2784657329</v>
      </c>
      <c r="D34" s="156"/>
      <c r="E34" s="375"/>
      <c r="F34" s="375"/>
      <c r="G34" s="474"/>
      <c r="H34" s="474"/>
    </row>
    <row r="35" spans="1:8" x14ac:dyDescent="0.2">
      <c r="A35" s="188" t="s">
        <v>263</v>
      </c>
      <c r="B35" s="400"/>
      <c r="C35" s="401"/>
      <c r="D35" s="156"/>
      <c r="E35" s="375"/>
      <c r="F35" s="375"/>
      <c r="G35" s="474"/>
      <c r="H35" s="474"/>
    </row>
    <row r="36" spans="1:8" x14ac:dyDescent="0.2">
      <c r="A36" s="152" t="s">
        <v>264</v>
      </c>
      <c r="B36" s="287">
        <v>-891015.46023999969</v>
      </c>
      <c r="C36" s="287">
        <v>2576473.5773581984</v>
      </c>
      <c r="D36" s="156"/>
      <c r="E36" s="375"/>
      <c r="F36" s="375"/>
      <c r="G36" s="474"/>
      <c r="H36" s="474"/>
    </row>
    <row r="37" spans="1:8" x14ac:dyDescent="0.2">
      <c r="A37" s="157" t="s">
        <v>265</v>
      </c>
      <c r="B37" s="288">
        <v>-1038795.9384999999</v>
      </c>
      <c r="C37" s="288">
        <v>830665.10899999994</v>
      </c>
      <c r="D37" s="156"/>
      <c r="E37" s="375"/>
      <c r="F37" s="375"/>
      <c r="G37" s="474"/>
      <c r="H37" s="474"/>
    </row>
    <row r="38" spans="1:8" x14ac:dyDescent="0.2">
      <c r="A38" s="157" t="s">
        <v>266</v>
      </c>
      <c r="B38" s="288">
        <v>1903058.2790000001</v>
      </c>
      <c r="C38" s="288">
        <v>2318504.767</v>
      </c>
      <c r="D38" s="156"/>
      <c r="E38" s="375"/>
      <c r="F38" s="375"/>
      <c r="G38" s="474"/>
      <c r="H38" s="474"/>
    </row>
    <row r="39" spans="1:8" x14ac:dyDescent="0.2">
      <c r="A39" s="157" t="s">
        <v>267</v>
      </c>
      <c r="B39" s="288">
        <v>2941854.2175000003</v>
      </c>
      <c r="C39" s="288">
        <v>1487839.6580000001</v>
      </c>
      <c r="D39" s="156"/>
      <c r="E39" s="375"/>
      <c r="F39" s="375"/>
      <c r="G39" s="474"/>
      <c r="H39" s="474"/>
    </row>
    <row r="40" spans="1:8" x14ac:dyDescent="0.2">
      <c r="A40" s="157" t="s">
        <v>268</v>
      </c>
      <c r="B40" s="288">
        <v>-525763.02151999983</v>
      </c>
      <c r="C40" s="288">
        <v>1767980.9453581981</v>
      </c>
      <c r="D40" s="156"/>
      <c r="E40" s="375"/>
      <c r="F40" s="375"/>
      <c r="G40" s="474"/>
      <c r="H40" s="474"/>
    </row>
    <row r="41" spans="1:8" x14ac:dyDescent="0.2">
      <c r="A41" s="157" t="s">
        <v>269</v>
      </c>
      <c r="B41" s="288">
        <v>3801542.8896599999</v>
      </c>
      <c r="C41" s="288">
        <v>11355222.198000001</v>
      </c>
      <c r="D41" s="156"/>
      <c r="E41" s="375"/>
      <c r="F41" s="375"/>
      <c r="G41" s="474"/>
      <c r="H41" s="474"/>
    </row>
    <row r="42" spans="1:8" x14ac:dyDescent="0.2">
      <c r="A42" s="157" t="s">
        <v>270</v>
      </c>
      <c r="B42" s="288">
        <v>4327305.9111800008</v>
      </c>
      <c r="C42" s="288">
        <v>9587241.2526418027</v>
      </c>
      <c r="D42" s="156"/>
      <c r="E42" s="375"/>
      <c r="F42" s="375"/>
      <c r="G42" s="474"/>
      <c r="H42" s="474"/>
    </row>
    <row r="43" spans="1:8" x14ac:dyDescent="0.2">
      <c r="A43" s="157" t="s">
        <v>271</v>
      </c>
      <c r="B43" s="288">
        <v>27269.493529999872</v>
      </c>
      <c r="C43" s="288">
        <v>87.715000000000003</v>
      </c>
      <c r="D43" s="156"/>
      <c r="E43" s="375"/>
      <c r="F43" s="375"/>
      <c r="G43" s="474"/>
      <c r="H43" s="474"/>
    </row>
    <row r="44" spans="1:8" x14ac:dyDescent="0.2">
      <c r="A44" s="157" t="s">
        <v>272</v>
      </c>
      <c r="B44" s="288">
        <v>646274.00625000033</v>
      </c>
      <c r="C44" s="288">
        <v>-22260.191999999999</v>
      </c>
      <c r="D44" s="156"/>
      <c r="E44" s="375"/>
      <c r="F44" s="375"/>
    </row>
    <row r="45" spans="1:8" x14ac:dyDescent="0.2">
      <c r="A45" s="157" t="s">
        <v>273</v>
      </c>
      <c r="B45" s="288">
        <v>0</v>
      </c>
      <c r="C45" s="288">
        <v>0</v>
      </c>
      <c r="D45" s="156"/>
      <c r="E45" s="375"/>
      <c r="F45" s="375"/>
    </row>
    <row r="46" spans="1:8" x14ac:dyDescent="0.2">
      <c r="A46" s="157" t="s">
        <v>274</v>
      </c>
      <c r="B46" s="288">
        <v>0</v>
      </c>
      <c r="C46" s="288">
        <v>0</v>
      </c>
      <c r="D46" s="156"/>
      <c r="E46" s="375"/>
      <c r="F46" s="375"/>
    </row>
    <row r="47" spans="1:8" x14ac:dyDescent="0.2">
      <c r="A47" s="157" t="s">
        <v>275</v>
      </c>
      <c r="B47" s="288">
        <v>0</v>
      </c>
      <c r="C47" s="288">
        <v>0</v>
      </c>
      <c r="D47" s="156"/>
      <c r="E47" s="375"/>
      <c r="F47" s="375"/>
    </row>
    <row r="48" spans="1:8" x14ac:dyDescent="0.2">
      <c r="A48" s="157" t="s">
        <v>276</v>
      </c>
      <c r="B48" s="288">
        <v>0</v>
      </c>
      <c r="C48" s="288">
        <v>0</v>
      </c>
      <c r="D48" s="156"/>
      <c r="E48" s="375"/>
      <c r="F48" s="375"/>
    </row>
    <row r="49" spans="1:6" x14ac:dyDescent="0.2">
      <c r="A49" s="157" t="s">
        <v>277</v>
      </c>
      <c r="B49" s="288">
        <v>0</v>
      </c>
      <c r="C49" s="288">
        <v>0</v>
      </c>
      <c r="D49" s="156"/>
      <c r="E49" s="375"/>
      <c r="F49" s="375"/>
    </row>
    <row r="50" spans="1:6" x14ac:dyDescent="0.2">
      <c r="A50" s="157" t="s">
        <v>278</v>
      </c>
      <c r="B50" s="288">
        <v>0</v>
      </c>
      <c r="C50" s="288">
        <v>0</v>
      </c>
      <c r="D50" s="156"/>
      <c r="E50" s="375"/>
      <c r="F50" s="375"/>
    </row>
    <row r="51" spans="1:6" x14ac:dyDescent="0.2">
      <c r="A51" s="157" t="s">
        <v>279</v>
      </c>
      <c r="B51" s="288">
        <v>0</v>
      </c>
      <c r="C51" s="288">
        <v>0</v>
      </c>
      <c r="D51" s="156"/>
      <c r="E51" s="375"/>
      <c r="F51" s="375"/>
    </row>
    <row r="52" spans="1:6" x14ac:dyDescent="0.2">
      <c r="A52" s="152" t="s">
        <v>280</v>
      </c>
      <c r="B52" s="287">
        <v>7989632.8681530003</v>
      </c>
      <c r="C52" s="287">
        <v>8117240.8558239313</v>
      </c>
      <c r="D52" s="156"/>
      <c r="E52" s="375"/>
      <c r="F52" s="375"/>
    </row>
    <row r="53" spans="1:6" x14ac:dyDescent="0.2">
      <c r="A53" s="157" t="s">
        <v>281</v>
      </c>
      <c r="B53" s="288">
        <v>3258035.5367899998</v>
      </c>
      <c r="C53" s="288">
        <v>-1932744.6813534352</v>
      </c>
      <c r="D53" s="156"/>
      <c r="E53" s="375"/>
      <c r="F53" s="375"/>
    </row>
    <row r="54" spans="1:6" x14ac:dyDescent="0.2">
      <c r="A54" s="157" t="s">
        <v>282</v>
      </c>
      <c r="B54" s="288">
        <v>3305040.8741099997</v>
      </c>
      <c r="C54" s="288">
        <v>163966.00200000001</v>
      </c>
      <c r="D54" s="156"/>
      <c r="E54" s="375"/>
      <c r="F54" s="375"/>
    </row>
    <row r="55" spans="1:6" x14ac:dyDescent="0.2">
      <c r="A55" s="157" t="s">
        <v>283</v>
      </c>
      <c r="B55" s="288">
        <v>3291245.5931099998</v>
      </c>
      <c r="C55" s="288">
        <v>108369.22500000001</v>
      </c>
      <c r="D55" s="156"/>
      <c r="E55" s="375"/>
      <c r="F55" s="375"/>
    </row>
    <row r="56" spans="1:6" x14ac:dyDescent="0.2">
      <c r="A56" s="157" t="s">
        <v>284</v>
      </c>
      <c r="B56" s="288">
        <v>13795.280999999999</v>
      </c>
      <c r="C56" s="288">
        <v>55596.777000000002</v>
      </c>
      <c r="D56" s="156"/>
      <c r="E56" s="375"/>
      <c r="F56" s="375"/>
    </row>
    <row r="57" spans="1:6" x14ac:dyDescent="0.2">
      <c r="A57" s="157" t="s">
        <v>285</v>
      </c>
      <c r="B57" s="288">
        <v>47005.337319999999</v>
      </c>
      <c r="C57" s="288">
        <v>2096710.6833534352</v>
      </c>
      <c r="D57" s="156"/>
      <c r="E57" s="375"/>
      <c r="F57" s="375"/>
    </row>
    <row r="58" spans="1:6" x14ac:dyDescent="0.2">
      <c r="A58" s="157" t="s">
        <v>286</v>
      </c>
      <c r="B58" s="288">
        <v>4927347.5793300001</v>
      </c>
      <c r="C58" s="288">
        <v>10216220.040177366</v>
      </c>
      <c r="D58" s="156"/>
      <c r="E58" s="375"/>
      <c r="F58" s="375"/>
    </row>
    <row r="59" spans="1:6" x14ac:dyDescent="0.2">
      <c r="A59" s="157" t="s">
        <v>282</v>
      </c>
      <c r="B59" s="288">
        <v>24289202.254000001</v>
      </c>
      <c r="C59" s="288">
        <v>13614978.59020035</v>
      </c>
      <c r="D59" s="156"/>
      <c r="E59" s="375"/>
      <c r="F59" s="375"/>
    </row>
    <row r="60" spans="1:6" x14ac:dyDescent="0.2">
      <c r="A60" s="157" t="s">
        <v>283</v>
      </c>
      <c r="B60" s="288">
        <v>24289202.254000001</v>
      </c>
      <c r="C60" s="288">
        <v>13614978.59020035</v>
      </c>
      <c r="D60" s="156"/>
      <c r="E60" s="375"/>
      <c r="F60" s="375"/>
    </row>
    <row r="61" spans="1:6" x14ac:dyDescent="0.2">
      <c r="A61" s="157" t="s">
        <v>284</v>
      </c>
      <c r="B61" s="288">
        <v>0</v>
      </c>
      <c r="C61" s="288">
        <v>0</v>
      </c>
      <c r="D61" s="156"/>
      <c r="E61" s="375"/>
      <c r="F61" s="375"/>
    </row>
    <row r="62" spans="1:6" x14ac:dyDescent="0.2">
      <c r="A62" s="157" t="s">
        <v>285</v>
      </c>
      <c r="B62" s="288">
        <v>19361854.67467</v>
      </c>
      <c r="C62" s="288">
        <v>3398758.5500229844</v>
      </c>
      <c r="D62" s="156"/>
      <c r="E62" s="375"/>
      <c r="F62" s="375"/>
    </row>
    <row r="63" spans="1:6" x14ac:dyDescent="0.2">
      <c r="A63" s="157" t="s">
        <v>287</v>
      </c>
      <c r="B63" s="288">
        <v>-195750.247967</v>
      </c>
      <c r="C63" s="288">
        <v>-166234.503</v>
      </c>
      <c r="D63" s="156"/>
      <c r="E63" s="375"/>
      <c r="F63" s="375"/>
    </row>
    <row r="64" spans="1:6" x14ac:dyDescent="0.2">
      <c r="A64" s="159" t="s">
        <v>288</v>
      </c>
      <c r="B64" s="289">
        <v>-8880648.3283929992</v>
      </c>
      <c r="C64" s="289">
        <v>-5540767.2784657329</v>
      </c>
      <c r="D64" s="156"/>
      <c r="E64" s="375"/>
      <c r="F64" s="375"/>
    </row>
    <row r="65" spans="1:6" x14ac:dyDescent="0.2">
      <c r="A65" s="157" t="s">
        <v>289</v>
      </c>
      <c r="B65" s="161"/>
      <c r="C65" s="161"/>
      <c r="D65" s="156"/>
      <c r="E65" s="375"/>
      <c r="F65" s="375"/>
    </row>
    <row r="66" spans="1:6" ht="12.75" customHeight="1" x14ac:dyDescent="0.2">
      <c r="A66" s="1090" t="s">
        <v>290</v>
      </c>
      <c r="B66" s="1090"/>
      <c r="C66" s="1090"/>
      <c r="D66" s="156"/>
      <c r="E66" s="375"/>
      <c r="F66" s="375"/>
    </row>
    <row r="67" spans="1:6" x14ac:dyDescent="0.2">
      <c r="A67" s="1090"/>
      <c r="B67" s="1090"/>
      <c r="C67" s="1090"/>
      <c r="D67" s="156"/>
      <c r="E67" s="375"/>
      <c r="F67" s="375"/>
    </row>
    <row r="68" spans="1:6" ht="12.75" customHeight="1" x14ac:dyDescent="0.2">
      <c r="A68" s="18" t="s">
        <v>291</v>
      </c>
      <c r="D68" s="156"/>
      <c r="E68" s="375"/>
      <c r="F68" s="375"/>
    </row>
    <row r="69" spans="1:6" ht="12.75" customHeight="1" x14ac:dyDescent="0.2">
      <c r="A69" s="973" t="s">
        <v>292</v>
      </c>
      <c r="B69" s="973"/>
      <c r="C69" s="973"/>
      <c r="D69" s="156"/>
      <c r="E69" s="375"/>
      <c r="F69" s="375"/>
    </row>
    <row r="70" spans="1:6" x14ac:dyDescent="0.2">
      <c r="A70" s="973"/>
      <c r="B70" s="973"/>
      <c r="C70" s="973"/>
      <c r="D70" s="156"/>
      <c r="E70" s="375"/>
      <c r="F70" s="375"/>
    </row>
    <row r="71" spans="1:6" ht="12.75" customHeight="1" x14ac:dyDescent="0.2">
      <c r="A71" s="973" t="s">
        <v>293</v>
      </c>
      <c r="B71" s="973"/>
      <c r="C71" s="973"/>
      <c r="E71" s="375"/>
      <c r="F71" s="375"/>
    </row>
    <row r="72" spans="1:6" x14ac:dyDescent="0.2">
      <c r="A72" s="973"/>
      <c r="B72" s="973"/>
      <c r="C72" s="973"/>
      <c r="E72" s="375"/>
      <c r="F72" s="375"/>
    </row>
    <row r="73" spans="1:6" x14ac:dyDescent="0.2">
      <c r="A73" s="18" t="s">
        <v>54</v>
      </c>
      <c r="E73" s="375"/>
      <c r="F73" s="375"/>
    </row>
    <row r="74" spans="1:6" x14ac:dyDescent="0.2">
      <c r="E74" s="375"/>
      <c r="F74" s="375"/>
    </row>
    <row r="75" spans="1:6" x14ac:dyDescent="0.2">
      <c r="E75" s="375"/>
      <c r="F75" s="375"/>
    </row>
    <row r="76" spans="1:6" x14ac:dyDescent="0.2">
      <c r="E76" s="375"/>
      <c r="F76" s="375"/>
    </row>
    <row r="77" spans="1:6" x14ac:dyDescent="0.2">
      <c r="E77" s="375"/>
      <c r="F77" s="375"/>
    </row>
  </sheetData>
  <mergeCells count="8">
    <mergeCell ref="A66:C67"/>
    <mergeCell ref="A69:C70"/>
    <mergeCell ref="A71:C72"/>
    <mergeCell ref="A1:C1"/>
    <mergeCell ref="A2:C2"/>
    <mergeCell ref="A3:C3"/>
    <mergeCell ref="A4:C4"/>
    <mergeCell ref="A5:C5"/>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21E31-4512-4618-94C7-9FAABA89FC4C}">
  <dimension ref="A1:F77"/>
  <sheetViews>
    <sheetView zoomScaleNormal="100" workbookViewId="0">
      <selection activeCell="D2" sqref="D2"/>
    </sheetView>
  </sheetViews>
  <sheetFormatPr baseColWidth="10" defaultColWidth="11.42578125" defaultRowHeight="12.75" x14ac:dyDescent="0.2"/>
  <cols>
    <col min="1" max="1" width="57.140625" style="18" customWidth="1"/>
    <col min="2" max="3" width="12.85546875" style="18" customWidth="1"/>
    <col min="4" max="4" width="11.42578125" style="18" bestFit="1"/>
    <col min="5" max="5" width="11.5703125" style="18" bestFit="1" customWidth="1"/>
    <col min="6" max="6" width="12.28515625" style="18" bestFit="1" customWidth="1"/>
    <col min="7" max="16384" width="11.42578125" style="18"/>
  </cols>
  <sheetData>
    <row r="1" spans="1:5" x14ac:dyDescent="0.2">
      <c r="A1" s="968" t="s">
        <v>295</v>
      </c>
      <c r="B1" s="968"/>
      <c r="C1" s="968"/>
    </row>
    <row r="2" spans="1:5" x14ac:dyDescent="0.2">
      <c r="A2" s="968" t="s">
        <v>590</v>
      </c>
      <c r="B2" s="968"/>
      <c r="C2" s="968"/>
    </row>
    <row r="3" spans="1:5" x14ac:dyDescent="0.2">
      <c r="A3" s="968" t="s">
        <v>591</v>
      </c>
      <c r="B3" s="968"/>
      <c r="C3" s="968"/>
    </row>
    <row r="4" spans="1:5" x14ac:dyDescent="0.2">
      <c r="A4" s="968" t="s">
        <v>151</v>
      </c>
      <c r="B4" s="968"/>
      <c r="C4" s="968"/>
    </row>
    <row r="5" spans="1:5" x14ac:dyDescent="0.2">
      <c r="A5" s="969" t="s">
        <v>493</v>
      </c>
      <c r="B5" s="969"/>
      <c r="C5" s="969"/>
    </row>
    <row r="6" spans="1:5" x14ac:dyDescent="0.2">
      <c r="A6" s="150"/>
      <c r="B6" s="150"/>
      <c r="C6" s="150"/>
    </row>
    <row r="7" spans="1:5" ht="12.75" customHeight="1" x14ac:dyDescent="0.2">
      <c r="A7" s="260"/>
      <c r="B7" s="21">
        <v>2024</v>
      </c>
      <c r="C7" s="21">
        <v>2025</v>
      </c>
    </row>
    <row r="8" spans="1:5" x14ac:dyDescent="0.2">
      <c r="A8" s="152" t="s">
        <v>112</v>
      </c>
      <c r="B8" s="153"/>
      <c r="C8" s="154"/>
    </row>
    <row r="9" spans="1:5" x14ac:dyDescent="0.2">
      <c r="A9" s="152" t="s">
        <v>239</v>
      </c>
      <c r="B9" s="162">
        <v>70406002.086445555</v>
      </c>
      <c r="C9" s="162">
        <v>76348876.316534281</v>
      </c>
      <c r="D9" s="403"/>
      <c r="E9" s="560"/>
    </row>
    <row r="10" spans="1:5" s="70" customFormat="1" x14ac:dyDescent="0.2">
      <c r="A10" s="152" t="s">
        <v>240</v>
      </c>
      <c r="B10" s="162">
        <v>57222074.231342822</v>
      </c>
      <c r="C10" s="162">
        <v>62784264.963533901</v>
      </c>
      <c r="D10" s="403"/>
      <c r="E10" s="560"/>
    </row>
    <row r="11" spans="1:5" x14ac:dyDescent="0.2">
      <c r="A11" s="157" t="s">
        <v>241</v>
      </c>
      <c r="B11" s="153">
        <v>3608116.3241878473</v>
      </c>
      <c r="C11" s="153">
        <v>6237682.4856948778</v>
      </c>
      <c r="D11" s="403"/>
      <c r="E11" s="561"/>
    </row>
    <row r="12" spans="1:5" x14ac:dyDescent="0.2">
      <c r="A12" s="157" t="s">
        <v>242</v>
      </c>
      <c r="B12" s="153">
        <v>53613957.90715497</v>
      </c>
      <c r="C12" s="153">
        <v>56546582.477839023</v>
      </c>
      <c r="D12" s="403"/>
      <c r="E12" s="561"/>
    </row>
    <row r="13" spans="1:5" x14ac:dyDescent="0.2">
      <c r="A13" s="157" t="s">
        <v>243</v>
      </c>
      <c r="B13" s="153">
        <v>1407882.5048093977</v>
      </c>
      <c r="C13" s="153">
        <v>2311179.7834817301</v>
      </c>
      <c r="D13" s="403"/>
      <c r="E13" s="560"/>
    </row>
    <row r="14" spans="1:5" x14ac:dyDescent="0.2">
      <c r="A14" s="157" t="s">
        <v>244</v>
      </c>
      <c r="B14" s="153">
        <v>3859093.1385396421</v>
      </c>
      <c r="C14" s="153">
        <v>4115081.8098361315</v>
      </c>
      <c r="D14" s="403"/>
      <c r="E14" s="560"/>
    </row>
    <row r="15" spans="1:5" x14ac:dyDescent="0.2">
      <c r="A15" s="157" t="s">
        <v>245</v>
      </c>
      <c r="B15" s="153">
        <v>79774.149861152066</v>
      </c>
      <c r="C15" s="153">
        <v>170163.55725744148</v>
      </c>
      <c r="D15" s="403"/>
      <c r="E15" s="560"/>
    </row>
    <row r="16" spans="1:5" x14ac:dyDescent="0.2">
      <c r="A16" s="157" t="s">
        <v>246</v>
      </c>
      <c r="B16" s="153">
        <v>2035168.1335965854</v>
      </c>
      <c r="C16" s="153">
        <v>1748824.2642240857</v>
      </c>
      <c r="D16" s="403"/>
      <c r="E16" s="560"/>
    </row>
    <row r="17" spans="1:5" x14ac:dyDescent="0.2">
      <c r="A17" s="157" t="s">
        <v>247</v>
      </c>
      <c r="B17" s="153">
        <v>1542565.7122524877</v>
      </c>
      <c r="C17" s="153">
        <v>1621872.92726811</v>
      </c>
      <c r="D17" s="403"/>
      <c r="E17" s="156"/>
    </row>
    <row r="18" spans="1:5" x14ac:dyDescent="0.2">
      <c r="A18" s="157" t="s">
        <v>248</v>
      </c>
      <c r="B18" s="153">
        <v>4259444.216043476</v>
      </c>
      <c r="C18" s="153">
        <v>3597489.010932873</v>
      </c>
      <c r="D18" s="403"/>
      <c r="E18" s="560"/>
    </row>
    <row r="19" spans="1:5" x14ac:dyDescent="0.2">
      <c r="A19" s="152" t="s">
        <v>249</v>
      </c>
      <c r="B19" s="162">
        <v>68815671.192553982</v>
      </c>
      <c r="C19" s="162">
        <v>68982974.252000004</v>
      </c>
      <c r="D19" s="403"/>
      <c r="E19" s="562"/>
    </row>
    <row r="20" spans="1:5" x14ac:dyDescent="0.2">
      <c r="A20" s="157" t="s">
        <v>250</v>
      </c>
      <c r="B20" s="153">
        <v>15904766.794988671</v>
      </c>
      <c r="C20" s="153">
        <v>15927306.529999999</v>
      </c>
      <c r="D20" s="403"/>
      <c r="E20" s="560"/>
    </row>
    <row r="21" spans="1:5" x14ac:dyDescent="0.2">
      <c r="A21" s="157" t="s">
        <v>251</v>
      </c>
      <c r="B21" s="153">
        <v>6313424.2665992826</v>
      </c>
      <c r="C21" s="153">
        <v>5840820.1699999999</v>
      </c>
      <c r="D21" s="403"/>
      <c r="E21" s="560"/>
    </row>
    <row r="22" spans="1:5" x14ac:dyDescent="0.2">
      <c r="A22" s="157" t="s">
        <v>252</v>
      </c>
      <c r="B22" s="153">
        <v>3945789.3185905567</v>
      </c>
      <c r="C22" s="153">
        <v>4017437.3622896401</v>
      </c>
      <c r="D22" s="403"/>
      <c r="E22" s="560"/>
    </row>
    <row r="23" spans="1:5" x14ac:dyDescent="0.2">
      <c r="A23" s="157" t="s">
        <v>253</v>
      </c>
      <c r="B23" s="153">
        <v>27273387.566632655</v>
      </c>
      <c r="C23" s="153">
        <v>28401968.775710359</v>
      </c>
      <c r="D23" s="403"/>
      <c r="E23" s="560"/>
    </row>
    <row r="24" spans="1:5" x14ac:dyDescent="0.2">
      <c r="A24" s="157" t="s">
        <v>254</v>
      </c>
      <c r="B24" s="153">
        <v>15020501.988684386</v>
      </c>
      <c r="C24" s="153">
        <v>14743826.836999999</v>
      </c>
      <c r="D24" s="403"/>
      <c r="E24" s="560"/>
    </row>
    <row r="25" spans="1:5" x14ac:dyDescent="0.2">
      <c r="A25" s="157" t="s">
        <v>132</v>
      </c>
      <c r="B25" s="153">
        <v>357801.25705843617</v>
      </c>
      <c r="C25" s="153">
        <v>51614.576999999997</v>
      </c>
      <c r="D25" s="403"/>
      <c r="E25" s="560"/>
    </row>
    <row r="26" spans="1:5" x14ac:dyDescent="0.2">
      <c r="A26" s="152" t="s">
        <v>255</v>
      </c>
      <c r="B26" s="162">
        <v>1590330.8938915713</v>
      </c>
      <c r="C26" s="162">
        <v>7365902.0645342767</v>
      </c>
      <c r="D26" s="403"/>
      <c r="E26" s="560"/>
    </row>
    <row r="27" spans="1:5" x14ac:dyDescent="0.2">
      <c r="A27" s="152" t="s">
        <v>24</v>
      </c>
      <c r="B27" s="153"/>
      <c r="C27" s="153"/>
      <c r="D27" s="403"/>
      <c r="E27" s="560"/>
    </row>
    <row r="28" spans="1:5" x14ac:dyDescent="0.2">
      <c r="A28" s="152" t="s">
        <v>256</v>
      </c>
      <c r="B28" s="162">
        <v>10885588.465938443</v>
      </c>
      <c r="C28" s="162">
        <v>12906669.343</v>
      </c>
      <c r="D28" s="403"/>
      <c r="E28" s="560"/>
    </row>
    <row r="29" spans="1:5" x14ac:dyDescent="0.2">
      <c r="A29" s="157" t="s">
        <v>257</v>
      </c>
      <c r="B29" s="153">
        <v>18458.85590811045</v>
      </c>
      <c r="C29" s="153">
        <v>13022.916000000001</v>
      </c>
      <c r="D29" s="403"/>
      <c r="E29" s="4"/>
    </row>
    <row r="30" spans="1:5" x14ac:dyDescent="0.2">
      <c r="A30" s="157" t="s">
        <v>258</v>
      </c>
      <c r="B30" s="153">
        <v>4622567.6887769811</v>
      </c>
      <c r="C30" s="153">
        <v>5668011.9960000003</v>
      </c>
      <c r="D30" s="403"/>
      <c r="E30" s="4"/>
    </row>
    <row r="31" spans="1:5" x14ac:dyDescent="0.2">
      <c r="A31" s="157" t="s">
        <v>259</v>
      </c>
      <c r="B31" s="153">
        <v>6281479.633069573</v>
      </c>
      <c r="C31" s="153">
        <v>7251680.2630000003</v>
      </c>
      <c r="D31" s="403"/>
      <c r="E31" s="560"/>
    </row>
    <row r="32" spans="1:5" x14ac:dyDescent="0.2">
      <c r="A32" s="152" t="s">
        <v>260</v>
      </c>
      <c r="B32" s="162">
        <v>70424460.942353651</v>
      </c>
      <c r="C32" s="162">
        <v>76361899.232534274</v>
      </c>
      <c r="D32" s="403"/>
      <c r="E32" s="560"/>
    </row>
    <row r="33" spans="1:5" x14ac:dyDescent="0.2">
      <c r="A33" s="152" t="s">
        <v>261</v>
      </c>
      <c r="B33" s="162">
        <v>79719718.514400542</v>
      </c>
      <c r="C33" s="162">
        <v>81902666.511000007</v>
      </c>
      <c r="D33" s="403"/>
      <c r="E33" s="560"/>
    </row>
    <row r="34" spans="1:5" x14ac:dyDescent="0.2">
      <c r="A34" s="152" t="s">
        <v>262</v>
      </c>
      <c r="B34" s="867">
        <v>-9295257.5720468722</v>
      </c>
      <c r="C34" s="867">
        <v>-5540767.2784657329</v>
      </c>
      <c r="D34" s="403"/>
      <c r="E34" s="560"/>
    </row>
    <row r="35" spans="1:5" x14ac:dyDescent="0.2">
      <c r="A35" s="188" t="s">
        <v>263</v>
      </c>
      <c r="B35" s="153"/>
      <c r="C35" s="153"/>
      <c r="D35" s="403"/>
      <c r="E35" s="560"/>
    </row>
    <row r="36" spans="1:5" x14ac:dyDescent="0.2">
      <c r="A36" s="152" t="s">
        <v>264</v>
      </c>
      <c r="B36" s="162">
        <v>-932614.14002027013</v>
      </c>
      <c r="C36" s="162">
        <v>2576473.5773581984</v>
      </c>
      <c r="D36" s="403"/>
      <c r="E36" s="563"/>
    </row>
    <row r="37" spans="1:5" x14ac:dyDescent="0.2">
      <c r="A37" s="157" t="s">
        <v>265</v>
      </c>
      <c r="B37" s="153">
        <v>-1087294.0190956693</v>
      </c>
      <c r="C37" s="153">
        <v>830665.10899999994</v>
      </c>
      <c r="D37" s="403"/>
      <c r="E37" s="563"/>
    </row>
    <row r="38" spans="1:5" x14ac:dyDescent="0.2">
      <c r="A38" s="157" t="s">
        <v>266</v>
      </c>
      <c r="B38" s="153">
        <v>1991906.0212490405</v>
      </c>
      <c r="C38" s="153">
        <v>2318504.767</v>
      </c>
      <c r="D38" s="403"/>
      <c r="E38" s="563"/>
    </row>
    <row r="39" spans="1:5" x14ac:dyDescent="0.2">
      <c r="A39" s="157" t="s">
        <v>267</v>
      </c>
      <c r="B39" s="153">
        <v>3079200.04034471</v>
      </c>
      <c r="C39" s="153">
        <v>1487839.6580000001</v>
      </c>
      <c r="D39" s="403"/>
      <c r="E39" s="563"/>
    </row>
    <row r="40" spans="1:5" x14ac:dyDescent="0.2">
      <c r="A40" s="157" t="s">
        <v>268</v>
      </c>
      <c r="B40" s="153">
        <v>-550309.22587724729</v>
      </c>
      <c r="C40" s="153">
        <v>1767980.9453581981</v>
      </c>
      <c r="D40" s="403"/>
      <c r="E40" s="563"/>
    </row>
    <row r="41" spans="1:5" x14ac:dyDescent="0.2">
      <c r="A41" s="157" t="s">
        <v>269</v>
      </c>
      <c r="B41" s="153">
        <v>3979024.8441205146</v>
      </c>
      <c r="C41" s="153">
        <v>11355222.198000001</v>
      </c>
      <c r="D41" s="403"/>
      <c r="E41" s="563"/>
    </row>
    <row r="42" spans="1:5" x14ac:dyDescent="0.2">
      <c r="A42" s="157" t="s">
        <v>270</v>
      </c>
      <c r="B42" s="153">
        <v>4529334.0699977633</v>
      </c>
      <c r="C42" s="153">
        <v>9587241.2526418027</v>
      </c>
      <c r="D42" s="403"/>
      <c r="E42" s="563"/>
    </row>
    <row r="43" spans="1:5" x14ac:dyDescent="0.2">
      <c r="A43" s="157" t="s">
        <v>271</v>
      </c>
      <c r="B43" s="153">
        <v>28542.619507880292</v>
      </c>
      <c r="C43" s="153">
        <v>87.715000000000003</v>
      </c>
      <c r="D43" s="403"/>
      <c r="E43" s="564"/>
    </row>
    <row r="44" spans="1:5" x14ac:dyDescent="0.2">
      <c r="A44" s="157" t="s">
        <v>272</v>
      </c>
      <c r="B44" s="153">
        <v>676446.48544476635</v>
      </c>
      <c r="C44" s="153">
        <v>-22260.191999999999</v>
      </c>
      <c r="D44" s="403"/>
      <c r="E44" s="560"/>
    </row>
    <row r="45" spans="1:5" x14ac:dyDescent="0.2">
      <c r="A45" s="157" t="s">
        <v>273</v>
      </c>
      <c r="B45" s="153">
        <v>0</v>
      </c>
      <c r="C45" s="153">
        <v>0</v>
      </c>
      <c r="D45" s="403"/>
      <c r="E45" s="560"/>
    </row>
    <row r="46" spans="1:5" x14ac:dyDescent="0.2">
      <c r="A46" s="157" t="s">
        <v>274</v>
      </c>
      <c r="B46" s="153">
        <v>0</v>
      </c>
      <c r="C46" s="153">
        <v>0</v>
      </c>
      <c r="D46" s="403"/>
      <c r="E46" s="560"/>
    </row>
    <row r="47" spans="1:5" x14ac:dyDescent="0.2">
      <c r="A47" s="157" t="s">
        <v>275</v>
      </c>
      <c r="B47" s="153">
        <v>0</v>
      </c>
      <c r="C47" s="153">
        <v>0</v>
      </c>
      <c r="D47" s="403"/>
      <c r="E47" s="560"/>
    </row>
    <row r="48" spans="1:5" x14ac:dyDescent="0.2">
      <c r="A48" s="157" t="s">
        <v>276</v>
      </c>
      <c r="B48" s="153">
        <v>0</v>
      </c>
      <c r="C48" s="153">
        <v>0</v>
      </c>
      <c r="D48" s="403"/>
      <c r="E48" s="560"/>
    </row>
    <row r="49" spans="1:5" x14ac:dyDescent="0.2">
      <c r="A49" s="157" t="s">
        <v>277</v>
      </c>
      <c r="B49" s="153">
        <v>0</v>
      </c>
      <c r="C49" s="153">
        <v>0</v>
      </c>
      <c r="D49" s="403"/>
      <c r="E49" s="560"/>
    </row>
    <row r="50" spans="1:5" x14ac:dyDescent="0.2">
      <c r="A50" s="157" t="s">
        <v>278</v>
      </c>
      <c r="B50" s="153">
        <v>0</v>
      </c>
      <c r="C50" s="153">
        <v>0</v>
      </c>
      <c r="D50" s="403"/>
      <c r="E50" s="560"/>
    </row>
    <row r="51" spans="1:5" x14ac:dyDescent="0.2">
      <c r="A51" s="157" t="s">
        <v>279</v>
      </c>
      <c r="B51" s="153">
        <v>0</v>
      </c>
      <c r="C51" s="153">
        <v>0</v>
      </c>
      <c r="D51" s="403"/>
      <c r="E51" s="560"/>
    </row>
    <row r="52" spans="1:5" x14ac:dyDescent="0.2">
      <c r="A52" s="152" t="s">
        <v>280</v>
      </c>
      <c r="B52" s="153">
        <v>8362643.4320266033</v>
      </c>
      <c r="C52" s="153">
        <v>8117240.8558239313</v>
      </c>
      <c r="D52" s="403"/>
      <c r="E52" s="560"/>
    </row>
    <row r="53" spans="1:5" x14ac:dyDescent="0.2">
      <c r="A53" s="157" t="s">
        <v>281</v>
      </c>
      <c r="B53" s="153">
        <v>3410142.8604622097</v>
      </c>
      <c r="C53" s="153">
        <v>-1932744.6813534352</v>
      </c>
      <c r="D53" s="403"/>
      <c r="E53" s="560"/>
    </row>
    <row r="54" spans="1:5" x14ac:dyDescent="0.2">
      <c r="A54" s="157" t="s">
        <v>282</v>
      </c>
      <c r="B54" s="153">
        <v>3459342.7275770255</v>
      </c>
      <c r="C54" s="153">
        <v>163966.00200000001</v>
      </c>
      <c r="D54" s="403"/>
      <c r="E54" s="560"/>
    </row>
    <row r="55" spans="1:5" x14ac:dyDescent="0.2">
      <c r="A55" s="157" t="s">
        <v>283</v>
      </c>
      <c r="B55" s="153">
        <v>3444903.3887549052</v>
      </c>
      <c r="C55" s="153">
        <v>108369.22500000001</v>
      </c>
      <c r="D55" s="403"/>
      <c r="E55" s="560"/>
    </row>
    <row r="56" spans="1:5" x14ac:dyDescent="0.2">
      <c r="A56" s="157" t="s">
        <v>284</v>
      </c>
      <c r="B56" s="153">
        <v>14439.338822120475</v>
      </c>
      <c r="C56" s="153">
        <v>55596.777000000002</v>
      </c>
      <c r="D56" s="403"/>
      <c r="E56" s="560"/>
    </row>
    <row r="57" spans="1:5" x14ac:dyDescent="0.2">
      <c r="A57" s="157" t="s">
        <v>285</v>
      </c>
      <c r="B57" s="153">
        <v>49199.86711481589</v>
      </c>
      <c r="C57" s="153">
        <v>2096710.6833534352</v>
      </c>
      <c r="D57" s="403"/>
      <c r="E57" s="560"/>
    </row>
    <row r="58" spans="1:5" x14ac:dyDescent="0.2">
      <c r="A58" s="157" t="s">
        <v>286</v>
      </c>
      <c r="B58" s="153">
        <v>5157389.7764243456</v>
      </c>
      <c r="C58" s="153">
        <v>10216220.040177366</v>
      </c>
      <c r="D58" s="403"/>
      <c r="E58" s="560"/>
    </row>
    <row r="59" spans="1:5" x14ac:dyDescent="0.2">
      <c r="A59" s="157" t="s">
        <v>282</v>
      </c>
      <c r="B59" s="153">
        <v>25423187.904945061</v>
      </c>
      <c r="C59" s="153">
        <v>13614978.59020035</v>
      </c>
      <c r="D59" s="403"/>
      <c r="E59" s="560"/>
    </row>
    <row r="60" spans="1:5" x14ac:dyDescent="0.2">
      <c r="A60" s="157" t="s">
        <v>283</v>
      </c>
      <c r="B60" s="153">
        <v>25423187.904945061</v>
      </c>
      <c r="C60" s="153">
        <v>13614978.59020035</v>
      </c>
      <c r="D60" s="403"/>
      <c r="E60" s="560"/>
    </row>
    <row r="61" spans="1:5" x14ac:dyDescent="0.2">
      <c r="A61" s="157" t="s">
        <v>284</v>
      </c>
      <c r="B61" s="153">
        <v>0</v>
      </c>
      <c r="C61" s="153">
        <v>0</v>
      </c>
      <c r="D61" s="403"/>
      <c r="E61" s="560"/>
    </row>
    <row r="62" spans="1:5" x14ac:dyDescent="0.2">
      <c r="A62" s="157" t="s">
        <v>285</v>
      </c>
      <c r="B62" s="153">
        <v>20265798.128520712</v>
      </c>
      <c r="C62" s="153">
        <v>3398758.5500229844</v>
      </c>
      <c r="D62" s="403"/>
      <c r="E62" s="560"/>
    </row>
    <row r="63" spans="1:5" x14ac:dyDescent="0.2">
      <c r="A63" s="157" t="s">
        <v>287</v>
      </c>
      <c r="B63" s="153">
        <v>-204889.2048599527</v>
      </c>
      <c r="C63" s="153">
        <v>-166234.503</v>
      </c>
      <c r="D63" s="403"/>
      <c r="E63" s="560"/>
    </row>
    <row r="64" spans="1:5" x14ac:dyDescent="0.2">
      <c r="A64" s="159" t="s">
        <v>288</v>
      </c>
      <c r="B64" s="867">
        <v>-9295257.5720468722</v>
      </c>
      <c r="C64" s="867">
        <v>-5540767.2784657329</v>
      </c>
      <c r="D64" s="403"/>
      <c r="E64" s="560"/>
    </row>
    <row r="65" spans="1:6" x14ac:dyDescent="0.2">
      <c r="A65" s="157" t="s">
        <v>289</v>
      </c>
      <c r="B65" s="161"/>
      <c r="C65" s="161"/>
      <c r="E65" s="560"/>
    </row>
    <row r="66" spans="1:6" ht="12.75" customHeight="1" x14ac:dyDescent="0.2">
      <c r="A66" s="1090" t="s">
        <v>290</v>
      </c>
      <c r="B66" s="1090"/>
      <c r="C66" s="1090"/>
      <c r="E66" s="560"/>
    </row>
    <row r="67" spans="1:6" x14ac:dyDescent="0.2">
      <c r="A67" s="1090"/>
      <c r="B67" s="1090"/>
      <c r="C67" s="1090"/>
      <c r="E67" s="560"/>
    </row>
    <row r="68" spans="1:6" ht="12.75" customHeight="1" x14ac:dyDescent="0.2">
      <c r="A68" s="1090" t="s">
        <v>291</v>
      </c>
      <c r="B68" s="1090"/>
      <c r="C68" s="1090"/>
      <c r="E68" s="560"/>
    </row>
    <row r="69" spans="1:6" ht="12.75" customHeight="1" x14ac:dyDescent="0.2">
      <c r="A69" s="973" t="s">
        <v>292</v>
      </c>
      <c r="B69" s="973"/>
      <c r="C69" s="973"/>
      <c r="E69" s="560"/>
    </row>
    <row r="70" spans="1:6" x14ac:dyDescent="0.2">
      <c r="A70" s="973"/>
      <c r="B70" s="973"/>
      <c r="C70" s="973"/>
      <c r="E70" s="560"/>
    </row>
    <row r="71" spans="1:6" ht="12.75" customHeight="1" x14ac:dyDescent="0.2">
      <c r="A71" s="973" t="s">
        <v>293</v>
      </c>
      <c r="B71" s="973"/>
      <c r="C71" s="973"/>
      <c r="E71" s="560"/>
    </row>
    <row r="72" spans="1:6" x14ac:dyDescent="0.2">
      <c r="A72" s="973"/>
      <c r="B72" s="973"/>
      <c r="C72" s="973"/>
      <c r="E72" s="560"/>
      <c r="F72" s="161"/>
    </row>
    <row r="73" spans="1:6" x14ac:dyDescent="0.2">
      <c r="A73" s="18" t="s">
        <v>54</v>
      </c>
      <c r="E73" s="560"/>
    </row>
    <row r="74" spans="1:6" x14ac:dyDescent="0.2">
      <c r="E74" s="560"/>
    </row>
    <row r="75" spans="1:6" x14ac:dyDescent="0.2">
      <c r="B75" s="165"/>
      <c r="C75" s="165"/>
      <c r="E75" s="560"/>
    </row>
    <row r="76" spans="1:6" x14ac:dyDescent="0.2">
      <c r="E76" s="4"/>
    </row>
    <row r="77" spans="1:6" x14ac:dyDescent="0.2">
      <c r="E77" s="563"/>
    </row>
  </sheetData>
  <mergeCells count="9">
    <mergeCell ref="A66:C67"/>
    <mergeCell ref="A68:C68"/>
    <mergeCell ref="A69:C70"/>
    <mergeCell ref="A71:C72"/>
    <mergeCell ref="A1:C1"/>
    <mergeCell ref="A2:C2"/>
    <mergeCell ref="A3:C3"/>
    <mergeCell ref="A4:C4"/>
    <mergeCell ref="A5:C5"/>
  </mergeCells>
  <pageMargins left="0.7" right="0.7" top="0.75" bottom="0.75" header="0.3" footer="0.3"/>
  <pageSetup orientation="portrait" horizontalDpi="4294967292" verticalDpi="429496729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C745-22EF-4067-A28B-F2462F24F6DD}">
  <dimension ref="A1:J44"/>
  <sheetViews>
    <sheetView zoomScaleNormal="100" workbookViewId="0">
      <selection activeCell="A44" sqref="A44:C46"/>
    </sheetView>
  </sheetViews>
  <sheetFormatPr baseColWidth="10" defaultColWidth="11.42578125" defaultRowHeight="12.75" x14ac:dyDescent="0.2"/>
  <cols>
    <col min="1" max="1" width="57.140625" style="18" customWidth="1"/>
    <col min="2" max="3" width="12.85546875" style="18" customWidth="1"/>
    <col min="4" max="4" width="11.42578125" style="18" bestFit="1"/>
    <col min="5" max="16384" width="11.42578125" style="18"/>
  </cols>
  <sheetData>
    <row r="1" spans="1:10" x14ac:dyDescent="0.2">
      <c r="A1" s="968" t="s">
        <v>296</v>
      </c>
      <c r="B1" s="968"/>
      <c r="C1" s="968"/>
    </row>
    <row r="2" spans="1:10" x14ac:dyDescent="0.2">
      <c r="A2" s="968" t="s">
        <v>590</v>
      </c>
      <c r="B2" s="968"/>
      <c r="C2" s="968"/>
    </row>
    <row r="3" spans="1:10" x14ac:dyDescent="0.2">
      <c r="A3" s="968" t="s">
        <v>591</v>
      </c>
      <c r="B3" s="968"/>
      <c r="C3" s="968"/>
    </row>
    <row r="4" spans="1:10" x14ac:dyDescent="0.2">
      <c r="A4" s="968" t="s">
        <v>151</v>
      </c>
      <c r="B4" s="968"/>
      <c r="C4" s="968"/>
    </row>
    <row r="5" spans="1:10" x14ac:dyDescent="0.2">
      <c r="A5" s="969" t="s">
        <v>15</v>
      </c>
      <c r="B5" s="969"/>
      <c r="C5" s="969"/>
    </row>
    <row r="6" spans="1:10" x14ac:dyDescent="0.2">
      <c r="A6" s="150"/>
      <c r="B6" s="150"/>
      <c r="C6" s="150"/>
    </row>
    <row r="7" spans="1:10" x14ac:dyDescent="0.2">
      <c r="A7" s="260"/>
      <c r="B7" s="21">
        <v>2024</v>
      </c>
      <c r="C7" s="21">
        <v>2025</v>
      </c>
    </row>
    <row r="8" spans="1:10" x14ac:dyDescent="0.2">
      <c r="A8" s="152" t="s">
        <v>112</v>
      </c>
      <c r="B8" s="35"/>
      <c r="C8" s="35"/>
    </row>
    <row r="9" spans="1:10" x14ac:dyDescent="0.2">
      <c r="A9" s="152" t="s">
        <v>239</v>
      </c>
      <c r="B9" s="28">
        <v>21.909309048268867</v>
      </c>
      <c r="C9" s="28">
        <v>23.091103759226556</v>
      </c>
      <c r="D9" s="156"/>
      <c r="F9" s="375"/>
      <c r="G9" s="375"/>
      <c r="H9" s="31"/>
      <c r="I9" s="474"/>
      <c r="J9" s="474"/>
    </row>
    <row r="10" spans="1:10" x14ac:dyDescent="0.2">
      <c r="A10" s="152" t="s">
        <v>240</v>
      </c>
      <c r="B10" s="28">
        <v>17.80666522121459</v>
      </c>
      <c r="C10" s="28">
        <v>18.988596121692638</v>
      </c>
      <c r="D10" s="156"/>
      <c r="F10" s="375"/>
      <c r="G10" s="375"/>
      <c r="H10" s="31"/>
      <c r="I10" s="474"/>
      <c r="J10" s="474"/>
    </row>
    <row r="11" spans="1:10" x14ac:dyDescent="0.2">
      <c r="A11" s="157" t="s">
        <v>241</v>
      </c>
      <c r="B11" s="35">
        <v>1.1227925643565868</v>
      </c>
      <c r="C11" s="35">
        <v>1.8865369137475847</v>
      </c>
      <c r="D11" s="156"/>
      <c r="F11" s="375"/>
      <c r="G11" s="375"/>
      <c r="H11" s="31"/>
      <c r="I11" s="474"/>
      <c r="J11" s="474"/>
    </row>
    <row r="12" spans="1:10" x14ac:dyDescent="0.2">
      <c r="A12" s="157" t="s">
        <v>242</v>
      </c>
      <c r="B12" s="35">
        <v>16.683872656858004</v>
      </c>
      <c r="C12" s="35">
        <v>17.102059207945054</v>
      </c>
      <c r="D12" s="156"/>
      <c r="F12" s="375"/>
      <c r="G12" s="375"/>
      <c r="H12" s="31"/>
      <c r="I12" s="474"/>
      <c r="J12" s="474"/>
    </row>
    <row r="13" spans="1:10" x14ac:dyDescent="0.2">
      <c r="A13" s="157" t="s">
        <v>243</v>
      </c>
      <c r="B13" s="35">
        <v>0.43811226298074868</v>
      </c>
      <c r="C13" s="35">
        <v>0.69899774248604063</v>
      </c>
      <c r="D13" s="156"/>
      <c r="F13" s="375"/>
      <c r="G13" s="375"/>
      <c r="H13" s="31"/>
      <c r="I13" s="474"/>
      <c r="J13" s="474"/>
    </row>
    <row r="14" spans="1:10" x14ac:dyDescent="0.2">
      <c r="A14" s="157" t="s">
        <v>244</v>
      </c>
      <c r="B14" s="35">
        <v>1.2008928459608745</v>
      </c>
      <c r="C14" s="35">
        <v>1.2445734060928646</v>
      </c>
      <c r="D14" s="156"/>
      <c r="F14" s="375"/>
      <c r="G14" s="375"/>
      <c r="H14" s="31"/>
      <c r="I14" s="474"/>
      <c r="J14" s="474"/>
    </row>
    <row r="15" spans="1:10" x14ac:dyDescent="0.2">
      <c r="A15" s="157" t="s">
        <v>245</v>
      </c>
      <c r="B15" s="35">
        <v>2.4824538413996643E-2</v>
      </c>
      <c r="C15" s="35">
        <v>5.1464599693391164E-2</v>
      </c>
      <c r="D15" s="156"/>
      <c r="F15" s="375"/>
      <c r="G15" s="375"/>
      <c r="H15" s="31"/>
      <c r="I15" s="474"/>
      <c r="J15" s="474"/>
    </row>
    <row r="16" spans="1:10" x14ac:dyDescent="0.2">
      <c r="A16" s="157" t="s">
        <v>246</v>
      </c>
      <c r="B16" s="35">
        <v>0.63331429541204343</v>
      </c>
      <c r="C16" s="35">
        <v>0.52891783730294561</v>
      </c>
      <c r="D16" s="156"/>
      <c r="F16" s="375"/>
      <c r="G16" s="375"/>
      <c r="H16" s="31"/>
      <c r="I16" s="474"/>
      <c r="J16" s="474"/>
    </row>
    <row r="17" spans="1:10" x14ac:dyDescent="0.2">
      <c r="A17" s="157" t="s">
        <v>247</v>
      </c>
      <c r="B17" s="35">
        <v>0.48002368996192718</v>
      </c>
      <c r="C17" s="35">
        <v>0.49052242619211928</v>
      </c>
      <c r="D17" s="156"/>
      <c r="F17" s="375"/>
      <c r="G17" s="375"/>
      <c r="H17" s="31"/>
      <c r="I17" s="474"/>
      <c r="J17" s="474"/>
    </row>
    <row r="18" spans="1:10" x14ac:dyDescent="0.2">
      <c r="A18" s="157" t="s">
        <v>248</v>
      </c>
      <c r="B18" s="35">
        <v>1.3254761943246869</v>
      </c>
      <c r="C18" s="35">
        <v>1.0880316257665532</v>
      </c>
      <c r="D18" s="156"/>
      <c r="F18" s="375"/>
      <c r="G18" s="375"/>
      <c r="H18" s="31"/>
      <c r="I18" s="474"/>
      <c r="J18" s="474"/>
    </row>
    <row r="19" spans="1:10" x14ac:dyDescent="0.2">
      <c r="A19" s="152" t="s">
        <v>249</v>
      </c>
      <c r="B19" s="28">
        <v>21.414421538529293</v>
      </c>
      <c r="C19" s="28">
        <v>20.863345905302154</v>
      </c>
      <c r="D19" s="156"/>
      <c r="F19" s="375"/>
      <c r="G19" s="375"/>
      <c r="H19" s="31"/>
      <c r="I19" s="474"/>
      <c r="J19" s="474"/>
    </row>
    <row r="20" spans="1:10" x14ac:dyDescent="0.2">
      <c r="A20" s="157" t="s">
        <v>250</v>
      </c>
      <c r="B20" s="35">
        <v>4.9493287606957717</v>
      </c>
      <c r="C20" s="35">
        <v>4.8170857965802121</v>
      </c>
      <c r="D20" s="156"/>
      <c r="F20" s="375"/>
      <c r="G20" s="375"/>
      <c r="H20" s="31"/>
      <c r="I20" s="474"/>
      <c r="J20" s="474"/>
    </row>
    <row r="21" spans="1:10" x14ac:dyDescent="0.2">
      <c r="A21" s="157" t="s">
        <v>251</v>
      </c>
      <c r="B21" s="35">
        <v>1.9646444807351666</v>
      </c>
      <c r="C21" s="35">
        <v>1.7665090973348789</v>
      </c>
      <c r="D21" s="156"/>
      <c r="F21" s="375"/>
      <c r="G21" s="375"/>
      <c r="H21" s="31"/>
      <c r="I21" s="474"/>
      <c r="J21" s="474"/>
    </row>
    <row r="22" spans="1:10" x14ac:dyDescent="0.2">
      <c r="A22" s="157" t="s">
        <v>252</v>
      </c>
      <c r="B22" s="35">
        <v>1.2278714180392563</v>
      </c>
      <c r="C22" s="35">
        <v>1.2150416280420577</v>
      </c>
      <c r="D22" s="156"/>
      <c r="F22" s="375"/>
      <c r="G22" s="375"/>
      <c r="H22" s="31"/>
      <c r="I22" s="474"/>
      <c r="J22" s="474"/>
    </row>
    <row r="23" spans="1:10" x14ac:dyDescent="0.2">
      <c r="A23" s="157" t="s">
        <v>253</v>
      </c>
      <c r="B23" s="35">
        <v>8.4870758072145396</v>
      </c>
      <c r="C23" s="35">
        <v>8.5899470903439088</v>
      </c>
      <c r="D23" s="156"/>
      <c r="F23" s="375"/>
      <c r="G23" s="375"/>
      <c r="H23" s="31"/>
      <c r="I23" s="474"/>
      <c r="J23" s="474"/>
    </row>
    <row r="24" spans="1:10" x14ac:dyDescent="0.2">
      <c r="A24" s="157" t="s">
        <v>254</v>
      </c>
      <c r="B24" s="35">
        <v>4.6741585998046453</v>
      </c>
      <c r="C24" s="35">
        <v>4.459151879194156</v>
      </c>
      <c r="D24" s="156"/>
      <c r="F24" s="375"/>
      <c r="G24" s="375"/>
      <c r="H24" s="31"/>
      <c r="I24" s="474"/>
      <c r="J24" s="474"/>
    </row>
    <row r="25" spans="1:10" x14ac:dyDescent="0.2">
      <c r="A25" s="157" t="s">
        <v>132</v>
      </c>
      <c r="B25" s="35">
        <v>0.11134247203991654</v>
      </c>
      <c r="C25" s="35">
        <v>1.5610413806934858E-2</v>
      </c>
      <c r="D25" s="156"/>
      <c r="F25" s="375"/>
      <c r="G25" s="375"/>
      <c r="H25" s="31"/>
      <c r="I25" s="474"/>
      <c r="J25" s="474"/>
    </row>
    <row r="26" spans="1:10" x14ac:dyDescent="0.2">
      <c r="A26" s="152" t="s">
        <v>255</v>
      </c>
      <c r="B26" s="28">
        <v>0.49488750973957152</v>
      </c>
      <c r="C26" s="28">
        <v>2.2277578539244027</v>
      </c>
      <c r="D26" s="156"/>
      <c r="F26" s="375"/>
      <c r="G26" s="375"/>
      <c r="H26" s="31"/>
      <c r="I26" s="474"/>
      <c r="J26" s="474"/>
    </row>
    <row r="27" spans="1:10" x14ac:dyDescent="0.2">
      <c r="A27" s="152" t="s">
        <v>24</v>
      </c>
      <c r="B27" s="28">
        <v>0</v>
      </c>
      <c r="C27" s="28">
        <v>0</v>
      </c>
      <c r="D27" s="156"/>
      <c r="F27" s="375"/>
      <c r="G27" s="375"/>
      <c r="H27" s="31"/>
      <c r="I27" s="474"/>
      <c r="J27" s="474"/>
    </row>
    <row r="28" spans="1:10" x14ac:dyDescent="0.2">
      <c r="A28" s="152" t="s">
        <v>256</v>
      </c>
      <c r="B28" s="28">
        <v>3.3874345198536862</v>
      </c>
      <c r="C28" s="28">
        <v>3.9035183667883215</v>
      </c>
      <c r="D28" s="156"/>
      <c r="F28" s="375"/>
      <c r="G28" s="375"/>
      <c r="H28" s="31"/>
      <c r="I28" s="474"/>
      <c r="J28" s="474"/>
    </row>
    <row r="29" spans="1:10" x14ac:dyDescent="0.2">
      <c r="A29" s="157" t="s">
        <v>257</v>
      </c>
      <c r="B29" s="35">
        <v>5.7441236085483387E-3</v>
      </c>
      <c r="C29" s="35">
        <v>3.938676233517382E-3</v>
      </c>
      <c r="D29" s="156"/>
      <c r="F29" s="375"/>
      <c r="G29" s="375"/>
      <c r="H29" s="31"/>
      <c r="I29" s="474"/>
      <c r="J29" s="474"/>
    </row>
    <row r="30" spans="1:10" x14ac:dyDescent="0.2">
      <c r="A30" s="157" t="s">
        <v>258</v>
      </c>
      <c r="B30" s="35">
        <v>1.4384748613563807</v>
      </c>
      <c r="C30" s="35">
        <v>1.7142446545717269</v>
      </c>
      <c r="D30" s="156"/>
      <c r="F30" s="375"/>
      <c r="G30" s="375"/>
      <c r="H30" s="31"/>
      <c r="I30" s="474"/>
      <c r="J30" s="474"/>
    </row>
    <row r="31" spans="1:10" x14ac:dyDescent="0.2">
      <c r="A31" s="157" t="s">
        <v>259</v>
      </c>
      <c r="B31" s="35">
        <v>1.9547037821058544</v>
      </c>
      <c r="C31" s="35">
        <v>2.1932123884501116</v>
      </c>
      <c r="D31" s="156"/>
      <c r="F31" s="375"/>
      <c r="G31" s="375"/>
      <c r="H31" s="31"/>
      <c r="I31" s="474"/>
      <c r="J31" s="474"/>
    </row>
    <row r="32" spans="1:10" x14ac:dyDescent="0.2">
      <c r="A32" s="152" t="s">
        <v>260</v>
      </c>
      <c r="B32" s="28">
        <v>21.91505317187741</v>
      </c>
      <c r="C32" s="28">
        <v>23.095042435460069</v>
      </c>
      <c r="D32" s="156"/>
      <c r="F32" s="375"/>
      <c r="G32" s="375"/>
      <c r="H32" s="31"/>
      <c r="I32" s="474"/>
      <c r="J32" s="474"/>
    </row>
    <row r="33" spans="1:10" x14ac:dyDescent="0.2">
      <c r="A33" s="152" t="s">
        <v>261</v>
      </c>
      <c r="B33" s="28">
        <v>24.807600181991528</v>
      </c>
      <c r="C33" s="28">
        <v>24.770802948323993</v>
      </c>
      <c r="D33" s="156"/>
      <c r="F33" s="375"/>
      <c r="G33" s="375"/>
      <c r="H33" s="31"/>
      <c r="I33" s="474"/>
      <c r="J33" s="474"/>
    </row>
    <row r="34" spans="1:10" x14ac:dyDescent="0.2">
      <c r="A34" s="159" t="s">
        <v>262</v>
      </c>
      <c r="B34" s="40">
        <v>-2.8925470101141149</v>
      </c>
      <c r="C34" s="40">
        <v>-1.6757605128639212</v>
      </c>
      <c r="D34" s="156"/>
      <c r="F34" s="375"/>
      <c r="G34" s="375"/>
      <c r="H34" s="31"/>
      <c r="I34" s="474"/>
      <c r="J34" s="474"/>
    </row>
    <row r="35" spans="1:10" x14ac:dyDescent="0.2">
      <c r="A35" s="157" t="s">
        <v>289</v>
      </c>
      <c r="G35" s="31"/>
      <c r="H35" s="31"/>
    </row>
    <row r="36" spans="1:10" ht="12.75" customHeight="1" x14ac:dyDescent="0.2">
      <c r="A36" s="973" t="s">
        <v>290</v>
      </c>
      <c r="B36" s="973"/>
      <c r="C36" s="973"/>
      <c r="G36" s="31"/>
      <c r="H36" s="31"/>
    </row>
    <row r="37" spans="1:10" x14ac:dyDescent="0.2">
      <c r="A37" s="973"/>
      <c r="B37" s="973"/>
      <c r="C37" s="973"/>
      <c r="G37" s="31"/>
      <c r="H37" s="31"/>
    </row>
    <row r="38" spans="1:10" ht="12.75" customHeight="1" x14ac:dyDescent="0.2">
      <c r="A38" s="1090" t="s">
        <v>291</v>
      </c>
      <c r="B38" s="1090"/>
      <c r="C38" s="1090"/>
      <c r="G38" s="31"/>
      <c r="H38" s="31"/>
    </row>
    <row r="39" spans="1:10" ht="12.75" customHeight="1" x14ac:dyDescent="0.2">
      <c r="A39" s="973" t="s">
        <v>292</v>
      </c>
      <c r="B39" s="973"/>
      <c r="C39" s="973"/>
      <c r="G39" s="31"/>
      <c r="H39" s="31"/>
    </row>
    <row r="40" spans="1:10" x14ac:dyDescent="0.2">
      <c r="A40" s="973"/>
      <c r="B40" s="973"/>
      <c r="C40" s="973"/>
      <c r="G40" s="31"/>
      <c r="H40" s="31"/>
    </row>
    <row r="41" spans="1:10" x14ac:dyDescent="0.2">
      <c r="A41" s="18" t="s">
        <v>54</v>
      </c>
      <c r="B41" s="42"/>
      <c r="C41" s="42"/>
      <c r="G41" s="31"/>
      <c r="H41" s="31"/>
    </row>
    <row r="42" spans="1:10" x14ac:dyDescent="0.2">
      <c r="G42" s="31"/>
      <c r="H42" s="31"/>
    </row>
    <row r="43" spans="1:10" x14ac:dyDescent="0.2">
      <c r="G43" s="31"/>
      <c r="H43" s="31"/>
    </row>
    <row r="44" spans="1:10" x14ac:dyDescent="0.2">
      <c r="B44" s="42"/>
      <c r="C44" s="42"/>
    </row>
  </sheetData>
  <mergeCells count="8">
    <mergeCell ref="A36:C37"/>
    <mergeCell ref="A38:C38"/>
    <mergeCell ref="A39:C40"/>
    <mergeCell ref="A1:C1"/>
    <mergeCell ref="A2:C2"/>
    <mergeCell ref="A3:C3"/>
    <mergeCell ref="A4:C4"/>
    <mergeCell ref="A5:C5"/>
  </mergeCells>
  <pageMargins left="0.7" right="0.7" top="0.75" bottom="0.75" header="0.3" footer="0.3"/>
  <pageSetup orientation="portrait" horizontalDpi="4294967292" verticalDpi="4294967292"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BDDD-2507-4A9F-9225-46D4E6592970}">
  <dimension ref="A1:J77"/>
  <sheetViews>
    <sheetView zoomScaleNormal="100" workbookViewId="0">
      <selection activeCell="I17" sqref="I17"/>
    </sheetView>
  </sheetViews>
  <sheetFormatPr baseColWidth="10" defaultColWidth="11.42578125" defaultRowHeight="12.75" x14ac:dyDescent="0.2"/>
  <cols>
    <col min="1" max="1" width="57.140625" style="18" customWidth="1"/>
    <col min="2" max="3" width="12.85546875" style="18" customWidth="1"/>
    <col min="4" max="4" width="11.42578125" style="18" bestFit="1"/>
    <col min="5" max="16384" width="11.42578125" style="18"/>
  </cols>
  <sheetData>
    <row r="1" spans="1:10" x14ac:dyDescent="0.2">
      <c r="A1" s="968" t="s">
        <v>297</v>
      </c>
      <c r="B1" s="968"/>
      <c r="C1" s="968"/>
    </row>
    <row r="2" spans="1:10" x14ac:dyDescent="0.2">
      <c r="A2" s="968" t="s">
        <v>590</v>
      </c>
      <c r="B2" s="968"/>
      <c r="C2" s="968"/>
    </row>
    <row r="3" spans="1:10" x14ac:dyDescent="0.2">
      <c r="A3" s="968" t="s">
        <v>592</v>
      </c>
      <c r="B3" s="968"/>
      <c r="C3" s="968"/>
    </row>
    <row r="4" spans="1:10" x14ac:dyDescent="0.2">
      <c r="A4" s="968" t="s">
        <v>151</v>
      </c>
      <c r="B4" s="968"/>
      <c r="C4" s="968"/>
    </row>
    <row r="5" spans="1:10" x14ac:dyDescent="0.2">
      <c r="A5" s="969" t="s">
        <v>184</v>
      </c>
      <c r="B5" s="969"/>
      <c r="C5" s="969"/>
    </row>
    <row r="6" spans="1:10" x14ac:dyDescent="0.2">
      <c r="A6" s="150"/>
      <c r="B6" s="150"/>
      <c r="C6" s="150"/>
    </row>
    <row r="7" spans="1:10" x14ac:dyDescent="0.2">
      <c r="A7" s="260"/>
      <c r="B7" s="21">
        <v>2024</v>
      </c>
      <c r="C7" s="21">
        <v>2025</v>
      </c>
    </row>
    <row r="8" spans="1:10" x14ac:dyDescent="0.2">
      <c r="A8" s="152" t="s">
        <v>112</v>
      </c>
      <c r="B8" s="153"/>
      <c r="C8" s="154"/>
      <c r="E8" s="556"/>
      <c r="F8" s="4"/>
      <c r="G8" s="4"/>
    </row>
    <row r="9" spans="1:10" x14ac:dyDescent="0.2">
      <c r="A9" s="152" t="s">
        <v>239</v>
      </c>
      <c r="B9" s="155">
        <v>67265585.691579998</v>
      </c>
      <c r="C9" s="155">
        <v>76348876.316534281</v>
      </c>
      <c r="D9" s="156"/>
      <c r="E9" s="4"/>
      <c r="F9" s="4"/>
      <c r="G9" s="4"/>
      <c r="H9" s="375"/>
      <c r="J9" s="376"/>
    </row>
    <row r="10" spans="1:10" x14ac:dyDescent="0.2">
      <c r="A10" s="152" t="s">
        <v>240</v>
      </c>
      <c r="B10" s="155">
        <v>54669718.825000003</v>
      </c>
      <c r="C10" s="155">
        <v>62784264.963533901</v>
      </c>
      <c r="D10" s="156"/>
      <c r="E10" s="4"/>
      <c r="F10" s="4"/>
      <c r="G10" s="4"/>
      <c r="H10" s="375"/>
      <c r="J10" s="376"/>
    </row>
    <row r="11" spans="1:10" x14ac:dyDescent="0.2">
      <c r="A11" s="157" t="s">
        <v>241</v>
      </c>
      <c r="B11" s="158">
        <v>3447178.5159999998</v>
      </c>
      <c r="C11" s="158">
        <v>6237682.4856948778</v>
      </c>
      <c r="D11" s="156"/>
      <c r="E11" s="557"/>
      <c r="F11" s="557"/>
      <c r="G11" s="557"/>
      <c r="H11" s="375"/>
      <c r="J11" s="376"/>
    </row>
    <row r="12" spans="1:10" x14ac:dyDescent="0.2">
      <c r="A12" s="157" t="s">
        <v>242</v>
      </c>
      <c r="B12" s="158">
        <v>51222540.309</v>
      </c>
      <c r="C12" s="158">
        <v>56546582.477839023</v>
      </c>
      <c r="D12" s="156"/>
      <c r="E12" s="557"/>
      <c r="F12" s="557"/>
      <c r="G12" s="557"/>
      <c r="H12" s="375"/>
      <c r="J12" s="376"/>
    </row>
    <row r="13" spans="1:10" x14ac:dyDescent="0.2">
      <c r="A13" s="157" t="s">
        <v>243</v>
      </c>
      <c r="B13" s="158">
        <v>1345084.7721002002</v>
      </c>
      <c r="C13" s="158">
        <v>2311179.7834817301</v>
      </c>
      <c r="D13" s="156"/>
      <c r="E13" s="4"/>
      <c r="F13" s="4"/>
      <c r="G13" s="4"/>
      <c r="H13" s="375"/>
      <c r="J13" s="376"/>
    </row>
    <row r="14" spans="1:10" x14ac:dyDescent="0.2">
      <c r="A14" s="157" t="s">
        <v>244</v>
      </c>
      <c r="B14" s="158">
        <v>3686960.6639999999</v>
      </c>
      <c r="C14" s="158">
        <v>4115081.8098361315</v>
      </c>
      <c r="D14" s="156"/>
      <c r="E14" s="4"/>
      <c r="F14" s="4"/>
      <c r="G14" s="4"/>
      <c r="H14" s="375"/>
      <c r="J14" s="376"/>
    </row>
    <row r="15" spans="1:10" x14ac:dyDescent="0.2">
      <c r="A15" s="157" t="s">
        <v>245</v>
      </c>
      <c r="B15" s="158">
        <v>76215.872999999992</v>
      </c>
      <c r="C15" s="158">
        <v>170163.55725744148</v>
      </c>
      <c r="D15" s="156"/>
      <c r="E15" s="4"/>
      <c r="F15" s="4"/>
      <c r="G15" s="4"/>
      <c r="H15" s="375"/>
      <c r="J15" s="376"/>
    </row>
    <row r="16" spans="1:10" x14ac:dyDescent="0.2">
      <c r="A16" s="157" t="s">
        <v>246</v>
      </c>
      <c r="B16" s="158">
        <v>1944390.7114499998</v>
      </c>
      <c r="C16" s="158">
        <v>1748824.2642240857</v>
      </c>
      <c r="D16" s="156"/>
      <c r="E16" s="4"/>
      <c r="F16" s="4"/>
      <c r="G16" s="4"/>
      <c r="H16" s="375"/>
      <c r="J16" s="376"/>
    </row>
    <row r="17" spans="1:10" x14ac:dyDescent="0.2">
      <c r="A17" s="157" t="s">
        <v>247</v>
      </c>
      <c r="B17" s="158">
        <v>1473760.5179600001</v>
      </c>
      <c r="C17" s="158">
        <v>1621872.92726811</v>
      </c>
      <c r="D17" s="156"/>
      <c r="E17" s="4"/>
      <c r="F17" s="4"/>
      <c r="G17" s="4"/>
      <c r="H17" s="375"/>
      <c r="J17" s="376"/>
    </row>
    <row r="18" spans="1:10" x14ac:dyDescent="0.2">
      <c r="A18" s="157" t="s">
        <v>248</v>
      </c>
      <c r="B18" s="158">
        <v>4069454.3280698</v>
      </c>
      <c r="C18" s="158">
        <v>3597489.010932873</v>
      </c>
      <c r="D18" s="156"/>
      <c r="E18" s="4"/>
      <c r="F18" s="4"/>
      <c r="G18" s="4"/>
      <c r="H18" s="375"/>
      <c r="J18" s="376"/>
    </row>
    <row r="19" spans="1:10" x14ac:dyDescent="0.2">
      <c r="A19" s="152" t="s">
        <v>249</v>
      </c>
      <c r="B19" s="155">
        <v>65740521.539480001</v>
      </c>
      <c r="C19" s="155">
        <v>68980129.252000004</v>
      </c>
      <c r="D19" s="156"/>
      <c r="E19" s="558"/>
      <c r="F19" s="4"/>
      <c r="G19" s="4"/>
      <c r="H19" s="375"/>
      <c r="J19" s="376"/>
    </row>
    <row r="20" spans="1:10" x14ac:dyDescent="0.2">
      <c r="A20" s="157" t="s">
        <v>250</v>
      </c>
      <c r="B20" s="158">
        <v>15195344.459969999</v>
      </c>
      <c r="C20" s="158">
        <v>15927306.529999999</v>
      </c>
      <c r="D20" s="156"/>
      <c r="E20" s="4"/>
      <c r="F20" s="4"/>
      <c r="G20" s="4"/>
      <c r="H20" s="375"/>
      <c r="J20" s="376"/>
    </row>
    <row r="21" spans="1:10" x14ac:dyDescent="0.2">
      <c r="A21" s="157" t="s">
        <v>251</v>
      </c>
      <c r="B21" s="158">
        <v>6031817.8625000007</v>
      </c>
      <c r="C21" s="158">
        <v>5840820.1699999999</v>
      </c>
      <c r="D21" s="156"/>
      <c r="E21" s="4"/>
      <c r="F21" s="4"/>
      <c r="G21" s="4"/>
      <c r="H21" s="375"/>
      <c r="J21" s="376"/>
    </row>
    <row r="22" spans="1:10" x14ac:dyDescent="0.2">
      <c r="A22" s="157" t="s">
        <v>252</v>
      </c>
      <c r="B22" s="158">
        <v>3764120.8252600003</v>
      </c>
      <c r="C22" s="158">
        <v>4014592.3622896401</v>
      </c>
      <c r="D22" s="156"/>
      <c r="E22" s="4"/>
      <c r="F22" s="4"/>
      <c r="G22" s="4"/>
      <c r="H22" s="375"/>
      <c r="J22" s="376"/>
    </row>
    <row r="23" spans="1:10" x14ac:dyDescent="0.2">
      <c r="A23" s="157" t="s">
        <v>253</v>
      </c>
      <c r="B23" s="158">
        <v>26056874.898400001</v>
      </c>
      <c r="C23" s="158">
        <v>28401968.775710359</v>
      </c>
      <c r="D23" s="156"/>
      <c r="E23" s="4"/>
      <c r="F23" s="4"/>
      <c r="G23" s="4"/>
      <c r="H23" s="375"/>
      <c r="J23" s="376"/>
    </row>
    <row r="24" spans="1:10" x14ac:dyDescent="0.2">
      <c r="A24" s="157" t="s">
        <v>254</v>
      </c>
      <c r="B24" s="158">
        <v>14350521.74117</v>
      </c>
      <c r="C24" s="158">
        <v>14743826.836999999</v>
      </c>
      <c r="D24" s="156"/>
      <c r="E24" s="4"/>
      <c r="F24" s="4"/>
      <c r="G24" s="4"/>
      <c r="H24" s="375"/>
      <c r="J24" s="376"/>
    </row>
    <row r="25" spans="1:10" x14ac:dyDescent="0.2">
      <c r="A25" s="157" t="s">
        <v>132</v>
      </c>
      <c r="B25" s="158">
        <v>341841.75217999995</v>
      </c>
      <c r="C25" s="158">
        <v>51614.576999999997</v>
      </c>
      <c r="D25" s="156"/>
      <c r="E25" s="4"/>
      <c r="F25" s="4"/>
      <c r="G25" s="4"/>
      <c r="H25" s="375"/>
      <c r="J25" s="376"/>
    </row>
    <row r="26" spans="1:10" x14ac:dyDescent="0.2">
      <c r="A26" s="152" t="s">
        <v>255</v>
      </c>
      <c r="B26" s="155">
        <v>1525064.1521000005</v>
      </c>
      <c r="C26" s="155">
        <v>7368747.0645342767</v>
      </c>
      <c r="D26" s="156"/>
      <c r="E26" s="4"/>
      <c r="F26" s="4"/>
      <c r="G26" s="4"/>
      <c r="H26" s="375"/>
      <c r="J26" s="376"/>
    </row>
    <row r="27" spans="1:10" x14ac:dyDescent="0.2">
      <c r="A27" s="152" t="s">
        <v>24</v>
      </c>
      <c r="B27" s="155"/>
      <c r="C27" s="155"/>
      <c r="D27" s="156"/>
      <c r="E27" s="4"/>
      <c r="F27" s="4"/>
      <c r="G27" s="4"/>
      <c r="H27" s="375"/>
      <c r="J27" s="376"/>
    </row>
    <row r="28" spans="1:10" x14ac:dyDescent="0.2">
      <c r="A28" s="152" t="s">
        <v>256</v>
      </c>
      <c r="B28" s="155">
        <v>10400043.491459999</v>
      </c>
      <c r="C28" s="155">
        <v>12906669.343</v>
      </c>
      <c r="D28" s="156"/>
      <c r="H28" s="375"/>
      <c r="J28" s="376"/>
    </row>
    <row r="29" spans="1:10" x14ac:dyDescent="0.2">
      <c r="A29" s="157" t="s">
        <v>257</v>
      </c>
      <c r="B29" s="158">
        <v>17635.509999999998</v>
      </c>
      <c r="C29" s="158">
        <v>13022.916000000001</v>
      </c>
      <c r="D29" s="156"/>
      <c r="E29" s="4"/>
      <c r="F29" s="4"/>
      <c r="G29" s="4"/>
      <c r="H29" s="375"/>
      <c r="J29" s="376"/>
    </row>
    <row r="30" spans="1:10" x14ac:dyDescent="0.2">
      <c r="A30" s="157" t="s">
        <v>258</v>
      </c>
      <c r="B30" s="158">
        <v>4416380.9017700003</v>
      </c>
      <c r="C30" s="158">
        <v>5668011.9960000003</v>
      </c>
      <c r="D30" s="156"/>
      <c r="E30" s="556"/>
      <c r="F30" s="4"/>
      <c r="G30" s="4"/>
      <c r="H30" s="375"/>
      <c r="J30" s="376"/>
    </row>
    <row r="31" spans="1:10" x14ac:dyDescent="0.2">
      <c r="A31" s="157" t="s">
        <v>259</v>
      </c>
      <c r="B31" s="158">
        <v>6001298.0996899996</v>
      </c>
      <c r="C31" s="158">
        <v>7251680.2630000003</v>
      </c>
      <c r="D31" s="156"/>
      <c r="E31" s="4"/>
      <c r="F31" s="4"/>
      <c r="G31" s="4"/>
      <c r="H31" s="375"/>
      <c r="J31" s="376"/>
    </row>
    <row r="32" spans="1:10" x14ac:dyDescent="0.2">
      <c r="A32" s="152" t="s">
        <v>260</v>
      </c>
      <c r="B32" s="155">
        <v>67283221.201579988</v>
      </c>
      <c r="C32" s="155">
        <v>76361899.232534274</v>
      </c>
      <c r="D32" s="156"/>
      <c r="E32" s="4"/>
      <c r="F32" s="4"/>
      <c r="G32" s="4"/>
      <c r="H32" s="375"/>
      <c r="J32" s="376"/>
    </row>
    <row r="33" spans="1:10" x14ac:dyDescent="0.2">
      <c r="A33" s="152" t="s">
        <v>261</v>
      </c>
      <c r="B33" s="155">
        <v>76158200.540939987</v>
      </c>
      <c r="C33" s="155">
        <v>81899821.511000007</v>
      </c>
      <c r="D33" s="156"/>
      <c r="E33" s="4"/>
      <c r="F33" s="4"/>
      <c r="G33" s="4"/>
      <c r="H33" s="375"/>
      <c r="J33" s="376"/>
    </row>
    <row r="34" spans="1:10" x14ac:dyDescent="0.2">
      <c r="A34" s="152" t="s">
        <v>262</v>
      </c>
      <c r="B34" s="155">
        <v>-8874979.3393599987</v>
      </c>
      <c r="C34" s="155">
        <v>-5537922.2784657329</v>
      </c>
      <c r="D34" s="156"/>
      <c r="E34" s="4"/>
      <c r="F34" s="4"/>
      <c r="G34" s="4"/>
      <c r="H34" s="375"/>
      <c r="J34" s="376"/>
    </row>
    <row r="35" spans="1:10" x14ac:dyDescent="0.2">
      <c r="A35" s="188" t="s">
        <v>263</v>
      </c>
      <c r="B35" s="189"/>
      <c r="C35" s="190"/>
      <c r="D35" s="156"/>
      <c r="E35" s="4"/>
      <c r="F35" s="4"/>
      <c r="G35" s="560"/>
      <c r="H35" s="375"/>
      <c r="J35" s="376"/>
    </row>
    <row r="36" spans="1:10" x14ac:dyDescent="0.2">
      <c r="A36" s="152" t="s">
        <v>264</v>
      </c>
      <c r="B36" s="155">
        <v>-891015.46023999969</v>
      </c>
      <c r="C36" s="155">
        <v>2576473.5773581984</v>
      </c>
      <c r="D36" s="156"/>
      <c r="E36" s="70"/>
      <c r="F36" s="70"/>
      <c r="G36" s="70"/>
      <c r="H36" s="375"/>
      <c r="J36" s="376"/>
    </row>
    <row r="37" spans="1:10" x14ac:dyDescent="0.2">
      <c r="A37" s="157" t="s">
        <v>265</v>
      </c>
      <c r="B37" s="158">
        <v>-1038795.9384999999</v>
      </c>
      <c r="C37" s="158">
        <v>830665.10899999994</v>
      </c>
      <c r="D37" s="156"/>
      <c r="E37" s="70"/>
      <c r="F37" s="70"/>
      <c r="G37" s="70"/>
      <c r="H37" s="375"/>
      <c r="J37" s="376"/>
    </row>
    <row r="38" spans="1:10" x14ac:dyDescent="0.2">
      <c r="A38" s="157" t="s">
        <v>266</v>
      </c>
      <c r="B38" s="158">
        <v>1903058.2790000001</v>
      </c>
      <c r="C38" s="158">
        <v>2318504.767</v>
      </c>
      <c r="D38" s="156"/>
      <c r="E38" s="70"/>
      <c r="F38" s="70"/>
      <c r="G38" s="70"/>
      <c r="H38" s="375"/>
      <c r="J38" s="376"/>
    </row>
    <row r="39" spans="1:10" x14ac:dyDescent="0.2">
      <c r="A39" s="157" t="s">
        <v>267</v>
      </c>
      <c r="B39" s="158">
        <v>2941854.2175000003</v>
      </c>
      <c r="C39" s="158">
        <v>1487839.6580000001</v>
      </c>
      <c r="D39" s="156"/>
      <c r="E39" s="70"/>
      <c r="F39" s="70"/>
      <c r="G39" s="70"/>
      <c r="H39" s="375"/>
      <c r="J39" s="376"/>
    </row>
    <row r="40" spans="1:10" x14ac:dyDescent="0.2">
      <c r="A40" s="157" t="s">
        <v>268</v>
      </c>
      <c r="B40" s="158">
        <v>-525763.02151999983</v>
      </c>
      <c r="C40" s="158">
        <v>1767980.9453581981</v>
      </c>
      <c r="D40" s="156"/>
      <c r="E40" s="70"/>
      <c r="F40" s="70"/>
      <c r="G40" s="70"/>
      <c r="H40" s="375"/>
      <c r="J40" s="376"/>
    </row>
    <row r="41" spans="1:10" x14ac:dyDescent="0.2">
      <c r="A41" s="157" t="s">
        <v>269</v>
      </c>
      <c r="B41" s="158">
        <v>3801542.8896599999</v>
      </c>
      <c r="C41" s="158">
        <v>11355222.198000001</v>
      </c>
      <c r="D41" s="156"/>
      <c r="E41" s="70"/>
      <c r="F41" s="70"/>
      <c r="G41" s="70"/>
      <c r="H41" s="375"/>
      <c r="J41" s="376"/>
    </row>
    <row r="42" spans="1:10" x14ac:dyDescent="0.2">
      <c r="A42" s="157" t="s">
        <v>270</v>
      </c>
      <c r="B42" s="158">
        <v>4327305.9111800008</v>
      </c>
      <c r="C42" s="158">
        <v>9587241.2526418027</v>
      </c>
      <c r="D42" s="156"/>
      <c r="E42" s="70"/>
      <c r="F42" s="70"/>
      <c r="G42" s="70"/>
      <c r="H42" s="375"/>
      <c r="J42" s="376"/>
    </row>
    <row r="43" spans="1:10" x14ac:dyDescent="0.2">
      <c r="A43" s="157" t="s">
        <v>271</v>
      </c>
      <c r="B43" s="158">
        <v>27269.493529999872</v>
      </c>
      <c r="C43" s="158">
        <v>87.715000000000003</v>
      </c>
      <c r="D43" s="156"/>
      <c r="E43" s="559"/>
      <c r="F43" s="559"/>
      <c r="G43" s="559"/>
      <c r="H43" s="375"/>
      <c r="J43" s="376"/>
    </row>
    <row r="44" spans="1:10" x14ac:dyDescent="0.2">
      <c r="A44" s="157" t="s">
        <v>272</v>
      </c>
      <c r="B44" s="158">
        <v>646274.00625000033</v>
      </c>
      <c r="C44" s="158">
        <v>-22260.191999999999</v>
      </c>
      <c r="D44" s="156"/>
      <c r="E44" s="4"/>
      <c r="F44" s="4"/>
      <c r="G44" s="4"/>
      <c r="H44" s="375"/>
      <c r="J44" s="376"/>
    </row>
    <row r="45" spans="1:10" x14ac:dyDescent="0.2">
      <c r="A45" s="157" t="s">
        <v>273</v>
      </c>
      <c r="B45" s="158">
        <v>0</v>
      </c>
      <c r="C45" s="158">
        <v>0</v>
      </c>
      <c r="D45" s="156"/>
      <c r="E45" s="556"/>
      <c r="F45" s="4"/>
      <c r="G45" s="4"/>
      <c r="H45" s="375"/>
      <c r="J45" s="376"/>
    </row>
    <row r="46" spans="1:10" x14ac:dyDescent="0.2">
      <c r="A46" s="157" t="s">
        <v>274</v>
      </c>
      <c r="B46" s="158">
        <v>0</v>
      </c>
      <c r="C46" s="158">
        <v>0</v>
      </c>
      <c r="D46" s="156"/>
      <c r="E46" s="556"/>
      <c r="F46" s="4"/>
      <c r="G46" s="4"/>
      <c r="H46" s="375"/>
      <c r="J46" s="376"/>
    </row>
    <row r="47" spans="1:10" x14ac:dyDescent="0.2">
      <c r="A47" s="157" t="s">
        <v>275</v>
      </c>
      <c r="B47" s="158">
        <v>0</v>
      </c>
      <c r="C47" s="158">
        <v>0</v>
      </c>
      <c r="D47" s="156"/>
      <c r="E47" s="4"/>
      <c r="F47" s="4"/>
      <c r="G47" s="4"/>
      <c r="H47" s="375"/>
      <c r="J47" s="376"/>
    </row>
    <row r="48" spans="1:10" x14ac:dyDescent="0.2">
      <c r="A48" s="157" t="s">
        <v>276</v>
      </c>
      <c r="B48" s="158">
        <v>0</v>
      </c>
      <c r="C48" s="158">
        <v>0</v>
      </c>
      <c r="D48" s="156"/>
      <c r="E48" s="4"/>
      <c r="F48" s="4"/>
      <c r="G48" s="4"/>
      <c r="H48" s="375"/>
      <c r="J48" s="376"/>
    </row>
    <row r="49" spans="1:10" x14ac:dyDescent="0.2">
      <c r="A49" s="157" t="s">
        <v>277</v>
      </c>
      <c r="B49" s="158">
        <v>0</v>
      </c>
      <c r="C49" s="158">
        <v>0</v>
      </c>
      <c r="D49" s="156"/>
      <c r="E49" s="4"/>
      <c r="F49" s="4"/>
      <c r="G49" s="4"/>
      <c r="H49" s="375"/>
      <c r="J49" s="376"/>
    </row>
    <row r="50" spans="1:10" x14ac:dyDescent="0.2">
      <c r="A50" s="157" t="s">
        <v>278</v>
      </c>
      <c r="B50" s="158">
        <v>0</v>
      </c>
      <c r="C50" s="158">
        <v>0</v>
      </c>
      <c r="D50" s="156"/>
      <c r="E50" s="4"/>
      <c r="F50" s="4"/>
      <c r="G50" s="4"/>
      <c r="H50" s="375"/>
      <c r="J50" s="376"/>
    </row>
    <row r="51" spans="1:10" x14ac:dyDescent="0.2">
      <c r="A51" s="157" t="s">
        <v>279</v>
      </c>
      <c r="B51" s="158">
        <v>0</v>
      </c>
      <c r="C51" s="158">
        <v>0</v>
      </c>
      <c r="D51" s="156"/>
      <c r="E51" s="4"/>
      <c r="F51" s="4"/>
      <c r="G51" s="4"/>
      <c r="H51" s="375"/>
      <c r="J51" s="376"/>
    </row>
    <row r="52" spans="1:10" x14ac:dyDescent="0.2">
      <c r="A52" s="152" t="s">
        <v>280</v>
      </c>
      <c r="B52" s="155">
        <v>7983963.8791199997</v>
      </c>
      <c r="C52" s="155">
        <v>8114395.8558239313</v>
      </c>
      <c r="D52" s="156"/>
      <c r="E52" s="4"/>
      <c r="F52" s="4"/>
      <c r="G52" s="4"/>
      <c r="H52" s="375"/>
      <c r="J52" s="376"/>
    </row>
    <row r="53" spans="1:10" x14ac:dyDescent="0.2">
      <c r="A53" s="157" t="s">
        <v>281</v>
      </c>
      <c r="B53" s="158">
        <v>3258035.5367899998</v>
      </c>
      <c r="C53" s="158">
        <v>-1932744.6813534352</v>
      </c>
      <c r="D53" s="156"/>
      <c r="E53" s="4"/>
      <c r="F53" s="4"/>
      <c r="G53" s="4"/>
      <c r="H53" s="375"/>
      <c r="J53" s="376"/>
    </row>
    <row r="54" spans="1:10" x14ac:dyDescent="0.2">
      <c r="A54" s="157" t="s">
        <v>282</v>
      </c>
      <c r="B54" s="158">
        <v>3305040.8741099997</v>
      </c>
      <c r="C54" s="158">
        <v>163966.00200000001</v>
      </c>
      <c r="D54" s="156"/>
      <c r="E54" s="4"/>
      <c r="F54" s="4"/>
      <c r="G54" s="4"/>
      <c r="H54" s="375"/>
      <c r="J54" s="376"/>
    </row>
    <row r="55" spans="1:10" x14ac:dyDescent="0.2">
      <c r="A55" s="157" t="s">
        <v>283</v>
      </c>
      <c r="B55" s="158">
        <v>3291245.5931099998</v>
      </c>
      <c r="C55" s="158">
        <v>108369.22500000001</v>
      </c>
      <c r="D55" s="156"/>
      <c r="E55" s="4"/>
      <c r="F55" s="4"/>
      <c r="G55" s="560"/>
      <c r="H55" s="375"/>
      <c r="J55" s="376"/>
    </row>
    <row r="56" spans="1:10" x14ac:dyDescent="0.2">
      <c r="A56" s="157" t="s">
        <v>284</v>
      </c>
      <c r="B56" s="158">
        <v>13795.280999999999</v>
      </c>
      <c r="C56" s="158">
        <v>55596.777000000002</v>
      </c>
      <c r="D56" s="156"/>
      <c r="E56" s="4"/>
      <c r="F56" s="4"/>
      <c r="G56" s="4"/>
      <c r="H56" s="375"/>
      <c r="J56" s="376"/>
    </row>
    <row r="57" spans="1:10" x14ac:dyDescent="0.2">
      <c r="A57" s="157" t="s">
        <v>285</v>
      </c>
      <c r="B57" s="158">
        <v>47005.337319999999</v>
      </c>
      <c r="C57" s="158">
        <v>2096710.6833534352</v>
      </c>
      <c r="D57" s="156"/>
      <c r="E57" s="4"/>
      <c r="F57" s="4"/>
      <c r="G57" s="4"/>
      <c r="H57" s="375"/>
      <c r="J57" s="376"/>
    </row>
    <row r="58" spans="1:10" x14ac:dyDescent="0.2">
      <c r="A58" s="157" t="s">
        <v>286</v>
      </c>
      <c r="B58" s="158">
        <v>4927347.5793300001</v>
      </c>
      <c r="C58" s="158">
        <v>10216220.040177366</v>
      </c>
      <c r="D58" s="156"/>
      <c r="E58" s="4"/>
      <c r="F58" s="4"/>
      <c r="G58" s="4"/>
      <c r="H58" s="375"/>
      <c r="J58" s="376"/>
    </row>
    <row r="59" spans="1:10" x14ac:dyDescent="0.2">
      <c r="A59" s="157" t="s">
        <v>282</v>
      </c>
      <c r="B59" s="158">
        <v>24289202.254000001</v>
      </c>
      <c r="C59" s="158">
        <v>13614978.59020035</v>
      </c>
      <c r="D59" s="156"/>
      <c r="E59" s="4"/>
      <c r="F59" s="4"/>
      <c r="G59" s="4"/>
      <c r="H59" s="375"/>
      <c r="J59" s="376"/>
    </row>
    <row r="60" spans="1:10" x14ac:dyDescent="0.2">
      <c r="A60" s="157" t="s">
        <v>283</v>
      </c>
      <c r="B60" s="158">
        <v>24289202.254000001</v>
      </c>
      <c r="C60" s="158">
        <v>13614978.59020035</v>
      </c>
      <c r="D60" s="156"/>
      <c r="E60" s="4"/>
      <c r="F60" s="4"/>
      <c r="G60" s="4"/>
      <c r="H60" s="375"/>
      <c r="J60" s="376"/>
    </row>
    <row r="61" spans="1:10" x14ac:dyDescent="0.2">
      <c r="A61" s="157" t="s">
        <v>284</v>
      </c>
      <c r="B61" s="158">
        <v>0</v>
      </c>
      <c r="C61" s="158">
        <v>0</v>
      </c>
      <c r="D61" s="156"/>
      <c r="E61" s="4"/>
      <c r="F61" s="4"/>
      <c r="G61" s="4"/>
      <c r="H61" s="375"/>
      <c r="J61" s="376"/>
    </row>
    <row r="62" spans="1:10" x14ac:dyDescent="0.2">
      <c r="A62" s="157" t="s">
        <v>285</v>
      </c>
      <c r="B62" s="158">
        <v>19361854.67467</v>
      </c>
      <c r="C62" s="158">
        <v>3398758.5500229844</v>
      </c>
      <c r="D62" s="156"/>
      <c r="E62" s="4"/>
      <c r="F62" s="4"/>
      <c r="G62" s="4"/>
      <c r="H62" s="375"/>
      <c r="J62" s="376"/>
    </row>
    <row r="63" spans="1:10" x14ac:dyDescent="0.2">
      <c r="A63" s="157" t="s">
        <v>287</v>
      </c>
      <c r="B63" s="158">
        <v>-201419.23700000002</v>
      </c>
      <c r="C63" s="158">
        <v>-169079.503</v>
      </c>
      <c r="D63" s="156"/>
      <c r="E63" s="4"/>
      <c r="F63" s="4"/>
      <c r="G63" s="4"/>
      <c r="H63" s="375"/>
      <c r="J63" s="376"/>
    </row>
    <row r="64" spans="1:10" x14ac:dyDescent="0.2">
      <c r="A64" s="159" t="s">
        <v>288</v>
      </c>
      <c r="B64" s="160">
        <v>-8874979.3393599987</v>
      </c>
      <c r="C64" s="160">
        <v>-5537922.2784657329</v>
      </c>
      <c r="D64" s="156"/>
      <c r="E64" s="4"/>
      <c r="F64" s="4"/>
      <c r="G64" s="4"/>
      <c r="H64" s="375"/>
      <c r="J64" s="376"/>
    </row>
    <row r="65" spans="1:10" x14ac:dyDescent="0.2">
      <c r="A65" s="157" t="s">
        <v>289</v>
      </c>
      <c r="B65" s="161"/>
      <c r="C65" s="161"/>
      <c r="D65" s="156"/>
      <c r="E65" s="4"/>
      <c r="F65" s="4"/>
      <c r="G65" s="4"/>
      <c r="H65" s="375"/>
      <c r="J65" s="376"/>
    </row>
    <row r="66" spans="1:10" ht="12.75" customHeight="1" x14ac:dyDescent="0.2">
      <c r="A66" s="1090" t="s">
        <v>290</v>
      </c>
      <c r="B66" s="1090"/>
      <c r="C66" s="1090"/>
      <c r="D66" s="156"/>
      <c r="E66" s="4"/>
      <c r="F66" s="4"/>
      <c r="G66" s="4"/>
      <c r="H66" s="375"/>
      <c r="J66" s="376"/>
    </row>
    <row r="67" spans="1:10" x14ac:dyDescent="0.2">
      <c r="A67" s="1090"/>
      <c r="B67" s="1090"/>
      <c r="C67" s="1090"/>
      <c r="D67" s="156"/>
      <c r="E67" s="4"/>
      <c r="F67" s="4"/>
      <c r="G67" s="4"/>
      <c r="H67" s="375"/>
      <c r="J67" s="376"/>
    </row>
    <row r="68" spans="1:10" x14ac:dyDescent="0.2">
      <c r="A68" s="1090" t="s">
        <v>291</v>
      </c>
      <c r="B68" s="1090"/>
      <c r="C68" s="1090"/>
      <c r="D68" s="156"/>
      <c r="E68" s="4"/>
      <c r="F68" s="4"/>
      <c r="G68" s="4"/>
      <c r="H68" s="375"/>
      <c r="J68" s="376"/>
    </row>
    <row r="69" spans="1:10" x14ac:dyDescent="0.2">
      <c r="A69" s="973" t="s">
        <v>292</v>
      </c>
      <c r="B69" s="973"/>
      <c r="C69" s="973"/>
      <c r="D69" s="156"/>
      <c r="E69" s="4"/>
      <c r="F69" s="4"/>
      <c r="G69" s="4"/>
      <c r="H69" s="375"/>
      <c r="J69" s="376"/>
    </row>
    <row r="70" spans="1:10" x14ac:dyDescent="0.2">
      <c r="A70" s="973"/>
      <c r="B70" s="973"/>
      <c r="C70" s="973"/>
      <c r="D70" s="156"/>
      <c r="E70" s="4"/>
      <c r="F70" s="4"/>
      <c r="G70" s="4"/>
      <c r="H70" s="375"/>
      <c r="J70" s="376"/>
    </row>
    <row r="71" spans="1:10" x14ac:dyDescent="0.2">
      <c r="A71" s="973" t="s">
        <v>293</v>
      </c>
      <c r="B71" s="973"/>
      <c r="C71" s="973"/>
      <c r="E71" s="4"/>
      <c r="F71" s="4"/>
      <c r="G71" s="4"/>
      <c r="H71" s="375"/>
      <c r="J71" s="376"/>
    </row>
    <row r="72" spans="1:10" x14ac:dyDescent="0.2">
      <c r="A72" s="973"/>
      <c r="B72" s="973"/>
      <c r="C72" s="973"/>
      <c r="E72" s="4"/>
      <c r="F72" s="4"/>
      <c r="G72" s="4"/>
      <c r="H72" s="375"/>
      <c r="J72" s="376"/>
    </row>
    <row r="73" spans="1:10" x14ac:dyDescent="0.2">
      <c r="A73" s="18" t="s">
        <v>54</v>
      </c>
      <c r="E73" s="4"/>
      <c r="F73" s="4"/>
      <c r="G73" s="4"/>
      <c r="H73" s="375"/>
      <c r="J73" s="376"/>
    </row>
    <row r="74" spans="1:10" x14ac:dyDescent="0.2">
      <c r="E74" s="4"/>
      <c r="F74" s="4"/>
      <c r="G74" s="4"/>
      <c r="H74" s="375"/>
      <c r="J74" s="376"/>
    </row>
    <row r="75" spans="1:10" x14ac:dyDescent="0.2">
      <c r="E75" s="4"/>
      <c r="F75" s="4"/>
      <c r="G75" s="4"/>
      <c r="H75" s="375"/>
      <c r="J75" s="376"/>
    </row>
    <row r="76" spans="1:10" x14ac:dyDescent="0.2">
      <c r="E76" s="4"/>
      <c r="F76" s="4"/>
      <c r="G76" s="4"/>
      <c r="H76" s="375"/>
      <c r="J76" s="376"/>
    </row>
    <row r="77" spans="1:10" x14ac:dyDescent="0.2">
      <c r="E77" s="70"/>
      <c r="F77" s="70"/>
      <c r="G77" s="70"/>
      <c r="H77" s="375"/>
      <c r="J77" s="376"/>
    </row>
  </sheetData>
  <mergeCells count="9">
    <mergeCell ref="A66:C67"/>
    <mergeCell ref="A68:C68"/>
    <mergeCell ref="A69:C70"/>
    <mergeCell ref="A71:C72"/>
    <mergeCell ref="A1:C1"/>
    <mergeCell ref="A2:C2"/>
    <mergeCell ref="A3:C3"/>
    <mergeCell ref="A4:C4"/>
    <mergeCell ref="A5:C5"/>
  </mergeCells>
  <pageMargins left="0.7" right="0.7" top="0.75" bottom="0.75" header="0.3" footer="0.3"/>
  <pageSetup orientation="portrait" horizontalDpi="4294967292" verticalDpi="429496729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A85FF-5112-4D4F-AF05-963CBB343264}">
  <dimension ref="A1:F77"/>
  <sheetViews>
    <sheetView zoomScaleNormal="100" workbookViewId="0">
      <selection activeCell="D33" sqref="D33"/>
    </sheetView>
  </sheetViews>
  <sheetFormatPr baseColWidth="10" defaultColWidth="11.42578125" defaultRowHeight="12.75" x14ac:dyDescent="0.2"/>
  <cols>
    <col min="1" max="1" width="57.140625" style="18" customWidth="1"/>
    <col min="2" max="3" width="12.85546875" style="18" customWidth="1"/>
    <col min="4" max="6" width="11.5703125" style="18" bestFit="1" customWidth="1"/>
    <col min="7" max="16384" width="11.42578125" style="18"/>
  </cols>
  <sheetData>
    <row r="1" spans="1:6" x14ac:dyDescent="0.2">
      <c r="A1" s="968" t="s">
        <v>298</v>
      </c>
      <c r="B1" s="968"/>
      <c r="C1" s="968"/>
    </row>
    <row r="2" spans="1:6" x14ac:dyDescent="0.2">
      <c r="A2" s="968" t="s">
        <v>590</v>
      </c>
      <c r="B2" s="968"/>
      <c r="C2" s="968"/>
    </row>
    <row r="3" spans="1:6" x14ac:dyDescent="0.2">
      <c r="A3" s="968" t="s">
        <v>592</v>
      </c>
      <c r="B3" s="968"/>
      <c r="C3" s="968"/>
    </row>
    <row r="4" spans="1:6" x14ac:dyDescent="0.2">
      <c r="A4" s="968" t="s">
        <v>151</v>
      </c>
      <c r="B4" s="968"/>
      <c r="C4" s="968"/>
    </row>
    <row r="5" spans="1:6" x14ac:dyDescent="0.2">
      <c r="A5" s="969" t="s">
        <v>493</v>
      </c>
      <c r="B5" s="969"/>
      <c r="C5" s="969"/>
    </row>
    <row r="6" spans="1:6" x14ac:dyDescent="0.2">
      <c r="A6" s="150"/>
      <c r="B6" s="150"/>
      <c r="C6" s="150"/>
    </row>
    <row r="7" spans="1:6" x14ac:dyDescent="0.2">
      <c r="A7" s="260"/>
      <c r="B7" s="21">
        <v>2024</v>
      </c>
      <c r="C7" s="21">
        <v>2025</v>
      </c>
    </row>
    <row r="8" spans="1:6" x14ac:dyDescent="0.2">
      <c r="A8" s="152" t="s">
        <v>112</v>
      </c>
      <c r="B8" s="154"/>
      <c r="C8" s="154"/>
    </row>
    <row r="9" spans="1:6" x14ac:dyDescent="0.2">
      <c r="A9" s="152" t="s">
        <v>239</v>
      </c>
      <c r="B9" s="402">
        <v>70406002.086445555</v>
      </c>
      <c r="C9" s="402">
        <v>76348876.316534281</v>
      </c>
      <c r="D9" s="482"/>
      <c r="E9" s="30"/>
      <c r="F9" s="474"/>
    </row>
    <row r="10" spans="1:6" x14ac:dyDescent="0.2">
      <c r="A10" s="152" t="s">
        <v>240</v>
      </c>
      <c r="B10" s="402">
        <v>57222074.231342822</v>
      </c>
      <c r="C10" s="402">
        <v>62784264.963533901</v>
      </c>
      <c r="D10" s="482"/>
      <c r="E10" s="30"/>
      <c r="F10" s="474"/>
    </row>
    <row r="11" spans="1:6" x14ac:dyDescent="0.2">
      <c r="A11" s="157" t="s">
        <v>241</v>
      </c>
      <c r="B11" s="404">
        <v>3608116.3241878473</v>
      </c>
      <c r="C11" s="404">
        <v>6237682.4856948778</v>
      </c>
      <c r="D11" s="482"/>
      <c r="E11" s="30"/>
      <c r="F11" s="474"/>
    </row>
    <row r="12" spans="1:6" x14ac:dyDescent="0.2">
      <c r="A12" s="157" t="s">
        <v>242</v>
      </c>
      <c r="B12" s="404">
        <v>53613957.90715497</v>
      </c>
      <c r="C12" s="404">
        <v>56546582.477839023</v>
      </c>
      <c r="D12" s="482"/>
      <c r="E12" s="30"/>
      <c r="F12" s="474"/>
    </row>
    <row r="13" spans="1:6" x14ac:dyDescent="0.2">
      <c r="A13" s="157" t="s">
        <v>243</v>
      </c>
      <c r="B13" s="404">
        <v>1407882.5048093977</v>
      </c>
      <c r="C13" s="404">
        <v>2311179.7834817301</v>
      </c>
      <c r="D13" s="482"/>
      <c r="E13" s="30"/>
      <c r="F13" s="474"/>
    </row>
    <row r="14" spans="1:6" x14ac:dyDescent="0.2">
      <c r="A14" s="157" t="s">
        <v>244</v>
      </c>
      <c r="B14" s="404">
        <v>3859093.1385396421</v>
      </c>
      <c r="C14" s="404">
        <v>4115081.8098361315</v>
      </c>
      <c r="D14" s="482"/>
      <c r="E14" s="30"/>
      <c r="F14" s="474"/>
    </row>
    <row r="15" spans="1:6" x14ac:dyDescent="0.2">
      <c r="A15" s="157" t="s">
        <v>245</v>
      </c>
      <c r="B15" s="404">
        <v>79774.149861152066</v>
      </c>
      <c r="C15" s="404">
        <v>170163.55725744148</v>
      </c>
      <c r="D15" s="482"/>
      <c r="E15" s="30"/>
      <c r="F15" s="474"/>
    </row>
    <row r="16" spans="1:6" x14ac:dyDescent="0.2">
      <c r="A16" s="157" t="s">
        <v>246</v>
      </c>
      <c r="B16" s="404">
        <v>2035168.1335965854</v>
      </c>
      <c r="C16" s="404">
        <v>1748824.2642240857</v>
      </c>
      <c r="D16" s="482"/>
      <c r="E16" s="30"/>
      <c r="F16" s="474"/>
    </row>
    <row r="17" spans="1:6" x14ac:dyDescent="0.2">
      <c r="A17" s="157" t="s">
        <v>247</v>
      </c>
      <c r="B17" s="404">
        <v>1542565.7122524877</v>
      </c>
      <c r="C17" s="404">
        <v>1621872.92726811</v>
      </c>
      <c r="D17" s="482"/>
      <c r="E17" s="30"/>
      <c r="F17" s="474"/>
    </row>
    <row r="18" spans="1:6" x14ac:dyDescent="0.2">
      <c r="A18" s="157" t="s">
        <v>248</v>
      </c>
      <c r="B18" s="404">
        <v>4259444.216043476</v>
      </c>
      <c r="C18" s="404">
        <v>3597489.010932873</v>
      </c>
      <c r="D18" s="482"/>
      <c r="E18" s="30"/>
      <c r="F18" s="474"/>
    </row>
    <row r="19" spans="1:6" x14ac:dyDescent="0.2">
      <c r="A19" s="152" t="s">
        <v>249</v>
      </c>
      <c r="B19" s="402">
        <v>68809737.536441699</v>
      </c>
      <c r="C19" s="402">
        <v>68980129.252000004</v>
      </c>
      <c r="D19" s="482"/>
      <c r="E19" s="30"/>
      <c r="F19" s="474"/>
    </row>
    <row r="20" spans="1:6" x14ac:dyDescent="0.2">
      <c r="A20" s="157" t="s">
        <v>250</v>
      </c>
      <c r="B20" s="404">
        <v>15904766.794988671</v>
      </c>
      <c r="C20" s="404">
        <v>15927306.529999999</v>
      </c>
      <c r="D20" s="482"/>
      <c r="E20" s="30"/>
      <c r="F20" s="474"/>
    </row>
    <row r="21" spans="1:6" x14ac:dyDescent="0.2">
      <c r="A21" s="157" t="s">
        <v>251</v>
      </c>
      <c r="B21" s="404">
        <v>6313424.2665992826</v>
      </c>
      <c r="C21" s="404">
        <v>5840820.1699999999</v>
      </c>
      <c r="D21" s="482"/>
      <c r="E21" s="30"/>
      <c r="F21" s="474"/>
    </row>
    <row r="22" spans="1:6" x14ac:dyDescent="0.2">
      <c r="A22" s="157" t="s">
        <v>252</v>
      </c>
      <c r="B22" s="404">
        <v>3939855.66247827</v>
      </c>
      <c r="C22" s="404">
        <v>4014592.3622896401</v>
      </c>
      <c r="D22" s="482"/>
      <c r="E22" s="30"/>
      <c r="F22" s="474"/>
    </row>
    <row r="23" spans="1:6" x14ac:dyDescent="0.2">
      <c r="A23" s="157" t="s">
        <v>253</v>
      </c>
      <c r="B23" s="404">
        <v>27273387.566632655</v>
      </c>
      <c r="C23" s="404">
        <v>28401968.775710359</v>
      </c>
      <c r="D23" s="482"/>
      <c r="E23" s="30"/>
      <c r="F23" s="474"/>
    </row>
    <row r="24" spans="1:6" x14ac:dyDescent="0.2">
      <c r="A24" s="157" t="s">
        <v>254</v>
      </c>
      <c r="B24" s="404">
        <v>15020501.988684386</v>
      </c>
      <c r="C24" s="404">
        <v>14743826.836999999</v>
      </c>
      <c r="D24" s="482"/>
      <c r="E24" s="30"/>
      <c r="F24" s="474"/>
    </row>
    <row r="25" spans="1:6" x14ac:dyDescent="0.2">
      <c r="A25" s="157" t="s">
        <v>132</v>
      </c>
      <c r="B25" s="404">
        <v>357801.25705843617</v>
      </c>
      <c r="C25" s="404">
        <v>51614.576999999997</v>
      </c>
      <c r="D25" s="482"/>
      <c r="E25" s="30"/>
      <c r="F25" s="474"/>
    </row>
    <row r="26" spans="1:6" x14ac:dyDescent="0.2">
      <c r="A26" s="152" t="s">
        <v>255</v>
      </c>
      <c r="B26" s="402">
        <v>1596264.550003859</v>
      </c>
      <c r="C26" s="402">
        <v>7368747.0645342767</v>
      </c>
      <c r="D26" s="482"/>
      <c r="E26" s="30"/>
      <c r="F26" s="474"/>
    </row>
    <row r="27" spans="1:6" x14ac:dyDescent="0.2">
      <c r="A27" s="152" t="s">
        <v>24</v>
      </c>
      <c r="B27" s="402"/>
      <c r="C27" s="402"/>
      <c r="D27" s="482"/>
      <c r="E27" s="30"/>
      <c r="F27" s="474"/>
    </row>
    <row r="28" spans="1:6" x14ac:dyDescent="0.2">
      <c r="A28" s="152" t="s">
        <v>256</v>
      </c>
      <c r="B28" s="404">
        <v>10885588.465938443</v>
      </c>
      <c r="C28" s="404">
        <v>12906669.343</v>
      </c>
      <c r="D28" s="482"/>
      <c r="E28" s="30"/>
      <c r="F28" s="474"/>
    </row>
    <row r="29" spans="1:6" x14ac:dyDescent="0.2">
      <c r="A29" s="157" t="s">
        <v>257</v>
      </c>
      <c r="B29" s="404">
        <v>18458.85590811045</v>
      </c>
      <c r="C29" s="404">
        <v>13022.916000000001</v>
      </c>
      <c r="D29" s="482"/>
      <c r="E29" s="30"/>
      <c r="F29" s="474"/>
    </row>
    <row r="30" spans="1:6" x14ac:dyDescent="0.2">
      <c r="A30" s="157" t="s">
        <v>258</v>
      </c>
      <c r="B30" s="404">
        <v>4622567.6887769811</v>
      </c>
      <c r="C30" s="404">
        <v>5668011.9960000003</v>
      </c>
      <c r="D30" s="482"/>
      <c r="E30" s="30"/>
      <c r="F30" s="474"/>
    </row>
    <row r="31" spans="1:6" x14ac:dyDescent="0.2">
      <c r="A31" s="157" t="s">
        <v>259</v>
      </c>
      <c r="B31" s="404">
        <v>6281479.633069573</v>
      </c>
      <c r="C31" s="404">
        <v>7251680.2630000003</v>
      </c>
      <c r="D31" s="482"/>
      <c r="E31" s="30"/>
      <c r="F31" s="474"/>
    </row>
    <row r="32" spans="1:6" x14ac:dyDescent="0.2">
      <c r="A32" s="152" t="s">
        <v>260</v>
      </c>
      <c r="B32" s="402">
        <v>70424460.942353651</v>
      </c>
      <c r="C32" s="402">
        <v>76361899.232534274</v>
      </c>
      <c r="D32" s="482"/>
      <c r="E32" s="30"/>
      <c r="F32" s="474"/>
    </row>
    <row r="33" spans="1:6" x14ac:dyDescent="0.2">
      <c r="A33" s="152" t="s">
        <v>261</v>
      </c>
      <c r="B33" s="402">
        <v>79713784.858288243</v>
      </c>
      <c r="C33" s="402">
        <v>81899821.511000007</v>
      </c>
      <c r="D33" s="482"/>
      <c r="E33" s="30"/>
      <c r="F33" s="474"/>
    </row>
    <row r="34" spans="1:6" x14ac:dyDescent="0.2">
      <c r="A34" s="152" t="s">
        <v>262</v>
      </c>
      <c r="B34" s="405">
        <v>-9289323.915934585</v>
      </c>
      <c r="C34" s="405">
        <v>-5537922.2784657329</v>
      </c>
      <c r="D34" s="482"/>
      <c r="E34" s="30"/>
      <c r="F34" s="474"/>
    </row>
    <row r="35" spans="1:6" x14ac:dyDescent="0.2">
      <c r="A35" s="188" t="s">
        <v>263</v>
      </c>
      <c r="B35" s="402"/>
      <c r="C35" s="402"/>
      <c r="D35" s="482"/>
      <c r="E35" s="30"/>
      <c r="F35" s="474"/>
    </row>
    <row r="36" spans="1:6" x14ac:dyDescent="0.2">
      <c r="A36" s="152" t="s">
        <v>264</v>
      </c>
      <c r="B36" s="402">
        <v>-932614.14002027013</v>
      </c>
      <c r="C36" s="402">
        <v>2576473.5773581984</v>
      </c>
      <c r="D36" s="482"/>
      <c r="E36" s="30"/>
      <c r="F36" s="474"/>
    </row>
    <row r="37" spans="1:6" x14ac:dyDescent="0.2">
      <c r="A37" s="157" t="s">
        <v>265</v>
      </c>
      <c r="B37" s="404">
        <v>-1087294.0190956693</v>
      </c>
      <c r="C37" s="404">
        <v>830665.10899999994</v>
      </c>
      <c r="D37" s="482"/>
      <c r="E37" s="30"/>
      <c r="F37" s="474"/>
    </row>
    <row r="38" spans="1:6" x14ac:dyDescent="0.2">
      <c r="A38" s="157" t="s">
        <v>266</v>
      </c>
      <c r="B38" s="404">
        <v>1991906.0212490405</v>
      </c>
      <c r="C38" s="404">
        <v>2318504.767</v>
      </c>
      <c r="D38" s="482"/>
      <c r="E38" s="30"/>
      <c r="F38" s="474"/>
    </row>
    <row r="39" spans="1:6" x14ac:dyDescent="0.2">
      <c r="A39" s="157" t="s">
        <v>267</v>
      </c>
      <c r="B39" s="404">
        <v>3079200.04034471</v>
      </c>
      <c r="C39" s="404">
        <v>1487839.6580000001</v>
      </c>
      <c r="D39" s="482"/>
      <c r="E39" s="30"/>
      <c r="F39" s="474"/>
    </row>
    <row r="40" spans="1:6" x14ac:dyDescent="0.2">
      <c r="A40" s="157" t="s">
        <v>268</v>
      </c>
      <c r="B40" s="404">
        <v>-550309.22587724729</v>
      </c>
      <c r="C40" s="404">
        <v>1767980.9453581981</v>
      </c>
      <c r="D40" s="482"/>
      <c r="E40" s="30"/>
      <c r="F40" s="474"/>
    </row>
    <row r="41" spans="1:6" x14ac:dyDescent="0.2">
      <c r="A41" s="157" t="s">
        <v>269</v>
      </c>
      <c r="B41" s="404">
        <v>3979024.8441205146</v>
      </c>
      <c r="C41" s="404">
        <v>11355222.198000001</v>
      </c>
      <c r="D41" s="482"/>
      <c r="E41" s="30"/>
      <c r="F41" s="474"/>
    </row>
    <row r="42" spans="1:6" x14ac:dyDescent="0.2">
      <c r="A42" s="157" t="s">
        <v>270</v>
      </c>
      <c r="B42" s="404">
        <v>4529334.0699977633</v>
      </c>
      <c r="C42" s="404">
        <v>9587241.2526418027</v>
      </c>
      <c r="D42" s="482"/>
      <c r="E42" s="30"/>
      <c r="F42" s="474"/>
    </row>
    <row r="43" spans="1:6" x14ac:dyDescent="0.2">
      <c r="A43" s="157" t="s">
        <v>271</v>
      </c>
      <c r="B43" s="404">
        <v>28542.619507880292</v>
      </c>
      <c r="C43" s="404">
        <v>87.715000000000003</v>
      </c>
      <c r="D43" s="482"/>
      <c r="E43" s="30"/>
      <c r="F43" s="474"/>
    </row>
    <row r="44" spans="1:6" x14ac:dyDescent="0.2">
      <c r="A44" s="157" t="s">
        <v>272</v>
      </c>
      <c r="B44" s="404">
        <v>676446.48544476635</v>
      </c>
      <c r="C44" s="404">
        <v>-22260.191999999999</v>
      </c>
      <c r="D44" s="482"/>
      <c r="E44" s="30"/>
      <c r="F44" s="474"/>
    </row>
    <row r="45" spans="1:6" x14ac:dyDescent="0.2">
      <c r="A45" s="157" t="s">
        <v>273</v>
      </c>
      <c r="B45" s="404">
        <v>0</v>
      </c>
      <c r="C45" s="404">
        <v>0</v>
      </c>
      <c r="D45" s="482"/>
      <c r="E45" s="30"/>
      <c r="F45" s="474"/>
    </row>
    <row r="46" spans="1:6" x14ac:dyDescent="0.2">
      <c r="A46" s="157" t="s">
        <v>274</v>
      </c>
      <c r="B46" s="404">
        <v>0</v>
      </c>
      <c r="C46" s="404">
        <v>0</v>
      </c>
      <c r="D46" s="482"/>
      <c r="E46" s="30"/>
      <c r="F46" s="474"/>
    </row>
    <row r="47" spans="1:6" x14ac:dyDescent="0.2">
      <c r="A47" s="157" t="s">
        <v>275</v>
      </c>
      <c r="B47" s="404">
        <v>0</v>
      </c>
      <c r="C47" s="404">
        <v>0</v>
      </c>
      <c r="D47" s="482"/>
      <c r="E47" s="30"/>
      <c r="F47" s="474"/>
    </row>
    <row r="48" spans="1:6" x14ac:dyDescent="0.2">
      <c r="A48" s="157" t="s">
        <v>276</v>
      </c>
      <c r="B48" s="404">
        <v>0</v>
      </c>
      <c r="C48" s="404">
        <v>0</v>
      </c>
      <c r="D48" s="482"/>
      <c r="E48" s="30"/>
      <c r="F48" s="474"/>
    </row>
    <row r="49" spans="1:6" x14ac:dyDescent="0.2">
      <c r="A49" s="157" t="s">
        <v>277</v>
      </c>
      <c r="B49" s="404">
        <v>0</v>
      </c>
      <c r="C49" s="404">
        <v>0</v>
      </c>
      <c r="D49" s="482"/>
      <c r="E49" s="30"/>
      <c r="F49" s="474"/>
    </row>
    <row r="50" spans="1:6" x14ac:dyDescent="0.2">
      <c r="A50" s="157" t="s">
        <v>278</v>
      </c>
      <c r="B50" s="404">
        <v>0</v>
      </c>
      <c r="C50" s="404">
        <v>0</v>
      </c>
      <c r="D50" s="482"/>
      <c r="E50" s="30"/>
      <c r="F50" s="474"/>
    </row>
    <row r="51" spans="1:6" x14ac:dyDescent="0.2">
      <c r="A51" s="157" t="s">
        <v>279</v>
      </c>
      <c r="B51" s="404">
        <v>0</v>
      </c>
      <c r="C51" s="404">
        <v>0</v>
      </c>
      <c r="D51" s="482"/>
      <c r="E51" s="30"/>
      <c r="F51" s="474"/>
    </row>
    <row r="52" spans="1:6" x14ac:dyDescent="0.2">
      <c r="A52" s="152" t="s">
        <v>280</v>
      </c>
      <c r="B52" s="402">
        <v>8356709.7759143151</v>
      </c>
      <c r="C52" s="402">
        <v>8114395.8558239313</v>
      </c>
      <c r="D52" s="482"/>
      <c r="E52" s="30"/>
      <c r="F52" s="474"/>
    </row>
    <row r="53" spans="1:6" x14ac:dyDescent="0.2">
      <c r="A53" s="157" t="s">
        <v>281</v>
      </c>
      <c r="B53" s="404">
        <v>3410142.8604622097</v>
      </c>
      <c r="C53" s="404">
        <v>-1932744.6813534352</v>
      </c>
      <c r="D53" s="482"/>
      <c r="E53" s="30"/>
      <c r="F53" s="474"/>
    </row>
    <row r="54" spans="1:6" x14ac:dyDescent="0.2">
      <c r="A54" s="157" t="s">
        <v>282</v>
      </c>
      <c r="B54" s="404">
        <v>3459342.7275770255</v>
      </c>
      <c r="C54" s="404">
        <v>163966.00200000001</v>
      </c>
      <c r="D54" s="482"/>
      <c r="E54" s="30"/>
      <c r="F54" s="474"/>
    </row>
    <row r="55" spans="1:6" x14ac:dyDescent="0.2">
      <c r="A55" s="157" t="s">
        <v>283</v>
      </c>
      <c r="B55" s="404">
        <v>3444903.3887549052</v>
      </c>
      <c r="C55" s="404">
        <v>108369.22500000001</v>
      </c>
      <c r="D55" s="482"/>
      <c r="E55" s="30"/>
      <c r="F55" s="474"/>
    </row>
    <row r="56" spans="1:6" x14ac:dyDescent="0.2">
      <c r="A56" s="157" t="s">
        <v>284</v>
      </c>
      <c r="B56" s="404">
        <v>14439.338822120475</v>
      </c>
      <c r="C56" s="404">
        <v>55596.777000000002</v>
      </c>
      <c r="D56" s="482"/>
      <c r="E56" s="30"/>
      <c r="F56" s="474"/>
    </row>
    <row r="57" spans="1:6" x14ac:dyDescent="0.2">
      <c r="A57" s="157" t="s">
        <v>285</v>
      </c>
      <c r="B57" s="404">
        <v>49199.86711481589</v>
      </c>
      <c r="C57" s="404">
        <v>2096710.6833534352</v>
      </c>
      <c r="D57" s="482"/>
      <c r="E57" s="30"/>
      <c r="F57" s="474"/>
    </row>
    <row r="58" spans="1:6" x14ac:dyDescent="0.2">
      <c r="A58" s="157" t="s">
        <v>286</v>
      </c>
      <c r="B58" s="404">
        <v>5157389.7764243456</v>
      </c>
      <c r="C58" s="404">
        <v>10216220.040177366</v>
      </c>
      <c r="D58" s="482"/>
      <c r="E58" s="30"/>
      <c r="F58" s="474"/>
    </row>
    <row r="59" spans="1:6" x14ac:dyDescent="0.2">
      <c r="A59" s="157" t="s">
        <v>282</v>
      </c>
      <c r="B59" s="404">
        <v>25423187.904945061</v>
      </c>
      <c r="C59" s="404">
        <v>13614978.59020035</v>
      </c>
      <c r="D59" s="482"/>
      <c r="E59" s="30"/>
      <c r="F59" s="474"/>
    </row>
    <row r="60" spans="1:6" x14ac:dyDescent="0.2">
      <c r="A60" s="157" t="s">
        <v>283</v>
      </c>
      <c r="B60" s="404">
        <v>25423187.904945061</v>
      </c>
      <c r="C60" s="404">
        <v>13614978.59020035</v>
      </c>
      <c r="D60" s="482"/>
      <c r="E60" s="30"/>
      <c r="F60" s="474"/>
    </row>
    <row r="61" spans="1:6" x14ac:dyDescent="0.2">
      <c r="A61" s="157" t="s">
        <v>284</v>
      </c>
      <c r="B61" s="404">
        <v>0</v>
      </c>
      <c r="C61" s="404">
        <v>0</v>
      </c>
      <c r="D61" s="482"/>
      <c r="E61" s="30"/>
      <c r="F61" s="474"/>
    </row>
    <row r="62" spans="1:6" x14ac:dyDescent="0.2">
      <c r="A62" s="157" t="s">
        <v>285</v>
      </c>
      <c r="B62" s="404">
        <v>20265798.128520712</v>
      </c>
      <c r="C62" s="404">
        <v>3398758.5500229844</v>
      </c>
      <c r="D62" s="482"/>
      <c r="E62" s="30"/>
      <c r="F62" s="474"/>
    </row>
    <row r="63" spans="1:6" x14ac:dyDescent="0.2">
      <c r="A63" s="157" t="s">
        <v>287</v>
      </c>
      <c r="B63" s="404">
        <v>-210822.8609722401</v>
      </c>
      <c r="C63" s="404">
        <v>-169079.503</v>
      </c>
      <c r="D63" s="482"/>
      <c r="E63" s="30"/>
      <c r="F63" s="474"/>
    </row>
    <row r="64" spans="1:6" x14ac:dyDescent="0.2">
      <c r="A64" s="159" t="s">
        <v>288</v>
      </c>
      <c r="B64" s="405">
        <v>-9289323.915934585</v>
      </c>
      <c r="C64" s="405">
        <v>-5537922.2784657329</v>
      </c>
      <c r="D64" s="482"/>
      <c r="E64" s="30"/>
      <c r="F64" s="474"/>
    </row>
    <row r="65" spans="1:6" x14ac:dyDescent="0.2">
      <c r="A65" s="157" t="s">
        <v>289</v>
      </c>
      <c r="B65" s="161"/>
      <c r="C65" s="161"/>
      <c r="E65" s="30"/>
      <c r="F65" s="474"/>
    </row>
    <row r="66" spans="1:6" x14ac:dyDescent="0.2">
      <c r="A66" s="1090" t="s">
        <v>290</v>
      </c>
      <c r="B66" s="1090"/>
      <c r="C66" s="1090"/>
      <c r="E66" s="30"/>
      <c r="F66" s="474"/>
    </row>
    <row r="67" spans="1:6" ht="12.75" customHeight="1" x14ac:dyDescent="0.2">
      <c r="A67" s="1090"/>
      <c r="B67" s="1090"/>
      <c r="C67" s="1090"/>
      <c r="E67" s="30"/>
      <c r="F67" s="474"/>
    </row>
    <row r="68" spans="1:6" x14ac:dyDescent="0.2">
      <c r="A68" s="1090" t="s">
        <v>291</v>
      </c>
      <c r="B68" s="1090"/>
      <c r="C68" s="1090"/>
      <c r="E68" s="30"/>
      <c r="F68" s="474"/>
    </row>
    <row r="69" spans="1:6" ht="12.75" customHeight="1" x14ac:dyDescent="0.2">
      <c r="A69" s="973" t="s">
        <v>292</v>
      </c>
      <c r="B69" s="973"/>
      <c r="C69" s="973"/>
      <c r="E69" s="30"/>
      <c r="F69" s="474"/>
    </row>
    <row r="70" spans="1:6" ht="12.75" customHeight="1" x14ac:dyDescent="0.2">
      <c r="A70" s="973"/>
      <c r="B70" s="973"/>
      <c r="C70" s="973"/>
      <c r="E70" s="30"/>
      <c r="F70" s="474"/>
    </row>
    <row r="71" spans="1:6" x14ac:dyDescent="0.2">
      <c r="A71" s="973" t="s">
        <v>293</v>
      </c>
      <c r="B71" s="973"/>
      <c r="C71" s="973"/>
      <c r="E71" s="30"/>
      <c r="F71" s="474"/>
    </row>
    <row r="72" spans="1:6" ht="12.75" customHeight="1" x14ac:dyDescent="0.2">
      <c r="A72" s="973"/>
      <c r="B72" s="973"/>
      <c r="C72" s="973"/>
      <c r="E72" s="30"/>
      <c r="F72" s="474"/>
    </row>
    <row r="73" spans="1:6" x14ac:dyDescent="0.2">
      <c r="A73" s="18" t="s">
        <v>54</v>
      </c>
      <c r="E73" s="30"/>
      <c r="F73" s="474"/>
    </row>
    <row r="74" spans="1:6" x14ac:dyDescent="0.2">
      <c r="E74" s="30"/>
      <c r="F74" s="474"/>
    </row>
    <row r="75" spans="1:6" x14ac:dyDescent="0.2">
      <c r="E75" s="30"/>
      <c r="F75" s="474"/>
    </row>
    <row r="76" spans="1:6" x14ac:dyDescent="0.2">
      <c r="E76" s="30"/>
      <c r="F76" s="474"/>
    </row>
    <row r="77" spans="1:6" x14ac:dyDescent="0.2">
      <c r="E77" s="30"/>
      <c r="F77" s="474"/>
    </row>
  </sheetData>
  <mergeCells count="9">
    <mergeCell ref="A66:C67"/>
    <mergeCell ref="A68:C68"/>
    <mergeCell ref="A69:C70"/>
    <mergeCell ref="A71:C72"/>
    <mergeCell ref="A1:C1"/>
    <mergeCell ref="A2:C2"/>
    <mergeCell ref="A3:C3"/>
    <mergeCell ref="A4:C4"/>
    <mergeCell ref="A5:C5"/>
  </mergeCell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D5D1-4C83-49E9-A9CF-40794B73BB6D}">
  <dimension ref="A1:L77"/>
  <sheetViews>
    <sheetView topLeftCell="A4" zoomScaleNormal="100" workbookViewId="0">
      <selection activeCell="D14" sqref="D14"/>
    </sheetView>
  </sheetViews>
  <sheetFormatPr baseColWidth="10" defaultColWidth="11.42578125" defaultRowHeight="12.75" x14ac:dyDescent="0.2"/>
  <cols>
    <col min="1" max="1" width="57.140625" style="18" customWidth="1"/>
    <col min="2" max="3" width="12.85546875" style="18" customWidth="1"/>
    <col min="4" max="4" width="11.42578125" style="18" bestFit="1"/>
    <col min="5" max="5" width="19" style="18" bestFit="1" customWidth="1"/>
    <col min="6" max="16384" width="11.42578125" style="18"/>
  </cols>
  <sheetData>
    <row r="1" spans="1:12" x14ac:dyDescent="0.2">
      <c r="A1" s="968" t="s">
        <v>299</v>
      </c>
      <c r="B1" s="968"/>
      <c r="C1" s="968"/>
    </row>
    <row r="2" spans="1:12" x14ac:dyDescent="0.2">
      <c r="A2" s="968" t="s">
        <v>590</v>
      </c>
      <c r="B2" s="968"/>
      <c r="C2" s="968"/>
    </row>
    <row r="3" spans="1:12" x14ac:dyDescent="0.2">
      <c r="A3" s="968" t="s">
        <v>592</v>
      </c>
      <c r="B3" s="968"/>
      <c r="C3" s="968"/>
    </row>
    <row r="4" spans="1:12" x14ac:dyDescent="0.2">
      <c r="A4" s="968" t="s">
        <v>151</v>
      </c>
      <c r="B4" s="968"/>
      <c r="C4" s="968"/>
    </row>
    <row r="5" spans="1:12" x14ac:dyDescent="0.2">
      <c r="A5" s="969" t="s">
        <v>15</v>
      </c>
      <c r="B5" s="969"/>
      <c r="C5" s="969"/>
    </row>
    <row r="6" spans="1:12" x14ac:dyDescent="0.2">
      <c r="A6" s="150"/>
      <c r="B6" s="150"/>
      <c r="C6" s="150"/>
    </row>
    <row r="7" spans="1:12" x14ac:dyDescent="0.2">
      <c r="A7" s="260"/>
      <c r="B7" s="21">
        <v>2024</v>
      </c>
      <c r="C7" s="634">
        <v>2025</v>
      </c>
    </row>
    <row r="8" spans="1:12" x14ac:dyDescent="0.2">
      <c r="A8" s="152" t="s">
        <v>112</v>
      </c>
      <c r="B8" s="633"/>
      <c r="C8" s="635"/>
      <c r="E8" s="375"/>
    </row>
    <row r="9" spans="1:12" x14ac:dyDescent="0.2">
      <c r="A9" s="152" t="s">
        <v>239</v>
      </c>
      <c r="B9" s="887">
        <v>21.909309048268867</v>
      </c>
      <c r="C9" s="887">
        <v>23.091103759226556</v>
      </c>
      <c r="E9" s="375"/>
      <c r="F9" s="30"/>
      <c r="G9" s="30"/>
      <c r="K9" s="31"/>
      <c r="L9" s="31"/>
    </row>
    <row r="10" spans="1:12" x14ac:dyDescent="0.2">
      <c r="A10" s="152" t="s">
        <v>240</v>
      </c>
      <c r="B10" s="887">
        <v>17.80666522121459</v>
      </c>
      <c r="C10" s="887">
        <v>18.988596121692638</v>
      </c>
      <c r="D10" s="156"/>
      <c r="E10" s="375"/>
      <c r="F10" s="30"/>
      <c r="G10" s="30"/>
      <c r="K10" s="31"/>
      <c r="L10" s="31"/>
    </row>
    <row r="11" spans="1:12" x14ac:dyDescent="0.2">
      <c r="A11" s="157" t="s">
        <v>241</v>
      </c>
      <c r="B11" s="888">
        <v>1.1227925643565868</v>
      </c>
      <c r="C11" s="888">
        <v>1.8865369137475847</v>
      </c>
      <c r="D11" s="156"/>
      <c r="E11" s="375"/>
      <c r="F11" s="30"/>
      <c r="G11" s="30"/>
      <c r="K11" s="31"/>
      <c r="L11" s="31"/>
    </row>
    <row r="12" spans="1:12" x14ac:dyDescent="0.2">
      <c r="A12" s="157" t="s">
        <v>242</v>
      </c>
      <c r="B12" s="888">
        <v>16.683872656858004</v>
      </c>
      <c r="C12" s="888">
        <v>17.102059207945054</v>
      </c>
      <c r="D12" s="156"/>
      <c r="E12" s="375"/>
      <c r="F12" s="30"/>
      <c r="G12" s="30"/>
      <c r="K12" s="31"/>
      <c r="L12" s="31"/>
    </row>
    <row r="13" spans="1:12" x14ac:dyDescent="0.2">
      <c r="A13" s="157" t="s">
        <v>243</v>
      </c>
      <c r="B13" s="888">
        <v>0.43811226298074868</v>
      </c>
      <c r="C13" s="888">
        <v>0.69899774248604063</v>
      </c>
      <c r="D13" s="156"/>
      <c r="E13" s="375"/>
      <c r="F13" s="30"/>
      <c r="G13" s="30"/>
      <c r="K13" s="31"/>
      <c r="L13" s="31"/>
    </row>
    <row r="14" spans="1:12" x14ac:dyDescent="0.2">
      <c r="A14" s="157" t="s">
        <v>244</v>
      </c>
      <c r="B14" s="888">
        <v>1.2008928459608745</v>
      </c>
      <c r="C14" s="888">
        <v>1.2445734060928646</v>
      </c>
      <c r="D14" s="156"/>
      <c r="E14" s="375"/>
      <c r="F14" s="30"/>
      <c r="G14" s="30"/>
      <c r="K14" s="31"/>
      <c r="L14" s="31"/>
    </row>
    <row r="15" spans="1:12" x14ac:dyDescent="0.2">
      <c r="A15" s="157" t="s">
        <v>245</v>
      </c>
      <c r="B15" s="888">
        <v>2.4824538413996643E-2</v>
      </c>
      <c r="C15" s="888">
        <v>5.1464599693391164E-2</v>
      </c>
      <c r="D15" s="156"/>
      <c r="E15" s="375"/>
      <c r="F15" s="30"/>
      <c r="G15" s="30"/>
      <c r="K15" s="31"/>
      <c r="L15" s="31"/>
    </row>
    <row r="16" spans="1:12" x14ac:dyDescent="0.2">
      <c r="A16" s="157" t="s">
        <v>246</v>
      </c>
      <c r="B16" s="888">
        <v>0.63331429541204343</v>
      </c>
      <c r="C16" s="888">
        <v>0.52891783730294561</v>
      </c>
      <c r="D16" s="156"/>
      <c r="E16" s="375"/>
      <c r="F16" s="30"/>
      <c r="G16" s="30"/>
      <c r="K16" s="31"/>
      <c r="L16" s="31"/>
    </row>
    <row r="17" spans="1:12" x14ac:dyDescent="0.2">
      <c r="A17" s="157" t="s">
        <v>247</v>
      </c>
      <c r="B17" s="888">
        <v>0.48002368996192718</v>
      </c>
      <c r="C17" s="888">
        <v>0.49052242619211928</v>
      </c>
      <c r="D17" s="156"/>
      <c r="E17" s="375"/>
      <c r="F17" s="30"/>
      <c r="G17" s="30"/>
      <c r="K17" s="31"/>
      <c r="L17" s="31"/>
    </row>
    <row r="18" spans="1:12" x14ac:dyDescent="0.2">
      <c r="A18" s="157" t="s">
        <v>248</v>
      </c>
      <c r="B18" s="888">
        <v>1.3254761943246869</v>
      </c>
      <c r="C18" s="888">
        <v>1.0880316257665532</v>
      </c>
      <c r="D18" s="156"/>
      <c r="E18" s="375"/>
      <c r="F18" s="30"/>
      <c r="G18" s="30"/>
      <c r="K18" s="31"/>
      <c r="L18" s="31"/>
    </row>
    <row r="19" spans="1:12" x14ac:dyDescent="0.2">
      <c r="A19" s="152" t="s">
        <v>249</v>
      </c>
      <c r="B19" s="887">
        <v>21.412575072294914</v>
      </c>
      <c r="C19" s="887">
        <v>20.862485457927356</v>
      </c>
      <c r="D19" s="156"/>
      <c r="E19" s="375"/>
      <c r="F19" s="30"/>
      <c r="G19" s="30"/>
      <c r="K19" s="31"/>
      <c r="L19" s="31"/>
    </row>
    <row r="20" spans="1:12" x14ac:dyDescent="0.2">
      <c r="A20" s="157" t="s">
        <v>250</v>
      </c>
      <c r="B20" s="888">
        <v>4.9493287606957717</v>
      </c>
      <c r="C20" s="888">
        <v>4.8170857965802121</v>
      </c>
      <c r="D20" s="156"/>
      <c r="E20" s="375"/>
      <c r="F20" s="30"/>
      <c r="G20" s="30"/>
      <c r="K20" s="31"/>
      <c r="L20" s="31"/>
    </row>
    <row r="21" spans="1:12" x14ac:dyDescent="0.2">
      <c r="A21" s="157" t="s">
        <v>251</v>
      </c>
      <c r="B21" s="888">
        <v>1.9646444807351666</v>
      </c>
      <c r="C21" s="888">
        <v>1.7665090973348789</v>
      </c>
      <c r="D21" s="156"/>
      <c r="E21" s="375"/>
      <c r="F21" s="30"/>
      <c r="G21" s="30"/>
      <c r="K21" s="31"/>
      <c r="L21" s="31"/>
    </row>
    <row r="22" spans="1:12" x14ac:dyDescent="0.2">
      <c r="A22" s="157" t="s">
        <v>252</v>
      </c>
      <c r="B22" s="888">
        <v>1.2260249518048771</v>
      </c>
      <c r="C22" s="888">
        <v>1.2141811806672642</v>
      </c>
      <c r="D22" s="156"/>
      <c r="E22" s="375"/>
      <c r="F22" s="30"/>
      <c r="G22" s="30"/>
      <c r="K22" s="31"/>
      <c r="L22" s="31"/>
    </row>
    <row r="23" spans="1:12" x14ac:dyDescent="0.2">
      <c r="A23" s="157" t="s">
        <v>253</v>
      </c>
      <c r="B23" s="888">
        <v>8.4870758072145396</v>
      </c>
      <c r="C23" s="888">
        <v>8.5899470903439088</v>
      </c>
      <c r="D23" s="156"/>
      <c r="E23" s="375"/>
      <c r="F23" s="30"/>
      <c r="G23" s="30"/>
      <c r="K23" s="31"/>
      <c r="L23" s="31"/>
    </row>
    <row r="24" spans="1:12" x14ac:dyDescent="0.2">
      <c r="A24" s="157" t="s">
        <v>254</v>
      </c>
      <c r="B24" s="888">
        <v>4.6741585998046453</v>
      </c>
      <c r="C24" s="888">
        <v>4.459151879194156</v>
      </c>
      <c r="D24" s="156"/>
      <c r="E24" s="375"/>
      <c r="F24" s="30"/>
      <c r="G24" s="30"/>
      <c r="K24" s="31"/>
      <c r="L24" s="31"/>
    </row>
    <row r="25" spans="1:12" x14ac:dyDescent="0.2">
      <c r="A25" s="157" t="s">
        <v>132</v>
      </c>
      <c r="B25" s="888">
        <v>0.11134247203991654</v>
      </c>
      <c r="C25" s="888">
        <v>1.5610413806934858E-2</v>
      </c>
      <c r="D25" s="156"/>
      <c r="E25" s="375"/>
      <c r="F25" s="30"/>
      <c r="G25" s="30"/>
      <c r="K25" s="31"/>
      <c r="L25" s="31"/>
    </row>
    <row r="26" spans="1:12" x14ac:dyDescent="0.2">
      <c r="A26" s="152" t="s">
        <v>255</v>
      </c>
      <c r="B26" s="887">
        <v>0.49673397597395075</v>
      </c>
      <c r="C26" s="887">
        <v>2.2286183012991962</v>
      </c>
      <c r="D26" s="156"/>
      <c r="E26" s="375"/>
      <c r="F26" s="30"/>
      <c r="G26" s="30"/>
      <c r="K26" s="31"/>
      <c r="L26" s="31"/>
    </row>
    <row r="27" spans="1:12" x14ac:dyDescent="0.2">
      <c r="A27" s="152" t="s">
        <v>24</v>
      </c>
      <c r="B27" s="888">
        <v>0</v>
      </c>
      <c r="C27" s="888">
        <v>0</v>
      </c>
      <c r="D27" s="156"/>
      <c r="E27" s="375"/>
      <c r="F27" s="30"/>
      <c r="G27" s="30"/>
      <c r="K27" s="31"/>
      <c r="L27" s="31"/>
    </row>
    <row r="28" spans="1:12" x14ac:dyDescent="0.2">
      <c r="A28" s="152" t="s">
        <v>256</v>
      </c>
      <c r="B28" s="887">
        <v>3.3874345198536862</v>
      </c>
      <c r="C28" s="887">
        <v>3.9035183667883215</v>
      </c>
      <c r="D28" s="156"/>
      <c r="E28" s="375"/>
      <c r="F28" s="30"/>
      <c r="G28" s="30"/>
      <c r="K28" s="31"/>
      <c r="L28" s="31"/>
    </row>
    <row r="29" spans="1:12" x14ac:dyDescent="0.2">
      <c r="A29" s="157" t="s">
        <v>257</v>
      </c>
      <c r="B29" s="888">
        <v>5.7441236085483387E-3</v>
      </c>
      <c r="C29" s="888">
        <v>3.938676233517382E-3</v>
      </c>
      <c r="D29" s="156"/>
      <c r="E29" s="375"/>
      <c r="F29" s="30"/>
      <c r="G29" s="30"/>
      <c r="K29" s="31"/>
      <c r="L29" s="31"/>
    </row>
    <row r="30" spans="1:12" x14ac:dyDescent="0.2">
      <c r="A30" s="157" t="s">
        <v>258</v>
      </c>
      <c r="B30" s="888">
        <v>1.4384748613563807</v>
      </c>
      <c r="C30" s="888">
        <v>1.7142446545717269</v>
      </c>
      <c r="D30" s="156"/>
      <c r="E30" s="375"/>
      <c r="F30" s="30"/>
      <c r="G30" s="30"/>
      <c r="K30" s="31"/>
      <c r="L30" s="31"/>
    </row>
    <row r="31" spans="1:12" x14ac:dyDescent="0.2">
      <c r="A31" s="157" t="s">
        <v>259</v>
      </c>
      <c r="B31" s="888">
        <v>1.9547037821058544</v>
      </c>
      <c r="C31" s="888">
        <v>2.1932123884501116</v>
      </c>
      <c r="D31" s="156"/>
      <c r="E31" s="375"/>
      <c r="F31" s="30"/>
      <c r="G31" s="30"/>
      <c r="K31" s="31"/>
      <c r="L31" s="31"/>
    </row>
    <row r="32" spans="1:12" x14ac:dyDescent="0.2">
      <c r="A32" s="152" t="s">
        <v>260</v>
      </c>
      <c r="B32" s="887">
        <v>21.91505317187741</v>
      </c>
      <c r="C32" s="887">
        <v>23.095042435460069</v>
      </c>
      <c r="D32" s="156"/>
      <c r="E32" s="375"/>
      <c r="F32" s="30"/>
      <c r="G32" s="30"/>
      <c r="K32" s="31"/>
      <c r="L32" s="31"/>
    </row>
    <row r="33" spans="1:12" x14ac:dyDescent="0.2">
      <c r="A33" s="152" t="s">
        <v>261</v>
      </c>
      <c r="B33" s="887">
        <v>24.805753715757149</v>
      </c>
      <c r="C33" s="887">
        <v>24.769942500949199</v>
      </c>
      <c r="D33" s="156"/>
      <c r="E33" s="375"/>
      <c r="F33" s="30"/>
      <c r="G33" s="30"/>
      <c r="K33" s="31"/>
      <c r="L33" s="31"/>
    </row>
    <row r="34" spans="1:12" x14ac:dyDescent="0.2">
      <c r="A34" s="159" t="s">
        <v>262</v>
      </c>
      <c r="B34" s="889">
        <v>-2.8907005438797357</v>
      </c>
      <c r="C34" s="889">
        <v>-1.6749000654891277</v>
      </c>
      <c r="D34" s="156"/>
      <c r="E34" s="375"/>
      <c r="F34" s="30"/>
      <c r="G34" s="30"/>
      <c r="K34" s="31"/>
      <c r="L34" s="31"/>
    </row>
    <row r="35" spans="1:12" x14ac:dyDescent="0.2">
      <c r="A35" s="157" t="s">
        <v>289</v>
      </c>
      <c r="B35" s="161"/>
      <c r="C35" s="161"/>
      <c r="F35" s="30"/>
      <c r="G35" s="30"/>
      <c r="K35" s="31"/>
      <c r="L35" s="31"/>
    </row>
    <row r="36" spans="1:12" ht="12.75" customHeight="1" x14ac:dyDescent="0.2">
      <c r="A36" s="1090" t="s">
        <v>290</v>
      </c>
      <c r="B36" s="1090"/>
      <c r="C36" s="1090"/>
      <c r="F36" s="30"/>
      <c r="G36" s="30"/>
      <c r="K36" s="31"/>
      <c r="L36" s="31"/>
    </row>
    <row r="37" spans="1:12" x14ac:dyDescent="0.2">
      <c r="A37" s="1090"/>
      <c r="B37" s="1090"/>
      <c r="C37" s="1090"/>
      <c r="F37" s="30"/>
      <c r="G37" s="30"/>
      <c r="K37" s="31"/>
      <c r="L37" s="31"/>
    </row>
    <row r="38" spans="1:12" ht="12.75" customHeight="1" x14ac:dyDescent="0.2">
      <c r="A38" s="1090" t="s">
        <v>291</v>
      </c>
      <c r="B38" s="1090"/>
      <c r="C38" s="1090"/>
      <c r="F38" s="30"/>
      <c r="G38" s="30"/>
      <c r="K38" s="31"/>
      <c r="L38" s="31"/>
    </row>
    <row r="39" spans="1:12" ht="12.75" customHeight="1" x14ac:dyDescent="0.2">
      <c r="A39" s="973" t="s">
        <v>292</v>
      </c>
      <c r="B39" s="973"/>
      <c r="C39" s="973"/>
      <c r="K39" s="31"/>
      <c r="L39" s="31"/>
    </row>
    <row r="40" spans="1:12" x14ac:dyDescent="0.2">
      <c r="A40" s="973"/>
      <c r="B40" s="973"/>
      <c r="C40" s="973"/>
      <c r="K40" s="31"/>
      <c r="L40" s="31"/>
    </row>
    <row r="41" spans="1:12" ht="12.75" customHeight="1" x14ac:dyDescent="0.2">
      <c r="A41" s="973" t="s">
        <v>293</v>
      </c>
      <c r="B41" s="973"/>
      <c r="C41" s="973"/>
      <c r="K41" s="31"/>
      <c r="L41" s="31"/>
    </row>
    <row r="42" spans="1:12" x14ac:dyDescent="0.2">
      <c r="A42" s="973"/>
      <c r="B42" s="973"/>
      <c r="C42" s="973"/>
      <c r="K42" s="31"/>
      <c r="L42" s="31"/>
    </row>
    <row r="43" spans="1:12" x14ac:dyDescent="0.2">
      <c r="A43" s="18" t="s">
        <v>54</v>
      </c>
      <c r="K43" s="31"/>
      <c r="L43" s="31"/>
    </row>
    <row r="44" spans="1:12" x14ac:dyDescent="0.2">
      <c r="K44" s="31"/>
      <c r="L44" s="31"/>
    </row>
    <row r="45" spans="1:12" x14ac:dyDescent="0.2">
      <c r="K45" s="31"/>
      <c r="L45" s="31"/>
    </row>
    <row r="46" spans="1:12" hidden="1" x14ac:dyDescent="0.2">
      <c r="K46" s="31"/>
      <c r="L46" s="31"/>
    </row>
    <row r="47" spans="1:12" hidden="1" x14ac:dyDescent="0.2">
      <c r="A47" s="18" t="s">
        <v>450</v>
      </c>
      <c r="B47" s="42" t="e">
        <f>'C I.2.1'!#REF!</f>
        <v>#REF!</v>
      </c>
      <c r="C47" s="42" t="e">
        <f>'C II.2.1'!#REF!</f>
        <v>#REF!</v>
      </c>
      <c r="K47" s="31"/>
      <c r="L47" s="31"/>
    </row>
    <row r="48" spans="1:12" hidden="1" x14ac:dyDescent="0.2">
      <c r="K48" s="31"/>
      <c r="L48" s="31"/>
    </row>
    <row r="49" spans="11:12" x14ac:dyDescent="0.2">
      <c r="K49" s="31"/>
      <c r="L49" s="31"/>
    </row>
    <row r="50" spans="11:12" x14ac:dyDescent="0.2">
      <c r="K50" s="31"/>
      <c r="L50" s="31"/>
    </row>
    <row r="51" spans="11:12" x14ac:dyDescent="0.2">
      <c r="K51" s="31"/>
      <c r="L51" s="31"/>
    </row>
    <row r="52" spans="11:12" x14ac:dyDescent="0.2">
      <c r="K52" s="31"/>
      <c r="L52" s="31"/>
    </row>
    <row r="53" spans="11:12" x14ac:dyDescent="0.2">
      <c r="K53" s="31"/>
      <c r="L53" s="31"/>
    </row>
    <row r="54" spans="11:12" x14ac:dyDescent="0.2">
      <c r="K54" s="31"/>
      <c r="L54" s="31"/>
    </row>
    <row r="55" spans="11:12" x14ac:dyDescent="0.2">
      <c r="K55" s="31"/>
      <c r="L55" s="31"/>
    </row>
    <row r="56" spans="11:12" x14ac:dyDescent="0.2">
      <c r="K56" s="31"/>
      <c r="L56" s="31"/>
    </row>
    <row r="57" spans="11:12" x14ac:dyDescent="0.2">
      <c r="K57" s="31"/>
      <c r="L57" s="31"/>
    </row>
    <row r="58" spans="11:12" x14ac:dyDescent="0.2">
      <c r="K58" s="31"/>
      <c r="L58" s="31"/>
    </row>
    <row r="59" spans="11:12" x14ac:dyDescent="0.2">
      <c r="K59" s="31"/>
      <c r="L59" s="31"/>
    </row>
    <row r="60" spans="11:12" x14ac:dyDescent="0.2">
      <c r="K60" s="31"/>
      <c r="L60" s="31"/>
    </row>
    <row r="61" spans="11:12" x14ac:dyDescent="0.2">
      <c r="K61" s="31"/>
      <c r="L61" s="31"/>
    </row>
    <row r="62" spans="11:12" x14ac:dyDescent="0.2">
      <c r="K62" s="31"/>
      <c r="L62" s="31"/>
    </row>
    <row r="63" spans="11:12" x14ac:dyDescent="0.2">
      <c r="K63" s="31"/>
      <c r="L63" s="31"/>
    </row>
    <row r="64" spans="11:12" x14ac:dyDescent="0.2">
      <c r="K64" s="31"/>
      <c r="L64" s="31"/>
    </row>
    <row r="65" spans="11:12" x14ac:dyDescent="0.2">
      <c r="K65" s="31"/>
      <c r="L65" s="31"/>
    </row>
    <row r="66" spans="11:12" x14ac:dyDescent="0.2">
      <c r="K66" s="31"/>
      <c r="L66" s="31"/>
    </row>
    <row r="67" spans="11:12" x14ac:dyDescent="0.2">
      <c r="K67" s="31"/>
      <c r="L67" s="31"/>
    </row>
    <row r="68" spans="11:12" x14ac:dyDescent="0.2">
      <c r="K68" s="31"/>
      <c r="L68" s="31"/>
    </row>
    <row r="69" spans="11:12" x14ac:dyDescent="0.2">
      <c r="K69" s="31"/>
      <c r="L69" s="31"/>
    </row>
    <row r="70" spans="11:12" x14ac:dyDescent="0.2">
      <c r="K70" s="31"/>
      <c r="L70" s="31"/>
    </row>
    <row r="71" spans="11:12" x14ac:dyDescent="0.2">
      <c r="K71" s="31"/>
      <c r="L71" s="31"/>
    </row>
    <row r="72" spans="11:12" x14ac:dyDescent="0.2">
      <c r="K72" s="31"/>
      <c r="L72" s="31"/>
    </row>
    <row r="73" spans="11:12" x14ac:dyDescent="0.2">
      <c r="K73" s="31"/>
      <c r="L73" s="31"/>
    </row>
    <row r="74" spans="11:12" x14ac:dyDescent="0.2">
      <c r="K74" s="31"/>
      <c r="L74" s="31"/>
    </row>
    <row r="75" spans="11:12" x14ac:dyDescent="0.2">
      <c r="K75" s="31"/>
      <c r="L75" s="31"/>
    </row>
    <row r="76" spans="11:12" x14ac:dyDescent="0.2">
      <c r="K76" s="31"/>
      <c r="L76" s="31"/>
    </row>
    <row r="77" spans="11:12" x14ac:dyDescent="0.2">
      <c r="K77" s="31"/>
      <c r="L77" s="31"/>
    </row>
  </sheetData>
  <mergeCells count="9">
    <mergeCell ref="A36:C37"/>
    <mergeCell ref="A38:C38"/>
    <mergeCell ref="A39:C40"/>
    <mergeCell ref="A41:C42"/>
    <mergeCell ref="A1:C1"/>
    <mergeCell ref="A2:C2"/>
    <mergeCell ref="A3:C3"/>
    <mergeCell ref="A4:C4"/>
    <mergeCell ref="A5:C5"/>
  </mergeCells>
  <pageMargins left="0.7" right="0.7" top="0.75" bottom="0.75" header="0.3" footer="0.3"/>
  <pageSetup orientation="portrait" horizontalDpi="4294967292" verticalDpi="429496729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A14BD-2512-4384-B32F-7D4041C68B7C}">
  <dimension ref="A1:D36"/>
  <sheetViews>
    <sheetView workbookViewId="0">
      <selection activeCell="D33" sqref="D33"/>
    </sheetView>
  </sheetViews>
  <sheetFormatPr baseColWidth="10" defaultColWidth="11.42578125" defaultRowHeight="12.75" x14ac:dyDescent="0.2"/>
  <cols>
    <col min="1" max="1" width="45.7109375" style="18" customWidth="1"/>
    <col min="2" max="3" width="12.85546875" style="18" customWidth="1"/>
    <col min="4" max="4" width="11.42578125" style="18" bestFit="1"/>
    <col min="5" max="16384" width="11.42578125" style="18"/>
  </cols>
  <sheetData>
    <row r="1" spans="1:4" x14ac:dyDescent="0.2">
      <c r="A1" s="180" t="s">
        <v>302</v>
      </c>
      <c r="B1" s="166"/>
      <c r="C1" s="166"/>
    </row>
    <row r="2" spans="1:4" x14ac:dyDescent="0.2">
      <c r="A2" s="180" t="s">
        <v>593</v>
      </c>
      <c r="B2" s="166"/>
      <c r="C2" s="166"/>
    </row>
    <row r="3" spans="1:4" x14ac:dyDescent="0.2">
      <c r="A3" s="180" t="s">
        <v>300</v>
      </c>
      <c r="B3" s="166"/>
      <c r="C3" s="166"/>
    </row>
    <row r="4" spans="1:4" x14ac:dyDescent="0.2">
      <c r="A4" s="208" t="s">
        <v>493</v>
      </c>
      <c r="B4" s="166"/>
      <c r="C4" s="166"/>
    </row>
    <row r="5" spans="1:4" x14ac:dyDescent="0.2">
      <c r="A5" s="1091"/>
      <c r="B5" s="1091"/>
      <c r="C5" s="1091"/>
    </row>
    <row r="6" spans="1:4" x14ac:dyDescent="0.2">
      <c r="A6" s="21"/>
      <c r="B6" s="21">
        <v>2024</v>
      </c>
      <c r="C6" s="21">
        <v>2025</v>
      </c>
    </row>
    <row r="7" spans="1:4" s="70" customFormat="1" x14ac:dyDescent="0.2">
      <c r="A7" s="171" t="s">
        <v>30</v>
      </c>
      <c r="B7" s="167">
        <v>24202249.117712297</v>
      </c>
      <c r="C7" s="167">
        <v>28534003.587137382</v>
      </c>
      <c r="D7" s="176"/>
    </row>
    <row r="8" spans="1:4" s="70" customFormat="1" x14ac:dyDescent="0.2">
      <c r="A8" s="171" t="s">
        <v>123</v>
      </c>
      <c r="B8" s="169">
        <v>-1302818.7265360698</v>
      </c>
      <c r="C8" s="169">
        <v>1218043</v>
      </c>
      <c r="D8" s="176"/>
    </row>
    <row r="9" spans="1:4" x14ac:dyDescent="0.2">
      <c r="A9" s="154" t="s">
        <v>124</v>
      </c>
      <c r="B9" s="170">
        <v>16044912.772080323</v>
      </c>
      <c r="C9" s="170">
        <v>19079243</v>
      </c>
      <c r="D9" s="29"/>
    </row>
    <row r="10" spans="1:4" x14ac:dyDescent="0.2">
      <c r="A10" s="154" t="s">
        <v>125</v>
      </c>
      <c r="B10" s="170">
        <v>-17347731.498616394</v>
      </c>
      <c r="C10" s="170">
        <v>-17861200</v>
      </c>
      <c r="D10" s="29"/>
    </row>
    <row r="11" spans="1:4" s="70" customFormat="1" x14ac:dyDescent="0.2">
      <c r="A11" s="171" t="s">
        <v>126</v>
      </c>
      <c r="B11" s="169">
        <v>9180807.4577383026</v>
      </c>
      <c r="C11" s="169">
        <v>9368646</v>
      </c>
      <c r="D11" s="176"/>
    </row>
    <row r="12" spans="1:4" s="70" customFormat="1" x14ac:dyDescent="0.2">
      <c r="A12" s="171" t="s">
        <v>127</v>
      </c>
      <c r="B12" s="169">
        <v>16324260.386510063</v>
      </c>
      <c r="C12" s="169">
        <v>17947315</v>
      </c>
      <c r="D12" s="176"/>
    </row>
    <row r="13" spans="1:4" s="70" customFormat="1" x14ac:dyDescent="0.2">
      <c r="A13" s="171" t="s">
        <v>36</v>
      </c>
      <c r="B13" s="169">
        <v>28029380.553154655</v>
      </c>
      <c r="C13" s="169">
        <v>28686318.139456</v>
      </c>
      <c r="D13" s="176"/>
    </row>
    <row r="14" spans="1:4" x14ac:dyDescent="0.2">
      <c r="A14" s="154" t="s">
        <v>128</v>
      </c>
      <c r="B14" s="170">
        <v>42479174.13227731</v>
      </c>
      <c r="C14" s="170">
        <v>43375398.233999997</v>
      </c>
      <c r="D14" s="29"/>
    </row>
    <row r="15" spans="1:4" x14ac:dyDescent="0.2">
      <c r="A15" s="154" t="s">
        <v>129</v>
      </c>
      <c r="B15" s="170">
        <v>-425490.96672137082</v>
      </c>
      <c r="C15" s="170">
        <v>-208844.64399999997</v>
      </c>
      <c r="D15" s="29"/>
    </row>
    <row r="16" spans="1:4" x14ac:dyDescent="0.2">
      <c r="A16" s="154" t="s">
        <v>130</v>
      </c>
      <c r="B16" s="170">
        <v>-14024302.612401281</v>
      </c>
      <c r="C16" s="170">
        <v>-14480235.450999999</v>
      </c>
      <c r="D16" s="29"/>
    </row>
    <row r="17" spans="1:4" x14ac:dyDescent="0.2">
      <c r="A17" s="171" t="s">
        <v>40</v>
      </c>
      <c r="B17" s="169">
        <v>3700285.7277104696</v>
      </c>
      <c r="C17" s="169">
        <v>3551319.9629405225</v>
      </c>
      <c r="D17" s="29"/>
    </row>
    <row r="18" spans="1:4" x14ac:dyDescent="0.2">
      <c r="A18" s="154" t="s">
        <v>41</v>
      </c>
      <c r="B18" s="170">
        <v>1011876.204382901</v>
      </c>
      <c r="C18" s="170">
        <v>969030.57894052216</v>
      </c>
      <c r="D18" s="29"/>
    </row>
    <row r="19" spans="1:4" x14ac:dyDescent="0.2">
      <c r="A19" s="154" t="s">
        <v>42</v>
      </c>
      <c r="B19" s="170">
        <v>2614736.787274485</v>
      </c>
      <c r="C19" s="170">
        <v>2506800.3840000001</v>
      </c>
      <c r="D19" s="29"/>
    </row>
    <row r="20" spans="1:4" x14ac:dyDescent="0.2">
      <c r="A20" s="154" t="s">
        <v>43</v>
      </c>
      <c r="B20" s="170">
        <v>73672.736053083267</v>
      </c>
      <c r="C20" s="170">
        <v>75489</v>
      </c>
      <c r="D20" s="29"/>
    </row>
    <row r="21" spans="1:4" x14ac:dyDescent="0.2">
      <c r="A21" s="171" t="s">
        <v>44</v>
      </c>
      <c r="B21" s="169">
        <v>811632.96387052245</v>
      </c>
      <c r="C21" s="169">
        <v>835026</v>
      </c>
      <c r="D21" s="29"/>
    </row>
    <row r="22" spans="1:4" x14ac:dyDescent="0.2">
      <c r="A22" s="171" t="s">
        <v>45</v>
      </c>
      <c r="B22" s="169">
        <v>563337.55600489245</v>
      </c>
      <c r="C22" s="169">
        <v>596073.24199999997</v>
      </c>
      <c r="D22" s="29"/>
    </row>
    <row r="23" spans="1:4" x14ac:dyDescent="0.2">
      <c r="A23" s="171" t="s">
        <v>46</v>
      </c>
      <c r="B23" s="169">
        <v>-84811.778171765705</v>
      </c>
      <c r="C23" s="169">
        <v>581524.03199999989</v>
      </c>
      <c r="D23" s="29"/>
    </row>
    <row r="24" spans="1:4" x14ac:dyDescent="0.2">
      <c r="A24" s="154" t="s">
        <v>131</v>
      </c>
      <c r="B24" s="170">
        <v>-2041503.839405152</v>
      </c>
      <c r="C24" s="170">
        <v>-1894449.436</v>
      </c>
      <c r="D24" s="29"/>
    </row>
    <row r="25" spans="1:4" x14ac:dyDescent="0.2">
      <c r="A25" s="154" t="s">
        <v>132</v>
      </c>
      <c r="B25" s="170">
        <v>1956692.0612333862</v>
      </c>
      <c r="C25" s="170">
        <v>2475973.4679999999</v>
      </c>
      <c r="D25" s="29"/>
    </row>
    <row r="26" spans="1:4" x14ac:dyDescent="0.2">
      <c r="A26" s="172" t="s">
        <v>49</v>
      </c>
      <c r="B26" s="173">
        <v>57222074.140281066</v>
      </c>
      <c r="C26" s="173">
        <v>62784264.963533901</v>
      </c>
      <c r="D26" s="29"/>
    </row>
    <row r="27" spans="1:4" x14ac:dyDescent="0.2">
      <c r="A27" s="18" t="s">
        <v>54</v>
      </c>
      <c r="B27" s="163"/>
      <c r="C27" s="164"/>
    </row>
    <row r="29" spans="1:4" x14ac:dyDescent="0.2">
      <c r="A29" s="70"/>
    </row>
    <row r="36" spans="2:2" x14ac:dyDescent="0.2">
      <c r="B36" s="175"/>
    </row>
  </sheetData>
  <mergeCells count="1">
    <mergeCell ref="A5:C5"/>
  </mergeCells>
  <pageMargins left="0.7" right="0.7" top="0.75" bottom="0.75" header="0.3" footer="0.3"/>
  <pageSetup orientation="portrait" horizontalDpi="4294967292" verticalDpi="4294967292"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D7A2-BC3B-445D-A91A-B65E4C6DBEA4}">
  <dimension ref="A1:E36"/>
  <sheetViews>
    <sheetView workbookViewId="0">
      <selection activeCell="D39" sqref="D39"/>
    </sheetView>
  </sheetViews>
  <sheetFormatPr baseColWidth="10" defaultColWidth="11.42578125" defaultRowHeight="12.75" x14ac:dyDescent="0.2"/>
  <cols>
    <col min="1" max="1" width="45.7109375" style="18" customWidth="1"/>
    <col min="2" max="3" width="12.85546875" style="18" customWidth="1"/>
    <col min="4" max="16384" width="11.42578125" style="18"/>
  </cols>
  <sheetData>
    <row r="1" spans="1:5" x14ac:dyDescent="0.2">
      <c r="A1" s="180" t="s">
        <v>301</v>
      </c>
      <c r="B1" s="166"/>
      <c r="C1" s="166"/>
    </row>
    <row r="2" spans="1:5" x14ac:dyDescent="0.2">
      <c r="A2" s="180" t="s">
        <v>593</v>
      </c>
      <c r="B2" s="166"/>
      <c r="C2" s="166"/>
    </row>
    <row r="3" spans="1:5" x14ac:dyDescent="0.2">
      <c r="A3" s="180" t="s">
        <v>300</v>
      </c>
      <c r="B3" s="166"/>
      <c r="C3" s="166"/>
    </row>
    <row r="4" spans="1:5" x14ac:dyDescent="0.2">
      <c r="A4" s="208" t="s">
        <v>184</v>
      </c>
      <c r="B4" s="166"/>
      <c r="C4" s="166"/>
    </row>
    <row r="5" spans="1:5" x14ac:dyDescent="0.2">
      <c r="A5" s="1091"/>
      <c r="B5" s="1091"/>
      <c r="C5" s="1091"/>
    </row>
    <row r="6" spans="1:5" x14ac:dyDescent="0.2">
      <c r="A6" s="21"/>
      <c r="B6" s="21">
        <v>2024</v>
      </c>
      <c r="C6" s="21">
        <v>2025</v>
      </c>
    </row>
    <row r="7" spans="1:5" s="70" customFormat="1" x14ac:dyDescent="0.2">
      <c r="A7" s="152" t="s">
        <v>30</v>
      </c>
      <c r="B7" s="167">
        <v>23122722.690000013</v>
      </c>
      <c r="C7" s="167">
        <v>28534003.587137382</v>
      </c>
      <c r="D7" s="168"/>
      <c r="E7" s="168"/>
    </row>
    <row r="8" spans="1:5" s="70" customFormat="1" x14ac:dyDescent="0.2">
      <c r="A8" s="152" t="s">
        <v>123</v>
      </c>
      <c r="B8" s="169">
        <v>-1244707.2989999875</v>
      </c>
      <c r="C8" s="169">
        <v>1218043</v>
      </c>
      <c r="D8" s="168"/>
      <c r="E8" s="168"/>
    </row>
    <row r="9" spans="1:5" x14ac:dyDescent="0.2">
      <c r="A9" s="157" t="s">
        <v>124</v>
      </c>
      <c r="B9" s="170">
        <v>15329239.312000001</v>
      </c>
      <c r="C9" s="170">
        <v>19079243</v>
      </c>
      <c r="D9" s="168"/>
      <c r="E9" s="168"/>
    </row>
    <row r="10" spans="1:5" x14ac:dyDescent="0.2">
      <c r="A10" s="157" t="s">
        <v>125</v>
      </c>
      <c r="B10" s="170">
        <v>-16573946.610999988</v>
      </c>
      <c r="C10" s="170">
        <v>-17861200</v>
      </c>
      <c r="D10" s="168"/>
      <c r="E10" s="168"/>
    </row>
    <row r="11" spans="1:5" s="70" customFormat="1" x14ac:dyDescent="0.2">
      <c r="A11" s="152" t="s">
        <v>126</v>
      </c>
      <c r="B11" s="169">
        <v>8771303.1909999996</v>
      </c>
      <c r="C11" s="169">
        <v>9368646</v>
      </c>
      <c r="D11" s="168"/>
      <c r="E11" s="168"/>
    </row>
    <row r="12" spans="1:5" s="70" customFormat="1" x14ac:dyDescent="0.2">
      <c r="A12" s="152" t="s">
        <v>127</v>
      </c>
      <c r="B12" s="169">
        <v>15596126.798</v>
      </c>
      <c r="C12" s="169">
        <v>17947315</v>
      </c>
      <c r="D12" s="168"/>
      <c r="E12" s="168"/>
    </row>
    <row r="13" spans="1:5" s="70" customFormat="1" x14ac:dyDescent="0.2">
      <c r="A13" s="152" t="s">
        <v>36</v>
      </c>
      <c r="B13" s="169">
        <v>26779147.282999992</v>
      </c>
      <c r="C13" s="169">
        <v>28686318.139456</v>
      </c>
      <c r="D13" s="168"/>
      <c r="E13" s="168"/>
    </row>
    <row r="14" spans="1:5" x14ac:dyDescent="0.2">
      <c r="A14" s="157" t="s">
        <v>128</v>
      </c>
      <c r="B14" s="170">
        <v>40584416.711999997</v>
      </c>
      <c r="C14" s="170">
        <v>43375398.233999997</v>
      </c>
      <c r="D14" s="168"/>
      <c r="E14" s="168"/>
    </row>
    <row r="15" spans="1:5" x14ac:dyDescent="0.2">
      <c r="A15" s="157" t="s">
        <v>129</v>
      </c>
      <c r="B15" s="170">
        <v>-406512.20400000003</v>
      </c>
      <c r="C15" s="170">
        <v>-208844.64399999997</v>
      </c>
      <c r="D15" s="168"/>
      <c r="E15" s="168"/>
    </row>
    <row r="16" spans="1:5" x14ac:dyDescent="0.2">
      <c r="A16" s="157" t="s">
        <v>130</v>
      </c>
      <c r="B16" s="170">
        <v>-13398757.225000001</v>
      </c>
      <c r="C16" s="170">
        <v>-14480235.450999999</v>
      </c>
      <c r="D16" s="168"/>
      <c r="E16" s="168"/>
    </row>
    <row r="17" spans="1:5" x14ac:dyDescent="0.2">
      <c r="A17" s="152" t="s">
        <v>40</v>
      </c>
      <c r="B17" s="169">
        <v>3535236.7600000002</v>
      </c>
      <c r="C17" s="169">
        <v>3551319.9629405225</v>
      </c>
      <c r="D17" s="168"/>
      <c r="E17" s="168"/>
    </row>
    <row r="18" spans="1:5" x14ac:dyDescent="0.2">
      <c r="A18" s="157" t="s">
        <v>41</v>
      </c>
      <c r="B18" s="170">
        <v>966742.08900000004</v>
      </c>
      <c r="C18" s="170">
        <v>969030.57894052216</v>
      </c>
      <c r="D18" s="168"/>
      <c r="E18" s="168"/>
    </row>
    <row r="19" spans="1:5" x14ac:dyDescent="0.2">
      <c r="A19" s="157" t="s">
        <v>42</v>
      </c>
      <c r="B19" s="170">
        <v>2498108.0619999999</v>
      </c>
      <c r="C19" s="170">
        <v>2506800.3840000001</v>
      </c>
      <c r="D19" s="168"/>
      <c r="E19" s="168"/>
    </row>
    <row r="20" spans="1:5" x14ac:dyDescent="0.2">
      <c r="A20" s="157" t="s">
        <v>43</v>
      </c>
      <c r="B20" s="170">
        <v>70386.608999999997</v>
      </c>
      <c r="C20" s="170">
        <v>75489</v>
      </c>
      <c r="D20" s="168"/>
      <c r="E20" s="168"/>
    </row>
    <row r="21" spans="1:5" x14ac:dyDescent="0.2">
      <c r="A21" s="152" t="s">
        <v>44</v>
      </c>
      <c r="B21" s="169">
        <v>775430.57500000007</v>
      </c>
      <c r="C21" s="169">
        <v>835026</v>
      </c>
      <c r="D21" s="168"/>
      <c r="E21" s="168"/>
    </row>
    <row r="22" spans="1:5" x14ac:dyDescent="0.2">
      <c r="A22" s="152" t="s">
        <v>45</v>
      </c>
      <c r="B22" s="169">
        <v>538210.23099999991</v>
      </c>
      <c r="C22" s="169">
        <v>596073.24199999997</v>
      </c>
      <c r="D22" s="168"/>
      <c r="E22" s="168"/>
    </row>
    <row r="23" spans="1:5" x14ac:dyDescent="0.2">
      <c r="A23" s="152" t="s">
        <v>46</v>
      </c>
      <c r="B23" s="169">
        <v>-81028.800999999978</v>
      </c>
      <c r="C23" s="169">
        <v>581524.03199999989</v>
      </c>
      <c r="D23" s="168"/>
      <c r="E23" s="168"/>
    </row>
    <row r="24" spans="1:5" x14ac:dyDescent="0.2">
      <c r="A24" s="157" t="s">
        <v>131</v>
      </c>
      <c r="B24" s="170">
        <v>-1950443.8169999998</v>
      </c>
      <c r="C24" s="170">
        <v>-1894449.436</v>
      </c>
      <c r="D24" s="168"/>
      <c r="E24" s="168"/>
    </row>
    <row r="25" spans="1:5" x14ac:dyDescent="0.2">
      <c r="A25" s="157" t="s">
        <v>132</v>
      </c>
      <c r="B25" s="170">
        <v>1869415.0159999998</v>
      </c>
      <c r="C25" s="170">
        <v>2475973.4679999999</v>
      </c>
      <c r="D25" s="168"/>
      <c r="E25" s="168"/>
    </row>
    <row r="26" spans="1:5" x14ac:dyDescent="0.2">
      <c r="A26" s="74" t="s">
        <v>49</v>
      </c>
      <c r="B26" s="173">
        <v>54669718.738000005</v>
      </c>
      <c r="C26" s="173">
        <v>62784264.963533901</v>
      </c>
      <c r="D26" s="168"/>
      <c r="E26" s="168"/>
    </row>
    <row r="27" spans="1:5" x14ac:dyDescent="0.2">
      <c r="A27" s="18" t="s">
        <v>54</v>
      </c>
      <c r="B27" s="174"/>
      <c r="C27" s="174"/>
      <c r="E27" s="542"/>
    </row>
    <row r="36" spans="2:2" x14ac:dyDescent="0.2">
      <c r="B36" s="175"/>
    </row>
  </sheetData>
  <mergeCells count="1">
    <mergeCell ref="A5:C5"/>
  </mergeCells>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0DE15-4FF8-401E-BC01-313472D4F5B3}">
  <dimension ref="A1:C23"/>
  <sheetViews>
    <sheetView zoomScaleNormal="100" workbookViewId="0">
      <selection activeCell="F19" sqref="F19"/>
    </sheetView>
  </sheetViews>
  <sheetFormatPr baseColWidth="10" defaultColWidth="10.85546875" defaultRowHeight="12.75" x14ac:dyDescent="0.2"/>
  <cols>
    <col min="1" max="1" width="50.7109375" style="4" customWidth="1"/>
    <col min="2" max="2" width="11.5703125" style="4" customWidth="1"/>
    <col min="3" max="3" width="11" style="4" customWidth="1"/>
    <col min="4" max="4" width="11.42578125" style="4"/>
    <col min="5" max="5" width="10.85546875" style="4"/>
    <col min="6" max="6" width="72.140625" style="4" customWidth="1"/>
    <col min="7" max="16384" width="10.85546875" style="4"/>
  </cols>
  <sheetData>
    <row r="1" spans="1:3" x14ac:dyDescent="0.2">
      <c r="A1" s="17" t="s">
        <v>55</v>
      </c>
    </row>
    <row r="2" spans="1:3" x14ac:dyDescent="0.2">
      <c r="A2" s="17" t="s">
        <v>399</v>
      </c>
    </row>
    <row r="4" spans="1:3" ht="25.5" x14ac:dyDescent="0.2">
      <c r="A4" s="216" t="s">
        <v>10</v>
      </c>
      <c r="B4" s="22" t="s">
        <v>457</v>
      </c>
      <c r="C4" s="22" t="s">
        <v>463</v>
      </c>
    </row>
    <row r="5" spans="1:3" x14ac:dyDescent="0.2">
      <c r="A5" s="217" t="s">
        <v>421</v>
      </c>
      <c r="B5" s="218"/>
      <c r="C5" s="219"/>
    </row>
    <row r="6" spans="1:3" x14ac:dyDescent="0.2">
      <c r="A6" s="32" t="s">
        <v>387</v>
      </c>
      <c r="B6" s="452">
        <v>2.3137965558009732</v>
      </c>
      <c r="C6" s="452">
        <v>2.3137965558009732</v>
      </c>
    </row>
    <row r="7" spans="1:3" x14ac:dyDescent="0.2">
      <c r="A7" s="220" t="s">
        <v>388</v>
      </c>
      <c r="B7" s="681">
        <v>0.17000000000000348</v>
      </c>
      <c r="C7" s="772">
        <v>0.43999999999999601</v>
      </c>
    </row>
    <row r="8" spans="1:3" x14ac:dyDescent="0.2">
      <c r="A8" s="221" t="s">
        <v>318</v>
      </c>
      <c r="B8" s="682"/>
      <c r="C8" s="73"/>
    </row>
    <row r="9" spans="1:3" x14ac:dyDescent="0.2">
      <c r="A9" s="222" t="s">
        <v>514</v>
      </c>
      <c r="B9" s="209">
        <v>386</v>
      </c>
      <c r="C9" s="209">
        <v>386</v>
      </c>
    </row>
    <row r="10" spans="1:3" x14ac:dyDescent="0.2">
      <c r="A10" s="222" t="s">
        <v>134</v>
      </c>
      <c r="B10" s="223">
        <v>1340</v>
      </c>
      <c r="C10" s="771">
        <v>1284.1053770000001</v>
      </c>
    </row>
    <row r="11" spans="1:3" x14ac:dyDescent="0.2">
      <c r="A11" s="224" t="s">
        <v>135</v>
      </c>
      <c r="B11" s="225">
        <v>3026.54</v>
      </c>
      <c r="C11" s="778">
        <v>2996.2</v>
      </c>
    </row>
    <row r="12" spans="1:3" x14ac:dyDescent="0.2">
      <c r="A12" s="217" t="s">
        <v>426</v>
      </c>
      <c r="B12" s="572"/>
      <c r="C12" s="573"/>
    </row>
    <row r="13" spans="1:3" x14ac:dyDescent="0.2">
      <c r="A13" s="41" t="s">
        <v>427</v>
      </c>
      <c r="B13" s="683">
        <v>0.39922734382201142</v>
      </c>
      <c r="C13" s="522">
        <v>0.39922734382201142</v>
      </c>
    </row>
    <row r="14" spans="1:3" x14ac:dyDescent="0.2">
      <c r="A14" s="680" t="s">
        <v>535</v>
      </c>
      <c r="B14" s="684" t="s">
        <v>605</v>
      </c>
      <c r="C14" s="684" t="s">
        <v>605</v>
      </c>
    </row>
    <row r="15" spans="1:3" ht="13.9" customHeight="1" x14ac:dyDescent="0.2">
      <c r="A15" s="974" t="s">
        <v>551</v>
      </c>
      <c r="B15" s="974"/>
      <c r="C15" s="974"/>
    </row>
    <row r="16" spans="1:3" x14ac:dyDescent="0.2">
      <c r="A16" s="975"/>
      <c r="B16" s="975"/>
      <c r="C16" s="975"/>
    </row>
    <row r="17" spans="1:3" x14ac:dyDescent="0.2">
      <c r="A17" s="975"/>
      <c r="B17" s="975"/>
      <c r="C17" s="975"/>
    </row>
    <row r="18" spans="1:3" x14ac:dyDescent="0.2">
      <c r="A18" s="975"/>
      <c r="B18" s="975"/>
      <c r="C18" s="975"/>
    </row>
    <row r="19" spans="1:3" ht="12.95" customHeight="1" x14ac:dyDescent="0.2">
      <c r="A19" s="975"/>
      <c r="B19" s="975"/>
      <c r="C19" s="975"/>
    </row>
    <row r="20" spans="1:3" x14ac:dyDescent="0.2">
      <c r="A20" s="975"/>
      <c r="B20" s="975"/>
      <c r="C20" s="975"/>
    </row>
    <row r="21" spans="1:3" ht="12.75" customHeight="1" x14ac:dyDescent="0.2">
      <c r="A21" s="977" t="s">
        <v>631</v>
      </c>
      <c r="B21" s="977"/>
      <c r="C21" s="977"/>
    </row>
    <row r="22" spans="1:3" x14ac:dyDescent="0.2">
      <c r="A22" s="977"/>
      <c r="B22" s="977"/>
      <c r="C22" s="977"/>
    </row>
    <row r="23" spans="1:3" x14ac:dyDescent="0.2">
      <c r="A23" s="976" t="s">
        <v>54</v>
      </c>
      <c r="B23" s="976"/>
      <c r="C23" s="976"/>
    </row>
  </sheetData>
  <mergeCells count="3">
    <mergeCell ref="A15:C20"/>
    <mergeCell ref="A23:C23"/>
    <mergeCell ref="A21:C22"/>
  </mergeCell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D7F79-87C3-4C59-8DDE-1E786A1183F2}">
  <dimension ref="A1:H14"/>
  <sheetViews>
    <sheetView workbookViewId="0">
      <selection activeCell="F27" sqref="F27:F28"/>
    </sheetView>
  </sheetViews>
  <sheetFormatPr baseColWidth="10" defaultColWidth="11.42578125" defaultRowHeight="12.75" x14ac:dyDescent="0.2"/>
  <cols>
    <col min="1" max="1" width="34.28515625" style="18" customWidth="1"/>
    <col min="2" max="3" width="12.85546875" style="18" customWidth="1"/>
    <col min="4" max="4" width="15.85546875" style="18" customWidth="1"/>
    <col min="5" max="16384" width="11.42578125" style="18"/>
  </cols>
  <sheetData>
    <row r="1" spans="1:8" x14ac:dyDescent="0.2">
      <c r="A1" s="180" t="s">
        <v>304</v>
      </c>
      <c r="B1" s="166"/>
      <c r="C1" s="166"/>
    </row>
    <row r="2" spans="1:8" x14ac:dyDescent="0.2">
      <c r="A2" s="180" t="s">
        <v>593</v>
      </c>
      <c r="B2" s="166"/>
      <c r="C2" s="166"/>
    </row>
    <row r="3" spans="1:8" x14ac:dyDescent="0.2">
      <c r="A3" s="180" t="s">
        <v>303</v>
      </c>
      <c r="B3" s="166"/>
      <c r="C3" s="166"/>
    </row>
    <row r="4" spans="1:8" x14ac:dyDescent="0.2">
      <c r="A4" s="208" t="s">
        <v>184</v>
      </c>
      <c r="B4" s="166"/>
      <c r="C4" s="166"/>
    </row>
    <row r="6" spans="1:8" x14ac:dyDescent="0.2">
      <c r="A6" s="21"/>
      <c r="B6" s="21">
        <v>2024</v>
      </c>
      <c r="C6" s="21">
        <v>2025</v>
      </c>
    </row>
    <row r="7" spans="1:8" x14ac:dyDescent="0.2">
      <c r="A7" s="177" t="s">
        <v>30</v>
      </c>
      <c r="B7" s="167">
        <v>3447178.5159999998</v>
      </c>
      <c r="C7" s="167">
        <v>6237682.4856654238</v>
      </c>
      <c r="D7" s="483"/>
      <c r="E7" s="375"/>
      <c r="F7" s="375"/>
      <c r="H7" s="540"/>
    </row>
    <row r="8" spans="1:8" x14ac:dyDescent="0.2">
      <c r="A8" s="177" t="s">
        <v>123</v>
      </c>
      <c r="B8" s="169">
        <v>-64736.441999999806</v>
      </c>
      <c r="C8" s="169">
        <v>1343421.7991999383</v>
      </c>
      <c r="D8" s="483"/>
      <c r="E8" s="375"/>
      <c r="F8" s="375"/>
      <c r="H8" s="539"/>
    </row>
    <row r="9" spans="1:8" x14ac:dyDescent="0.2">
      <c r="A9" s="178" t="s">
        <v>124</v>
      </c>
      <c r="B9" s="170">
        <v>2691810.4939999999</v>
      </c>
      <c r="C9" s="170">
        <v>4783621.7681694049</v>
      </c>
      <c r="D9" s="483"/>
      <c r="E9" s="375"/>
      <c r="F9" s="375"/>
      <c r="H9" s="538"/>
    </row>
    <row r="10" spans="1:8" x14ac:dyDescent="0.2">
      <c r="A10" s="178" t="s">
        <v>125</v>
      </c>
      <c r="B10" s="170">
        <v>-2756546.9359999998</v>
      </c>
      <c r="C10" s="170">
        <v>-3440199.9689694666</v>
      </c>
      <c r="D10" s="483"/>
      <c r="E10" s="375"/>
      <c r="F10" s="375"/>
      <c r="H10" s="541"/>
    </row>
    <row r="11" spans="1:8" x14ac:dyDescent="0.2">
      <c r="A11" s="177" t="s">
        <v>126</v>
      </c>
      <c r="B11" s="169">
        <v>417160.38099999999</v>
      </c>
      <c r="C11" s="169">
        <v>593110.63280650787</v>
      </c>
      <c r="D11" s="483"/>
      <c r="E11" s="375"/>
      <c r="F11" s="375"/>
      <c r="H11" s="540"/>
    </row>
    <row r="12" spans="1:8" x14ac:dyDescent="0.2">
      <c r="A12" s="177" t="s">
        <v>127</v>
      </c>
      <c r="B12" s="169">
        <v>3094754.5769999996</v>
      </c>
      <c r="C12" s="169">
        <v>4301150.0536589781</v>
      </c>
      <c r="D12" s="483"/>
      <c r="E12" s="375"/>
      <c r="F12" s="375"/>
      <c r="H12" s="538"/>
    </row>
    <row r="13" spans="1:8" x14ac:dyDescent="0.2">
      <c r="A13" s="179" t="s">
        <v>49</v>
      </c>
      <c r="B13" s="173">
        <v>3447178.5159999998</v>
      </c>
      <c r="C13" s="173">
        <v>6237682.4856654238</v>
      </c>
      <c r="D13" s="483"/>
      <c r="E13" s="375"/>
      <c r="F13" s="375"/>
      <c r="H13" s="42"/>
    </row>
    <row r="14" spans="1:8" x14ac:dyDescent="0.2">
      <c r="A14" s="18" t="s">
        <v>54</v>
      </c>
    </row>
  </sheetData>
  <conditionalFormatting sqref="H7:H12">
    <cfRule type="cellIs" dxfId="1" priority="1" stopIfTrue="1" operator="equal">
      <formula>"n.d."</formula>
    </cfRule>
  </conditionalFormatting>
  <pageMargins left="0.7" right="0.7" top="0.75" bottom="0.75" header="0.3" footer="0.3"/>
  <pageSetup orientation="portrait" horizontalDpi="4294967292" verticalDpi="429496729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1075F-9ECE-427E-A287-23BBC6D3F9FF}">
  <dimension ref="A1:C15"/>
  <sheetViews>
    <sheetView workbookViewId="0">
      <selection activeCell="E1" sqref="E1:J1048576"/>
    </sheetView>
  </sheetViews>
  <sheetFormatPr baseColWidth="10" defaultColWidth="11.42578125" defaultRowHeight="12.75" x14ac:dyDescent="0.2"/>
  <cols>
    <col min="1" max="1" width="34.28515625" style="18" customWidth="1"/>
    <col min="2" max="3" width="12.85546875" style="18" customWidth="1"/>
    <col min="4" max="4" width="11.42578125" style="18" bestFit="1"/>
    <col min="5" max="16384" width="11.42578125" style="18"/>
  </cols>
  <sheetData>
    <row r="1" spans="1:3" x14ac:dyDescent="0.2">
      <c r="A1" s="180" t="s">
        <v>305</v>
      </c>
      <c r="B1" s="166"/>
      <c r="C1" s="166"/>
    </row>
    <row r="2" spans="1:3" x14ac:dyDescent="0.2">
      <c r="A2" s="180" t="s">
        <v>593</v>
      </c>
      <c r="B2" s="166"/>
      <c r="C2" s="166"/>
    </row>
    <row r="3" spans="1:3" x14ac:dyDescent="0.2">
      <c r="A3" s="180" t="s">
        <v>303</v>
      </c>
      <c r="B3" s="166"/>
      <c r="C3" s="166"/>
    </row>
    <row r="4" spans="1:3" x14ac:dyDescent="0.2">
      <c r="A4" s="208" t="s">
        <v>493</v>
      </c>
      <c r="B4" s="166"/>
      <c r="C4" s="166"/>
    </row>
    <row r="6" spans="1:3" x14ac:dyDescent="0.2">
      <c r="A6" s="21"/>
      <c r="B6" s="634">
        <v>2024</v>
      </c>
      <c r="C6" s="21">
        <v>2025</v>
      </c>
    </row>
    <row r="7" spans="1:3" x14ac:dyDescent="0.2">
      <c r="A7" s="868" t="s">
        <v>30</v>
      </c>
      <c r="B7" s="167">
        <v>3608116.3241878473</v>
      </c>
      <c r="C7" s="167">
        <v>6237682.4856654238</v>
      </c>
    </row>
    <row r="8" spans="1:3" x14ac:dyDescent="0.2">
      <c r="A8" s="868" t="s">
        <v>123</v>
      </c>
      <c r="B8" s="169">
        <v>-67758.78071469134</v>
      </c>
      <c r="C8" s="169">
        <v>1343421.7991999383</v>
      </c>
    </row>
    <row r="9" spans="1:3" x14ac:dyDescent="0.2">
      <c r="A9" s="869" t="s">
        <v>124</v>
      </c>
      <c r="B9" s="170">
        <v>2817482.5701488429</v>
      </c>
      <c r="C9" s="170">
        <v>4783621.7681694049</v>
      </c>
    </row>
    <row r="10" spans="1:3" x14ac:dyDescent="0.2">
      <c r="A10" s="869" t="s">
        <v>125</v>
      </c>
      <c r="B10" s="170">
        <v>-2885241.350863534</v>
      </c>
      <c r="C10" s="170">
        <v>-3440199.9689694666</v>
      </c>
    </row>
    <row r="11" spans="1:3" x14ac:dyDescent="0.2">
      <c r="A11" s="868" t="s">
        <v>126</v>
      </c>
      <c r="B11" s="169">
        <v>436636.2732606802</v>
      </c>
      <c r="C11" s="169">
        <v>593110.63280650787</v>
      </c>
    </row>
    <row r="12" spans="1:3" x14ac:dyDescent="0.2">
      <c r="A12" s="868" t="s">
        <v>127</v>
      </c>
      <c r="B12" s="169">
        <v>3239238.8316418584</v>
      </c>
      <c r="C12" s="169">
        <v>4301150.0536589781</v>
      </c>
    </row>
    <row r="13" spans="1:3" x14ac:dyDescent="0.2">
      <c r="A13" s="870" t="s">
        <v>49</v>
      </c>
      <c r="B13" s="173">
        <v>3608116.3241878473</v>
      </c>
      <c r="C13" s="173">
        <v>6237682.4856654238</v>
      </c>
    </row>
    <row r="14" spans="1:3" x14ac:dyDescent="0.2">
      <c r="A14" s="18" t="s">
        <v>54</v>
      </c>
    </row>
    <row r="15" spans="1:3" x14ac:dyDescent="0.2">
      <c r="B15" s="163"/>
      <c r="C15" s="164"/>
    </row>
  </sheetData>
  <pageMargins left="0.7" right="0.7" top="0.75" bottom="0.75" header="0.3" footer="0.3"/>
  <pageSetup orientation="portrait" horizontalDpi="4294967292" verticalDpi="429496729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A8A3A-08C8-48CF-A204-F7215169193B}">
  <dimension ref="A1:K32"/>
  <sheetViews>
    <sheetView workbookViewId="0">
      <selection activeCell="B7" sqref="B7:C26"/>
    </sheetView>
  </sheetViews>
  <sheetFormatPr baseColWidth="10" defaultColWidth="11.42578125" defaultRowHeight="12.75" x14ac:dyDescent="0.2"/>
  <cols>
    <col min="1" max="1" width="45.7109375" style="18" customWidth="1"/>
    <col min="2" max="3" width="12.85546875" style="18" customWidth="1"/>
    <col min="4" max="16384" width="11.42578125" style="18"/>
  </cols>
  <sheetData>
    <row r="1" spans="1:11" x14ac:dyDescent="0.2">
      <c r="A1" s="180" t="s">
        <v>307</v>
      </c>
      <c r="B1" s="166"/>
      <c r="C1" s="166"/>
    </row>
    <row r="2" spans="1:11" x14ac:dyDescent="0.2">
      <c r="A2" s="180" t="s">
        <v>593</v>
      </c>
      <c r="B2" s="166"/>
      <c r="C2" s="166"/>
    </row>
    <row r="3" spans="1:11" x14ac:dyDescent="0.2">
      <c r="A3" s="180" t="s">
        <v>306</v>
      </c>
      <c r="B3" s="166"/>
      <c r="C3" s="166"/>
    </row>
    <row r="4" spans="1:11" x14ac:dyDescent="0.2">
      <c r="A4" s="208" t="s">
        <v>184</v>
      </c>
      <c r="B4" s="166"/>
      <c r="C4" s="166"/>
    </row>
    <row r="5" spans="1:11" x14ac:dyDescent="0.2">
      <c r="A5" s="1091"/>
      <c r="B5" s="1091"/>
      <c r="C5" s="1091"/>
    </row>
    <row r="6" spans="1:11" x14ac:dyDescent="0.2">
      <c r="A6" s="21"/>
      <c r="B6" s="21">
        <v>2024</v>
      </c>
      <c r="C6" s="21">
        <v>2025</v>
      </c>
    </row>
    <row r="7" spans="1:11" x14ac:dyDescent="0.2">
      <c r="A7" s="171" t="s">
        <v>30</v>
      </c>
      <c r="B7" s="167">
        <v>19675544.17400001</v>
      </c>
      <c r="C7" s="167">
        <v>22296321.101471961</v>
      </c>
      <c r="E7" s="375"/>
      <c r="F7" s="375"/>
      <c r="G7" s="532"/>
      <c r="H7" s="375"/>
      <c r="I7" s="375"/>
      <c r="J7" s="375"/>
      <c r="K7" s="375"/>
    </row>
    <row r="8" spans="1:11" x14ac:dyDescent="0.2">
      <c r="A8" s="171" t="s">
        <v>123</v>
      </c>
      <c r="B8" s="169">
        <v>-1179970.8569999896</v>
      </c>
      <c r="C8" s="169">
        <v>-125378.79919993831</v>
      </c>
      <c r="E8" s="375"/>
      <c r="F8" s="375"/>
      <c r="G8" s="527"/>
      <c r="H8" s="375"/>
      <c r="I8" s="375"/>
      <c r="J8" s="375"/>
      <c r="K8" s="375"/>
    </row>
    <row r="9" spans="1:11" x14ac:dyDescent="0.2">
      <c r="A9" s="154" t="s">
        <v>124</v>
      </c>
      <c r="B9" s="170">
        <v>12637428.818</v>
      </c>
      <c r="C9" s="170">
        <v>14295621.231830595</v>
      </c>
      <c r="E9" s="375"/>
      <c r="F9" s="375"/>
      <c r="G9" s="534"/>
      <c r="H9" s="375"/>
      <c r="I9" s="375"/>
      <c r="J9" s="375"/>
      <c r="K9" s="375"/>
    </row>
    <row r="10" spans="1:11" x14ac:dyDescent="0.2">
      <c r="A10" s="154" t="s">
        <v>125</v>
      </c>
      <c r="B10" s="170">
        <v>-13817399.67499999</v>
      </c>
      <c r="C10" s="170">
        <v>-14421000.031030534</v>
      </c>
      <c r="E10" s="375"/>
      <c r="F10" s="375"/>
      <c r="G10" s="534"/>
      <c r="H10" s="375"/>
      <c r="I10" s="375"/>
      <c r="J10" s="375"/>
      <c r="K10" s="375"/>
    </row>
    <row r="11" spans="1:11" x14ac:dyDescent="0.2">
      <c r="A11" s="171" t="s">
        <v>126</v>
      </c>
      <c r="B11" s="169">
        <v>8354142.8100000005</v>
      </c>
      <c r="C11" s="169">
        <v>8775535.3671934921</v>
      </c>
      <c r="E11" s="375"/>
      <c r="F11" s="375"/>
      <c r="G11" s="536"/>
      <c r="H11" s="375"/>
      <c r="I11" s="375"/>
      <c r="J11" s="375"/>
      <c r="K11" s="375"/>
    </row>
    <row r="12" spans="1:11" x14ac:dyDescent="0.2">
      <c r="A12" s="171" t="s">
        <v>127</v>
      </c>
      <c r="B12" s="169">
        <v>12501372.221000001</v>
      </c>
      <c r="C12" s="169">
        <v>13646164.946341023</v>
      </c>
      <c r="E12" s="375"/>
      <c r="F12" s="375"/>
      <c r="G12" s="533"/>
      <c r="H12" s="375"/>
      <c r="I12" s="375"/>
      <c r="J12" s="375"/>
      <c r="K12" s="375"/>
    </row>
    <row r="13" spans="1:11" x14ac:dyDescent="0.2">
      <c r="A13" s="171" t="s">
        <v>36</v>
      </c>
      <c r="B13" s="169">
        <v>26779147.282999992</v>
      </c>
      <c r="C13" s="169">
        <v>28686318.139456</v>
      </c>
      <c r="E13" s="375"/>
      <c r="F13" s="375"/>
      <c r="G13" s="528"/>
      <c r="H13" s="375"/>
      <c r="I13" s="375"/>
      <c r="J13" s="375"/>
      <c r="K13" s="375"/>
    </row>
    <row r="14" spans="1:11" x14ac:dyDescent="0.2">
      <c r="A14" s="154" t="s">
        <v>128</v>
      </c>
      <c r="B14" s="170">
        <v>40584416.711999997</v>
      </c>
      <c r="C14" s="170">
        <v>43375398.233999997</v>
      </c>
      <c r="E14" s="375"/>
      <c r="F14" s="375"/>
      <c r="G14" s="536"/>
      <c r="H14" s="375"/>
      <c r="I14" s="375"/>
      <c r="J14" s="375"/>
      <c r="K14" s="375"/>
    </row>
    <row r="15" spans="1:11" x14ac:dyDescent="0.2">
      <c r="A15" s="154" t="s">
        <v>129</v>
      </c>
      <c r="B15" s="170">
        <v>-406512.20400000003</v>
      </c>
      <c r="C15" s="170">
        <v>-208844.64399999997</v>
      </c>
      <c r="E15" s="375"/>
      <c r="F15" s="375"/>
      <c r="G15" s="531"/>
      <c r="H15" s="375"/>
      <c r="I15" s="375"/>
      <c r="J15" s="375"/>
      <c r="K15" s="375"/>
    </row>
    <row r="16" spans="1:11" x14ac:dyDescent="0.2">
      <c r="A16" s="154" t="s">
        <v>130</v>
      </c>
      <c r="B16" s="170">
        <v>-13398757.225000001</v>
      </c>
      <c r="C16" s="170">
        <v>-14480235.450999999</v>
      </c>
      <c r="E16" s="375"/>
      <c r="F16" s="375"/>
      <c r="G16" s="529"/>
      <c r="H16" s="375"/>
      <c r="I16" s="375"/>
      <c r="J16" s="375"/>
      <c r="K16" s="375"/>
    </row>
    <row r="17" spans="1:11" x14ac:dyDescent="0.2">
      <c r="A17" s="171" t="s">
        <v>40</v>
      </c>
      <c r="B17" s="169">
        <v>3535236.7600000002</v>
      </c>
      <c r="C17" s="169">
        <v>3551319.9629405225</v>
      </c>
      <c r="E17" s="375"/>
      <c r="F17" s="375"/>
      <c r="G17" s="530"/>
      <c r="H17" s="375"/>
      <c r="I17" s="375"/>
      <c r="J17" s="375"/>
      <c r="K17" s="375"/>
    </row>
    <row r="18" spans="1:11" x14ac:dyDescent="0.2">
      <c r="A18" s="154" t="s">
        <v>41</v>
      </c>
      <c r="B18" s="170">
        <v>966742.08900000004</v>
      </c>
      <c r="C18" s="170">
        <v>969030.57894052216</v>
      </c>
      <c r="E18" s="375"/>
      <c r="F18" s="375"/>
      <c r="G18" s="530"/>
      <c r="H18" s="375"/>
      <c r="I18" s="375"/>
      <c r="J18" s="375"/>
      <c r="K18" s="375"/>
    </row>
    <row r="19" spans="1:11" x14ac:dyDescent="0.2">
      <c r="A19" s="154" t="s">
        <v>42</v>
      </c>
      <c r="B19" s="170">
        <v>2498108.0619999999</v>
      </c>
      <c r="C19" s="170">
        <v>2506800.3840000001</v>
      </c>
      <c r="E19" s="375"/>
      <c r="F19" s="375"/>
      <c r="G19" s="533"/>
      <c r="H19" s="375"/>
      <c r="I19" s="375"/>
      <c r="J19" s="375"/>
      <c r="K19" s="375"/>
    </row>
    <row r="20" spans="1:11" x14ac:dyDescent="0.2">
      <c r="A20" s="154" t="s">
        <v>43</v>
      </c>
      <c r="B20" s="170">
        <v>70386.608999999997</v>
      </c>
      <c r="C20" s="170">
        <v>75489</v>
      </c>
      <c r="E20" s="375"/>
      <c r="F20" s="375"/>
      <c r="G20" s="529"/>
      <c r="H20" s="375"/>
      <c r="I20" s="375"/>
      <c r="J20" s="375"/>
      <c r="K20" s="375"/>
    </row>
    <row r="21" spans="1:11" x14ac:dyDescent="0.2">
      <c r="A21" s="171" t="s">
        <v>44</v>
      </c>
      <c r="B21" s="169">
        <v>775430.57500000007</v>
      </c>
      <c r="C21" s="169">
        <v>835026</v>
      </c>
      <c r="E21" s="375"/>
      <c r="F21" s="375"/>
      <c r="G21" s="531"/>
      <c r="H21" s="375"/>
      <c r="I21" s="375"/>
      <c r="J21" s="375"/>
      <c r="K21" s="375"/>
    </row>
    <row r="22" spans="1:11" x14ac:dyDescent="0.2">
      <c r="A22" s="171" t="s">
        <v>45</v>
      </c>
      <c r="B22" s="169">
        <v>538210.23099999991</v>
      </c>
      <c r="C22" s="169">
        <v>596073.24199999997</v>
      </c>
      <c r="E22" s="375"/>
      <c r="F22" s="375"/>
      <c r="G22" s="529"/>
      <c r="H22" s="375"/>
      <c r="I22" s="375"/>
      <c r="J22" s="375"/>
      <c r="K22" s="375"/>
    </row>
    <row r="23" spans="1:11" x14ac:dyDescent="0.2">
      <c r="A23" s="171" t="s">
        <v>46</v>
      </c>
      <c r="B23" s="169">
        <v>-81028.800999999978</v>
      </c>
      <c r="C23" s="169">
        <v>581524.03199999989</v>
      </c>
      <c r="E23" s="375"/>
      <c r="F23" s="375"/>
      <c r="G23" s="530"/>
      <c r="H23" s="375"/>
      <c r="I23" s="375"/>
      <c r="J23" s="375"/>
      <c r="K23" s="375"/>
    </row>
    <row r="24" spans="1:11" x14ac:dyDescent="0.2">
      <c r="A24" s="154" t="s">
        <v>131</v>
      </c>
      <c r="B24" s="170">
        <v>-1950443.8169999998</v>
      </c>
      <c r="C24" s="170">
        <v>-1894449.436</v>
      </c>
      <c r="E24" s="375"/>
      <c r="F24" s="375"/>
      <c r="G24" s="533"/>
      <c r="H24" s="375"/>
      <c r="I24" s="375"/>
      <c r="J24" s="375"/>
      <c r="K24" s="375"/>
    </row>
    <row r="25" spans="1:11" x14ac:dyDescent="0.2">
      <c r="A25" s="154" t="s">
        <v>132</v>
      </c>
      <c r="B25" s="170">
        <v>1869415.0159999998</v>
      </c>
      <c r="C25" s="170">
        <v>2475973.4679999999</v>
      </c>
      <c r="E25" s="375"/>
      <c r="F25" s="375"/>
      <c r="G25" s="529"/>
      <c r="H25" s="375"/>
      <c r="I25" s="375"/>
      <c r="J25" s="375"/>
      <c r="K25" s="375"/>
    </row>
    <row r="26" spans="1:11" x14ac:dyDescent="0.2">
      <c r="A26" s="172" t="s">
        <v>49</v>
      </c>
      <c r="B26" s="173">
        <v>51222540.222000003</v>
      </c>
      <c r="C26" s="173">
        <v>56546582.477868482</v>
      </c>
      <c r="E26" s="375"/>
      <c r="F26" s="375"/>
      <c r="G26" s="536"/>
      <c r="H26" s="375"/>
      <c r="I26" s="375"/>
      <c r="J26" s="375"/>
      <c r="K26" s="375"/>
    </row>
    <row r="27" spans="1:11" x14ac:dyDescent="0.2">
      <c r="A27" s="18" t="s">
        <v>54</v>
      </c>
      <c r="E27" s="175"/>
      <c r="G27" s="531"/>
      <c r="H27" s="375"/>
      <c r="I27" s="375"/>
      <c r="J27" s="375"/>
      <c r="K27" s="375"/>
    </row>
    <row r="28" spans="1:11" x14ac:dyDescent="0.2">
      <c r="G28" s="526"/>
      <c r="H28" s="375"/>
      <c r="I28" s="375"/>
      <c r="J28" s="375"/>
      <c r="K28" s="375"/>
    </row>
    <row r="29" spans="1:11" x14ac:dyDescent="0.2">
      <c r="G29" s="537"/>
      <c r="H29" s="375"/>
      <c r="I29" s="375"/>
      <c r="J29" s="375"/>
      <c r="K29" s="375"/>
    </row>
    <row r="30" spans="1:11" x14ac:dyDescent="0.2">
      <c r="G30" s="529"/>
      <c r="H30" s="375"/>
      <c r="I30" s="375"/>
      <c r="J30" s="375"/>
      <c r="K30" s="375"/>
    </row>
    <row r="31" spans="1:11" x14ac:dyDescent="0.2">
      <c r="G31" s="535"/>
      <c r="H31" s="375"/>
      <c r="I31" s="375"/>
      <c r="J31" s="375"/>
      <c r="K31" s="375"/>
    </row>
    <row r="32" spans="1:11" x14ac:dyDescent="0.2">
      <c r="G32" s="526"/>
      <c r="H32" s="375"/>
      <c r="I32" s="375"/>
      <c r="J32" s="375"/>
      <c r="K32" s="375"/>
    </row>
  </sheetData>
  <mergeCells count="1">
    <mergeCell ref="A5:C5"/>
  </mergeCells>
  <conditionalFormatting sqref="G7:G32">
    <cfRule type="cellIs" dxfId="0" priority="1" stopIfTrue="1" operator="equal">
      <formula>"n.d."</formula>
    </cfRule>
  </conditionalFormatting>
  <pageMargins left="0.7" right="0.7" top="0.75" bottom="0.75" header="0.3" footer="0.3"/>
  <pageSetup orientation="portrait" horizontalDpi="4294967292" verticalDpi="429496729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A3429-743C-45E8-976F-3D60B6625F0E}">
  <dimension ref="A1:E32"/>
  <sheetViews>
    <sheetView workbookViewId="0">
      <selection activeCell="J26" sqref="J25:J26"/>
    </sheetView>
  </sheetViews>
  <sheetFormatPr baseColWidth="10" defaultColWidth="11.42578125" defaultRowHeight="12.75" x14ac:dyDescent="0.2"/>
  <cols>
    <col min="1" max="1" width="45.7109375" style="18" customWidth="1"/>
    <col min="2" max="3" width="12.85546875" style="18" customWidth="1"/>
    <col min="4" max="4" width="11.42578125" style="18" bestFit="1"/>
    <col min="5" max="16384" width="11.42578125" style="18"/>
  </cols>
  <sheetData>
    <row r="1" spans="1:5" x14ac:dyDescent="0.2">
      <c r="A1" s="180" t="s">
        <v>577</v>
      </c>
      <c r="B1" s="166"/>
      <c r="C1" s="166"/>
    </row>
    <row r="2" spans="1:5" x14ac:dyDescent="0.2">
      <c r="A2" s="180" t="s">
        <v>593</v>
      </c>
      <c r="B2" s="166"/>
      <c r="C2" s="166"/>
    </row>
    <row r="3" spans="1:5" x14ac:dyDescent="0.2">
      <c r="A3" s="180" t="s">
        <v>306</v>
      </c>
      <c r="B3" s="166"/>
      <c r="C3" s="166"/>
    </row>
    <row r="4" spans="1:5" x14ac:dyDescent="0.2">
      <c r="A4" s="208" t="s">
        <v>493</v>
      </c>
      <c r="B4" s="166"/>
      <c r="C4" s="166"/>
    </row>
    <row r="5" spans="1:5" x14ac:dyDescent="0.2">
      <c r="A5" s="1091"/>
      <c r="B5" s="1091"/>
      <c r="C5" s="1091"/>
    </row>
    <row r="6" spans="1:5" x14ac:dyDescent="0.2">
      <c r="A6" s="21"/>
      <c r="B6" s="21">
        <v>2024</v>
      </c>
      <c r="C6" s="21">
        <v>2025</v>
      </c>
    </row>
    <row r="7" spans="1:5" x14ac:dyDescent="0.2">
      <c r="A7" s="171" t="s">
        <v>30</v>
      </c>
      <c r="B7" s="167">
        <v>20594132.793524448</v>
      </c>
      <c r="C7" s="167">
        <v>22296321.101471961</v>
      </c>
      <c r="E7" s="375"/>
    </row>
    <row r="8" spans="1:5" x14ac:dyDescent="0.2">
      <c r="A8" s="171" t="s">
        <v>123</v>
      </c>
      <c r="B8" s="169">
        <v>-1235059.9458213805</v>
      </c>
      <c r="C8" s="169">
        <v>-125378.79919993831</v>
      </c>
      <c r="E8" s="375"/>
    </row>
    <row r="9" spans="1:5" x14ac:dyDescent="0.2">
      <c r="A9" s="154" t="s">
        <v>124</v>
      </c>
      <c r="B9" s="170">
        <v>13227430.201931478</v>
      </c>
      <c r="C9" s="170">
        <v>14295621.231830595</v>
      </c>
      <c r="E9" s="375"/>
    </row>
    <row r="10" spans="1:5" x14ac:dyDescent="0.2">
      <c r="A10" s="154" t="s">
        <v>125</v>
      </c>
      <c r="B10" s="170">
        <v>-14462490.147752859</v>
      </c>
      <c r="C10" s="170">
        <v>-14421000.031030534</v>
      </c>
      <c r="E10" s="375"/>
    </row>
    <row r="11" spans="1:5" x14ac:dyDescent="0.2">
      <c r="A11" s="171" t="s">
        <v>126</v>
      </c>
      <c r="B11" s="169">
        <v>8744171.1844776236</v>
      </c>
      <c r="C11" s="169">
        <v>8775535.3671934921</v>
      </c>
      <c r="E11" s="375"/>
    </row>
    <row r="12" spans="1:5" x14ac:dyDescent="0.2">
      <c r="A12" s="171" t="s">
        <v>127</v>
      </c>
      <c r="B12" s="169">
        <v>13085021.554868205</v>
      </c>
      <c r="C12" s="169">
        <v>13646164.946341023</v>
      </c>
      <c r="E12" s="375"/>
    </row>
    <row r="13" spans="1:5" x14ac:dyDescent="0.2">
      <c r="A13" s="171" t="s">
        <v>36</v>
      </c>
      <c r="B13" s="169">
        <v>28029380.553154655</v>
      </c>
      <c r="C13" s="169">
        <v>28686318.139456</v>
      </c>
      <c r="E13" s="375"/>
    </row>
    <row r="14" spans="1:5" x14ac:dyDescent="0.2">
      <c r="A14" s="154" t="s">
        <v>128</v>
      </c>
      <c r="B14" s="170">
        <v>42479174.13227731</v>
      </c>
      <c r="C14" s="170">
        <v>43375398.233999997</v>
      </c>
      <c r="E14" s="375"/>
    </row>
    <row r="15" spans="1:5" x14ac:dyDescent="0.2">
      <c r="A15" s="154" t="s">
        <v>129</v>
      </c>
      <c r="B15" s="170">
        <v>-425490.96672137082</v>
      </c>
      <c r="C15" s="170">
        <v>-208844.64399999997</v>
      </c>
      <c r="E15" s="375"/>
    </row>
    <row r="16" spans="1:5" x14ac:dyDescent="0.2">
      <c r="A16" s="154" t="s">
        <v>130</v>
      </c>
      <c r="B16" s="170">
        <v>-14024302.612401281</v>
      </c>
      <c r="C16" s="170">
        <v>-14480235.450999999</v>
      </c>
      <c r="E16" s="375"/>
    </row>
    <row r="17" spans="1:5" x14ac:dyDescent="0.2">
      <c r="A17" s="171" t="s">
        <v>40</v>
      </c>
      <c r="B17" s="169">
        <v>3700285.7277104696</v>
      </c>
      <c r="C17" s="169">
        <v>3551319.9629405225</v>
      </c>
      <c r="E17" s="375"/>
    </row>
    <row r="18" spans="1:5" x14ac:dyDescent="0.2">
      <c r="A18" s="154" t="s">
        <v>41</v>
      </c>
      <c r="B18" s="170">
        <v>1011876.204382901</v>
      </c>
      <c r="C18" s="170">
        <v>969030.57894052216</v>
      </c>
      <c r="E18" s="375"/>
    </row>
    <row r="19" spans="1:5" x14ac:dyDescent="0.2">
      <c r="A19" s="154" t="s">
        <v>42</v>
      </c>
      <c r="B19" s="170">
        <v>2614736.787274485</v>
      </c>
      <c r="C19" s="170">
        <v>2506800.3840000001</v>
      </c>
      <c r="E19" s="375"/>
    </row>
    <row r="20" spans="1:5" x14ac:dyDescent="0.2">
      <c r="A20" s="154" t="s">
        <v>43</v>
      </c>
      <c r="B20" s="170">
        <v>73672.736053083267</v>
      </c>
      <c r="C20" s="170">
        <v>75489</v>
      </c>
      <c r="E20" s="375"/>
    </row>
    <row r="21" spans="1:5" x14ac:dyDescent="0.2">
      <c r="A21" s="171" t="s">
        <v>44</v>
      </c>
      <c r="B21" s="169">
        <v>811632.96387052245</v>
      </c>
      <c r="C21" s="169">
        <v>835026</v>
      </c>
      <c r="E21" s="375"/>
    </row>
    <row r="22" spans="1:5" x14ac:dyDescent="0.2">
      <c r="A22" s="171" t="s">
        <v>45</v>
      </c>
      <c r="B22" s="169">
        <v>563337.55600489245</v>
      </c>
      <c r="C22" s="169">
        <v>596073.24199999997</v>
      </c>
      <c r="E22" s="375"/>
    </row>
    <row r="23" spans="1:5" x14ac:dyDescent="0.2">
      <c r="A23" s="171" t="s">
        <v>46</v>
      </c>
      <c r="B23" s="169">
        <v>-84811.778171765705</v>
      </c>
      <c r="C23" s="169">
        <v>581524.03199999989</v>
      </c>
      <c r="E23" s="375"/>
    </row>
    <row r="24" spans="1:5" x14ac:dyDescent="0.2">
      <c r="A24" s="154" t="s">
        <v>131</v>
      </c>
      <c r="B24" s="170">
        <v>-2041503.839405152</v>
      </c>
      <c r="C24" s="170">
        <v>-1894449.436</v>
      </c>
      <c r="E24" s="375"/>
    </row>
    <row r="25" spans="1:5" x14ac:dyDescent="0.2">
      <c r="A25" s="154" t="s">
        <v>132</v>
      </c>
      <c r="B25" s="170">
        <v>1956692.0612333862</v>
      </c>
      <c r="C25" s="170">
        <v>2475973.4679999999</v>
      </c>
      <c r="E25" s="375"/>
    </row>
    <row r="26" spans="1:5" x14ac:dyDescent="0.2">
      <c r="A26" s="172" t="s">
        <v>49</v>
      </c>
      <c r="B26" s="173">
        <v>53613957.816093221</v>
      </c>
      <c r="C26" s="173">
        <v>56546582.477868482</v>
      </c>
      <c r="E26" s="375"/>
    </row>
    <row r="27" spans="1:5" x14ac:dyDescent="0.2">
      <c r="A27" s="18" t="s">
        <v>54</v>
      </c>
      <c r="E27" s="375"/>
    </row>
    <row r="28" spans="1:5" x14ac:dyDescent="0.2">
      <c r="B28" s="163"/>
      <c r="C28" s="164"/>
      <c r="E28" s="375"/>
    </row>
    <row r="29" spans="1:5" x14ac:dyDescent="0.2">
      <c r="E29" s="375"/>
    </row>
    <row r="30" spans="1:5" x14ac:dyDescent="0.2">
      <c r="E30" s="375"/>
    </row>
    <row r="31" spans="1:5" x14ac:dyDescent="0.2">
      <c r="E31" s="375"/>
    </row>
    <row r="32" spans="1:5" x14ac:dyDescent="0.2">
      <c r="E32" s="375"/>
    </row>
  </sheetData>
  <mergeCells count="1">
    <mergeCell ref="A5:C5"/>
  </mergeCells>
  <pageMargins left="0.7" right="0.7" top="0.75" bottom="0.75" header="0.3" footer="0.3"/>
  <pageSetup orientation="portrait" horizontalDpi="4294967292" verticalDpi="429496729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B75D-31E2-415A-9F88-F94295DE7E38}">
  <sheetPr>
    <pageSetUpPr autoPageBreaks="0"/>
  </sheetPr>
  <dimension ref="A1:J32"/>
  <sheetViews>
    <sheetView showGridLines="0" zoomScaleNormal="100" workbookViewId="0">
      <selection activeCell="G32" sqref="G32"/>
    </sheetView>
  </sheetViews>
  <sheetFormatPr baseColWidth="10" defaultColWidth="11.42578125" defaultRowHeight="12.75" x14ac:dyDescent="0.2"/>
  <cols>
    <col min="1" max="1" width="8.5703125" style="199" customWidth="1"/>
    <col min="2" max="3" width="14.28515625" style="199" customWidth="1"/>
    <col min="4" max="4" width="66.42578125" style="199" customWidth="1"/>
    <col min="5" max="10" width="14.28515625" style="199" customWidth="1"/>
    <col min="11" max="16381" width="11.42578125" style="199"/>
    <col min="16382" max="16382" width="11.42578125" style="199" bestFit="1"/>
    <col min="16383" max="16384" width="11.42578125" style="199"/>
  </cols>
  <sheetData>
    <row r="1" spans="1:10" x14ac:dyDescent="0.2">
      <c r="A1" s="17" t="s">
        <v>308</v>
      </c>
      <c r="B1" s="4"/>
      <c r="C1" s="4"/>
      <c r="D1" s="4"/>
      <c r="E1" s="4"/>
      <c r="F1" s="4"/>
      <c r="G1" s="4"/>
      <c r="H1" s="4"/>
      <c r="I1" s="4"/>
    </row>
    <row r="2" spans="1:10" x14ac:dyDescent="0.2">
      <c r="A2" s="345" t="s">
        <v>524</v>
      </c>
      <c r="B2" s="283"/>
      <c r="C2" s="283"/>
      <c r="D2" s="283"/>
      <c r="E2" s="283"/>
      <c r="F2" s="4"/>
      <c r="G2" s="4"/>
      <c r="H2" s="4"/>
      <c r="I2" s="4"/>
    </row>
    <row r="3" spans="1:10" ht="15" x14ac:dyDescent="0.2">
      <c r="A3" s="283" t="s">
        <v>753</v>
      </c>
      <c r="B3" s="283"/>
      <c r="C3" s="283"/>
      <c r="D3" s="283"/>
      <c r="E3" s="283"/>
      <c r="F3" s="4"/>
      <c r="G3" s="4"/>
      <c r="H3" s="4"/>
      <c r="I3" s="4"/>
    </row>
    <row r="4" spans="1:10" x14ac:dyDescent="0.2">
      <c r="A4" s="18" t="s">
        <v>525</v>
      </c>
      <c r="B4" s="18"/>
      <c r="C4" s="607"/>
      <c r="D4" s="284"/>
      <c r="E4" s="284"/>
      <c r="F4" s="4"/>
      <c r="G4" s="4"/>
      <c r="H4" s="4"/>
      <c r="I4" s="4"/>
    </row>
    <row r="5" spans="1:10" x14ac:dyDescent="0.2">
      <c r="A5" s="284"/>
      <c r="B5" s="284"/>
      <c r="C5" s="284"/>
      <c r="D5" s="284"/>
      <c r="E5" s="284"/>
      <c r="F5" s="4"/>
      <c r="G5" s="4"/>
      <c r="H5" s="4"/>
      <c r="I5" s="4"/>
    </row>
    <row r="6" spans="1:10" x14ac:dyDescent="0.2">
      <c r="A6" s="1092" t="s">
        <v>309</v>
      </c>
      <c r="B6" s="1092" t="s">
        <v>346</v>
      </c>
      <c r="C6" s="1092" t="s">
        <v>347</v>
      </c>
      <c r="D6" s="1092" t="s">
        <v>394</v>
      </c>
      <c r="E6" s="1092" t="s">
        <v>754</v>
      </c>
      <c r="F6" s="1092"/>
      <c r="G6" s="1092"/>
      <c r="H6" s="1092"/>
      <c r="I6" s="1092"/>
      <c r="J6" s="1092"/>
    </row>
    <row r="7" spans="1:10" x14ac:dyDescent="0.2">
      <c r="A7" s="1092"/>
      <c r="B7" s="1092"/>
      <c r="C7" s="1092"/>
      <c r="D7" s="1092"/>
      <c r="E7" s="514">
        <v>2024</v>
      </c>
      <c r="F7" s="514">
        <v>2025</v>
      </c>
      <c r="G7" s="514">
        <v>2026</v>
      </c>
      <c r="H7" s="514">
        <v>2027</v>
      </c>
      <c r="I7" s="514">
        <v>2028</v>
      </c>
      <c r="J7" s="514">
        <v>2029</v>
      </c>
    </row>
    <row r="8" spans="1:10" ht="25.5" x14ac:dyDescent="0.2">
      <c r="A8" s="515">
        <v>248</v>
      </c>
      <c r="B8" s="515" t="s">
        <v>755</v>
      </c>
      <c r="C8" s="515" t="s">
        <v>756</v>
      </c>
      <c r="D8" s="872" t="s">
        <v>757</v>
      </c>
      <c r="E8" s="880"/>
      <c r="F8" s="517">
        <v>70000</v>
      </c>
      <c r="G8" s="628" t="s">
        <v>615</v>
      </c>
      <c r="H8" s="628" t="s">
        <v>615</v>
      </c>
      <c r="I8" s="628" t="s">
        <v>615</v>
      </c>
      <c r="J8" s="628" t="s">
        <v>615</v>
      </c>
    </row>
    <row r="9" spans="1:10" x14ac:dyDescent="0.2">
      <c r="A9" s="515">
        <v>259</v>
      </c>
      <c r="B9" s="515" t="s">
        <v>758</v>
      </c>
      <c r="C9" s="515" t="s">
        <v>759</v>
      </c>
      <c r="D9" s="872" t="s">
        <v>760</v>
      </c>
      <c r="E9" s="517">
        <v>353567</v>
      </c>
      <c r="F9" s="517">
        <v>338080</v>
      </c>
      <c r="G9" s="517">
        <v>338080</v>
      </c>
      <c r="H9" s="517">
        <v>338080</v>
      </c>
      <c r="I9" s="517">
        <v>338080</v>
      </c>
      <c r="J9" s="517">
        <v>338080</v>
      </c>
    </row>
    <row r="10" spans="1:10" ht="25.5" x14ac:dyDescent="0.2">
      <c r="A10" s="515">
        <v>260</v>
      </c>
      <c r="B10" s="515" t="s">
        <v>761</v>
      </c>
      <c r="C10" s="515" t="s">
        <v>762</v>
      </c>
      <c r="D10" s="872" t="s">
        <v>763</v>
      </c>
      <c r="E10" s="517">
        <v>353495</v>
      </c>
      <c r="F10" s="517">
        <v>51748</v>
      </c>
      <c r="G10" s="880"/>
      <c r="H10" s="880"/>
      <c r="I10" s="517">
        <v>51748</v>
      </c>
      <c r="J10" s="880"/>
    </row>
    <row r="11" spans="1:10" ht="25.5" x14ac:dyDescent="0.2">
      <c r="A11" s="515">
        <v>264</v>
      </c>
      <c r="B11" s="515" t="s">
        <v>764</v>
      </c>
      <c r="C11" s="515" t="s">
        <v>765</v>
      </c>
      <c r="D11" s="872" t="s">
        <v>766</v>
      </c>
      <c r="E11" s="880"/>
      <c r="F11" s="517">
        <v>317387</v>
      </c>
      <c r="G11" s="517">
        <v>487029</v>
      </c>
      <c r="H11" s="517">
        <v>487029</v>
      </c>
      <c r="I11" s="517">
        <v>487029</v>
      </c>
      <c r="J11" s="517">
        <v>487029</v>
      </c>
    </row>
    <row r="12" spans="1:10" x14ac:dyDescent="0.2">
      <c r="A12" s="515">
        <v>272</v>
      </c>
      <c r="B12" s="515" t="s">
        <v>767</v>
      </c>
      <c r="C12" s="515" t="s">
        <v>768</v>
      </c>
      <c r="D12" s="872" t="s">
        <v>769</v>
      </c>
      <c r="E12" s="517">
        <v>43835</v>
      </c>
      <c r="F12" s="517">
        <v>20461</v>
      </c>
      <c r="G12" s="517">
        <v>20461</v>
      </c>
      <c r="H12" s="517">
        <v>20461</v>
      </c>
      <c r="I12" s="517">
        <v>20461</v>
      </c>
      <c r="J12" s="517">
        <v>20461</v>
      </c>
    </row>
    <row r="13" spans="1:10" x14ac:dyDescent="0.2">
      <c r="A13" s="515">
        <v>273</v>
      </c>
      <c r="B13" s="515" t="s">
        <v>770</v>
      </c>
      <c r="C13" s="515" t="s">
        <v>771</v>
      </c>
      <c r="D13" s="872" t="s">
        <v>772</v>
      </c>
      <c r="E13" s="517">
        <v>5518000</v>
      </c>
      <c r="F13" s="517">
        <v>5220000</v>
      </c>
      <c r="G13" s="517">
        <v>5225000</v>
      </c>
      <c r="H13" s="517">
        <v>5225000</v>
      </c>
      <c r="I13" s="517">
        <v>5225000</v>
      </c>
      <c r="J13" s="517">
        <v>5225000</v>
      </c>
    </row>
    <row r="14" spans="1:10" ht="25.5" x14ac:dyDescent="0.2">
      <c r="A14" s="515">
        <v>275</v>
      </c>
      <c r="B14" s="515" t="s">
        <v>773</v>
      </c>
      <c r="C14" s="515" t="s">
        <v>774</v>
      </c>
      <c r="D14" s="872" t="s">
        <v>775</v>
      </c>
      <c r="E14" s="517">
        <v>-23296</v>
      </c>
      <c r="F14" s="517">
        <v>-23296</v>
      </c>
      <c r="G14" s="517">
        <v>-23296</v>
      </c>
      <c r="H14" s="517">
        <v>-23296</v>
      </c>
      <c r="I14" s="517">
        <v>-23296</v>
      </c>
      <c r="J14" s="517">
        <v>-23296</v>
      </c>
    </row>
    <row r="15" spans="1:10" x14ac:dyDescent="0.2">
      <c r="A15" s="515">
        <v>280</v>
      </c>
      <c r="B15" s="515" t="s">
        <v>776</v>
      </c>
      <c r="C15" s="515" t="s">
        <v>777</v>
      </c>
      <c r="D15" s="872" t="s">
        <v>778</v>
      </c>
      <c r="E15" s="517">
        <v>1150000</v>
      </c>
      <c r="F15" s="517">
        <v>1150000</v>
      </c>
      <c r="G15" s="517">
        <v>1150000</v>
      </c>
      <c r="H15" s="517">
        <v>1150000</v>
      </c>
      <c r="I15" s="517">
        <v>1150000</v>
      </c>
      <c r="J15" s="517">
        <v>1150000</v>
      </c>
    </row>
    <row r="16" spans="1:10" ht="25.5" x14ac:dyDescent="0.2">
      <c r="A16" s="515">
        <v>282</v>
      </c>
      <c r="B16" s="515" t="s">
        <v>779</v>
      </c>
      <c r="C16" s="515" t="s">
        <v>780</v>
      </c>
      <c r="D16" s="872" t="s">
        <v>781</v>
      </c>
      <c r="E16" s="880"/>
      <c r="F16" s="517">
        <v>6569000</v>
      </c>
      <c r="G16" s="517">
        <v>9431000</v>
      </c>
      <c r="H16" s="517">
        <v>12753000</v>
      </c>
      <c r="I16" s="517">
        <v>16068000</v>
      </c>
      <c r="J16" s="517">
        <v>19666000</v>
      </c>
    </row>
    <row r="17" spans="1:10" ht="25.5" x14ac:dyDescent="0.2">
      <c r="A17" s="515">
        <v>287</v>
      </c>
      <c r="B17" s="515" t="s">
        <v>782</v>
      </c>
      <c r="C17" s="515"/>
      <c r="D17" s="872" t="s">
        <v>783</v>
      </c>
      <c r="E17" s="517">
        <v>1286255</v>
      </c>
      <c r="F17" s="517">
        <v>1129823</v>
      </c>
      <c r="G17" s="517">
        <v>1129823</v>
      </c>
      <c r="H17" s="517">
        <v>1129823</v>
      </c>
      <c r="I17" s="517">
        <v>1129823</v>
      </c>
      <c r="J17" s="517">
        <v>1129823</v>
      </c>
    </row>
    <row r="18" spans="1:10" ht="25.5" x14ac:dyDescent="0.2">
      <c r="A18" s="515">
        <v>287</v>
      </c>
      <c r="B18" s="515" t="s">
        <v>782</v>
      </c>
      <c r="C18" s="515"/>
      <c r="D18" s="872" t="s">
        <v>783</v>
      </c>
      <c r="E18" s="517">
        <v>831512</v>
      </c>
      <c r="F18" s="517">
        <v>534997</v>
      </c>
      <c r="G18" s="517">
        <v>534997</v>
      </c>
      <c r="H18" s="517">
        <v>534997</v>
      </c>
      <c r="I18" s="517">
        <v>534997</v>
      </c>
      <c r="J18" s="517">
        <v>534997</v>
      </c>
    </row>
    <row r="19" spans="1:10" ht="25.5" x14ac:dyDescent="0.2">
      <c r="A19" s="515">
        <v>287</v>
      </c>
      <c r="B19" s="515" t="s">
        <v>782</v>
      </c>
      <c r="C19" s="515"/>
      <c r="D19" s="872" t="s">
        <v>783</v>
      </c>
      <c r="E19" s="517">
        <v>158154</v>
      </c>
      <c r="F19" s="517">
        <v>153319</v>
      </c>
      <c r="G19" s="517">
        <v>153319</v>
      </c>
      <c r="H19" s="517">
        <v>153319</v>
      </c>
      <c r="I19" s="517">
        <v>153319</v>
      </c>
      <c r="J19" s="517">
        <v>153319</v>
      </c>
    </row>
    <row r="20" spans="1:10" ht="25.5" x14ac:dyDescent="0.2">
      <c r="A20" s="515">
        <v>291</v>
      </c>
      <c r="B20" s="515" t="s">
        <v>784</v>
      </c>
      <c r="C20" s="515" t="s">
        <v>785</v>
      </c>
      <c r="D20" s="872" t="s">
        <v>786</v>
      </c>
      <c r="E20" s="880"/>
      <c r="F20" s="517">
        <v>4187000</v>
      </c>
      <c r="G20" s="517">
        <v>7345000</v>
      </c>
      <c r="H20" s="517">
        <v>7877000</v>
      </c>
      <c r="I20" s="517">
        <v>7877000</v>
      </c>
      <c r="J20" s="517">
        <v>7877000</v>
      </c>
    </row>
    <row r="21" spans="1:10" ht="25.5" x14ac:dyDescent="0.2">
      <c r="A21" s="515">
        <v>302</v>
      </c>
      <c r="B21" s="515" t="s">
        <v>787</v>
      </c>
      <c r="C21" s="515" t="s">
        <v>788</v>
      </c>
      <c r="D21" s="872" t="s">
        <v>789</v>
      </c>
      <c r="E21" s="880"/>
      <c r="F21" s="517">
        <v>2642900</v>
      </c>
      <c r="G21" s="517">
        <v>3833100</v>
      </c>
      <c r="H21" s="517">
        <v>3833100</v>
      </c>
      <c r="I21" s="517">
        <v>3833100</v>
      </c>
      <c r="J21" s="517">
        <v>3833100</v>
      </c>
    </row>
    <row r="22" spans="1:10" ht="51" x14ac:dyDescent="0.2">
      <c r="A22" s="515">
        <v>312</v>
      </c>
      <c r="B22" s="515" t="s">
        <v>790</v>
      </c>
      <c r="C22" s="515" t="s">
        <v>791</v>
      </c>
      <c r="D22" s="872" t="s">
        <v>792</v>
      </c>
      <c r="E22" s="517">
        <v>60000</v>
      </c>
      <c r="F22" s="628" t="s">
        <v>615</v>
      </c>
      <c r="G22" s="628" t="s">
        <v>615</v>
      </c>
      <c r="H22" s="628" t="s">
        <v>615</v>
      </c>
      <c r="I22" s="628" t="s">
        <v>615</v>
      </c>
      <c r="J22" s="628" t="s">
        <v>615</v>
      </c>
    </row>
    <row r="23" spans="1:10" ht="25.5" x14ac:dyDescent="0.2">
      <c r="A23" s="515">
        <v>313</v>
      </c>
      <c r="B23" s="515" t="s">
        <v>793</v>
      </c>
      <c r="C23" s="515" t="s">
        <v>794</v>
      </c>
      <c r="D23" s="872" t="s">
        <v>795</v>
      </c>
      <c r="E23" s="880"/>
      <c r="F23" s="517">
        <v>35097396</v>
      </c>
      <c r="G23" s="517">
        <v>49185000</v>
      </c>
      <c r="H23" s="517">
        <v>27675000</v>
      </c>
      <c r="I23" s="517">
        <v>30375000</v>
      </c>
      <c r="J23" s="517">
        <v>32175000</v>
      </c>
    </row>
    <row r="24" spans="1:10" ht="38.25" x14ac:dyDescent="0.2">
      <c r="A24" s="515">
        <v>315</v>
      </c>
      <c r="B24" s="515" t="s">
        <v>796</v>
      </c>
      <c r="C24" s="515" t="s">
        <v>797</v>
      </c>
      <c r="D24" s="872" t="s">
        <v>798</v>
      </c>
      <c r="E24" s="517">
        <v>20966</v>
      </c>
      <c r="F24" s="628" t="s">
        <v>615</v>
      </c>
      <c r="G24" s="628" t="s">
        <v>615</v>
      </c>
      <c r="H24" s="628" t="s">
        <v>615</v>
      </c>
      <c r="I24" s="628" t="s">
        <v>615</v>
      </c>
      <c r="J24" s="628" t="s">
        <v>615</v>
      </c>
    </row>
    <row r="25" spans="1:10" ht="38.25" x14ac:dyDescent="0.2">
      <c r="A25" s="515">
        <v>322</v>
      </c>
      <c r="B25" s="515" t="s">
        <v>799</v>
      </c>
      <c r="C25" s="515" t="s">
        <v>800</v>
      </c>
      <c r="D25" s="872" t="s">
        <v>801</v>
      </c>
      <c r="E25" s="517">
        <v>357182000</v>
      </c>
      <c r="F25" s="517">
        <v>2016914000</v>
      </c>
      <c r="G25" s="517">
        <v>1892800000</v>
      </c>
      <c r="H25" s="517">
        <v>1892800000</v>
      </c>
      <c r="I25" s="517">
        <v>1892800000</v>
      </c>
      <c r="J25" s="517">
        <v>1892800000</v>
      </c>
    </row>
    <row r="26" spans="1:10" ht="25.5" x14ac:dyDescent="0.2">
      <c r="A26" s="515">
        <v>323</v>
      </c>
      <c r="B26" s="515" t="s">
        <v>802</v>
      </c>
      <c r="C26" s="515" t="s">
        <v>803</v>
      </c>
      <c r="D26" s="872" t="s">
        <v>804</v>
      </c>
      <c r="E26" s="880"/>
      <c r="F26" s="517">
        <v>1896876</v>
      </c>
      <c r="G26" s="517">
        <v>3022264</v>
      </c>
      <c r="H26" s="517">
        <v>3022264</v>
      </c>
      <c r="I26" s="517">
        <v>3022264</v>
      </c>
      <c r="J26" s="517">
        <v>3022264</v>
      </c>
    </row>
    <row r="27" spans="1:10" ht="25.5" x14ac:dyDescent="0.2">
      <c r="A27" s="515">
        <v>326</v>
      </c>
      <c r="B27" s="515" t="s">
        <v>805</v>
      </c>
      <c r="C27" s="515" t="s">
        <v>806</v>
      </c>
      <c r="D27" s="872" t="s">
        <v>807</v>
      </c>
      <c r="E27" s="517">
        <v>77374</v>
      </c>
      <c r="F27" s="517">
        <v>74921</v>
      </c>
      <c r="G27" s="517">
        <v>74921</v>
      </c>
      <c r="H27" s="517">
        <v>74921</v>
      </c>
      <c r="I27" s="517">
        <v>74921</v>
      </c>
      <c r="J27" s="517">
        <v>74921</v>
      </c>
    </row>
    <row r="28" spans="1:10" ht="38.25" x14ac:dyDescent="0.2">
      <c r="A28" s="515">
        <v>331</v>
      </c>
      <c r="B28" s="515" t="s">
        <v>799</v>
      </c>
      <c r="C28" s="515" t="s">
        <v>808</v>
      </c>
      <c r="D28" s="872" t="s">
        <v>809</v>
      </c>
      <c r="E28" s="880"/>
      <c r="F28" s="517">
        <v>183200</v>
      </c>
      <c r="G28" s="880"/>
      <c r="H28" s="880"/>
      <c r="I28" s="880"/>
      <c r="J28" s="880"/>
    </row>
    <row r="29" spans="1:10" ht="51" x14ac:dyDescent="0.2">
      <c r="A29" s="515">
        <v>335</v>
      </c>
      <c r="B29" s="515" t="s">
        <v>810</v>
      </c>
      <c r="C29" s="515" t="s">
        <v>811</v>
      </c>
      <c r="D29" s="872" t="s">
        <v>812</v>
      </c>
      <c r="E29" s="880"/>
      <c r="F29" s="517">
        <v>172589</v>
      </c>
      <c r="G29" s="517">
        <v>168589</v>
      </c>
      <c r="H29" s="517">
        <v>168589</v>
      </c>
      <c r="I29" s="517">
        <v>168589</v>
      </c>
      <c r="J29" s="517">
        <v>168589</v>
      </c>
    </row>
    <row r="30" spans="1:10" ht="12.75" customHeight="1" x14ac:dyDescent="0.2">
      <c r="A30" s="4" t="s">
        <v>822</v>
      </c>
      <c r="B30" s="4"/>
      <c r="C30" s="4"/>
      <c r="D30" s="4"/>
      <c r="E30" s="4"/>
      <c r="F30" s="4"/>
      <c r="G30" s="4"/>
      <c r="H30" s="4"/>
      <c r="I30" s="4"/>
      <c r="J30" s="4"/>
    </row>
    <row r="31" spans="1:10" x14ac:dyDescent="0.2">
      <c r="A31" s="1000" t="s">
        <v>813</v>
      </c>
      <c r="B31" s="1000"/>
      <c r="C31" s="1000"/>
      <c r="D31" s="1000"/>
      <c r="E31" s="1000"/>
      <c r="F31" s="1000"/>
      <c r="G31" s="1000"/>
      <c r="H31" s="1000"/>
      <c r="I31" s="1000"/>
      <c r="J31" s="1000"/>
    </row>
    <row r="32" spans="1:10" x14ac:dyDescent="0.2">
      <c r="A32" s="4" t="s">
        <v>54</v>
      </c>
    </row>
  </sheetData>
  <mergeCells count="6">
    <mergeCell ref="A31:J31"/>
    <mergeCell ref="A6:A7"/>
    <mergeCell ref="B6:B7"/>
    <mergeCell ref="C6:C7"/>
    <mergeCell ref="D6:D7"/>
    <mergeCell ref="E6:J6"/>
  </mergeCells>
  <pageMargins left="1" right="1" top="1" bottom="1" header="0.5" footer="0.5"/>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F62E5-293D-48CA-A03E-3DF3BBFF9E0C}">
  <dimension ref="A1:J14"/>
  <sheetViews>
    <sheetView showGridLines="0" zoomScaleNormal="100" workbookViewId="0">
      <selection activeCell="D8" sqref="D8"/>
    </sheetView>
  </sheetViews>
  <sheetFormatPr baseColWidth="10" defaultColWidth="11.42578125" defaultRowHeight="12.75" x14ac:dyDescent="0.2"/>
  <cols>
    <col min="1" max="1" width="8.5703125" style="199" customWidth="1"/>
    <col min="2" max="3" width="14.28515625" style="199" customWidth="1"/>
    <col min="4" max="4" width="66.42578125" style="199" customWidth="1"/>
    <col min="5" max="10" width="14.28515625" style="199" customWidth="1"/>
    <col min="11" max="16384" width="11.42578125" style="199"/>
  </cols>
  <sheetData>
    <row r="1" spans="1:10" x14ac:dyDescent="0.2">
      <c r="A1" s="17" t="s">
        <v>310</v>
      </c>
      <c r="B1" s="17"/>
      <c r="C1" s="4"/>
      <c r="D1" s="4"/>
      <c r="E1" s="4"/>
      <c r="F1" s="4"/>
      <c r="G1" s="4"/>
      <c r="H1" s="4"/>
      <c r="I1" s="4"/>
      <c r="J1" s="4"/>
    </row>
    <row r="2" spans="1:10" x14ac:dyDescent="0.2">
      <c r="A2" s="339" t="s">
        <v>524</v>
      </c>
      <c r="B2" s="339"/>
      <c r="C2" s="344"/>
      <c r="D2" s="344"/>
      <c r="E2" s="285"/>
      <c r="F2" s="285"/>
      <c r="G2" s="285"/>
      <c r="H2" s="285"/>
      <c r="I2" s="4"/>
      <c r="J2" s="4"/>
    </row>
    <row r="3" spans="1:10" x14ac:dyDescent="0.2">
      <c r="A3" s="339" t="s">
        <v>311</v>
      </c>
      <c r="B3" s="339"/>
      <c r="C3" s="344"/>
      <c r="D3" s="344"/>
      <c r="E3" s="285"/>
      <c r="F3" s="285"/>
      <c r="G3" s="285"/>
      <c r="H3" s="285"/>
      <c r="I3" s="4"/>
      <c r="J3" s="4"/>
    </row>
    <row r="4" spans="1:10" x14ac:dyDescent="0.2">
      <c r="A4" s="344" t="s">
        <v>525</v>
      </c>
      <c r="B4" s="344"/>
      <c r="C4" s="344"/>
      <c r="D4" s="344"/>
      <c r="E4" s="285"/>
      <c r="F4" s="285"/>
      <c r="G4" s="285"/>
      <c r="H4" s="285"/>
      <c r="I4" s="4"/>
      <c r="J4" s="4"/>
    </row>
    <row r="5" spans="1:10" x14ac:dyDescent="0.2">
      <c r="A5" s="344"/>
      <c r="B5" s="344"/>
      <c r="C5" s="344"/>
      <c r="D5" s="344"/>
      <c r="E5" s="285"/>
      <c r="F5" s="285"/>
      <c r="G5" s="285"/>
      <c r="H5" s="285"/>
      <c r="I5" s="4"/>
      <c r="J5" s="4"/>
    </row>
    <row r="6" spans="1:10" x14ac:dyDescent="0.2">
      <c r="A6" s="1092" t="s">
        <v>309</v>
      </c>
      <c r="B6" s="1092" t="s">
        <v>346</v>
      </c>
      <c r="C6" s="1092" t="s">
        <v>347</v>
      </c>
      <c r="D6" s="1092" t="s">
        <v>394</v>
      </c>
      <c r="E6" s="1092" t="s">
        <v>814</v>
      </c>
      <c r="F6" s="1092"/>
      <c r="G6" s="1092"/>
      <c r="H6" s="1092"/>
      <c r="I6" s="1092"/>
      <c r="J6" s="1092"/>
    </row>
    <row r="7" spans="1:10" x14ac:dyDescent="0.2">
      <c r="A7" s="1092"/>
      <c r="B7" s="1092"/>
      <c r="C7" s="1092"/>
      <c r="D7" s="1092"/>
      <c r="E7" s="514">
        <v>2024</v>
      </c>
      <c r="F7" s="514">
        <v>2025</v>
      </c>
      <c r="G7" s="514">
        <v>2026</v>
      </c>
      <c r="H7" s="514">
        <v>2027</v>
      </c>
      <c r="I7" s="514">
        <v>2028</v>
      </c>
      <c r="J7" s="514">
        <v>2029</v>
      </c>
    </row>
    <row r="8" spans="1:10" ht="25.5" x14ac:dyDescent="0.2">
      <c r="A8" s="515">
        <v>238</v>
      </c>
      <c r="B8" s="515" t="s">
        <v>815</v>
      </c>
      <c r="C8" s="515" t="s">
        <v>816</v>
      </c>
      <c r="D8" s="881" t="s">
        <v>817</v>
      </c>
      <c r="E8" s="871"/>
      <c r="F8" s="882">
        <v>24200000</v>
      </c>
      <c r="G8" s="882">
        <v>24200000</v>
      </c>
      <c r="H8" s="882">
        <v>24200000</v>
      </c>
      <c r="I8" s="882">
        <v>24200000</v>
      </c>
      <c r="J8" s="882">
        <v>24200000</v>
      </c>
    </row>
    <row r="9" spans="1:10" x14ac:dyDescent="0.2">
      <c r="A9" s="515">
        <v>273</v>
      </c>
      <c r="B9" s="515" t="s">
        <v>818</v>
      </c>
      <c r="C9" s="515" t="s">
        <v>771</v>
      </c>
      <c r="D9" s="881" t="s">
        <v>772</v>
      </c>
      <c r="E9" s="882">
        <v>-1586000</v>
      </c>
      <c r="F9" s="882">
        <v>-6753000</v>
      </c>
      <c r="G9" s="882">
        <v>-9991000</v>
      </c>
      <c r="H9" s="882">
        <v>-13723000</v>
      </c>
      <c r="I9" s="882">
        <v>-17793000</v>
      </c>
      <c r="J9" s="882">
        <v>-17793000</v>
      </c>
    </row>
    <row r="10" spans="1:10" ht="25.5" x14ac:dyDescent="0.2">
      <c r="A10" s="515">
        <v>282</v>
      </c>
      <c r="B10" s="515" t="s">
        <v>779</v>
      </c>
      <c r="C10" s="515" t="s">
        <v>780</v>
      </c>
      <c r="D10" s="881" t="s">
        <v>781</v>
      </c>
      <c r="E10" s="871"/>
      <c r="F10" s="882">
        <v>576000</v>
      </c>
      <c r="G10" s="882">
        <v>716000</v>
      </c>
      <c r="H10" s="882">
        <v>874000</v>
      </c>
      <c r="I10" s="882">
        <v>1033000</v>
      </c>
      <c r="J10" s="882">
        <v>1207000</v>
      </c>
    </row>
    <row r="11" spans="1:10" ht="25.5" x14ac:dyDescent="0.2">
      <c r="A11" s="515">
        <v>292</v>
      </c>
      <c r="B11" s="515" t="s">
        <v>819</v>
      </c>
      <c r="C11" s="515" t="s">
        <v>820</v>
      </c>
      <c r="D11" s="881" t="s">
        <v>821</v>
      </c>
      <c r="E11" s="871"/>
      <c r="F11" s="880"/>
      <c r="G11" s="882">
        <v>-2822000</v>
      </c>
      <c r="H11" s="882">
        <v>-1848000</v>
      </c>
      <c r="I11" s="882">
        <v>-727000</v>
      </c>
      <c r="J11" s="882">
        <v>-727000</v>
      </c>
    </row>
    <row r="12" spans="1:10" x14ac:dyDescent="0.2">
      <c r="A12" s="1093" t="s">
        <v>823</v>
      </c>
      <c r="B12" s="1093"/>
      <c r="C12" s="1093"/>
      <c r="D12" s="1093"/>
      <c r="E12" s="1093"/>
      <c r="F12" s="1093"/>
      <c r="G12" s="1093"/>
      <c r="H12" s="1093"/>
      <c r="I12" s="1093"/>
      <c r="J12" s="1093"/>
    </row>
    <row r="13" spans="1:10" x14ac:dyDescent="0.2">
      <c r="A13" s="997" t="s">
        <v>54</v>
      </c>
      <c r="B13" s="997"/>
      <c r="C13" s="997"/>
      <c r="D13" s="997"/>
      <c r="E13" s="997"/>
      <c r="F13" s="997"/>
      <c r="G13" s="997"/>
      <c r="H13" s="997"/>
      <c r="I13" s="997"/>
      <c r="J13" s="997"/>
    </row>
    <row r="14" spans="1:10" x14ac:dyDescent="0.2">
      <c r="B14" s="199" t="s">
        <v>824</v>
      </c>
      <c r="C14" s="199" t="s">
        <v>824</v>
      </c>
    </row>
  </sheetData>
  <mergeCells count="7">
    <mergeCell ref="A12:J12"/>
    <mergeCell ref="A13:J13"/>
    <mergeCell ref="A6:A7"/>
    <mergeCell ref="B6:B7"/>
    <mergeCell ref="C6:C7"/>
    <mergeCell ref="D6:D7"/>
    <mergeCell ref="E6:J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644E5-1A27-4CD8-A2FE-EC1A947FCCE3}">
  <dimension ref="A1:F84"/>
  <sheetViews>
    <sheetView showGridLines="0" zoomScaleNormal="100" workbookViewId="0">
      <selection activeCell="B55" sqref="B55"/>
    </sheetView>
  </sheetViews>
  <sheetFormatPr baseColWidth="10" defaultColWidth="11.42578125" defaultRowHeight="12.75" x14ac:dyDescent="0.2"/>
  <cols>
    <col min="1" max="1" width="8.5703125" style="199" customWidth="1"/>
    <col min="2" max="3" width="14.28515625" style="199" customWidth="1"/>
    <col min="4" max="4" width="152.140625" style="199" customWidth="1"/>
    <col min="5" max="16384" width="11.42578125" style="199"/>
  </cols>
  <sheetData>
    <row r="1" spans="1:6" x14ac:dyDescent="0.2">
      <c r="A1" s="17" t="s">
        <v>312</v>
      </c>
      <c r="B1" s="17"/>
      <c r="C1" s="4"/>
      <c r="D1" s="4"/>
    </row>
    <row r="2" spans="1:6" x14ac:dyDescent="0.2">
      <c r="A2" s="70" t="s">
        <v>524</v>
      </c>
      <c r="B2" s="70"/>
      <c r="C2" s="4"/>
      <c r="D2" s="4"/>
    </row>
    <row r="3" spans="1:6" x14ac:dyDescent="0.2">
      <c r="A3" s="70" t="s">
        <v>313</v>
      </c>
      <c r="B3" s="70"/>
      <c r="C3" s="4"/>
      <c r="D3" s="4"/>
    </row>
    <row r="4" spans="1:6" x14ac:dyDescent="0.2">
      <c r="A4" s="4"/>
      <c r="B4" s="4"/>
      <c r="C4" s="4"/>
      <c r="D4" s="4"/>
    </row>
    <row r="5" spans="1:6" x14ac:dyDescent="0.2">
      <c r="A5" s="1092" t="s">
        <v>309</v>
      </c>
      <c r="B5" s="1092" t="s">
        <v>346</v>
      </c>
      <c r="C5" s="1092" t="s">
        <v>347</v>
      </c>
      <c r="D5" s="1092" t="s">
        <v>394</v>
      </c>
      <c r="E5" s="883"/>
      <c r="F5" s="883"/>
    </row>
    <row r="6" spans="1:6" x14ac:dyDescent="0.2">
      <c r="A6" s="1092"/>
      <c r="B6" s="1092"/>
      <c r="C6" s="1092"/>
      <c r="D6" s="1092"/>
      <c r="F6" s="883"/>
    </row>
    <row r="7" spans="1:6" x14ac:dyDescent="0.2">
      <c r="A7" s="515">
        <v>234</v>
      </c>
      <c r="B7" s="516" t="s">
        <v>825</v>
      </c>
      <c r="C7" s="515" t="s">
        <v>826</v>
      </c>
      <c r="D7" s="881" t="s">
        <v>827</v>
      </c>
      <c r="E7" s="883"/>
      <c r="F7" s="883"/>
    </row>
    <row r="8" spans="1:6" ht="25.5" x14ac:dyDescent="0.2">
      <c r="A8" s="515">
        <v>235</v>
      </c>
      <c r="B8" s="516" t="s">
        <v>828</v>
      </c>
      <c r="C8" s="515" t="s">
        <v>829</v>
      </c>
      <c r="D8" s="881" t="s">
        <v>830</v>
      </c>
      <c r="E8" s="883"/>
      <c r="F8" s="883"/>
    </row>
    <row r="9" spans="1:6" ht="25.5" x14ac:dyDescent="0.2">
      <c r="A9" s="515">
        <v>236</v>
      </c>
      <c r="B9" s="516" t="s">
        <v>831</v>
      </c>
      <c r="C9" s="515" t="s">
        <v>832</v>
      </c>
      <c r="D9" s="881" t="s">
        <v>833</v>
      </c>
      <c r="E9" s="883"/>
      <c r="F9" s="883"/>
    </row>
    <row r="10" spans="1:6" ht="25.5" x14ac:dyDescent="0.2">
      <c r="A10" s="515">
        <v>242</v>
      </c>
      <c r="B10" s="516" t="s">
        <v>834</v>
      </c>
      <c r="C10" s="515" t="s">
        <v>835</v>
      </c>
      <c r="D10" s="881" t="s">
        <v>836</v>
      </c>
      <c r="E10" s="883"/>
      <c r="F10" s="883"/>
    </row>
    <row r="11" spans="1:6" ht="51" x14ac:dyDescent="0.2">
      <c r="A11" s="515">
        <v>244</v>
      </c>
      <c r="B11" s="516" t="s">
        <v>837</v>
      </c>
      <c r="C11" s="515" t="s">
        <v>838</v>
      </c>
      <c r="D11" s="881" t="s">
        <v>839</v>
      </c>
      <c r="E11" s="883"/>
      <c r="F11" s="883"/>
    </row>
    <row r="12" spans="1:6" x14ac:dyDescent="0.2">
      <c r="A12" s="515">
        <v>229</v>
      </c>
      <c r="B12" s="516" t="s">
        <v>840</v>
      </c>
      <c r="C12" s="515" t="s">
        <v>841</v>
      </c>
      <c r="D12" s="881" t="s">
        <v>842</v>
      </c>
      <c r="E12" s="883"/>
      <c r="F12" s="883"/>
    </row>
    <row r="13" spans="1:6" x14ac:dyDescent="0.2">
      <c r="A13" s="515">
        <v>247</v>
      </c>
      <c r="B13" s="516" t="s">
        <v>843</v>
      </c>
      <c r="C13" s="515" t="s">
        <v>844</v>
      </c>
      <c r="D13" s="881" t="s">
        <v>845</v>
      </c>
      <c r="E13" s="883"/>
      <c r="F13" s="883"/>
    </row>
    <row r="14" spans="1:6" ht="25.5" x14ac:dyDescent="0.2">
      <c r="A14" s="884">
        <v>249</v>
      </c>
      <c r="B14" s="885" t="s">
        <v>846</v>
      </c>
      <c r="C14" s="884" t="s">
        <v>847</v>
      </c>
      <c r="D14" s="881" t="s">
        <v>848</v>
      </c>
      <c r="E14" s="886"/>
      <c r="F14" s="883"/>
    </row>
    <row r="15" spans="1:6" ht="51" x14ac:dyDescent="0.2">
      <c r="A15" s="515">
        <v>246</v>
      </c>
      <c r="B15" s="516" t="s">
        <v>849</v>
      </c>
      <c r="C15" s="515" t="s">
        <v>850</v>
      </c>
      <c r="D15" s="881" t="s">
        <v>851</v>
      </c>
      <c r="E15" s="883"/>
      <c r="F15" s="883"/>
    </row>
    <row r="16" spans="1:6" ht="25.5" x14ac:dyDescent="0.2">
      <c r="A16" s="515">
        <v>250</v>
      </c>
      <c r="B16" s="516" t="s">
        <v>852</v>
      </c>
      <c r="C16" s="515" t="s">
        <v>853</v>
      </c>
      <c r="D16" s="881" t="s">
        <v>854</v>
      </c>
      <c r="E16" s="883"/>
      <c r="F16" s="883"/>
    </row>
    <row r="17" spans="1:6" ht="25.5" x14ac:dyDescent="0.2">
      <c r="A17" s="515">
        <v>252</v>
      </c>
      <c r="B17" s="516" t="s">
        <v>855</v>
      </c>
      <c r="C17" s="515" t="s">
        <v>856</v>
      </c>
      <c r="D17" s="881" t="s">
        <v>857</v>
      </c>
      <c r="E17" s="883"/>
      <c r="F17" s="883"/>
    </row>
    <row r="18" spans="1:6" ht="51" x14ac:dyDescent="0.2">
      <c r="A18" s="515">
        <v>253</v>
      </c>
      <c r="B18" s="516" t="s">
        <v>858</v>
      </c>
      <c r="C18" s="515" t="s">
        <v>859</v>
      </c>
      <c r="D18" s="881" t="s">
        <v>860</v>
      </c>
      <c r="E18" s="883"/>
      <c r="F18" s="883"/>
    </row>
    <row r="19" spans="1:6" x14ac:dyDescent="0.2">
      <c r="A19" s="515">
        <v>254</v>
      </c>
      <c r="B19" s="516" t="s">
        <v>861</v>
      </c>
      <c r="C19" s="515" t="s">
        <v>862</v>
      </c>
      <c r="D19" s="881" t="s">
        <v>863</v>
      </c>
      <c r="E19" s="883"/>
      <c r="F19" s="883"/>
    </row>
    <row r="20" spans="1:6" x14ac:dyDescent="0.2">
      <c r="A20" s="515">
        <v>239</v>
      </c>
      <c r="B20" s="516" t="s">
        <v>864</v>
      </c>
      <c r="C20" s="515" t="s">
        <v>865</v>
      </c>
      <c r="D20" s="881" t="s">
        <v>866</v>
      </c>
      <c r="E20" s="883"/>
      <c r="F20" s="883"/>
    </row>
    <row r="21" spans="1:6" x14ac:dyDescent="0.2">
      <c r="A21" s="515">
        <v>243</v>
      </c>
      <c r="B21" s="516" t="s">
        <v>867</v>
      </c>
      <c r="C21" s="515" t="s">
        <v>868</v>
      </c>
      <c r="D21" s="881" t="s">
        <v>869</v>
      </c>
      <c r="E21" s="883"/>
      <c r="F21" s="883"/>
    </row>
    <row r="22" spans="1:6" x14ac:dyDescent="0.2">
      <c r="A22" s="515">
        <v>255</v>
      </c>
      <c r="B22" s="516" t="s">
        <v>870</v>
      </c>
      <c r="C22" s="515" t="s">
        <v>871</v>
      </c>
      <c r="D22" s="881" t="s">
        <v>872</v>
      </c>
      <c r="E22" s="883"/>
      <c r="F22" s="883"/>
    </row>
    <row r="23" spans="1:6" ht="25.5" x14ac:dyDescent="0.2">
      <c r="A23" s="515">
        <v>256</v>
      </c>
      <c r="B23" s="516" t="s">
        <v>873</v>
      </c>
      <c r="C23" s="515" t="s">
        <v>874</v>
      </c>
      <c r="D23" s="881" t="s">
        <v>875</v>
      </c>
      <c r="E23" s="883"/>
      <c r="F23" s="883"/>
    </row>
    <row r="24" spans="1:6" ht="25.5" x14ac:dyDescent="0.2">
      <c r="A24" s="515">
        <v>257</v>
      </c>
      <c r="B24" s="516" t="s">
        <v>876</v>
      </c>
      <c r="C24" s="515"/>
      <c r="D24" s="881" t="s">
        <v>877</v>
      </c>
      <c r="E24" s="883"/>
      <c r="F24" s="883"/>
    </row>
    <row r="25" spans="1:6" ht="25.5" x14ac:dyDescent="0.2">
      <c r="A25" s="515">
        <v>258</v>
      </c>
      <c r="B25" s="516" t="s">
        <v>878</v>
      </c>
      <c r="C25" s="515" t="s">
        <v>879</v>
      </c>
      <c r="D25" s="881" t="s">
        <v>880</v>
      </c>
      <c r="E25" s="883"/>
      <c r="F25" s="883"/>
    </row>
    <row r="26" spans="1:6" x14ac:dyDescent="0.2">
      <c r="A26" s="515">
        <v>262</v>
      </c>
      <c r="B26" s="516" t="s">
        <v>881</v>
      </c>
      <c r="C26" s="515" t="s">
        <v>882</v>
      </c>
      <c r="D26" s="881" t="s">
        <v>883</v>
      </c>
      <c r="E26" s="883"/>
      <c r="F26" s="883"/>
    </row>
    <row r="27" spans="1:6" ht="25.5" x14ac:dyDescent="0.2">
      <c r="A27" s="515">
        <v>263</v>
      </c>
      <c r="B27" s="516" t="s">
        <v>884</v>
      </c>
      <c r="C27" s="515" t="s">
        <v>885</v>
      </c>
      <c r="D27" s="881" t="s">
        <v>886</v>
      </c>
      <c r="E27" s="883"/>
      <c r="F27" s="883"/>
    </row>
    <row r="28" spans="1:6" x14ac:dyDescent="0.2">
      <c r="A28" s="515">
        <v>264</v>
      </c>
      <c r="B28" s="516" t="s">
        <v>764</v>
      </c>
      <c r="C28" s="515" t="s">
        <v>765</v>
      </c>
      <c r="D28" s="881" t="s">
        <v>887</v>
      </c>
      <c r="E28" s="883"/>
      <c r="F28" s="883"/>
    </row>
    <row r="29" spans="1:6" x14ac:dyDescent="0.2">
      <c r="A29" s="515">
        <v>265</v>
      </c>
      <c r="B29" s="516" t="s">
        <v>888</v>
      </c>
      <c r="C29" s="515" t="s">
        <v>889</v>
      </c>
      <c r="D29" s="881" t="s">
        <v>890</v>
      </c>
      <c r="E29" s="883"/>
      <c r="F29" s="883"/>
    </row>
    <row r="30" spans="1:6" x14ac:dyDescent="0.2">
      <c r="A30" s="515">
        <v>266</v>
      </c>
      <c r="B30" s="516" t="s">
        <v>891</v>
      </c>
      <c r="C30" s="515" t="s">
        <v>892</v>
      </c>
      <c r="D30" s="881" t="s">
        <v>893</v>
      </c>
      <c r="E30" s="883"/>
      <c r="F30" s="883"/>
    </row>
    <row r="31" spans="1:6" ht="25.5" x14ac:dyDescent="0.2">
      <c r="A31" s="515">
        <v>267</v>
      </c>
      <c r="B31" s="516" t="s">
        <v>894</v>
      </c>
      <c r="C31" s="515" t="s">
        <v>895</v>
      </c>
      <c r="D31" s="881" t="s">
        <v>896</v>
      </c>
      <c r="E31" s="883"/>
      <c r="F31" s="883"/>
    </row>
    <row r="32" spans="1:6" x14ac:dyDescent="0.2">
      <c r="A32" s="515">
        <v>268</v>
      </c>
      <c r="B32" s="516" t="s">
        <v>897</v>
      </c>
      <c r="C32" s="515" t="s">
        <v>898</v>
      </c>
      <c r="D32" s="881" t="s">
        <v>899</v>
      </c>
      <c r="E32" s="883"/>
      <c r="F32" s="883"/>
    </row>
    <row r="33" spans="1:6" x14ac:dyDescent="0.2">
      <c r="A33" s="515">
        <v>269</v>
      </c>
      <c r="B33" s="516" t="s">
        <v>881</v>
      </c>
      <c r="C33" s="515" t="s">
        <v>900</v>
      </c>
      <c r="D33" s="881" t="s">
        <v>901</v>
      </c>
      <c r="E33" s="883"/>
      <c r="F33" s="883"/>
    </row>
    <row r="34" spans="1:6" ht="25.5" x14ac:dyDescent="0.2">
      <c r="A34" s="515">
        <v>270</v>
      </c>
      <c r="B34" s="516" t="s">
        <v>902</v>
      </c>
      <c r="C34" s="515" t="s">
        <v>903</v>
      </c>
      <c r="D34" s="881" t="s">
        <v>904</v>
      </c>
      <c r="E34" s="883"/>
      <c r="F34" s="883"/>
    </row>
    <row r="35" spans="1:6" x14ac:dyDescent="0.2">
      <c r="A35" s="515">
        <v>274</v>
      </c>
      <c r="B35" s="516" t="s">
        <v>855</v>
      </c>
      <c r="C35" s="515" t="s">
        <v>905</v>
      </c>
      <c r="D35" s="881" t="s">
        <v>906</v>
      </c>
      <c r="E35" s="883"/>
      <c r="F35" s="883"/>
    </row>
    <row r="36" spans="1:6" x14ac:dyDescent="0.2">
      <c r="A36" s="515">
        <v>276</v>
      </c>
      <c r="B36" s="516" t="s">
        <v>907</v>
      </c>
      <c r="C36" s="515" t="s">
        <v>908</v>
      </c>
      <c r="D36" s="881" t="s">
        <v>909</v>
      </c>
      <c r="E36" s="883"/>
      <c r="F36" s="883"/>
    </row>
    <row r="37" spans="1:6" x14ac:dyDescent="0.2">
      <c r="A37" s="515">
        <v>278</v>
      </c>
      <c r="B37" s="516" t="s">
        <v>910</v>
      </c>
      <c r="C37" s="515" t="s">
        <v>911</v>
      </c>
      <c r="D37" s="881" t="s">
        <v>912</v>
      </c>
      <c r="E37" s="883"/>
      <c r="F37" s="883"/>
    </row>
    <row r="38" spans="1:6" ht="25.5" x14ac:dyDescent="0.2">
      <c r="A38" s="515">
        <v>283</v>
      </c>
      <c r="B38" s="516" t="s">
        <v>913</v>
      </c>
      <c r="C38" s="515" t="s">
        <v>914</v>
      </c>
      <c r="D38" s="881" t="s">
        <v>915</v>
      </c>
      <c r="E38" s="883"/>
      <c r="F38" s="883"/>
    </row>
    <row r="39" spans="1:6" ht="38.25" x14ac:dyDescent="0.2">
      <c r="A39" s="515">
        <v>284</v>
      </c>
      <c r="B39" s="516" t="s">
        <v>916</v>
      </c>
      <c r="C39" s="515" t="s">
        <v>917</v>
      </c>
      <c r="D39" s="881" t="s">
        <v>918</v>
      </c>
      <c r="E39" s="883"/>
      <c r="F39" s="883"/>
    </row>
    <row r="40" spans="1:6" x14ac:dyDescent="0.2">
      <c r="A40" s="515">
        <v>286</v>
      </c>
      <c r="B40" s="516" t="s">
        <v>919</v>
      </c>
      <c r="C40" s="515" t="s">
        <v>920</v>
      </c>
      <c r="D40" s="881" t="s">
        <v>921</v>
      </c>
      <c r="E40" s="883"/>
      <c r="F40" s="883"/>
    </row>
    <row r="41" spans="1:6" x14ac:dyDescent="0.2">
      <c r="A41" s="515">
        <v>288</v>
      </c>
      <c r="B41" s="516" t="s">
        <v>922</v>
      </c>
      <c r="C41" s="515" t="s">
        <v>923</v>
      </c>
      <c r="D41" s="881" t="s">
        <v>924</v>
      </c>
      <c r="E41" s="883"/>
      <c r="F41" s="883"/>
    </row>
    <row r="42" spans="1:6" x14ac:dyDescent="0.2">
      <c r="A42" s="515">
        <v>279</v>
      </c>
      <c r="B42" s="516" t="s">
        <v>881</v>
      </c>
      <c r="C42" s="515" t="s">
        <v>925</v>
      </c>
      <c r="D42" s="881" t="s">
        <v>926</v>
      </c>
      <c r="E42" s="883"/>
      <c r="F42" s="883"/>
    </row>
    <row r="43" spans="1:6" x14ac:dyDescent="0.2">
      <c r="A43" s="515">
        <v>285</v>
      </c>
      <c r="B43" s="516" t="s">
        <v>927</v>
      </c>
      <c r="C43" s="515" t="s">
        <v>928</v>
      </c>
      <c r="D43" s="881" t="s">
        <v>929</v>
      </c>
      <c r="E43" s="883"/>
      <c r="F43" s="883"/>
    </row>
    <row r="44" spans="1:6" ht="63.75" x14ac:dyDescent="0.2">
      <c r="A44" s="515">
        <v>289</v>
      </c>
      <c r="B44" s="516" t="s">
        <v>930</v>
      </c>
      <c r="C44" s="515" t="s">
        <v>931</v>
      </c>
      <c r="D44" s="881" t="s">
        <v>932</v>
      </c>
      <c r="E44" s="883"/>
      <c r="F44" s="883"/>
    </row>
    <row r="45" spans="1:6" x14ac:dyDescent="0.2">
      <c r="A45" s="515">
        <v>290</v>
      </c>
      <c r="B45" s="516" t="s">
        <v>933</v>
      </c>
      <c r="C45" s="515" t="s">
        <v>934</v>
      </c>
      <c r="D45" s="881" t="s">
        <v>935</v>
      </c>
      <c r="E45" s="883"/>
      <c r="F45" s="883"/>
    </row>
    <row r="46" spans="1:6" x14ac:dyDescent="0.2">
      <c r="A46" s="515">
        <v>293</v>
      </c>
      <c r="B46" s="516" t="s">
        <v>936</v>
      </c>
      <c r="C46" s="515" t="s">
        <v>937</v>
      </c>
      <c r="D46" s="881" t="s">
        <v>938</v>
      </c>
      <c r="E46" s="883"/>
      <c r="F46" s="883"/>
    </row>
    <row r="47" spans="1:6" x14ac:dyDescent="0.2">
      <c r="A47" s="515">
        <v>294</v>
      </c>
      <c r="B47" s="516" t="s">
        <v>933</v>
      </c>
      <c r="C47" s="515" t="s">
        <v>939</v>
      </c>
      <c r="D47" s="881" t="s">
        <v>940</v>
      </c>
      <c r="E47" s="883"/>
      <c r="F47" s="883"/>
    </row>
    <row r="48" spans="1:6" x14ac:dyDescent="0.2">
      <c r="A48" s="515">
        <v>295</v>
      </c>
      <c r="B48" s="516" t="s">
        <v>941</v>
      </c>
      <c r="C48" s="515" t="s">
        <v>942</v>
      </c>
      <c r="D48" s="881" t="s">
        <v>943</v>
      </c>
      <c r="E48" s="883"/>
      <c r="F48" s="883"/>
    </row>
    <row r="49" spans="1:6" x14ac:dyDescent="0.2">
      <c r="A49" s="515">
        <v>296</v>
      </c>
      <c r="B49" s="516" t="s">
        <v>881</v>
      </c>
      <c r="C49" s="515" t="s">
        <v>944</v>
      </c>
      <c r="D49" s="881" t="s">
        <v>901</v>
      </c>
      <c r="E49" s="883"/>
      <c r="F49" s="883"/>
    </row>
    <row r="50" spans="1:6" x14ac:dyDescent="0.2">
      <c r="A50" s="515">
        <v>297</v>
      </c>
      <c r="B50" s="516" t="s">
        <v>945</v>
      </c>
      <c r="C50" s="515" t="s">
        <v>946</v>
      </c>
      <c r="D50" s="881" t="s">
        <v>947</v>
      </c>
      <c r="E50" s="883"/>
      <c r="F50" s="883"/>
    </row>
    <row r="51" spans="1:6" x14ac:dyDescent="0.2">
      <c r="A51" s="515">
        <v>298</v>
      </c>
      <c r="B51" s="516" t="s">
        <v>881</v>
      </c>
      <c r="C51" s="515" t="s">
        <v>948</v>
      </c>
      <c r="D51" s="881" t="s">
        <v>901</v>
      </c>
      <c r="E51" s="883"/>
      <c r="F51" s="883"/>
    </row>
    <row r="52" spans="1:6" x14ac:dyDescent="0.2">
      <c r="A52" s="515">
        <v>299</v>
      </c>
      <c r="B52" s="516" t="s">
        <v>796</v>
      </c>
      <c r="C52" s="515" t="s">
        <v>949</v>
      </c>
      <c r="D52" s="881" t="s">
        <v>950</v>
      </c>
      <c r="E52" s="883"/>
      <c r="F52" s="883"/>
    </row>
    <row r="53" spans="1:6" ht="25.5" x14ac:dyDescent="0.2">
      <c r="A53" s="515">
        <v>301</v>
      </c>
      <c r="B53" s="516" t="s">
        <v>951</v>
      </c>
      <c r="C53" s="515" t="s">
        <v>952</v>
      </c>
      <c r="D53" s="881" t="s">
        <v>953</v>
      </c>
      <c r="E53" s="883"/>
      <c r="F53" s="883"/>
    </row>
    <row r="54" spans="1:6" ht="25.5" x14ac:dyDescent="0.2">
      <c r="A54" s="515">
        <v>303</v>
      </c>
      <c r="B54" s="516" t="s">
        <v>954</v>
      </c>
      <c r="C54" s="515" t="s">
        <v>955</v>
      </c>
      <c r="D54" s="881" t="s">
        <v>956</v>
      </c>
      <c r="E54" s="883"/>
      <c r="F54" s="883"/>
    </row>
    <row r="55" spans="1:6" ht="25.5" x14ac:dyDescent="0.2">
      <c r="A55" s="515">
        <v>304</v>
      </c>
      <c r="B55" s="516"/>
      <c r="C55" s="515" t="s">
        <v>957</v>
      </c>
      <c r="D55" s="881" t="s">
        <v>958</v>
      </c>
      <c r="E55" s="883"/>
      <c r="F55" s="883"/>
    </row>
    <row r="56" spans="1:6" x14ac:dyDescent="0.2">
      <c r="A56" s="515">
        <v>305</v>
      </c>
      <c r="B56" s="516" t="s">
        <v>959</v>
      </c>
      <c r="C56" s="515" t="s">
        <v>960</v>
      </c>
      <c r="D56" s="881" t="s">
        <v>961</v>
      </c>
      <c r="E56" s="883"/>
      <c r="F56" s="883"/>
    </row>
    <row r="57" spans="1:6" x14ac:dyDescent="0.2">
      <c r="A57" s="515">
        <v>306</v>
      </c>
      <c r="B57" s="516" t="s">
        <v>962</v>
      </c>
      <c r="C57" s="515" t="s">
        <v>963</v>
      </c>
      <c r="D57" s="881" t="s">
        <v>964</v>
      </c>
      <c r="E57" s="883"/>
      <c r="F57" s="883"/>
    </row>
    <row r="58" spans="1:6" x14ac:dyDescent="0.2">
      <c r="A58" s="515">
        <v>300</v>
      </c>
      <c r="B58" s="516" t="s">
        <v>965</v>
      </c>
      <c r="C58" s="515" t="s">
        <v>966</v>
      </c>
      <c r="D58" s="881" t="s">
        <v>967</v>
      </c>
      <c r="E58" s="883"/>
      <c r="F58" s="883"/>
    </row>
    <row r="59" spans="1:6" x14ac:dyDescent="0.2">
      <c r="A59" s="515">
        <v>307</v>
      </c>
      <c r="B59" s="516" t="s">
        <v>968</v>
      </c>
      <c r="C59" s="515" t="s">
        <v>969</v>
      </c>
      <c r="D59" s="881" t="s">
        <v>970</v>
      </c>
      <c r="E59" s="883"/>
      <c r="F59" s="883"/>
    </row>
    <row r="60" spans="1:6" x14ac:dyDescent="0.2">
      <c r="A60" s="515">
        <v>308</v>
      </c>
      <c r="B60" s="516" t="s">
        <v>971</v>
      </c>
      <c r="C60" s="515" t="s">
        <v>972</v>
      </c>
      <c r="D60" s="881" t="s">
        <v>973</v>
      </c>
      <c r="E60" s="883"/>
      <c r="F60" s="883"/>
    </row>
    <row r="61" spans="1:6" x14ac:dyDescent="0.2">
      <c r="A61" s="515">
        <v>310</v>
      </c>
      <c r="B61" s="516" t="s">
        <v>864</v>
      </c>
      <c r="C61" s="515" t="s">
        <v>974</v>
      </c>
      <c r="D61" s="881" t="s">
        <v>975</v>
      </c>
      <c r="E61" s="883"/>
      <c r="F61" s="883"/>
    </row>
    <row r="62" spans="1:6" x14ac:dyDescent="0.2">
      <c r="A62" s="515">
        <v>309</v>
      </c>
      <c r="B62" s="516" t="s">
        <v>976</v>
      </c>
      <c r="C62" s="515"/>
      <c r="D62" s="881" t="s">
        <v>977</v>
      </c>
      <c r="E62" s="883"/>
      <c r="F62" s="883"/>
    </row>
    <row r="63" spans="1:6" x14ac:dyDescent="0.2">
      <c r="A63" s="515">
        <v>311</v>
      </c>
      <c r="B63" s="516" t="s">
        <v>922</v>
      </c>
      <c r="C63" s="515" t="s">
        <v>978</v>
      </c>
      <c r="D63" s="881" t="s">
        <v>924</v>
      </c>
      <c r="E63" s="883"/>
      <c r="F63" s="883"/>
    </row>
    <row r="64" spans="1:6" x14ac:dyDescent="0.2">
      <c r="A64" s="515">
        <v>314</v>
      </c>
      <c r="B64" s="516" t="s">
        <v>962</v>
      </c>
      <c r="C64" s="515" t="s">
        <v>979</v>
      </c>
      <c r="D64" s="881" t="s">
        <v>964</v>
      </c>
      <c r="E64" s="883"/>
      <c r="F64" s="883"/>
    </row>
    <row r="65" spans="1:6" ht="25.5" x14ac:dyDescent="0.2">
      <c r="A65" s="515">
        <v>317</v>
      </c>
      <c r="B65" s="516" t="s">
        <v>980</v>
      </c>
      <c r="C65" s="515" t="s">
        <v>981</v>
      </c>
      <c r="D65" s="881" t="s">
        <v>982</v>
      </c>
      <c r="E65" s="883"/>
      <c r="F65" s="883"/>
    </row>
    <row r="66" spans="1:6" x14ac:dyDescent="0.2">
      <c r="A66" s="515">
        <v>316</v>
      </c>
      <c r="B66" s="516" t="s">
        <v>983</v>
      </c>
      <c r="C66" s="515" t="s">
        <v>984</v>
      </c>
      <c r="D66" s="881" t="s">
        <v>985</v>
      </c>
      <c r="E66" s="883"/>
      <c r="F66" s="883"/>
    </row>
    <row r="67" spans="1:6" ht="25.5" x14ac:dyDescent="0.2">
      <c r="A67" s="515">
        <v>318</v>
      </c>
      <c r="B67" s="516" t="s">
        <v>986</v>
      </c>
      <c r="C67" s="515" t="s">
        <v>987</v>
      </c>
      <c r="D67" s="881" t="s">
        <v>988</v>
      </c>
      <c r="E67" s="883"/>
      <c r="F67" s="883"/>
    </row>
    <row r="68" spans="1:6" x14ac:dyDescent="0.2">
      <c r="A68" s="515">
        <v>319</v>
      </c>
      <c r="B68" s="516" t="s">
        <v>764</v>
      </c>
      <c r="C68" s="515" t="s">
        <v>989</v>
      </c>
      <c r="D68" s="881" t="s">
        <v>887</v>
      </c>
      <c r="E68" s="883"/>
      <c r="F68" s="883"/>
    </row>
    <row r="69" spans="1:6" ht="25.5" x14ac:dyDescent="0.2">
      <c r="A69" s="515">
        <v>320</v>
      </c>
      <c r="B69" s="516" t="s">
        <v>990</v>
      </c>
      <c r="C69" s="515" t="s">
        <v>991</v>
      </c>
      <c r="D69" s="881" t="s">
        <v>992</v>
      </c>
      <c r="E69" s="883"/>
      <c r="F69" s="883"/>
    </row>
    <row r="70" spans="1:6" x14ac:dyDescent="0.2">
      <c r="A70" s="515">
        <v>321</v>
      </c>
      <c r="B70" s="516" t="s">
        <v>993</v>
      </c>
      <c r="C70" s="515" t="s">
        <v>994</v>
      </c>
      <c r="D70" s="881" t="s">
        <v>995</v>
      </c>
      <c r="E70" s="883"/>
      <c r="F70" s="883"/>
    </row>
    <row r="71" spans="1:6" x14ac:dyDescent="0.2">
      <c r="A71" s="515">
        <v>323</v>
      </c>
      <c r="B71" s="516" t="s">
        <v>996</v>
      </c>
      <c r="C71" s="515" t="s">
        <v>803</v>
      </c>
      <c r="D71" s="881" t="s">
        <v>804</v>
      </c>
      <c r="E71" s="883"/>
      <c r="F71" s="883"/>
    </row>
    <row r="72" spans="1:6" ht="25.5" x14ac:dyDescent="0.2">
      <c r="A72" s="515">
        <v>324</v>
      </c>
      <c r="B72" s="516" t="s">
        <v>997</v>
      </c>
      <c r="C72" s="515" t="s">
        <v>998</v>
      </c>
      <c r="D72" s="881" t="s">
        <v>999</v>
      </c>
      <c r="E72" s="883"/>
      <c r="F72" s="883"/>
    </row>
    <row r="73" spans="1:6" x14ac:dyDescent="0.2">
      <c r="A73" s="515">
        <v>327</v>
      </c>
      <c r="B73" s="516" t="s">
        <v>1000</v>
      </c>
      <c r="C73" s="515" t="s">
        <v>1001</v>
      </c>
      <c r="D73" s="881" t="s">
        <v>1002</v>
      </c>
      <c r="E73" s="883"/>
      <c r="F73" s="883"/>
    </row>
    <row r="74" spans="1:6" x14ac:dyDescent="0.2">
      <c r="A74" s="515">
        <v>325</v>
      </c>
      <c r="B74" s="516" t="s">
        <v>1003</v>
      </c>
      <c r="C74" s="515" t="s">
        <v>1004</v>
      </c>
      <c r="D74" s="881" t="s">
        <v>1005</v>
      </c>
      <c r="E74" s="883"/>
      <c r="F74" s="883"/>
    </row>
    <row r="75" spans="1:6" ht="51" x14ac:dyDescent="0.2">
      <c r="A75" s="515">
        <v>328</v>
      </c>
      <c r="B75" s="516" t="s">
        <v>1006</v>
      </c>
      <c r="C75" s="515"/>
      <c r="D75" s="881" t="s">
        <v>1007</v>
      </c>
      <c r="E75" s="883"/>
      <c r="F75" s="883"/>
    </row>
    <row r="76" spans="1:6" ht="25.5" x14ac:dyDescent="0.2">
      <c r="A76" s="515">
        <v>329</v>
      </c>
      <c r="B76" s="516" t="s">
        <v>1008</v>
      </c>
      <c r="C76" s="515" t="s">
        <v>1009</v>
      </c>
      <c r="D76" s="881" t="s">
        <v>1010</v>
      </c>
      <c r="E76" s="883"/>
      <c r="F76" s="883"/>
    </row>
    <row r="77" spans="1:6" ht="25.5" x14ac:dyDescent="0.2">
      <c r="A77" s="515">
        <v>330</v>
      </c>
      <c r="B77" s="516" t="s">
        <v>997</v>
      </c>
      <c r="C77" s="515" t="s">
        <v>1011</v>
      </c>
      <c r="D77" s="881" t="s">
        <v>1012</v>
      </c>
      <c r="E77" s="883"/>
      <c r="F77" s="883"/>
    </row>
    <row r="78" spans="1:6" ht="25.5" x14ac:dyDescent="0.2">
      <c r="A78" s="515">
        <v>332</v>
      </c>
      <c r="B78" s="516" t="s">
        <v>1013</v>
      </c>
      <c r="C78" s="515" t="s">
        <v>1014</v>
      </c>
      <c r="D78" s="881" t="s">
        <v>1015</v>
      </c>
      <c r="E78" s="883"/>
      <c r="F78" s="883"/>
    </row>
    <row r="79" spans="1:6" ht="25.5" x14ac:dyDescent="0.2">
      <c r="A79" s="515">
        <v>333</v>
      </c>
      <c r="B79" s="516" t="s">
        <v>997</v>
      </c>
      <c r="C79" s="515" t="s">
        <v>1016</v>
      </c>
      <c r="D79" s="881" t="s">
        <v>1017</v>
      </c>
      <c r="E79" s="883"/>
      <c r="F79" s="883"/>
    </row>
    <row r="80" spans="1:6" ht="25.5" x14ac:dyDescent="0.2">
      <c r="A80" s="515">
        <v>334</v>
      </c>
      <c r="B80" s="516" t="s">
        <v>1018</v>
      </c>
      <c r="C80" s="515" t="s">
        <v>1019</v>
      </c>
      <c r="D80" s="881" t="s">
        <v>1020</v>
      </c>
      <c r="E80" s="883"/>
      <c r="F80" s="883"/>
    </row>
    <row r="81" spans="1:6" x14ac:dyDescent="0.2">
      <c r="A81" s="515">
        <v>336</v>
      </c>
      <c r="B81" s="516" t="s">
        <v>1021</v>
      </c>
      <c r="C81" s="515" t="s">
        <v>1022</v>
      </c>
      <c r="D81" s="881" t="s">
        <v>1023</v>
      </c>
      <c r="E81" s="883"/>
      <c r="F81" s="883"/>
    </row>
    <row r="82" spans="1:6" x14ac:dyDescent="0.2">
      <c r="A82" s="515">
        <v>337</v>
      </c>
      <c r="B82" s="516" t="s">
        <v>1024</v>
      </c>
      <c r="C82" s="515" t="s">
        <v>1025</v>
      </c>
      <c r="D82" s="881" t="s">
        <v>778</v>
      </c>
      <c r="E82" s="883"/>
      <c r="F82" s="883"/>
    </row>
    <row r="83" spans="1:6" ht="25.5" x14ac:dyDescent="0.2">
      <c r="A83" s="515">
        <v>338</v>
      </c>
      <c r="B83" s="516" t="s">
        <v>1026</v>
      </c>
      <c r="C83" s="515" t="s">
        <v>1027</v>
      </c>
      <c r="D83" s="881" t="s">
        <v>1028</v>
      </c>
      <c r="E83" s="883"/>
      <c r="F83" s="883"/>
    </row>
    <row r="84" spans="1:6" x14ac:dyDescent="0.2">
      <c r="A84" s="199" t="s">
        <v>54</v>
      </c>
    </row>
  </sheetData>
  <mergeCells count="4">
    <mergeCell ref="A5:A6"/>
    <mergeCell ref="B5:B6"/>
    <mergeCell ref="C5:C6"/>
    <mergeCell ref="D5:D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5431-89FF-4D9E-A52D-B4FBF1EDB798}">
  <dimension ref="A1:E38"/>
  <sheetViews>
    <sheetView workbookViewId="0"/>
  </sheetViews>
  <sheetFormatPr baseColWidth="10" defaultRowHeight="12.75" x14ac:dyDescent="0.2"/>
  <cols>
    <col min="1" max="16384" width="11.42578125" style="4"/>
  </cols>
  <sheetData>
    <row r="1" spans="1:5" x14ac:dyDescent="0.2">
      <c r="A1" s="17" t="s">
        <v>1044</v>
      </c>
    </row>
    <row r="2" spans="1:5" x14ac:dyDescent="0.2">
      <c r="A2" s="17" t="s">
        <v>636</v>
      </c>
      <c r="B2" s="17"/>
    </row>
    <row r="3" spans="1:5" x14ac:dyDescent="0.2">
      <c r="A3" s="4" t="s">
        <v>15</v>
      </c>
    </row>
    <row r="4" spans="1:5" x14ac:dyDescent="0.2">
      <c r="A4" s="608"/>
      <c r="B4" s="822"/>
      <c r="C4" s="822"/>
      <c r="D4" s="822"/>
      <c r="E4" s="822"/>
    </row>
    <row r="5" spans="1:5" ht="25.5" x14ac:dyDescent="0.2">
      <c r="A5" s="260" t="s">
        <v>637</v>
      </c>
      <c r="B5" s="846" t="s">
        <v>638</v>
      </c>
      <c r="C5" s="846" t="s">
        <v>639</v>
      </c>
      <c r="D5" s="846" t="s">
        <v>640</v>
      </c>
      <c r="E5" s="76" t="s">
        <v>641</v>
      </c>
    </row>
    <row r="6" spans="1:5" x14ac:dyDescent="0.2">
      <c r="A6" s="1094" t="s">
        <v>642</v>
      </c>
      <c r="B6" s="843" t="s">
        <v>643</v>
      </c>
      <c r="C6" s="329">
        <v>19.2</v>
      </c>
      <c r="D6" s="356">
        <v>18.850000000000001</v>
      </c>
      <c r="E6" s="844">
        <v>-0.34999999999999787</v>
      </c>
    </row>
    <row r="7" spans="1:5" x14ac:dyDescent="0.2">
      <c r="A7" s="1094"/>
      <c r="B7" s="830" t="s">
        <v>644</v>
      </c>
      <c r="C7" s="665">
        <v>24.9</v>
      </c>
      <c r="D7" s="665">
        <v>25.299999999999997</v>
      </c>
      <c r="E7" s="845">
        <v>0.39999999999999858</v>
      </c>
    </row>
    <row r="8" spans="1:5" x14ac:dyDescent="0.2">
      <c r="A8" s="1094"/>
      <c r="B8" s="843" t="s">
        <v>645</v>
      </c>
      <c r="C8" s="356">
        <v>-5.7</v>
      </c>
      <c r="D8" s="356">
        <v>-6.5</v>
      </c>
      <c r="E8" s="662">
        <v>-0.79999999999999982</v>
      </c>
    </row>
    <row r="9" spans="1:5" x14ac:dyDescent="0.2">
      <c r="A9" s="1046" t="s">
        <v>646</v>
      </c>
      <c r="B9" s="847" t="s">
        <v>643</v>
      </c>
      <c r="C9" s="848">
        <v>20.8</v>
      </c>
      <c r="D9" s="848">
        <v>17.100000000000001</v>
      </c>
      <c r="E9" s="849">
        <v>-3.6999999999999993</v>
      </c>
    </row>
    <row r="10" spans="1:5" x14ac:dyDescent="0.2">
      <c r="A10" s="1094"/>
      <c r="B10" s="830" t="s">
        <v>644</v>
      </c>
      <c r="C10" s="664">
        <v>25.1</v>
      </c>
      <c r="D10" s="664">
        <v>22.8</v>
      </c>
      <c r="E10" s="663">
        <v>-2.3000000000000007</v>
      </c>
    </row>
    <row r="11" spans="1:5" x14ac:dyDescent="0.2">
      <c r="A11" s="1047"/>
      <c r="B11" s="830" t="s">
        <v>645</v>
      </c>
      <c r="C11" s="664">
        <v>-4.5</v>
      </c>
      <c r="D11" s="664">
        <v>-5.6</v>
      </c>
      <c r="E11" s="663">
        <v>-1.0999999999999996</v>
      </c>
    </row>
    <row r="12" spans="1:5" x14ac:dyDescent="0.2">
      <c r="A12" s="1094" t="s">
        <v>647</v>
      </c>
      <c r="B12" s="843" t="s">
        <v>643</v>
      </c>
      <c r="C12" s="356">
        <v>38.4</v>
      </c>
      <c r="D12" s="356">
        <v>38.1</v>
      </c>
      <c r="E12" s="662">
        <v>-0.29999999999999716</v>
      </c>
    </row>
    <row r="13" spans="1:5" x14ac:dyDescent="0.2">
      <c r="A13" s="1094"/>
      <c r="B13" s="830" t="s">
        <v>644</v>
      </c>
      <c r="C13" s="664">
        <v>40.4</v>
      </c>
      <c r="D13" s="664">
        <v>40.1</v>
      </c>
      <c r="E13" s="663">
        <v>-0.29999999999999716</v>
      </c>
    </row>
    <row r="14" spans="1:5" x14ac:dyDescent="0.2">
      <c r="A14" s="1094"/>
      <c r="B14" s="843" t="s">
        <v>645</v>
      </c>
      <c r="C14" s="356">
        <v>-2</v>
      </c>
      <c r="D14" s="356">
        <v>-2</v>
      </c>
      <c r="E14" s="662">
        <v>0</v>
      </c>
    </row>
    <row r="15" spans="1:5" x14ac:dyDescent="0.2">
      <c r="A15" s="1046" t="s">
        <v>648</v>
      </c>
      <c r="B15" s="847" t="s">
        <v>643</v>
      </c>
      <c r="C15" s="848">
        <v>21.212108682811579</v>
      </c>
      <c r="D15" s="848">
        <v>22.1</v>
      </c>
      <c r="E15" s="849">
        <v>0.88789131718842285</v>
      </c>
    </row>
    <row r="16" spans="1:5" x14ac:dyDescent="0.2">
      <c r="A16" s="1094"/>
      <c r="B16" s="830" t="s">
        <v>644</v>
      </c>
      <c r="C16" s="664">
        <v>26.112108682811581</v>
      </c>
      <c r="D16" s="664">
        <v>27</v>
      </c>
      <c r="E16" s="663">
        <v>0.88789131718841929</v>
      </c>
    </row>
    <row r="17" spans="1:5" x14ac:dyDescent="0.2">
      <c r="A17" s="1047"/>
      <c r="B17" s="830" t="s">
        <v>645</v>
      </c>
      <c r="C17" s="664">
        <v>-4.9000000000000004</v>
      </c>
      <c r="D17" s="664">
        <v>-5</v>
      </c>
      <c r="E17" s="663">
        <v>-9.9999999999999645E-2</v>
      </c>
    </row>
    <row r="18" spans="1:5" x14ac:dyDescent="0.2">
      <c r="A18" s="1094" t="s">
        <v>649</v>
      </c>
      <c r="B18" s="843" t="s">
        <v>643</v>
      </c>
      <c r="C18" s="356">
        <v>15.3</v>
      </c>
      <c r="D18" s="356">
        <v>15.3</v>
      </c>
      <c r="E18" s="662">
        <v>0</v>
      </c>
    </row>
    <row r="19" spans="1:5" x14ac:dyDescent="0.2">
      <c r="A19" s="1094"/>
      <c r="B19" s="830" t="s">
        <v>644</v>
      </c>
      <c r="C19" s="664">
        <v>16.8</v>
      </c>
      <c r="D19" s="664">
        <v>17.899999999999999</v>
      </c>
      <c r="E19" s="663">
        <v>1.0999999999999979</v>
      </c>
    </row>
    <row r="20" spans="1:5" x14ac:dyDescent="0.2">
      <c r="A20" s="1094"/>
      <c r="B20" s="843" t="s">
        <v>645</v>
      </c>
      <c r="C20" s="356">
        <v>-1.5</v>
      </c>
      <c r="D20" s="356">
        <v>-2.6</v>
      </c>
      <c r="E20" s="662">
        <v>-1.1000000000000001</v>
      </c>
    </row>
    <row r="21" spans="1:5" x14ac:dyDescent="0.2">
      <c r="A21" s="1046" t="s">
        <v>650</v>
      </c>
      <c r="B21" s="847" t="s">
        <v>643</v>
      </c>
      <c r="C21" s="848">
        <v>20.549617577329652</v>
      </c>
      <c r="D21" s="848">
        <v>19.531010197898816</v>
      </c>
      <c r="E21" s="849">
        <v>-1.0186073794308363</v>
      </c>
    </row>
    <row r="22" spans="1:5" x14ac:dyDescent="0.2">
      <c r="A22" s="1094"/>
      <c r="B22" s="830" t="s">
        <v>644</v>
      </c>
      <c r="C22" s="664">
        <v>22.654424348105874</v>
      </c>
      <c r="D22" s="664">
        <v>22.19722867389261</v>
      </c>
      <c r="E22" s="663">
        <v>-0.45719567421326346</v>
      </c>
    </row>
    <row r="23" spans="1:5" x14ac:dyDescent="0.2">
      <c r="A23" s="1047"/>
      <c r="B23" s="830" t="s">
        <v>645</v>
      </c>
      <c r="C23" s="664">
        <v>-2.1048067707762215</v>
      </c>
      <c r="D23" s="664">
        <v>-2.6662184759937944</v>
      </c>
      <c r="E23" s="663">
        <v>-0.56141170521757289</v>
      </c>
    </row>
    <row r="24" spans="1:5" x14ac:dyDescent="0.2">
      <c r="A24" s="1094" t="s">
        <v>651</v>
      </c>
      <c r="B24" s="843" t="s">
        <v>643</v>
      </c>
      <c r="C24" s="356">
        <v>26</v>
      </c>
      <c r="D24" s="356">
        <v>28</v>
      </c>
      <c r="E24" s="662">
        <v>2</v>
      </c>
    </row>
    <row r="25" spans="1:5" x14ac:dyDescent="0.2">
      <c r="A25" s="1094"/>
      <c r="B25" s="830" t="s">
        <v>644</v>
      </c>
      <c r="C25" s="664">
        <v>28.6</v>
      </c>
      <c r="D25" s="664">
        <v>30.9</v>
      </c>
      <c r="E25" s="663">
        <v>2.2999999999999972</v>
      </c>
    </row>
    <row r="26" spans="1:5" x14ac:dyDescent="0.2">
      <c r="A26" s="1094"/>
      <c r="B26" s="843" t="s">
        <v>645</v>
      </c>
      <c r="C26" s="356">
        <v>-2.6</v>
      </c>
      <c r="D26" s="356">
        <v>-3</v>
      </c>
      <c r="E26" s="662">
        <v>-0.39999999999999991</v>
      </c>
    </row>
    <row r="27" spans="1:5" x14ac:dyDescent="0.2">
      <c r="A27" s="1095" t="s">
        <v>652</v>
      </c>
      <c r="B27" s="850" t="s">
        <v>643</v>
      </c>
      <c r="C27" s="851"/>
      <c r="D27" s="851"/>
      <c r="E27" s="852">
        <v>-0.35438800889177252</v>
      </c>
    </row>
    <row r="28" spans="1:5" x14ac:dyDescent="0.2">
      <c r="A28" s="1096"/>
      <c r="B28" s="853" t="s">
        <v>644</v>
      </c>
      <c r="C28" s="854"/>
      <c r="D28" s="854"/>
      <c r="E28" s="855">
        <v>0.23295652042502166</v>
      </c>
    </row>
    <row r="29" spans="1:5" x14ac:dyDescent="0.2">
      <c r="A29" s="1097"/>
      <c r="B29" s="853" t="s">
        <v>645</v>
      </c>
      <c r="C29" s="854"/>
      <c r="D29" s="854"/>
      <c r="E29" s="855">
        <v>-0.58020167217393881</v>
      </c>
    </row>
    <row r="30" spans="1:5" ht="13.5" customHeight="1" x14ac:dyDescent="0.2">
      <c r="A30" s="1098" t="s">
        <v>653</v>
      </c>
      <c r="B30" s="1098"/>
      <c r="C30" s="1098"/>
      <c r="D30" s="1098"/>
      <c r="E30" s="1098"/>
    </row>
    <row r="31" spans="1:5" x14ac:dyDescent="0.2">
      <c r="A31" s="1098"/>
      <c r="B31" s="1098"/>
      <c r="C31" s="1098"/>
      <c r="D31" s="1098"/>
      <c r="E31" s="1098"/>
    </row>
    <row r="32" spans="1:5" x14ac:dyDescent="0.2">
      <c r="A32" s="1098"/>
      <c r="B32" s="1098"/>
      <c r="C32" s="1098"/>
      <c r="D32" s="1098"/>
      <c r="E32" s="1098"/>
    </row>
    <row r="33" spans="1:5" x14ac:dyDescent="0.2">
      <c r="A33" s="1098"/>
      <c r="B33" s="1098"/>
      <c r="C33" s="1098"/>
      <c r="D33" s="1098"/>
      <c r="E33" s="1098"/>
    </row>
    <row r="34" spans="1:5" x14ac:dyDescent="0.2">
      <c r="A34" s="1098"/>
      <c r="B34" s="1098"/>
      <c r="C34" s="1098"/>
      <c r="D34" s="1098"/>
      <c r="E34" s="1098"/>
    </row>
    <row r="35" spans="1:5" x14ac:dyDescent="0.2">
      <c r="A35" s="1098"/>
      <c r="B35" s="1098"/>
      <c r="C35" s="1098"/>
      <c r="D35" s="1098"/>
      <c r="E35" s="1098"/>
    </row>
    <row r="36" spans="1:5" x14ac:dyDescent="0.2">
      <c r="A36" s="1098"/>
      <c r="B36" s="1098"/>
      <c r="C36" s="1098"/>
      <c r="D36" s="1098"/>
      <c r="E36" s="1098"/>
    </row>
    <row r="37" spans="1:5" x14ac:dyDescent="0.2">
      <c r="A37" s="1098"/>
      <c r="B37" s="1098"/>
      <c r="C37" s="1098"/>
      <c r="D37" s="1098"/>
      <c r="E37" s="1098"/>
    </row>
    <row r="38" spans="1:5" x14ac:dyDescent="0.2">
      <c r="A38" s="1099" t="s">
        <v>54</v>
      </c>
      <c r="B38" s="1099"/>
      <c r="C38" s="1099"/>
      <c r="D38" s="1099"/>
      <c r="E38" s="1099"/>
    </row>
  </sheetData>
  <mergeCells count="10">
    <mergeCell ref="A24:A26"/>
    <mergeCell ref="A27:A29"/>
    <mergeCell ref="A30:E37"/>
    <mergeCell ref="A38:E38"/>
    <mergeCell ref="A6:A8"/>
    <mergeCell ref="A9:A11"/>
    <mergeCell ref="A12:A14"/>
    <mergeCell ref="A15:A17"/>
    <mergeCell ref="A18:A20"/>
    <mergeCell ref="A21:A23"/>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DE7C-76E7-486B-8EAF-9F325E591D3C}">
  <dimension ref="A1:I30"/>
  <sheetViews>
    <sheetView workbookViewId="0">
      <selection activeCell="A2" sqref="A2:I2"/>
    </sheetView>
  </sheetViews>
  <sheetFormatPr baseColWidth="10" defaultRowHeight="12.75" x14ac:dyDescent="0.2"/>
  <cols>
    <col min="1" max="1" width="18.140625" style="4" customWidth="1"/>
    <col min="2" max="2" width="8.140625" style="4" customWidth="1"/>
    <col min="3" max="3" width="11.42578125" style="4" customWidth="1"/>
    <col min="4" max="4" width="1.7109375" style="4" customWidth="1"/>
    <col min="5" max="5" width="8.5703125" style="4" customWidth="1"/>
    <col min="6" max="8" width="14.42578125" style="4" customWidth="1"/>
    <col min="9" max="9" width="17.28515625" style="4" customWidth="1"/>
    <col min="10" max="16384" width="11.42578125" style="4"/>
  </cols>
  <sheetData>
    <row r="1" spans="1:9" x14ac:dyDescent="0.2">
      <c r="A1" s="17" t="s">
        <v>1043</v>
      </c>
    </row>
    <row r="2" spans="1:9" x14ac:dyDescent="0.2">
      <c r="A2" s="1086" t="s">
        <v>655</v>
      </c>
      <c r="B2" s="1086"/>
      <c r="C2" s="1086"/>
      <c r="D2" s="1086"/>
      <c r="E2" s="1086"/>
      <c r="F2" s="1086"/>
      <c r="G2" s="1086"/>
      <c r="H2" s="1086"/>
      <c r="I2" s="1086"/>
    </row>
    <row r="3" spans="1:9" x14ac:dyDescent="0.2">
      <c r="A3" s="802"/>
      <c r="B3" s="802"/>
      <c r="C3" s="802"/>
      <c r="D3" s="802"/>
      <c r="E3" s="802"/>
      <c r="F3" s="802"/>
      <c r="G3" s="802"/>
      <c r="H3" s="802"/>
      <c r="I3" s="802"/>
    </row>
    <row r="4" spans="1:9" ht="25.5" x14ac:dyDescent="0.2">
      <c r="A4" s="795" t="s">
        <v>637</v>
      </c>
      <c r="B4" s="983" t="s">
        <v>656</v>
      </c>
      <c r="C4" s="983"/>
      <c r="D4" s="796"/>
      <c r="E4" s="796" t="s">
        <v>657</v>
      </c>
      <c r="F4" s="796" t="s">
        <v>658</v>
      </c>
      <c r="G4" s="796" t="s">
        <v>659</v>
      </c>
      <c r="H4" s="796" t="s">
        <v>660</v>
      </c>
      <c r="I4" s="858" t="s">
        <v>661</v>
      </c>
    </row>
    <row r="5" spans="1:9" ht="18" customHeight="1" x14ac:dyDescent="0.2">
      <c r="A5" s="1046" t="s">
        <v>642</v>
      </c>
      <c r="B5" s="1104" t="s">
        <v>454</v>
      </c>
      <c r="C5" s="1104"/>
      <c r="D5" s="832"/>
      <c r="E5" s="832" t="s">
        <v>662</v>
      </c>
      <c r="F5" s="832" t="s">
        <v>663</v>
      </c>
      <c r="G5" s="832" t="s">
        <v>615</v>
      </c>
      <c r="H5" s="859">
        <v>1.6724613710036307</v>
      </c>
      <c r="I5" s="857" t="s">
        <v>664</v>
      </c>
    </row>
    <row r="6" spans="1:9" ht="18" customHeight="1" x14ac:dyDescent="0.2">
      <c r="A6" s="1047"/>
      <c r="B6" s="1104" t="s">
        <v>665</v>
      </c>
      <c r="C6" s="1104"/>
      <c r="D6" s="831"/>
      <c r="E6" s="831" t="s">
        <v>666</v>
      </c>
      <c r="F6" s="833" t="s">
        <v>667</v>
      </c>
      <c r="G6" s="831"/>
      <c r="H6" s="831">
        <v>-0.08</v>
      </c>
      <c r="I6" s="856" t="s">
        <v>664</v>
      </c>
    </row>
    <row r="7" spans="1:9" ht="30" customHeight="1" x14ac:dyDescent="0.2">
      <c r="A7" s="690" t="s">
        <v>646</v>
      </c>
      <c r="B7" s="1108" t="s">
        <v>668</v>
      </c>
      <c r="C7" s="1102"/>
      <c r="D7" s="372"/>
      <c r="E7" s="372" t="s">
        <v>666</v>
      </c>
      <c r="F7" s="372">
        <v>-0.2</v>
      </c>
      <c r="G7" s="372" t="s">
        <v>615</v>
      </c>
      <c r="H7" s="372">
        <v>-0.2</v>
      </c>
      <c r="I7" s="691" t="s">
        <v>664</v>
      </c>
    </row>
    <row r="8" spans="1:9" ht="18" customHeight="1" x14ac:dyDescent="0.2">
      <c r="A8" s="1046" t="s">
        <v>647</v>
      </c>
      <c r="B8" s="1106" t="s">
        <v>665</v>
      </c>
      <c r="C8" s="1106"/>
      <c r="D8" s="832"/>
      <c r="E8" s="832" t="s">
        <v>666</v>
      </c>
      <c r="F8" s="666">
        <v>-1.9</v>
      </c>
      <c r="G8" s="832" t="s">
        <v>615</v>
      </c>
      <c r="H8" s="832">
        <v>-1.9</v>
      </c>
      <c r="I8" s="857" t="s">
        <v>669</v>
      </c>
    </row>
    <row r="9" spans="1:9" ht="18" customHeight="1" x14ac:dyDescent="0.2">
      <c r="A9" s="1047"/>
      <c r="B9" s="1107" t="s">
        <v>670</v>
      </c>
      <c r="C9" s="1107"/>
      <c r="D9" s="831"/>
      <c r="E9" s="831" t="s">
        <v>666</v>
      </c>
      <c r="F9" s="833">
        <v>40</v>
      </c>
      <c r="G9" s="831" t="s">
        <v>615</v>
      </c>
      <c r="H9" s="831">
        <v>52.2</v>
      </c>
      <c r="I9" s="856" t="s">
        <v>671</v>
      </c>
    </row>
    <row r="10" spans="1:9" ht="32.1" customHeight="1" x14ac:dyDescent="0.2">
      <c r="A10" s="690" t="s">
        <v>648</v>
      </c>
      <c r="B10" s="1108" t="s">
        <v>454</v>
      </c>
      <c r="C10" s="1102"/>
      <c r="D10" s="372"/>
      <c r="E10" s="372" t="s">
        <v>666</v>
      </c>
      <c r="F10" s="372">
        <v>9.8000000000000007</v>
      </c>
      <c r="G10" s="372" t="s">
        <v>615</v>
      </c>
      <c r="H10" s="372">
        <v>10.1</v>
      </c>
      <c r="I10" s="691" t="s">
        <v>671</v>
      </c>
    </row>
    <row r="11" spans="1:9" ht="18" customHeight="1" x14ac:dyDescent="0.2">
      <c r="A11" s="1046" t="s">
        <v>649</v>
      </c>
      <c r="B11" s="1104" t="s">
        <v>454</v>
      </c>
      <c r="C11" s="1104"/>
      <c r="D11" s="832"/>
      <c r="E11" s="832" t="s">
        <v>662</v>
      </c>
      <c r="F11" s="859">
        <v>8</v>
      </c>
      <c r="G11" s="859">
        <v>7.8</v>
      </c>
      <c r="H11" s="859">
        <v>7.249648531808206</v>
      </c>
      <c r="I11" s="857" t="s">
        <v>664</v>
      </c>
    </row>
    <row r="12" spans="1:9" ht="18" customHeight="1" x14ac:dyDescent="0.2">
      <c r="A12" s="1047"/>
      <c r="B12" s="1104" t="s">
        <v>665</v>
      </c>
      <c r="C12" s="1104"/>
      <c r="D12" s="831"/>
      <c r="E12" s="831" t="s">
        <v>666</v>
      </c>
      <c r="F12" s="831">
        <v>-1.5</v>
      </c>
      <c r="G12" s="831">
        <v>-2.6</v>
      </c>
      <c r="H12" s="831">
        <v>-2.6</v>
      </c>
      <c r="I12" s="857" t="s">
        <v>677</v>
      </c>
    </row>
    <row r="13" spans="1:9" x14ac:dyDescent="0.2">
      <c r="A13" s="1094" t="s">
        <v>650</v>
      </c>
      <c r="B13" s="1102" t="s">
        <v>454</v>
      </c>
      <c r="C13" s="831" t="s">
        <v>672</v>
      </c>
      <c r="D13" s="831"/>
      <c r="E13" s="831" t="s">
        <v>662</v>
      </c>
      <c r="F13" s="833">
        <v>4.7</v>
      </c>
      <c r="G13" s="833" t="s">
        <v>615</v>
      </c>
      <c r="H13" s="833">
        <v>2.2999999999999998</v>
      </c>
      <c r="I13" s="856" t="s">
        <v>664</v>
      </c>
    </row>
    <row r="14" spans="1:9" x14ac:dyDescent="0.2">
      <c r="A14" s="1094"/>
      <c r="B14" s="1103"/>
      <c r="C14" s="831" t="s">
        <v>673</v>
      </c>
      <c r="D14" s="831"/>
      <c r="E14" s="831" t="s">
        <v>662</v>
      </c>
      <c r="F14" s="833">
        <v>2.7</v>
      </c>
      <c r="G14" s="833" t="s">
        <v>615</v>
      </c>
      <c r="H14" s="833">
        <v>0.89999999999999991</v>
      </c>
      <c r="I14" s="856" t="s">
        <v>664</v>
      </c>
    </row>
    <row r="15" spans="1:9" ht="18" customHeight="1" x14ac:dyDescent="0.2">
      <c r="A15" s="1094"/>
      <c r="B15" s="1104" t="s">
        <v>665</v>
      </c>
      <c r="C15" s="1104"/>
      <c r="D15" s="832"/>
      <c r="E15" s="832" t="s">
        <v>666</v>
      </c>
      <c r="F15" s="666">
        <v>-1</v>
      </c>
      <c r="G15" s="832">
        <v>-2.8</v>
      </c>
      <c r="H15" s="666">
        <v>-2.8316974415311291</v>
      </c>
      <c r="I15" s="857" t="s">
        <v>677</v>
      </c>
    </row>
    <row r="16" spans="1:9" ht="18" customHeight="1" x14ac:dyDescent="0.2">
      <c r="A16" s="1094"/>
      <c r="B16" s="1105" t="s">
        <v>670</v>
      </c>
      <c r="C16" s="1105"/>
      <c r="D16" s="372"/>
      <c r="E16" s="372" t="s">
        <v>666</v>
      </c>
      <c r="F16" s="860">
        <v>38</v>
      </c>
      <c r="G16" s="372" t="s">
        <v>615</v>
      </c>
      <c r="H16" s="372">
        <v>33.200000000000003</v>
      </c>
      <c r="I16" s="691" t="s">
        <v>664</v>
      </c>
    </row>
    <row r="17" spans="1:9" ht="18" customHeight="1" x14ac:dyDescent="0.2">
      <c r="A17" s="1046" t="s">
        <v>651</v>
      </c>
      <c r="B17" s="1104" t="s">
        <v>454</v>
      </c>
      <c r="C17" s="1104"/>
      <c r="D17" s="832"/>
      <c r="E17" s="832" t="s">
        <v>662</v>
      </c>
      <c r="F17" s="859">
        <v>2.8</v>
      </c>
      <c r="G17" s="861" t="s">
        <v>615</v>
      </c>
      <c r="H17" s="859">
        <v>4.8</v>
      </c>
      <c r="I17" s="857" t="s">
        <v>671</v>
      </c>
    </row>
    <row r="18" spans="1:9" ht="30.75" customHeight="1" x14ac:dyDescent="0.2">
      <c r="A18" s="1094"/>
      <c r="B18" s="1106" t="s">
        <v>668</v>
      </c>
      <c r="C18" s="1104"/>
      <c r="D18" s="832"/>
      <c r="E18" s="832" t="s">
        <v>666</v>
      </c>
      <c r="F18" s="832">
        <v>-2.6</v>
      </c>
      <c r="G18" s="832">
        <v>-2.9</v>
      </c>
      <c r="H18" s="832">
        <v>-3.4</v>
      </c>
      <c r="I18" s="857" t="s">
        <v>671</v>
      </c>
    </row>
    <row r="19" spans="1:9" ht="18" customHeight="1" x14ac:dyDescent="0.2">
      <c r="A19" s="1047"/>
      <c r="B19" s="1104" t="s">
        <v>670</v>
      </c>
      <c r="C19" s="1104"/>
      <c r="D19" s="831"/>
      <c r="E19" s="831" t="s">
        <v>674</v>
      </c>
      <c r="F19" s="862">
        <v>2300</v>
      </c>
      <c r="G19" s="831" t="s">
        <v>615</v>
      </c>
      <c r="H19" s="862">
        <v>2294</v>
      </c>
      <c r="I19" s="856" t="s">
        <v>664</v>
      </c>
    </row>
    <row r="20" spans="1:9" ht="18" customHeight="1" x14ac:dyDescent="0.2">
      <c r="A20" s="1096" t="s">
        <v>661</v>
      </c>
      <c r="B20" s="1100" t="s">
        <v>675</v>
      </c>
      <c r="C20" s="1100"/>
      <c r="D20" s="766"/>
      <c r="E20" s="766" t="s">
        <v>100</v>
      </c>
      <c r="F20" s="863"/>
      <c r="G20" s="766"/>
      <c r="H20" s="863"/>
      <c r="I20" s="13">
        <v>51.190476190476197</v>
      </c>
    </row>
    <row r="21" spans="1:9" ht="18" customHeight="1" x14ac:dyDescent="0.2">
      <c r="A21" s="1097"/>
      <c r="B21" s="1101" t="s">
        <v>676</v>
      </c>
      <c r="C21" s="1101"/>
      <c r="D21" s="864"/>
      <c r="E21" s="864" t="s">
        <v>100</v>
      </c>
      <c r="F21" s="865"/>
      <c r="G21" s="864"/>
      <c r="H21" s="865"/>
      <c r="I21" s="15">
        <v>61.904761904761898</v>
      </c>
    </row>
    <row r="22" spans="1:9" x14ac:dyDescent="0.2">
      <c r="A22" s="4" t="s">
        <v>686</v>
      </c>
    </row>
    <row r="23" spans="1:9" x14ac:dyDescent="0.2">
      <c r="A23" s="4" t="s">
        <v>687</v>
      </c>
    </row>
    <row r="24" spans="1:9" ht="12.75" customHeight="1" x14ac:dyDescent="0.2">
      <c r="A24" s="1000" t="s">
        <v>688</v>
      </c>
      <c r="B24" s="1000"/>
      <c r="C24" s="1000"/>
      <c r="D24" s="1000"/>
      <c r="E24" s="1000"/>
      <c r="F24" s="1000"/>
      <c r="G24" s="1000"/>
      <c r="H24" s="1000"/>
      <c r="I24" s="1000"/>
    </row>
    <row r="25" spans="1:9" x14ac:dyDescent="0.2">
      <c r="A25" s="1000"/>
      <c r="B25" s="1000"/>
      <c r="C25" s="1000"/>
      <c r="D25" s="1000"/>
      <c r="E25" s="1000"/>
      <c r="F25" s="1000"/>
      <c r="G25" s="1000"/>
      <c r="H25" s="1000"/>
      <c r="I25" s="1000"/>
    </row>
    <row r="26" spans="1:9" x14ac:dyDescent="0.2">
      <c r="A26" s="1000"/>
      <c r="B26" s="1000"/>
      <c r="C26" s="1000"/>
      <c r="D26" s="1000"/>
      <c r="E26" s="1000"/>
      <c r="F26" s="1000"/>
      <c r="G26" s="1000"/>
      <c r="H26" s="1000"/>
      <c r="I26" s="1000"/>
    </row>
    <row r="27" spans="1:9" x14ac:dyDescent="0.2">
      <c r="A27" s="1000"/>
      <c r="B27" s="1000"/>
      <c r="C27" s="1000"/>
      <c r="D27" s="1000"/>
      <c r="E27" s="1000"/>
      <c r="F27" s="1000"/>
      <c r="G27" s="1000"/>
      <c r="H27" s="1000"/>
      <c r="I27" s="1000"/>
    </row>
    <row r="28" spans="1:9" x14ac:dyDescent="0.2">
      <c r="A28" s="1000"/>
      <c r="B28" s="1000"/>
      <c r="C28" s="1000"/>
      <c r="D28" s="1000"/>
      <c r="E28" s="1000"/>
      <c r="F28" s="1000"/>
      <c r="G28" s="1000"/>
      <c r="H28" s="1000"/>
      <c r="I28" s="1000"/>
    </row>
    <row r="29" spans="1:9" x14ac:dyDescent="0.2">
      <c r="A29" s="1000"/>
      <c r="B29" s="1000"/>
      <c r="C29" s="1000"/>
      <c r="D29" s="1000"/>
      <c r="E29" s="1000"/>
      <c r="F29" s="1000"/>
      <c r="G29" s="1000"/>
      <c r="H29" s="1000"/>
      <c r="I29" s="1000"/>
    </row>
    <row r="30" spans="1:9" x14ac:dyDescent="0.2">
      <c r="A30" s="4" t="s">
        <v>689</v>
      </c>
    </row>
  </sheetData>
  <mergeCells count="25">
    <mergeCell ref="B7:C7"/>
    <mergeCell ref="A2:I2"/>
    <mergeCell ref="B4:C4"/>
    <mergeCell ref="A5:A6"/>
    <mergeCell ref="B5:C5"/>
    <mergeCell ref="B6:C6"/>
    <mergeCell ref="A8:A9"/>
    <mergeCell ref="B8:C8"/>
    <mergeCell ref="B9:C9"/>
    <mergeCell ref="B10:C10"/>
    <mergeCell ref="A11:A12"/>
    <mergeCell ref="B11:C11"/>
    <mergeCell ref="B12:C12"/>
    <mergeCell ref="A20:A21"/>
    <mergeCell ref="B20:C20"/>
    <mergeCell ref="B21:C21"/>
    <mergeCell ref="A24:I29"/>
    <mergeCell ref="A13:A16"/>
    <mergeCell ref="B13:B14"/>
    <mergeCell ref="B15:C15"/>
    <mergeCell ref="B16:C16"/>
    <mergeCell ref="A17:A19"/>
    <mergeCell ref="B17:C17"/>
    <mergeCell ref="B18:C18"/>
    <mergeCell ref="B19:C19"/>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2337-9095-46C9-8839-E042864F470B}">
  <dimension ref="A1:D43"/>
  <sheetViews>
    <sheetView workbookViewId="0"/>
  </sheetViews>
  <sheetFormatPr baseColWidth="10" defaultRowHeight="12.75" x14ac:dyDescent="0.2"/>
  <cols>
    <col min="1" max="1" width="27.42578125" style="4" customWidth="1"/>
    <col min="2" max="3" width="20.7109375" style="4" customWidth="1"/>
    <col min="4" max="4" width="95" style="4" customWidth="1"/>
    <col min="5" max="16384" width="11.42578125" style="4"/>
  </cols>
  <sheetData>
    <row r="1" spans="1:4" x14ac:dyDescent="0.2">
      <c r="A1" s="17" t="s">
        <v>654</v>
      </c>
    </row>
    <row r="2" spans="1:4" x14ac:dyDescent="0.2">
      <c r="A2" s="17" t="s">
        <v>526</v>
      </c>
    </row>
    <row r="3" spans="1:4" x14ac:dyDescent="0.2">
      <c r="A3" s="4" t="s">
        <v>403</v>
      </c>
    </row>
    <row r="5" spans="1:4" ht="38.25" x14ac:dyDescent="0.2">
      <c r="A5" s="606" t="s">
        <v>452</v>
      </c>
      <c r="B5" s="606" t="s">
        <v>453</v>
      </c>
      <c r="C5" s="606" t="s">
        <v>699</v>
      </c>
      <c r="D5" s="606" t="s">
        <v>455</v>
      </c>
    </row>
    <row r="6" spans="1:4" ht="57.75" x14ac:dyDescent="0.2">
      <c r="A6" s="606" t="s">
        <v>692</v>
      </c>
      <c r="B6" s="873">
        <v>552</v>
      </c>
      <c r="C6" s="873">
        <v>457</v>
      </c>
      <c r="D6" s="668" t="s">
        <v>730</v>
      </c>
    </row>
    <row r="7" spans="1:4" ht="115.5" x14ac:dyDescent="0.2">
      <c r="A7" s="606" t="s">
        <v>693</v>
      </c>
      <c r="B7" s="874">
        <v>82056</v>
      </c>
      <c r="C7" s="873">
        <v>9</v>
      </c>
      <c r="D7" s="668" t="s">
        <v>731</v>
      </c>
    </row>
    <row r="8" spans="1:4" ht="70.5" x14ac:dyDescent="0.2">
      <c r="A8" s="606" t="s">
        <v>694</v>
      </c>
      <c r="B8" s="874">
        <v>24372</v>
      </c>
      <c r="C8" s="873" t="s">
        <v>615</v>
      </c>
      <c r="D8" s="668" t="s">
        <v>732</v>
      </c>
    </row>
    <row r="9" spans="1:4" ht="90" x14ac:dyDescent="0.2">
      <c r="A9" s="606" t="s">
        <v>695</v>
      </c>
      <c r="B9" s="874">
        <v>19405</v>
      </c>
      <c r="C9" s="873" t="s">
        <v>615</v>
      </c>
      <c r="D9" s="668" t="s">
        <v>733</v>
      </c>
    </row>
    <row r="10" spans="1:4" ht="138.75" x14ac:dyDescent="0.2">
      <c r="A10" s="606" t="s">
        <v>696</v>
      </c>
      <c r="B10" s="874">
        <v>167060</v>
      </c>
      <c r="C10" s="874">
        <v>62578</v>
      </c>
      <c r="D10" s="668" t="s">
        <v>734</v>
      </c>
    </row>
    <row r="11" spans="1:4" ht="102.75" x14ac:dyDescent="0.2">
      <c r="A11" s="606" t="s">
        <v>697</v>
      </c>
      <c r="B11" s="874">
        <v>50019</v>
      </c>
      <c r="C11" s="873">
        <v>17</v>
      </c>
      <c r="D11" s="668" t="s">
        <v>735</v>
      </c>
    </row>
    <row r="12" spans="1:4" x14ac:dyDescent="0.2">
      <c r="A12" s="4" t="s">
        <v>698</v>
      </c>
      <c r="B12" s="322"/>
      <c r="C12" s="875"/>
      <c r="D12" s="3"/>
    </row>
    <row r="13" spans="1:4" x14ac:dyDescent="0.2">
      <c r="A13" s="4" t="s">
        <v>700</v>
      </c>
    </row>
    <row r="14" spans="1:4" x14ac:dyDescent="0.2">
      <c r="A14" s="4" t="s">
        <v>701</v>
      </c>
    </row>
    <row r="15" spans="1:4" x14ac:dyDescent="0.2">
      <c r="A15" s="4" t="s">
        <v>702</v>
      </c>
    </row>
    <row r="16" spans="1:4" x14ac:dyDescent="0.2">
      <c r="A16" s="4" t="s">
        <v>703</v>
      </c>
    </row>
    <row r="17" spans="1:1" x14ac:dyDescent="0.2">
      <c r="A17" s="4" t="s">
        <v>704</v>
      </c>
    </row>
    <row r="18" spans="1:1" x14ac:dyDescent="0.2">
      <c r="A18" s="4" t="s">
        <v>705</v>
      </c>
    </row>
    <row r="19" spans="1:1" x14ac:dyDescent="0.2">
      <c r="A19" s="4" t="s">
        <v>706</v>
      </c>
    </row>
    <row r="20" spans="1:1" x14ac:dyDescent="0.2">
      <c r="A20" s="4" t="s">
        <v>707</v>
      </c>
    </row>
    <row r="21" spans="1:1" x14ac:dyDescent="0.2">
      <c r="A21" s="4" t="s">
        <v>708</v>
      </c>
    </row>
    <row r="22" spans="1:1" x14ac:dyDescent="0.2">
      <c r="A22" s="4" t="s">
        <v>709</v>
      </c>
    </row>
    <row r="23" spans="1:1" x14ac:dyDescent="0.2">
      <c r="A23" s="4" t="s">
        <v>710</v>
      </c>
    </row>
    <row r="24" spans="1:1" x14ac:dyDescent="0.2">
      <c r="A24" s="4" t="s">
        <v>711</v>
      </c>
    </row>
    <row r="25" spans="1:1" x14ac:dyDescent="0.2">
      <c r="A25" s="4" t="s">
        <v>712</v>
      </c>
    </row>
    <row r="26" spans="1:1" x14ac:dyDescent="0.2">
      <c r="A26" s="4" t="s">
        <v>713</v>
      </c>
    </row>
    <row r="27" spans="1:1" x14ac:dyDescent="0.2">
      <c r="A27" s="4" t="s">
        <v>714</v>
      </c>
    </row>
    <row r="28" spans="1:1" x14ac:dyDescent="0.2">
      <c r="A28" s="4" t="s">
        <v>715</v>
      </c>
    </row>
    <row r="29" spans="1:1" x14ac:dyDescent="0.2">
      <c r="A29" s="4" t="s">
        <v>716</v>
      </c>
    </row>
    <row r="30" spans="1:1" x14ac:dyDescent="0.2">
      <c r="A30" s="4" t="s">
        <v>717</v>
      </c>
    </row>
    <row r="31" spans="1:1" x14ac:dyDescent="0.2">
      <c r="A31" s="4" t="s">
        <v>718</v>
      </c>
    </row>
    <row r="32" spans="1:1" x14ac:dyDescent="0.2">
      <c r="A32" s="4" t="s">
        <v>719</v>
      </c>
    </row>
    <row r="33" spans="1:1" x14ac:dyDescent="0.2">
      <c r="A33" s="4" t="s">
        <v>720</v>
      </c>
    </row>
    <row r="34" spans="1:1" x14ac:dyDescent="0.2">
      <c r="A34" s="4" t="s">
        <v>721</v>
      </c>
    </row>
    <row r="35" spans="1:1" x14ac:dyDescent="0.2">
      <c r="A35" s="4" t="s">
        <v>722</v>
      </c>
    </row>
    <row r="36" spans="1:1" x14ac:dyDescent="0.2">
      <c r="A36" s="4" t="s">
        <v>723</v>
      </c>
    </row>
    <row r="37" spans="1:1" x14ac:dyDescent="0.2">
      <c r="A37" s="4" t="s">
        <v>724</v>
      </c>
    </row>
    <row r="38" spans="1:1" x14ac:dyDescent="0.2">
      <c r="A38" s="4" t="s">
        <v>725</v>
      </c>
    </row>
    <row r="39" spans="1:1" x14ac:dyDescent="0.2">
      <c r="A39" s="4" t="s">
        <v>726</v>
      </c>
    </row>
    <row r="40" spans="1:1" x14ac:dyDescent="0.2">
      <c r="A40" s="4" t="s">
        <v>727</v>
      </c>
    </row>
    <row r="41" spans="1:1" x14ac:dyDescent="0.2">
      <c r="A41" s="4" t="s">
        <v>728</v>
      </c>
    </row>
    <row r="42" spans="1:1" x14ac:dyDescent="0.2">
      <c r="A42" s="4" t="s">
        <v>729</v>
      </c>
    </row>
    <row r="43" spans="1:1" x14ac:dyDescent="0.2">
      <c r="A43" s="4"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0A942-BA68-4806-AC96-F550886E32EF}">
  <sheetPr codeName="Hoja5"/>
  <dimension ref="A1:G20"/>
  <sheetViews>
    <sheetView zoomScaleNormal="100" workbookViewId="0">
      <selection activeCell="D32" sqref="D32"/>
    </sheetView>
  </sheetViews>
  <sheetFormatPr baseColWidth="10" defaultColWidth="10.85546875" defaultRowHeight="12.75" x14ac:dyDescent="0.2"/>
  <cols>
    <col min="1" max="1" width="40.42578125" style="4" customWidth="1"/>
    <col min="2" max="3" width="16.85546875" style="4" customWidth="1"/>
    <col min="4" max="4" width="12.85546875" style="4" customWidth="1"/>
    <col min="5" max="5" width="11.42578125" style="4" bestFit="1" customWidth="1"/>
    <col min="6" max="6" width="12" style="4" bestFit="1" customWidth="1"/>
    <col min="7" max="7" width="6.5703125" style="4" customWidth="1"/>
    <col min="8" max="16384" width="10.85546875" style="4"/>
  </cols>
  <sheetData>
    <row r="1" spans="1:7" x14ac:dyDescent="0.2">
      <c r="A1" s="17" t="s">
        <v>350</v>
      </c>
    </row>
    <row r="2" spans="1:7" x14ac:dyDescent="0.2">
      <c r="A2" s="17" t="s">
        <v>515</v>
      </c>
      <c r="E2" s="227"/>
    </row>
    <row r="3" spans="1:7" x14ac:dyDescent="0.2">
      <c r="A3" s="4" t="s">
        <v>398</v>
      </c>
    </row>
    <row r="5" spans="1:7" ht="12.75" customHeight="1" x14ac:dyDescent="0.2">
      <c r="A5" s="970" t="s">
        <v>10</v>
      </c>
      <c r="B5" s="750" t="s">
        <v>607</v>
      </c>
      <c r="C5" s="750" t="s">
        <v>613</v>
      </c>
      <c r="D5" s="750" t="s">
        <v>451</v>
      </c>
      <c r="E5" s="962" t="s">
        <v>512</v>
      </c>
      <c r="F5" s="963"/>
      <c r="G5" s="608"/>
    </row>
    <row r="6" spans="1:7" x14ac:dyDescent="0.2">
      <c r="A6" s="971"/>
      <c r="B6" s="751" t="s">
        <v>456</v>
      </c>
      <c r="C6" s="751" t="s">
        <v>614</v>
      </c>
      <c r="D6" s="751" t="s">
        <v>461</v>
      </c>
      <c r="E6" s="964"/>
      <c r="F6" s="965"/>
      <c r="G6" s="608"/>
    </row>
    <row r="7" spans="1:7" x14ac:dyDescent="0.2">
      <c r="A7" s="181"/>
      <c r="B7" s="19" t="s">
        <v>11</v>
      </c>
      <c r="C7" s="19" t="s">
        <v>12</v>
      </c>
      <c r="D7" s="19" t="s">
        <v>13</v>
      </c>
      <c r="E7" s="966"/>
      <c r="F7" s="967"/>
      <c r="G7" s="608"/>
    </row>
    <row r="8" spans="1:7" ht="25.5" x14ac:dyDescent="0.2">
      <c r="A8" s="20"/>
      <c r="B8" s="565" t="s">
        <v>28</v>
      </c>
      <c r="C8" s="565" t="s">
        <v>28</v>
      </c>
      <c r="D8" s="565" t="s">
        <v>28</v>
      </c>
      <c r="E8" s="22" t="s">
        <v>14</v>
      </c>
      <c r="F8" s="23" t="s">
        <v>29</v>
      </c>
      <c r="G8" s="24"/>
    </row>
    <row r="9" spans="1:7" x14ac:dyDescent="0.2">
      <c r="A9" s="79" t="s">
        <v>56</v>
      </c>
      <c r="B9" s="355">
        <v>69270858.538845956</v>
      </c>
      <c r="C9" s="200">
        <v>66412153.756966583</v>
      </c>
      <c r="D9" s="355">
        <v>-2858704.7818793729</v>
      </c>
      <c r="E9" s="351">
        <v>1.0313906386995919</v>
      </c>
      <c r="F9" s="94">
        <v>21.631334749600896</v>
      </c>
      <c r="G9" s="740"/>
    </row>
    <row r="10" spans="1:7" x14ac:dyDescent="0.2">
      <c r="A10" s="80" t="s">
        <v>57</v>
      </c>
      <c r="B10" s="11">
        <v>56747221.566985846</v>
      </c>
      <c r="C10" s="83">
        <v>54404348.929124221</v>
      </c>
      <c r="D10" s="11">
        <v>-2342872.6378616244</v>
      </c>
      <c r="E10" s="352">
        <v>6.7819347884060521</v>
      </c>
      <c r="F10" s="95">
        <v>17.720230664805499</v>
      </c>
      <c r="G10" s="741"/>
    </row>
    <row r="11" spans="1:7" x14ac:dyDescent="0.2">
      <c r="A11" s="81" t="s">
        <v>58</v>
      </c>
      <c r="B11" s="84">
        <v>2487922.8214460099</v>
      </c>
      <c r="C11" s="85">
        <v>2844751.7684190134</v>
      </c>
      <c r="D11" s="84">
        <v>356828.94697300345</v>
      </c>
      <c r="E11" s="353">
        <v>100.16881942964658</v>
      </c>
      <c r="F11" s="96">
        <v>0.92657404256725728</v>
      </c>
      <c r="G11" s="742"/>
    </row>
    <row r="12" spans="1:7" x14ac:dyDescent="0.2">
      <c r="A12" s="81" t="s">
        <v>59</v>
      </c>
      <c r="B12" s="84">
        <v>54259298.745539837</v>
      </c>
      <c r="C12" s="85">
        <v>51559597.160705209</v>
      </c>
      <c r="D12" s="84">
        <v>-2699701.5848346278</v>
      </c>
      <c r="E12" s="353">
        <v>4.1022456343864588</v>
      </c>
      <c r="F12" s="96">
        <v>16.793656622238242</v>
      </c>
      <c r="G12" s="742"/>
    </row>
    <row r="13" spans="1:7" x14ac:dyDescent="0.2">
      <c r="A13" s="80" t="s">
        <v>60</v>
      </c>
      <c r="B13" s="11">
        <v>1373801.4338082606</v>
      </c>
      <c r="C13" s="83">
        <v>723836.86077553767</v>
      </c>
      <c r="D13" s="11">
        <v>-649964.57303272292</v>
      </c>
      <c r="E13" s="352">
        <v>-32.706757532235997</v>
      </c>
      <c r="F13" s="95">
        <v>0.23576343415746318</v>
      </c>
      <c r="G13" s="741"/>
    </row>
    <row r="14" spans="1:7" x14ac:dyDescent="0.2">
      <c r="A14" s="80" t="s">
        <v>61</v>
      </c>
      <c r="B14" s="11">
        <v>3121916.3040387109</v>
      </c>
      <c r="C14" s="83">
        <v>3035079.697708325</v>
      </c>
      <c r="D14" s="11">
        <v>-86836.606330385897</v>
      </c>
      <c r="E14" s="352">
        <v>9.2649448755502739</v>
      </c>
      <c r="F14" s="95">
        <v>0.98856641772379406</v>
      </c>
      <c r="G14" s="741"/>
    </row>
    <row r="15" spans="1:7" x14ac:dyDescent="0.2">
      <c r="A15" s="72" t="s">
        <v>428</v>
      </c>
      <c r="B15" s="11">
        <v>710477.10156010755</v>
      </c>
      <c r="C15" s="83">
        <v>637831.98731027998</v>
      </c>
      <c r="D15" s="11">
        <v>-72645.114249827573</v>
      </c>
      <c r="E15" s="769" t="s">
        <v>615</v>
      </c>
      <c r="F15" s="95">
        <v>0.2077504861836309</v>
      </c>
      <c r="G15" s="741"/>
    </row>
    <row r="16" spans="1:7" ht="15" x14ac:dyDescent="0.2">
      <c r="A16" s="82" t="s">
        <v>348</v>
      </c>
      <c r="B16" s="86">
        <v>7317442.1324530365</v>
      </c>
      <c r="C16" s="87">
        <v>7611056.2820482198</v>
      </c>
      <c r="D16" s="86">
        <v>293614.14959518332</v>
      </c>
      <c r="E16" s="354">
        <v>-30.376835034619798</v>
      </c>
      <c r="F16" s="97">
        <v>2.4790237467305074</v>
      </c>
      <c r="G16" s="741"/>
    </row>
    <row r="17" spans="1:7" ht="12.95" customHeight="1" x14ac:dyDescent="0.2">
      <c r="A17" s="978" t="s">
        <v>62</v>
      </c>
      <c r="B17" s="978"/>
      <c r="C17" s="978"/>
      <c r="D17" s="978"/>
      <c r="E17" s="978"/>
      <c r="F17" s="978"/>
      <c r="G17" s="734"/>
    </row>
    <row r="18" spans="1:7" x14ac:dyDescent="0.2">
      <c r="A18" s="979"/>
      <c r="B18" s="979"/>
      <c r="C18" s="979"/>
      <c r="D18" s="979"/>
      <c r="E18" s="979"/>
      <c r="F18" s="979"/>
      <c r="G18" s="734"/>
    </row>
    <row r="19" spans="1:7" x14ac:dyDescent="0.2">
      <c r="A19" s="979"/>
      <c r="B19" s="979"/>
      <c r="C19" s="979"/>
      <c r="D19" s="979"/>
      <c r="E19" s="979"/>
      <c r="F19" s="979"/>
      <c r="G19" s="734"/>
    </row>
    <row r="20" spans="1:7" x14ac:dyDescent="0.2">
      <c r="A20" s="4" t="s">
        <v>54</v>
      </c>
    </row>
  </sheetData>
  <mergeCells count="3">
    <mergeCell ref="A17:F19"/>
    <mergeCell ref="A5:A6"/>
    <mergeCell ref="E5:F7"/>
  </mergeCells>
  <pageMargins left="0.7" right="0.7" top="0.75" bottom="0.75" header="0.3" footer="0.3"/>
  <pageSetup paperSize="9" orientation="portrait" r:id="rId1"/>
  <ignoredErrors>
    <ignoredError sqref="B7:C7" numberStoredAsText="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E3C7-6949-4559-AEF2-00CA353547C1}">
  <dimension ref="A1:D21"/>
  <sheetViews>
    <sheetView workbookViewId="0">
      <selection activeCell="G21" sqref="G21"/>
    </sheetView>
  </sheetViews>
  <sheetFormatPr baseColWidth="10" defaultRowHeight="12.75" x14ac:dyDescent="0.2"/>
  <cols>
    <col min="1" max="1" width="27.42578125" style="4" customWidth="1"/>
    <col min="2" max="3" width="20.7109375" style="4" customWidth="1"/>
    <col min="4" max="4" width="95" style="4" customWidth="1"/>
    <col min="5" max="16384" width="11.42578125" style="4"/>
  </cols>
  <sheetData>
    <row r="1" spans="1:4" x14ac:dyDescent="0.2">
      <c r="A1" s="17" t="s">
        <v>678</v>
      </c>
    </row>
    <row r="2" spans="1:4" x14ac:dyDescent="0.2">
      <c r="A2" s="17" t="s">
        <v>527</v>
      </c>
    </row>
    <row r="3" spans="1:4" x14ac:dyDescent="0.2">
      <c r="A3" s="4" t="s">
        <v>403</v>
      </c>
    </row>
    <row r="5" spans="1:4" ht="38.25" x14ac:dyDescent="0.2">
      <c r="A5" s="606" t="s">
        <v>452</v>
      </c>
      <c r="B5" s="606" t="s">
        <v>736</v>
      </c>
      <c r="C5" s="606" t="s">
        <v>738</v>
      </c>
      <c r="D5" s="606" t="s">
        <v>455</v>
      </c>
    </row>
    <row r="6" spans="1:4" ht="45" x14ac:dyDescent="0.2">
      <c r="A6" s="606" t="s">
        <v>692</v>
      </c>
      <c r="B6" s="876">
        <v>-299066</v>
      </c>
      <c r="C6" s="876">
        <v>-323115</v>
      </c>
      <c r="D6" s="668" t="s">
        <v>748</v>
      </c>
    </row>
    <row r="7" spans="1:4" ht="25.5" x14ac:dyDescent="0.2">
      <c r="A7" s="606" t="s">
        <v>693</v>
      </c>
      <c r="B7" s="876">
        <v>-12661</v>
      </c>
      <c r="C7" s="100"/>
      <c r="D7" s="878" t="s">
        <v>749</v>
      </c>
    </row>
    <row r="8" spans="1:4" ht="27.75" x14ac:dyDescent="0.2">
      <c r="A8" s="606" t="s">
        <v>694</v>
      </c>
      <c r="B8" s="876">
        <v>38018</v>
      </c>
      <c r="C8" s="876">
        <v>38018</v>
      </c>
      <c r="D8" s="879" t="s">
        <v>750</v>
      </c>
    </row>
    <row r="9" spans="1:4" ht="83.25" x14ac:dyDescent="0.2">
      <c r="A9" s="606" t="s">
        <v>696</v>
      </c>
      <c r="B9" s="876">
        <v>-71075</v>
      </c>
      <c r="C9" s="876">
        <v>-7044</v>
      </c>
      <c r="D9" s="668" t="s">
        <v>751</v>
      </c>
    </row>
    <row r="10" spans="1:4" ht="27.75" x14ac:dyDescent="0.2">
      <c r="A10" s="606" t="s">
        <v>697</v>
      </c>
      <c r="B10" s="877">
        <v>576</v>
      </c>
      <c r="C10" s="877">
        <v>0</v>
      </c>
      <c r="D10" s="879" t="s">
        <v>752</v>
      </c>
    </row>
    <row r="11" spans="1:4" x14ac:dyDescent="0.2">
      <c r="A11" s="4" t="s">
        <v>737</v>
      </c>
    </row>
    <row r="12" spans="1:4" x14ac:dyDescent="0.2">
      <c r="A12" s="4" t="s">
        <v>739</v>
      </c>
    </row>
    <row r="13" spans="1:4" x14ac:dyDescent="0.2">
      <c r="A13" s="4" t="s">
        <v>740</v>
      </c>
    </row>
    <row r="14" spans="1:4" x14ac:dyDescent="0.2">
      <c r="A14" s="4" t="s">
        <v>741</v>
      </c>
    </row>
    <row r="15" spans="1:4" x14ac:dyDescent="0.2">
      <c r="A15" s="4" t="s">
        <v>742</v>
      </c>
    </row>
    <row r="16" spans="1:4" x14ac:dyDescent="0.2">
      <c r="A16" s="4" t="s">
        <v>743</v>
      </c>
    </row>
    <row r="17" spans="1:1" x14ac:dyDescent="0.2">
      <c r="A17" s="4" t="s">
        <v>744</v>
      </c>
    </row>
    <row r="18" spans="1:1" x14ac:dyDescent="0.2">
      <c r="A18" s="4" t="s">
        <v>745</v>
      </c>
    </row>
    <row r="19" spans="1:1" x14ac:dyDescent="0.2">
      <c r="A19" s="4" t="s">
        <v>746</v>
      </c>
    </row>
    <row r="20" spans="1:1" x14ac:dyDescent="0.2">
      <c r="A20" s="4" t="s">
        <v>747</v>
      </c>
    </row>
    <row r="21" spans="1:1" x14ac:dyDescent="0.2">
      <c r="A21" s="4" t="s">
        <v>54</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FA8CA-D1CC-44DB-A797-BD793A7835C2}">
  <dimension ref="A1:K9"/>
  <sheetViews>
    <sheetView workbookViewId="0">
      <selection activeCell="A2" sqref="A2"/>
    </sheetView>
  </sheetViews>
  <sheetFormatPr baseColWidth="10" defaultRowHeight="12.75" x14ac:dyDescent="0.2"/>
  <cols>
    <col min="1" max="1" width="15.7109375" style="18" customWidth="1"/>
    <col min="2" max="16384" width="11.42578125" style="18"/>
  </cols>
  <sheetData>
    <row r="1" spans="1:11" x14ac:dyDescent="0.2">
      <c r="A1" s="70" t="s">
        <v>1111</v>
      </c>
    </row>
    <row r="2" spans="1:11" x14ac:dyDescent="0.2">
      <c r="A2" s="70" t="s">
        <v>1045</v>
      </c>
    </row>
    <row r="3" spans="1:11" x14ac:dyDescent="0.2">
      <c r="A3" s="18" t="s">
        <v>15</v>
      </c>
    </row>
    <row r="5" spans="1:11" x14ac:dyDescent="0.2">
      <c r="A5" s="917"/>
      <c r="B5" s="350">
        <v>2020</v>
      </c>
      <c r="C5" s="846">
        <v>2021</v>
      </c>
      <c r="D5" s="846">
        <v>2022</v>
      </c>
      <c r="E5" s="846">
        <v>2023</v>
      </c>
      <c r="F5" s="846">
        <v>2024</v>
      </c>
      <c r="G5" s="846">
        <v>2025</v>
      </c>
      <c r="H5" s="846">
        <v>2026</v>
      </c>
      <c r="I5" s="846">
        <v>2027</v>
      </c>
      <c r="J5" s="846">
        <v>2028</v>
      </c>
      <c r="K5" s="76">
        <v>2029</v>
      </c>
    </row>
    <row r="6" spans="1:11" x14ac:dyDescent="0.2">
      <c r="A6" s="918" t="s">
        <v>456</v>
      </c>
      <c r="B6" s="920">
        <v>-7.0000000000000001E-3</v>
      </c>
      <c r="C6" s="913">
        <v>1.4E-2</v>
      </c>
      <c r="D6" s="913">
        <v>5.0000000000000001E-3</v>
      </c>
      <c r="E6" s="913">
        <v>8.9999999999999993E-3</v>
      </c>
      <c r="F6" s="913">
        <v>2.5000000000000001E-2</v>
      </c>
      <c r="G6" s="913">
        <v>2.9000000000000001E-2</v>
      </c>
      <c r="H6" s="913">
        <v>3.1E-2</v>
      </c>
      <c r="I6" s="913">
        <v>3.5000000000000003E-2</v>
      </c>
      <c r="J6" s="913">
        <v>3.9E-2</v>
      </c>
      <c r="K6" s="916">
        <v>3.7999999999999999E-2</v>
      </c>
    </row>
    <row r="7" spans="1:11" x14ac:dyDescent="0.2">
      <c r="A7" s="918" t="s">
        <v>1046</v>
      </c>
      <c r="B7" s="920">
        <v>-6.0000000000000001E-3</v>
      </c>
      <c r="C7" s="913">
        <v>1.7000000000000001E-2</v>
      </c>
      <c r="D7" s="913">
        <v>5.0000000000000001E-3</v>
      </c>
      <c r="E7" s="913">
        <v>4.0000000000000001E-3</v>
      </c>
      <c r="F7" s="913">
        <v>1.2E-2</v>
      </c>
      <c r="G7" s="913">
        <v>1.4999999999999999E-2</v>
      </c>
      <c r="H7" s="913">
        <v>1.9E-2</v>
      </c>
      <c r="I7" s="913">
        <v>2.3E-2</v>
      </c>
      <c r="J7" s="913">
        <v>2.5999999999999999E-2</v>
      </c>
      <c r="K7" s="916">
        <v>2.5999999999999999E-2</v>
      </c>
    </row>
    <row r="8" spans="1:11" x14ac:dyDescent="0.2">
      <c r="A8" s="919" t="s">
        <v>451</v>
      </c>
      <c r="B8" s="921">
        <v>1E-3</v>
      </c>
      <c r="C8" s="914">
        <v>2E-3</v>
      </c>
      <c r="D8" s="914">
        <v>0</v>
      </c>
      <c r="E8" s="914">
        <v>-5.0000000000000001E-3</v>
      </c>
      <c r="F8" s="914">
        <v>-1.2999999999999999E-2</v>
      </c>
      <c r="G8" s="914">
        <v>-1.4E-2</v>
      </c>
      <c r="H8" s="914">
        <v>-1.0999999999999999E-2</v>
      </c>
      <c r="I8" s="914">
        <v>-1.2E-2</v>
      </c>
      <c r="J8" s="914">
        <v>-1.2E-2</v>
      </c>
      <c r="K8" s="915">
        <v>-1.2E-2</v>
      </c>
    </row>
    <row r="9" spans="1:11" x14ac:dyDescent="0.2">
      <c r="A9" s="18" t="s">
        <v>54</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3492-5A5A-495E-939F-3F7892F99D6B}">
  <dimension ref="A1:C58"/>
  <sheetViews>
    <sheetView workbookViewId="0">
      <selection activeCell="A2" sqref="A2"/>
    </sheetView>
  </sheetViews>
  <sheetFormatPr baseColWidth="10" defaultRowHeight="12.75" x14ac:dyDescent="0.2"/>
  <cols>
    <col min="1" max="1" width="8.42578125" style="18" customWidth="1"/>
    <col min="2" max="2" width="25.7109375" style="18" bestFit="1" customWidth="1"/>
    <col min="3" max="3" width="49.42578125" style="18" bestFit="1" customWidth="1"/>
    <col min="4" max="16384" width="11.42578125" style="18"/>
  </cols>
  <sheetData>
    <row r="1" spans="1:3" x14ac:dyDescent="0.2">
      <c r="A1" s="70" t="s">
        <v>1112</v>
      </c>
    </row>
    <row r="2" spans="1:3" x14ac:dyDescent="0.2">
      <c r="A2" s="70" t="s">
        <v>1106</v>
      </c>
    </row>
    <row r="4" spans="1:3" x14ac:dyDescent="0.2">
      <c r="A4" s="260" t="s">
        <v>1047</v>
      </c>
      <c r="B4" s="21" t="s">
        <v>1107</v>
      </c>
      <c r="C4" s="333" t="s">
        <v>1048</v>
      </c>
    </row>
    <row r="5" spans="1:3" x14ac:dyDescent="0.2">
      <c r="A5" s="752">
        <v>1</v>
      </c>
      <c r="B5" s="925" t="s">
        <v>1049</v>
      </c>
      <c r="C5" s="923" t="s">
        <v>1050</v>
      </c>
    </row>
    <row r="6" spans="1:3" x14ac:dyDescent="0.2">
      <c r="A6" s="752">
        <v>2</v>
      </c>
      <c r="B6" s="925" t="s">
        <v>1049</v>
      </c>
      <c r="C6" s="923" t="s">
        <v>1051</v>
      </c>
    </row>
    <row r="7" spans="1:3" x14ac:dyDescent="0.2">
      <c r="A7" s="752">
        <v>3</v>
      </c>
      <c r="B7" s="925" t="s">
        <v>1049</v>
      </c>
      <c r="C7" s="923" t="s">
        <v>1052</v>
      </c>
    </row>
    <row r="8" spans="1:3" x14ac:dyDescent="0.2">
      <c r="A8" s="752">
        <v>4</v>
      </c>
      <c r="B8" s="925" t="s">
        <v>1049</v>
      </c>
      <c r="C8" s="923" t="s">
        <v>1053</v>
      </c>
    </row>
    <row r="9" spans="1:3" x14ac:dyDescent="0.2">
      <c r="A9" s="752">
        <v>5</v>
      </c>
      <c r="B9" s="925" t="s">
        <v>1049</v>
      </c>
      <c r="C9" s="923" t="s">
        <v>1054</v>
      </c>
    </row>
    <row r="10" spans="1:3" x14ac:dyDescent="0.2">
      <c r="A10" s="752">
        <v>6</v>
      </c>
      <c r="B10" s="925" t="s">
        <v>1049</v>
      </c>
      <c r="C10" s="923" t="s">
        <v>1055</v>
      </c>
    </row>
    <row r="11" spans="1:3" x14ac:dyDescent="0.2">
      <c r="A11" s="752">
        <v>7</v>
      </c>
      <c r="B11" s="925" t="s">
        <v>1049</v>
      </c>
      <c r="C11" s="923" t="s">
        <v>1056</v>
      </c>
    </row>
    <row r="12" spans="1:3" x14ac:dyDescent="0.2">
      <c r="A12" s="752">
        <v>8</v>
      </c>
      <c r="B12" s="925" t="s">
        <v>1049</v>
      </c>
      <c r="C12" s="923" t="s">
        <v>1057</v>
      </c>
    </row>
    <row r="13" spans="1:3" x14ac:dyDescent="0.2">
      <c r="A13" s="752">
        <v>9</v>
      </c>
      <c r="B13" s="925" t="s">
        <v>1049</v>
      </c>
      <c r="C13" s="923" t="s">
        <v>1058</v>
      </c>
    </row>
    <row r="14" spans="1:3" x14ac:dyDescent="0.2">
      <c r="A14" s="752">
        <v>10</v>
      </c>
      <c r="B14" s="925" t="s">
        <v>1049</v>
      </c>
      <c r="C14" s="923" t="s">
        <v>1059</v>
      </c>
    </row>
    <row r="15" spans="1:3" x14ac:dyDescent="0.2">
      <c r="A15" s="752">
        <v>11</v>
      </c>
      <c r="B15" s="925" t="s">
        <v>1049</v>
      </c>
      <c r="C15" s="923" t="s">
        <v>1060</v>
      </c>
    </row>
    <row r="16" spans="1:3" x14ac:dyDescent="0.2">
      <c r="A16" s="752">
        <v>12</v>
      </c>
      <c r="B16" s="925" t="s">
        <v>1049</v>
      </c>
      <c r="C16" s="923" t="s">
        <v>1061</v>
      </c>
    </row>
    <row r="17" spans="1:3" x14ac:dyDescent="0.2">
      <c r="A17" s="752">
        <v>13</v>
      </c>
      <c r="B17" s="925" t="s">
        <v>1049</v>
      </c>
      <c r="C17" s="923" t="s">
        <v>1062</v>
      </c>
    </row>
    <row r="18" spans="1:3" x14ac:dyDescent="0.2">
      <c r="A18" s="752">
        <v>14</v>
      </c>
      <c r="B18" s="925" t="s">
        <v>1049</v>
      </c>
      <c r="C18" s="923" t="s">
        <v>1063</v>
      </c>
    </row>
    <row r="19" spans="1:3" x14ac:dyDescent="0.2">
      <c r="A19" s="752">
        <v>15</v>
      </c>
      <c r="B19" s="925" t="s">
        <v>1049</v>
      </c>
      <c r="C19" s="923" t="s">
        <v>1064</v>
      </c>
    </row>
    <row r="20" spans="1:3" x14ac:dyDescent="0.2">
      <c r="A20" s="752">
        <v>16</v>
      </c>
      <c r="B20" s="925" t="s">
        <v>1049</v>
      </c>
      <c r="C20" s="923" t="s">
        <v>1065</v>
      </c>
    </row>
    <row r="21" spans="1:3" x14ac:dyDescent="0.2">
      <c r="A21" s="752">
        <v>17</v>
      </c>
      <c r="B21" s="925" t="s">
        <v>1049</v>
      </c>
      <c r="C21" s="923" t="s">
        <v>1066</v>
      </c>
    </row>
    <row r="22" spans="1:3" x14ac:dyDescent="0.2">
      <c r="A22" s="752">
        <v>18</v>
      </c>
      <c r="B22" s="925" t="s">
        <v>1049</v>
      </c>
      <c r="C22" s="923" t="s">
        <v>1067</v>
      </c>
    </row>
    <row r="23" spans="1:3" x14ac:dyDescent="0.2">
      <c r="A23" s="752">
        <v>19</v>
      </c>
      <c r="B23" s="925" t="s">
        <v>1049</v>
      </c>
      <c r="C23" s="923" t="s">
        <v>1068</v>
      </c>
    </row>
    <row r="24" spans="1:3" x14ac:dyDescent="0.2">
      <c r="A24" s="752">
        <v>20</v>
      </c>
      <c r="B24" s="925" t="s">
        <v>1049</v>
      </c>
      <c r="C24" s="923" t="s">
        <v>1069</v>
      </c>
    </row>
    <row r="25" spans="1:3" x14ac:dyDescent="0.2">
      <c r="A25" s="752">
        <v>21</v>
      </c>
      <c r="B25" s="925" t="s">
        <v>1049</v>
      </c>
      <c r="C25" s="923" t="s">
        <v>1070</v>
      </c>
    </row>
    <row r="26" spans="1:3" x14ac:dyDescent="0.2">
      <c r="A26" s="752">
        <v>22</v>
      </c>
      <c r="B26" s="925" t="s">
        <v>1049</v>
      </c>
      <c r="C26" s="923" t="s">
        <v>1071</v>
      </c>
    </row>
    <row r="27" spans="1:3" x14ac:dyDescent="0.2">
      <c r="A27" s="752">
        <v>23</v>
      </c>
      <c r="B27" s="925" t="s">
        <v>1049</v>
      </c>
      <c r="C27" s="923" t="s">
        <v>1072</v>
      </c>
    </row>
    <row r="28" spans="1:3" x14ac:dyDescent="0.2">
      <c r="A28" s="752">
        <v>24</v>
      </c>
      <c r="B28" s="925" t="s">
        <v>1049</v>
      </c>
      <c r="C28" s="923" t="s">
        <v>1073</v>
      </c>
    </row>
    <row r="29" spans="1:3" x14ac:dyDescent="0.2">
      <c r="A29" s="752">
        <v>25</v>
      </c>
      <c r="B29" s="925" t="s">
        <v>1049</v>
      </c>
      <c r="C29" s="923" t="s">
        <v>1074</v>
      </c>
    </row>
    <row r="30" spans="1:3" x14ac:dyDescent="0.2">
      <c r="A30" s="752">
        <v>26</v>
      </c>
      <c r="B30" s="925" t="s">
        <v>1049</v>
      </c>
      <c r="C30" s="923" t="s">
        <v>1075</v>
      </c>
    </row>
    <row r="31" spans="1:3" x14ac:dyDescent="0.2">
      <c r="A31" s="927">
        <v>27</v>
      </c>
      <c r="B31" s="928" t="s">
        <v>1076</v>
      </c>
      <c r="C31" s="929" t="s">
        <v>1077</v>
      </c>
    </row>
    <row r="32" spans="1:3" x14ac:dyDescent="0.2">
      <c r="A32" s="752">
        <v>28</v>
      </c>
      <c r="B32" s="925" t="s">
        <v>1076</v>
      </c>
      <c r="C32" s="923" t="s">
        <v>1078</v>
      </c>
    </row>
    <row r="33" spans="1:3" x14ac:dyDescent="0.2">
      <c r="A33" s="752">
        <v>29</v>
      </c>
      <c r="B33" s="925" t="s">
        <v>1076</v>
      </c>
      <c r="C33" s="923" t="s">
        <v>1079</v>
      </c>
    </row>
    <row r="34" spans="1:3" x14ac:dyDescent="0.2">
      <c r="A34" s="752">
        <v>30</v>
      </c>
      <c r="B34" s="925" t="s">
        <v>1076</v>
      </c>
      <c r="C34" s="923" t="s">
        <v>1080</v>
      </c>
    </row>
    <row r="35" spans="1:3" x14ac:dyDescent="0.2">
      <c r="A35" s="752">
        <v>31</v>
      </c>
      <c r="B35" s="925" t="s">
        <v>1076</v>
      </c>
      <c r="C35" s="923" t="s">
        <v>1081</v>
      </c>
    </row>
    <row r="36" spans="1:3" x14ac:dyDescent="0.2">
      <c r="A36" s="752">
        <v>32</v>
      </c>
      <c r="B36" s="925" t="s">
        <v>1076</v>
      </c>
      <c r="C36" s="923" t="s">
        <v>1082</v>
      </c>
    </row>
    <row r="37" spans="1:3" x14ac:dyDescent="0.2">
      <c r="A37" s="752">
        <v>33</v>
      </c>
      <c r="B37" s="925" t="s">
        <v>1076</v>
      </c>
      <c r="C37" s="923" t="s">
        <v>1083</v>
      </c>
    </row>
    <row r="38" spans="1:3" x14ac:dyDescent="0.2">
      <c r="A38" s="752">
        <v>34</v>
      </c>
      <c r="B38" s="925" t="s">
        <v>1076</v>
      </c>
      <c r="C38" s="923" t="s">
        <v>1084</v>
      </c>
    </row>
    <row r="39" spans="1:3" x14ac:dyDescent="0.2">
      <c r="A39" s="752">
        <v>35</v>
      </c>
      <c r="B39" s="925" t="s">
        <v>1076</v>
      </c>
      <c r="C39" s="923" t="s">
        <v>1085</v>
      </c>
    </row>
    <row r="40" spans="1:3" x14ac:dyDescent="0.2">
      <c r="A40" s="752">
        <v>36</v>
      </c>
      <c r="B40" s="925" t="s">
        <v>1076</v>
      </c>
      <c r="C40" s="923" t="s">
        <v>1086</v>
      </c>
    </row>
    <row r="41" spans="1:3" x14ac:dyDescent="0.2">
      <c r="A41" s="752">
        <v>37</v>
      </c>
      <c r="B41" s="925" t="s">
        <v>1076</v>
      </c>
      <c r="C41" s="923" t="s">
        <v>1087</v>
      </c>
    </row>
    <row r="42" spans="1:3" x14ac:dyDescent="0.2">
      <c r="A42" s="752">
        <v>38</v>
      </c>
      <c r="B42" s="925" t="s">
        <v>1076</v>
      </c>
      <c r="C42" s="923" t="s">
        <v>1088</v>
      </c>
    </row>
    <row r="43" spans="1:3" x14ac:dyDescent="0.2">
      <c r="A43" s="752">
        <v>39</v>
      </c>
      <c r="B43" s="925" t="s">
        <v>1076</v>
      </c>
      <c r="C43" s="923" t="s">
        <v>1089</v>
      </c>
    </row>
    <row r="44" spans="1:3" x14ac:dyDescent="0.2">
      <c r="A44" s="922">
        <v>40</v>
      </c>
      <c r="B44" s="926" t="s">
        <v>1076</v>
      </c>
      <c r="C44" s="924" t="s">
        <v>1090</v>
      </c>
    </row>
    <row r="45" spans="1:3" x14ac:dyDescent="0.2">
      <c r="A45" s="752">
        <v>41</v>
      </c>
      <c r="B45" s="925" t="s">
        <v>1091</v>
      </c>
      <c r="C45" s="923" t="s">
        <v>1092</v>
      </c>
    </row>
    <row r="46" spans="1:3" x14ac:dyDescent="0.2">
      <c r="A46" s="927">
        <v>42</v>
      </c>
      <c r="B46" s="928" t="s">
        <v>117</v>
      </c>
      <c r="C46" s="929" t="s">
        <v>1093</v>
      </c>
    </row>
    <row r="47" spans="1:3" x14ac:dyDescent="0.2">
      <c r="A47" s="752">
        <v>43</v>
      </c>
      <c r="B47" s="925" t="s">
        <v>1094</v>
      </c>
      <c r="C47" s="923" t="s">
        <v>1095</v>
      </c>
    </row>
    <row r="48" spans="1:3" x14ac:dyDescent="0.2">
      <c r="A48" s="752">
        <v>44</v>
      </c>
      <c r="B48" s="925" t="s">
        <v>1094</v>
      </c>
      <c r="C48" s="923" t="s">
        <v>38</v>
      </c>
    </row>
    <row r="49" spans="1:3" x14ac:dyDescent="0.2">
      <c r="A49" s="752">
        <v>45</v>
      </c>
      <c r="B49" s="925" t="s">
        <v>1094</v>
      </c>
      <c r="C49" s="923" t="s">
        <v>1096</v>
      </c>
    </row>
    <row r="50" spans="1:3" x14ac:dyDescent="0.2">
      <c r="A50" s="752">
        <v>46</v>
      </c>
      <c r="B50" s="925" t="s">
        <v>1094</v>
      </c>
      <c r="C50" s="923" t="s">
        <v>1097</v>
      </c>
    </row>
    <row r="51" spans="1:3" x14ac:dyDescent="0.2">
      <c r="A51" s="752">
        <v>47</v>
      </c>
      <c r="B51" s="925" t="s">
        <v>1094</v>
      </c>
      <c r="C51" s="923" t="s">
        <v>1098</v>
      </c>
    </row>
    <row r="52" spans="1:3" x14ac:dyDescent="0.2">
      <c r="A52" s="752">
        <v>48</v>
      </c>
      <c r="B52" s="925" t="s">
        <v>1094</v>
      </c>
      <c r="C52" s="923" t="s">
        <v>1099</v>
      </c>
    </row>
    <row r="53" spans="1:3" x14ac:dyDescent="0.2">
      <c r="A53" s="752">
        <v>49</v>
      </c>
      <c r="B53" s="925" t="s">
        <v>1094</v>
      </c>
      <c r="C53" s="923" t="s">
        <v>1100</v>
      </c>
    </row>
    <row r="54" spans="1:3" x14ac:dyDescent="0.2">
      <c r="A54" s="922">
        <v>50</v>
      </c>
      <c r="B54" s="926" t="s">
        <v>1094</v>
      </c>
      <c r="C54" s="924" t="s">
        <v>1101</v>
      </c>
    </row>
    <row r="55" spans="1:3" x14ac:dyDescent="0.2">
      <c r="A55" s="752">
        <v>51</v>
      </c>
      <c r="B55" s="925" t="s">
        <v>1102</v>
      </c>
      <c r="C55" s="923" t="s">
        <v>1102</v>
      </c>
    </row>
    <row r="56" spans="1:3" x14ac:dyDescent="0.2">
      <c r="A56" s="930">
        <v>52</v>
      </c>
      <c r="B56" s="931" t="s">
        <v>1103</v>
      </c>
      <c r="C56" s="932" t="s">
        <v>1104</v>
      </c>
    </row>
    <row r="57" spans="1:3" x14ac:dyDescent="0.2">
      <c r="A57" s="922">
        <v>53</v>
      </c>
      <c r="B57" s="926" t="s">
        <v>661</v>
      </c>
      <c r="C57" s="924" t="s">
        <v>1105</v>
      </c>
    </row>
    <row r="58" spans="1:3" x14ac:dyDescent="0.2">
      <c r="A58" s="18"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3FF8D-F81C-40F7-8FC0-DC169931224D}">
  <sheetPr codeName="Hoja7"/>
  <dimension ref="A1:F14"/>
  <sheetViews>
    <sheetView zoomScaleNormal="100" workbookViewId="0">
      <selection activeCell="H12" sqref="H12"/>
    </sheetView>
  </sheetViews>
  <sheetFormatPr baseColWidth="10" defaultColWidth="10.85546875" defaultRowHeight="12.75" x14ac:dyDescent="0.2"/>
  <cols>
    <col min="1" max="1" width="32.85546875" style="4" customWidth="1"/>
    <col min="2" max="2" width="17.7109375" style="4" customWidth="1"/>
    <col min="3" max="5" width="16.140625" style="4" customWidth="1"/>
    <col min="6" max="16384" width="10.85546875" style="4"/>
  </cols>
  <sheetData>
    <row r="1" spans="1:6" x14ac:dyDescent="0.2">
      <c r="A1" s="184" t="s">
        <v>63</v>
      </c>
    </row>
    <row r="2" spans="1:6" x14ac:dyDescent="0.2">
      <c r="A2" s="980" t="s">
        <v>516</v>
      </c>
      <c r="B2" s="980"/>
      <c r="C2" s="980"/>
      <c r="D2" s="980"/>
      <c r="E2" s="980"/>
      <c r="F2" s="980"/>
    </row>
    <row r="3" spans="1:6" x14ac:dyDescent="0.2">
      <c r="A3" s="981" t="s">
        <v>400</v>
      </c>
      <c r="B3" s="981"/>
      <c r="C3" s="981"/>
      <c r="D3" s="981"/>
      <c r="E3" s="981"/>
      <c r="F3" s="981"/>
    </row>
    <row r="4" spans="1:6" x14ac:dyDescent="0.2">
      <c r="A4" s="185"/>
      <c r="B4" s="185"/>
      <c r="C4" s="185"/>
      <c r="D4" s="185"/>
      <c r="E4" s="185"/>
      <c r="F4" s="185"/>
    </row>
    <row r="5" spans="1:6" ht="12.95" customHeight="1" x14ac:dyDescent="0.2"/>
    <row r="6" spans="1:6" ht="27.75" x14ac:dyDescent="0.2">
      <c r="A6" s="825"/>
      <c r="B6" s="826" t="s">
        <v>28</v>
      </c>
      <c r="C6" s="891" t="s">
        <v>602</v>
      </c>
      <c r="D6" s="826" t="s">
        <v>1029</v>
      </c>
      <c r="E6" s="891" t="s">
        <v>606</v>
      </c>
    </row>
    <row r="7" spans="1:6" ht="15" x14ac:dyDescent="0.2">
      <c r="A7" s="823" t="s">
        <v>632</v>
      </c>
      <c r="B7" s="818">
        <v>76195175</v>
      </c>
      <c r="C7" s="892">
        <v>3.5</v>
      </c>
      <c r="D7" s="819">
        <v>-0.9</v>
      </c>
      <c r="E7" s="209"/>
    </row>
    <row r="8" spans="1:6" x14ac:dyDescent="0.2">
      <c r="A8" s="823" t="s">
        <v>633</v>
      </c>
      <c r="B8" s="820">
        <v>23091.989592000376</v>
      </c>
      <c r="C8" s="892"/>
      <c r="D8" s="819"/>
      <c r="E8" s="209"/>
    </row>
    <row r="9" spans="1:6" x14ac:dyDescent="0.2">
      <c r="A9" s="824" t="s">
        <v>628</v>
      </c>
      <c r="B9" s="821">
        <v>-54397.459619000088</v>
      </c>
      <c r="C9" s="209"/>
      <c r="D9" s="822"/>
      <c r="E9" s="209"/>
    </row>
    <row r="10" spans="1:6" ht="15" x14ac:dyDescent="0.2">
      <c r="A10" s="827" t="s">
        <v>634</v>
      </c>
      <c r="B10" s="828">
        <v>76163869.529973</v>
      </c>
      <c r="C10" s="893">
        <v>3.4676452930691326</v>
      </c>
      <c r="D10" s="829">
        <v>-0.98125668426374268</v>
      </c>
      <c r="E10" s="893">
        <v>-4.1085895566212116E-2</v>
      </c>
    </row>
    <row r="11" spans="1:6" x14ac:dyDescent="0.2">
      <c r="A11" s="890" t="s">
        <v>635</v>
      </c>
      <c r="B11" s="890"/>
      <c r="C11" s="890"/>
      <c r="D11" s="890"/>
      <c r="E11" s="890"/>
    </row>
    <row r="12" spans="1:6" x14ac:dyDescent="0.2">
      <c r="A12" s="4" t="s">
        <v>1114</v>
      </c>
      <c r="B12" s="185"/>
      <c r="C12" s="185"/>
      <c r="D12" s="185"/>
      <c r="E12" s="185"/>
      <c r="F12" s="185"/>
    </row>
    <row r="13" spans="1:6" x14ac:dyDescent="0.2">
      <c r="A13" s="4" t="s">
        <v>1113</v>
      </c>
    </row>
    <row r="14" spans="1:6" x14ac:dyDescent="0.2">
      <c r="A14" s="185" t="s">
        <v>64</v>
      </c>
    </row>
  </sheetData>
  <mergeCells count="2">
    <mergeCell ref="A2:F2"/>
    <mergeCell ref="A3:F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78810-5930-4FDA-8099-A9D5A49AA653}">
  <sheetPr codeName="Hoja8"/>
  <dimension ref="A1:F19"/>
  <sheetViews>
    <sheetView workbookViewId="0">
      <selection activeCell="D24" sqref="D24"/>
    </sheetView>
  </sheetViews>
  <sheetFormatPr baseColWidth="10" defaultColWidth="10.85546875" defaultRowHeight="12.75" x14ac:dyDescent="0.2"/>
  <cols>
    <col min="1" max="1" width="48" style="4" customWidth="1"/>
    <col min="2" max="2" width="15.42578125" style="4" customWidth="1"/>
    <col min="3" max="4" width="12.5703125" style="4" customWidth="1"/>
    <col min="5" max="16384" width="10.85546875" style="4"/>
  </cols>
  <sheetData>
    <row r="1" spans="1:6" x14ac:dyDescent="0.2">
      <c r="A1" s="184" t="s">
        <v>65</v>
      </c>
    </row>
    <row r="2" spans="1:6" x14ac:dyDescent="0.2">
      <c r="A2" s="980" t="s">
        <v>517</v>
      </c>
      <c r="B2" s="980"/>
      <c r="C2" s="980"/>
      <c r="D2" s="980"/>
    </row>
    <row r="3" spans="1:6" x14ac:dyDescent="0.2">
      <c r="A3" s="981" t="s">
        <v>398</v>
      </c>
      <c r="B3" s="981"/>
      <c r="C3" s="981"/>
      <c r="D3" s="981"/>
    </row>
    <row r="4" spans="1:6" x14ac:dyDescent="0.2">
      <c r="A4" s="185"/>
      <c r="B4" s="185"/>
      <c r="C4" s="185"/>
      <c r="D4" s="185"/>
    </row>
    <row r="5" spans="1:6" ht="24" customHeight="1" x14ac:dyDescent="0.2">
      <c r="A5" s="296" t="s">
        <v>50</v>
      </c>
      <c r="B5" s="294" t="s">
        <v>67</v>
      </c>
      <c r="C5" s="294" t="s">
        <v>14</v>
      </c>
      <c r="D5" s="294" t="s">
        <v>68</v>
      </c>
    </row>
    <row r="6" spans="1:6" x14ac:dyDescent="0.2">
      <c r="A6" s="62" t="s">
        <v>69</v>
      </c>
      <c r="B6" s="736">
        <v>65740521.539480008</v>
      </c>
      <c r="C6" s="632">
        <v>3.6189940706897072</v>
      </c>
      <c r="D6" s="632">
        <v>21.412575072294917</v>
      </c>
      <c r="E6" s="58"/>
    </row>
    <row r="7" spans="1:6" x14ac:dyDescent="0.2">
      <c r="A7" s="63" t="s">
        <v>70</v>
      </c>
      <c r="B7" s="737">
        <v>15195344.459969999</v>
      </c>
      <c r="C7" s="65">
        <v>5.9426559386811295</v>
      </c>
      <c r="D7" s="65">
        <v>4.9493287606957717</v>
      </c>
      <c r="E7" s="58"/>
      <c r="F7" s="59"/>
    </row>
    <row r="8" spans="1:6" x14ac:dyDescent="0.2">
      <c r="A8" s="63" t="s">
        <v>71</v>
      </c>
      <c r="B8" s="737">
        <v>6031817.8624999998</v>
      </c>
      <c r="C8" s="65">
        <v>6.2709042447158803</v>
      </c>
      <c r="D8" s="65">
        <v>1.9646444807351664</v>
      </c>
      <c r="E8" s="58"/>
      <c r="F8" s="59"/>
    </row>
    <row r="9" spans="1:6" x14ac:dyDescent="0.2">
      <c r="A9" s="63" t="s">
        <v>72</v>
      </c>
      <c r="B9" s="737">
        <v>3764120.8252599998</v>
      </c>
      <c r="C9" s="773">
        <v>22.364756446560307</v>
      </c>
      <c r="D9" s="773">
        <v>1.2260249518048769</v>
      </c>
      <c r="E9" s="774"/>
      <c r="F9" s="59"/>
    </row>
    <row r="10" spans="1:6" x14ac:dyDescent="0.2">
      <c r="A10" s="63" t="s">
        <v>73</v>
      </c>
      <c r="B10" s="737">
        <v>26056874.898400001</v>
      </c>
      <c r="C10" s="65">
        <v>0.18410801177257685</v>
      </c>
      <c r="D10" s="65">
        <v>8.4870758072145396</v>
      </c>
      <c r="E10" s="58"/>
      <c r="F10" s="59"/>
    </row>
    <row r="11" spans="1:6" x14ac:dyDescent="0.2">
      <c r="A11" s="63" t="s">
        <v>74</v>
      </c>
      <c r="B11" s="737">
        <v>14350521.74117</v>
      </c>
      <c r="C11" s="65">
        <v>1.6840029368115905</v>
      </c>
      <c r="D11" s="65">
        <v>4.6741585998046453</v>
      </c>
      <c r="E11" s="58"/>
      <c r="F11" s="59"/>
    </row>
    <row r="12" spans="1:6" x14ac:dyDescent="0.2">
      <c r="A12" s="63" t="s">
        <v>75</v>
      </c>
      <c r="B12" s="737">
        <v>341841.75218000001</v>
      </c>
      <c r="C12" s="65">
        <v>50.198835584198065</v>
      </c>
      <c r="D12" s="65">
        <v>0.11134247203991657</v>
      </c>
      <c r="E12" s="58"/>
      <c r="F12" s="59"/>
    </row>
    <row r="13" spans="1:6" x14ac:dyDescent="0.2">
      <c r="A13" s="62" t="s">
        <v>76</v>
      </c>
      <c r="B13" s="738">
        <v>10417679.001460001</v>
      </c>
      <c r="C13" s="64">
        <v>2.6001415297231434</v>
      </c>
      <c r="D13" s="373">
        <v>3.3931786434622349</v>
      </c>
      <c r="E13" s="58"/>
    </row>
    <row r="14" spans="1:6" x14ac:dyDescent="0.2">
      <c r="A14" s="63" t="s">
        <v>77</v>
      </c>
      <c r="B14" s="737">
        <v>4416380.9017700003</v>
      </c>
      <c r="C14" s="65">
        <v>0.95036016852165783</v>
      </c>
      <c r="D14" s="65">
        <v>1.4384748613563807</v>
      </c>
      <c r="E14" s="58"/>
    </row>
    <row r="15" spans="1:6" x14ac:dyDescent="0.2">
      <c r="A15" s="63" t="s">
        <v>78</v>
      </c>
      <c r="B15" s="737">
        <v>6001298.0996899996</v>
      </c>
      <c r="C15" s="65">
        <v>3.8490842313998241</v>
      </c>
      <c r="D15" s="65">
        <v>1.9547037821058544</v>
      </c>
      <c r="E15" s="58"/>
    </row>
    <row r="16" spans="1:6" x14ac:dyDescent="0.2">
      <c r="A16" s="297" t="s">
        <v>66</v>
      </c>
      <c r="B16" s="739">
        <v>76158200.540940017</v>
      </c>
      <c r="C16" s="298">
        <v>3.4784322057641814</v>
      </c>
      <c r="D16" s="298">
        <v>24.805753715757156</v>
      </c>
      <c r="E16" s="58"/>
    </row>
    <row r="17" spans="1:5" x14ac:dyDescent="0.2">
      <c r="A17" s="60" t="s">
        <v>64</v>
      </c>
      <c r="B17" s="59"/>
      <c r="E17" s="59"/>
    </row>
    <row r="18" spans="1:5" x14ac:dyDescent="0.2">
      <c r="A18" s="61"/>
    </row>
    <row r="19" spans="1:5" x14ac:dyDescent="0.2">
      <c r="C19" s="58"/>
    </row>
  </sheetData>
  <mergeCells count="2">
    <mergeCell ref="A2:D2"/>
    <mergeCell ref="A3:D3"/>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95385B256F0574A8E5CE8FCE2A5477C" ma:contentTypeVersion="17" ma:contentTypeDescription="Crear nuevo documento." ma:contentTypeScope="" ma:versionID="3f8b9f24ae2fbe3dbd87f53d361f2ebd">
  <xsd:schema xmlns:xsd="http://www.w3.org/2001/XMLSchema" xmlns:xs="http://www.w3.org/2001/XMLSchema" xmlns:p="http://schemas.microsoft.com/office/2006/metadata/properties" xmlns:ns2="a29962c2-db64-44b6-bb40-607f45c46189" xmlns:ns3="9406bea5-fcf1-424a-9f5e-6e7d0d8d5dbe" targetNamespace="http://schemas.microsoft.com/office/2006/metadata/properties" ma:root="true" ma:fieldsID="8ea40681a5d2fd1eeebb38c878d36c9e" ns2:_="" ns3:_="">
    <xsd:import namespace="a29962c2-db64-44b6-bb40-607f45c46189"/>
    <xsd:import namespace="9406bea5-fcf1-424a-9f5e-6e7d0d8d5d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9962c2-db64-44b6-bb40-607f45c461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429bffdc-a54b-43ae-9e42-6b83f556f1a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06bea5-fcf1-424a-9f5e-6e7d0d8d5dbe"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4b5242-b47e-4416-9b60-5b79f5cb0b13}" ma:internalName="TaxCatchAll" ma:showField="CatchAllData" ma:web="9406bea5-fcf1-424a-9f5e-6e7d0d8d5d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29962c2-db64-44b6-bb40-607f45c46189">
      <Terms xmlns="http://schemas.microsoft.com/office/infopath/2007/PartnerControls"/>
    </lcf76f155ced4ddcb4097134ff3c332f>
    <TaxCatchAll xmlns="9406bea5-fcf1-424a-9f5e-6e7d0d8d5dbe" xsi:nil="true"/>
  </documentManagement>
</p:properties>
</file>

<file path=customXml/itemProps1.xml><?xml version="1.0" encoding="utf-8"?>
<ds:datastoreItem xmlns:ds="http://schemas.openxmlformats.org/officeDocument/2006/customXml" ds:itemID="{04AFD779-20AC-42BF-B060-57B3BF060E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9962c2-db64-44b6-bb40-607f45c46189"/>
    <ds:schemaRef ds:uri="9406bea5-fcf1-424a-9f5e-6e7d0d8d5d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6D2A7D-474C-4BE8-9B28-562F1A46AE77}">
  <ds:schemaRefs>
    <ds:schemaRef ds:uri="http://schemas.microsoft.com/sharepoint/v3/contenttype/forms"/>
  </ds:schemaRefs>
</ds:datastoreItem>
</file>

<file path=customXml/itemProps3.xml><?xml version="1.0" encoding="utf-8"?>
<ds:datastoreItem xmlns:ds="http://schemas.openxmlformats.org/officeDocument/2006/customXml" ds:itemID="{D8EDA538-4366-43B4-B236-214F71E017E4}">
  <ds:schemaRefs>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schemas.microsoft.com/office/2006/metadata/properties"/>
    <ds:schemaRef ds:uri="http://purl.org/dc/dcmitype/"/>
    <ds:schemaRef ds:uri="http://schemas.microsoft.com/office/infopath/2007/PartnerControls"/>
    <ds:schemaRef ds:uri="9406bea5-fcf1-424a-9f5e-6e7d0d8d5dbe"/>
    <ds:schemaRef ds:uri="a29962c2-db64-44b6-bb40-607f45c46189"/>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72</vt:i4>
      </vt:variant>
      <vt:variant>
        <vt:lpstr>Rangos con nombre</vt:lpstr>
      </vt:variant>
      <vt:variant>
        <vt:i4>8</vt:i4>
      </vt:variant>
    </vt:vector>
  </HeadingPairs>
  <TitlesOfParts>
    <vt:vector size="80" baseType="lpstr">
      <vt:lpstr>Índice</vt:lpstr>
      <vt:lpstr>C I.1.1</vt:lpstr>
      <vt:lpstr>C I.1.2</vt:lpstr>
      <vt:lpstr>C I.2.1</vt:lpstr>
      <vt:lpstr>C I.2.2</vt:lpstr>
      <vt:lpstr>C I.3.1</vt:lpstr>
      <vt:lpstr>C I.3.2</vt:lpstr>
      <vt:lpstr>C I.4.1</vt:lpstr>
      <vt:lpstr>C I.4.2</vt:lpstr>
      <vt:lpstr>C I.5.1</vt:lpstr>
      <vt:lpstr>C I.6.1</vt:lpstr>
      <vt:lpstr>C I.7.1</vt:lpstr>
      <vt:lpstr>C I.7.2</vt:lpstr>
      <vt:lpstr>C I.7.3</vt:lpstr>
      <vt:lpstr>C I.7.4</vt:lpstr>
      <vt:lpstr>C I.8.1</vt:lpstr>
      <vt:lpstr>C II.1.1</vt:lpstr>
      <vt:lpstr>C II.1.2</vt:lpstr>
      <vt:lpstr>C II.2.1</vt:lpstr>
      <vt:lpstr>C II.2.2</vt:lpstr>
      <vt:lpstr>C II.3.1</vt:lpstr>
      <vt:lpstr>C II.3.2</vt:lpstr>
      <vt:lpstr>C II.4.1</vt:lpstr>
      <vt:lpstr>C II.4.2</vt:lpstr>
      <vt:lpstr>C II.5.1</vt:lpstr>
      <vt:lpstr>C II.6.1</vt:lpstr>
      <vt:lpstr>C III.3.1</vt:lpstr>
      <vt:lpstr>C III.3.2</vt:lpstr>
      <vt:lpstr>C III.4.1</vt:lpstr>
      <vt:lpstr>C III.4.2</vt:lpstr>
      <vt:lpstr>C III.4.3</vt:lpstr>
      <vt:lpstr>C III.5.1</vt:lpstr>
      <vt:lpstr>C III.5.2</vt:lpstr>
      <vt:lpstr>C III.6.1</vt:lpstr>
      <vt:lpstr>C III.6.2</vt:lpstr>
      <vt:lpstr>C III.7.1</vt:lpstr>
      <vt:lpstr>C III.8.1</vt:lpstr>
      <vt:lpstr>C III.9.1</vt:lpstr>
      <vt:lpstr>C III.9.2</vt:lpstr>
      <vt:lpstr>C III.9.3</vt:lpstr>
      <vt:lpstr>C III.9.4</vt:lpstr>
      <vt:lpstr>C A.I.1</vt:lpstr>
      <vt:lpstr>C A.I.2</vt:lpstr>
      <vt:lpstr>C A.I.3</vt:lpstr>
      <vt:lpstr>C A.I.4</vt:lpstr>
      <vt:lpstr>C A.I.5</vt:lpstr>
      <vt:lpstr>C A.I.6</vt:lpstr>
      <vt:lpstr>C A.I.7</vt:lpstr>
      <vt:lpstr>C A.I.8</vt:lpstr>
      <vt:lpstr>C A.II.1</vt:lpstr>
      <vt:lpstr>C A.II.2</vt:lpstr>
      <vt:lpstr>C A.II.3</vt:lpstr>
      <vt:lpstr>C A.II.4</vt:lpstr>
      <vt:lpstr>C A.II.5</vt:lpstr>
      <vt:lpstr>C A.II.6</vt:lpstr>
      <vt:lpstr>C A.II.7</vt:lpstr>
      <vt:lpstr>C A.II.8</vt:lpstr>
      <vt:lpstr>C A.II.10</vt:lpstr>
      <vt:lpstr>C A.II.9</vt:lpstr>
      <vt:lpstr>C A.II.11</vt:lpstr>
      <vt:lpstr>C A.II.12</vt:lpstr>
      <vt:lpstr>C A.II.13</vt:lpstr>
      <vt:lpstr>C A.II.14</vt:lpstr>
      <vt:lpstr>C A.III.1</vt:lpstr>
      <vt:lpstr>C A.III.2</vt:lpstr>
      <vt:lpstr>C A.III.3</vt:lpstr>
      <vt:lpstr>C R.1.1</vt:lpstr>
      <vt:lpstr>C R.1.2</vt:lpstr>
      <vt:lpstr>C R.3.1</vt:lpstr>
      <vt:lpstr>C R.3.2</vt:lpstr>
      <vt:lpstr>C R.4.1</vt:lpstr>
      <vt:lpstr>C R.4.2</vt:lpstr>
      <vt:lpstr>'C R.3.1'!_ftn26</vt:lpstr>
      <vt:lpstr>'C R.3.1'!_ftn27</vt:lpstr>
      <vt:lpstr>'C R.3.1'!_ftn28</vt:lpstr>
      <vt:lpstr>'C R.3.1'!_ftn29</vt:lpstr>
      <vt:lpstr>'C R.3.1'!_ftn30</vt:lpstr>
      <vt:lpstr>'C R.3.2'!_ftnref4</vt:lpstr>
      <vt:lpstr>'C R.3.2'!_ftnref5</vt:lpstr>
      <vt:lpstr>'C R.3.2'!_ftnref9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2021-01-21T19:52:53Z</dcterms:created>
  <dcterms:modified xsi:type="dcterms:W3CDTF">2025-02-07T18:26:22Z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0x010100E95385B256F0574A8E5CE8FCE2A5477C</vt:lpwstr>
  </property>
  <property fmtid="{D5CDD505-2E9C-101B-9397-08002B2CF9AE}" pid="3" name="MediaServiceImageTags">
    <vt:lpwstr/>
  </property>
</Properties>
</file>