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FB820C3C-490A-4E49-A725-D2F0A7138BD5}" xr6:coauthVersionLast="47" xr6:coauthVersionMax="47" xr10:uidLastSave="{00000000-0000-0000-0000-000000000000}"/>
  <bookViews>
    <workbookView xWindow="-120" yWindow="-120" windowWidth="38640" windowHeight="21240" xr2:uid="{00000000-000D-0000-FFFF-FFFF00000000}"/>
  </bookViews>
  <sheets>
    <sheet name="ProjectSchedule" sheetId="11" r:id="rId1"/>
    <sheet name="Acerca de" sheetId="12" r:id="rId2"/>
  </sheets>
  <definedNames>
    <definedName name="hoy" localSheetId="0">TODAY()</definedName>
    <definedName name="InicioDelProyecto">ProjectSchedule!$E$6</definedName>
    <definedName name="SemanaParaMostrar">ProjectSchedule!$E$7</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8" i="11" l="1"/>
  <c r="E48" i="11"/>
  <c r="F47" i="11"/>
  <c r="E47" i="11"/>
  <c r="E6" i="11"/>
  <c r="E13" i="11" s="1"/>
  <c r="H39" i="11"/>
  <c r="H34" i="11"/>
  <c r="H49" i="11"/>
  <c r="H10" i="11"/>
  <c r="F13" i="11" l="1"/>
  <c r="E16" i="11" s="1"/>
  <c r="F16" i="11" s="1"/>
  <c r="E19" i="11" s="1"/>
  <c r="F19" i="11" s="1"/>
  <c r="E22" i="11" s="1"/>
  <c r="F22" i="11" s="1"/>
  <c r="E25" i="11" s="1"/>
  <c r="F25" i="11" s="1"/>
  <c r="E26" i="11" s="1"/>
  <c r="F26" i="11" s="1"/>
  <c r="E31" i="11" s="1"/>
  <c r="F31" i="11" s="1"/>
  <c r="E35" i="11" s="1"/>
  <c r="E14" i="11"/>
  <c r="E12" i="11"/>
  <c r="F35" i="11" l="1"/>
  <c r="H35" i="11" s="1"/>
  <c r="F14" i="11"/>
  <c r="E17" i="11" s="1"/>
  <c r="F12" i="11"/>
  <c r="E15" i="11" s="1"/>
  <c r="F15" i="11" s="1"/>
  <c r="E18" i="11" s="1"/>
  <c r="F18" i="11" s="1"/>
  <c r="E21" i="11" s="1"/>
  <c r="F21" i="11" s="1"/>
  <c r="E24" i="11" s="1"/>
  <c r="F24" i="11" s="1"/>
  <c r="E28" i="11" s="1"/>
  <c r="E36" i="11"/>
  <c r="E38" i="11"/>
  <c r="F38" i="11" s="1"/>
  <c r="I8" i="11"/>
  <c r="H31" i="11"/>
  <c r="H30" i="11"/>
  <c r="H11" i="11"/>
  <c r="F28" i="11" l="1"/>
  <c r="H28" i="11"/>
  <c r="F17" i="11"/>
  <c r="E20" i="11" s="1"/>
  <c r="F20" i="11" s="1"/>
  <c r="E23" i="11" s="1"/>
  <c r="H17" i="11"/>
  <c r="H38" i="11"/>
  <c r="E42" i="11"/>
  <c r="F36" i="11"/>
  <c r="E40" i="11" s="1"/>
  <c r="H12" i="11"/>
  <c r="I9" i="11"/>
  <c r="F23" i="11" l="1"/>
  <c r="H23" i="11"/>
  <c r="E29" i="11"/>
  <c r="F29" i="11" s="1"/>
  <c r="E33" i="11" s="1"/>
  <c r="E32" i="11"/>
  <c r="F40" i="11"/>
  <c r="H36" i="11"/>
  <c r="F42" i="11"/>
  <c r="E45" i="11" s="1"/>
  <c r="F45" i="11" s="1"/>
  <c r="H42" i="11"/>
  <c r="H24" i="11"/>
  <c r="H25" i="11"/>
  <c r="H29" i="11"/>
  <c r="H13" i="11"/>
  <c r="H18" i="11"/>
  <c r="H16" i="11"/>
  <c r="J8" i="11"/>
  <c r="K8" i="11" s="1"/>
  <c r="L8" i="11" s="1"/>
  <c r="M8" i="11" s="1"/>
  <c r="N8" i="11" s="1"/>
  <c r="O8" i="11" s="1"/>
  <c r="P8" i="11" s="1"/>
  <c r="I7" i="11"/>
  <c r="F32" i="11" l="1"/>
  <c r="H32" i="11" s="1"/>
  <c r="H40" i="11"/>
  <c r="E43" i="11"/>
  <c r="F43" i="11" s="1"/>
  <c r="F33" i="11"/>
  <c r="E37" i="11" s="1"/>
  <c r="H33" i="11"/>
  <c r="H27" i="11"/>
  <c r="H19" i="11"/>
  <c r="H14" i="11"/>
  <c r="H15" i="11"/>
  <c r="P7" i="11"/>
  <c r="Q8" i="11"/>
  <c r="R8" i="11" s="1"/>
  <c r="S8" i="11" s="1"/>
  <c r="T8" i="11" s="1"/>
  <c r="U8" i="11" s="1"/>
  <c r="V8" i="11" s="1"/>
  <c r="W8" i="11" s="1"/>
  <c r="J9" i="11"/>
  <c r="F37" i="11" l="1"/>
  <c r="E41" i="11" s="1"/>
  <c r="F41" i="11" s="1"/>
  <c r="H37" i="11"/>
  <c r="H26" i="11"/>
  <c r="H22" i="11"/>
  <c r="H21" i="11"/>
  <c r="H20" i="11"/>
  <c r="W7" i="11"/>
  <c r="X8" i="11"/>
  <c r="Y8" i="11" s="1"/>
  <c r="Z8" i="11" s="1"/>
  <c r="AA8" i="11" s="1"/>
  <c r="AB8" i="11" s="1"/>
  <c r="AC8" i="11" s="1"/>
  <c r="AD8" i="11" s="1"/>
  <c r="K9" i="11"/>
  <c r="H41" i="11" l="1"/>
  <c r="E44" i="11"/>
  <c r="F44" i="11" s="1"/>
  <c r="AE8" i="11"/>
  <c r="AF8" i="11" s="1"/>
  <c r="AG8" i="11" s="1"/>
  <c r="AH8" i="11" s="1"/>
  <c r="AD7" i="11"/>
  <c r="L9" i="11"/>
  <c r="AI8" i="11" l="1"/>
  <c r="M9" i="11"/>
  <c r="AJ8" i="11" l="1"/>
  <c r="AK8" i="11" s="1"/>
  <c r="N9" i="11"/>
  <c r="AL8" i="11" l="1"/>
  <c r="AM8" i="11" s="1"/>
  <c r="AN8" i="11" s="1"/>
  <c r="AO8" i="11" s="1"/>
  <c r="AP8" i="11" s="1"/>
  <c r="AQ8" i="11" s="1"/>
  <c r="AR8" i="11" s="1"/>
  <c r="AS8" i="11" s="1"/>
  <c r="AT8" i="11" s="1"/>
  <c r="AK7" i="11"/>
  <c r="O9" i="11"/>
  <c r="AR7" i="11" l="1"/>
  <c r="AS9" i="11"/>
  <c r="AU8" i="1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<sst xmlns="http://schemas.openxmlformats.org/spreadsheetml/2006/main" count="102" uniqueCount="68">
  <si>
    <t xml:space="preserve">No elimine esta fila. Esta fila está oculta para conservar una fórmula que se usa para resaltar el día actual dentro de la programación del proyecto. </t>
  </si>
  <si>
    <t>Inserte nuevas filas ENCIMA de ésta</t>
  </si>
  <si>
    <t>Inicio del proyecto:</t>
  </si>
  <si>
    <t>Semana para mostrar:</t>
  </si>
  <si>
    <t>ASIGNADO
A</t>
  </si>
  <si>
    <t>PROGRESO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</si>
  <si>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</si>
  <si>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</si>
  <si>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</si>
  <si>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</si>
  <si>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</si>
  <si>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</si>
  <si>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</si>
  <si>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</si>
  <si>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</si>
  <si>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</si>
  <si>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</si>
  <si>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</si>
  <si>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</si>
  <si>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</si>
  <si>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</si>
  <si>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</si>
  <si>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</si>
  <si>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Elementos  a incluir dentro del escenario</t>
  </si>
  <si>
    <t>Geometría</t>
  </si>
  <si>
    <t>Avatar</t>
  </si>
  <si>
    <t>Recorrido</t>
  </si>
  <si>
    <t>Iluminación</t>
  </si>
  <si>
    <t>Animación</t>
  </si>
  <si>
    <t>}</t>
  </si>
  <si>
    <t>Proyecto Parque Jurásico</t>
  </si>
  <si>
    <t>Rojas Méndez Gabriel</t>
  </si>
  <si>
    <t>Integrantes</t>
  </si>
  <si>
    <t>Jiménez García Fernanda</t>
  </si>
  <si>
    <t>Max Bernardo Cruz Schouten</t>
  </si>
  <si>
    <t>Isla Cuello largo</t>
  </si>
  <si>
    <t>Isla Estegosaurio</t>
  </si>
  <si>
    <t>Isla Velociraptor</t>
  </si>
  <si>
    <t>Texturizado Tiranosaurio</t>
  </si>
  <si>
    <t>Texturizado Cuello largo</t>
  </si>
  <si>
    <t>Texturizado Estegosaurio</t>
  </si>
  <si>
    <t>Texturizado Velociraptor</t>
  </si>
  <si>
    <t>Creación&amp;Texturizado Árbol1</t>
  </si>
  <si>
    <t>Creación&amp;Texturizado Árbol2</t>
  </si>
  <si>
    <t>Creación&amp;Texturizado Arbusto1</t>
  </si>
  <si>
    <t>Creación&amp;Texturizado Árbusto2</t>
  </si>
  <si>
    <t>Creación&amp;Texturizado Lámpara</t>
  </si>
  <si>
    <t>Creación&amp;Texturizado Spotlight</t>
  </si>
  <si>
    <t>Creación Avatar</t>
  </si>
  <si>
    <t>Texturizado Avatar</t>
  </si>
  <si>
    <t>Conexión de elementos</t>
  </si>
  <si>
    <t>Isla Tiranosaurio</t>
  </si>
  <si>
    <t>Cámara avatar</t>
  </si>
  <si>
    <t>Cámara helicóptero</t>
  </si>
  <si>
    <t>Cambio de cámaras</t>
  </si>
  <si>
    <t>Ciclo día y noche</t>
  </si>
  <si>
    <t>Lámparas on/off automático</t>
  </si>
  <si>
    <t>Toggle Spotlight</t>
  </si>
  <si>
    <t>Show de Luces</t>
  </si>
  <si>
    <t>Animación avatar</t>
  </si>
  <si>
    <t>Animación helicóptero</t>
  </si>
  <si>
    <t>Animación Velocirraptor</t>
  </si>
  <si>
    <t>Animación Diplodocus</t>
  </si>
  <si>
    <t>Animación Tiranosuario</t>
  </si>
  <si>
    <t>Animación Estegosaurio</t>
  </si>
  <si>
    <t>Documentación</t>
  </si>
  <si>
    <t>Manual de usuario</t>
  </si>
  <si>
    <t>Videos de evidencia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</si>
</sst>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m/d/yy;@"/>
    <numFmt numFmtId="169" formatCode="d\-m\-yy;@"/>
    <numFmt numFmtId="170" formatCode="ddd\,\ dd/mm/yyyy"/>
    <numFmt numFmtId="171" formatCode="mmm\ &quot;de&quot;\ yyyy"/>
    <numFmt numFmtId="172"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4"/>
      <name val="Calibri"/>
      <family val="2"/>
      <scheme val="minor"/>
    </font>
    <font>
      <b/>
      <sz val="11"/>
      <name val="Calibri"/>
      <family val="2"/>
      <scheme val="minor"/>
    </font>
  </fonts>
  <fills count="5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rgb="FF00B050"/>
        <bgColor indexed="64"/>
      </patternFill>
    </fill>
    <fill>
      <patternFill patternType="solid">
        <fgColor rgb="FFFFFF00"/>
        <bgColor indexed="64"/>
      </patternFill>
    </fill>
    <fill>
      <patternFill patternType="solid">
        <fgColor theme="4"/>
        <bgColor indexed="64"/>
      </patternFill>
    </fill>
    <fill>
      <patternFill patternType="solid">
        <fgColor theme="5"/>
        <bgColor indexed="64"/>
      </patternFill>
    </fill>
    <fill>
      <patternFill patternType="solid">
        <fgColor rgb="FF92D050"/>
        <bgColor indexed="64"/>
      </patternFill>
    </fill>
    <fill>
      <patternFill patternType="solid">
        <fgColor them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5"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2" fontId="11" fillId="7" borderId="6" xfId="0" applyNumberFormat="1" applyFont="1" applyFill="1" applyBorder="1" applyAlignment="1">
      <alignment horizontal="center" vertical="center"/>
    </xf>
    <xf numFmtId="172" fontId="11" fillId="7" borderId="0" xfId="0" applyNumberFormat="1" applyFont="1" applyFill="1" applyAlignment="1">
      <alignment horizontal="center" vertical="center"/>
    </xf>
    <xf numFmtId="172" fontId="11" fillId="7" borderId="7" xfId="0" applyNumberFormat="1" applyFont="1" applyFill="1" applyBorder="1" applyAlignment="1">
      <alignment horizontal="center" vertical="center"/>
    </xf>
    <xf numFmtId="0" fontId="6" fillId="46" borderId="2" xfId="0" applyFont="1" applyFill="1" applyBorder="1" applyAlignment="1">
      <alignment horizontal="left" vertical="center" indent="1"/>
    </xf>
    <xf numFmtId="0" fontId="9" fillId="46" borderId="2" xfId="11" applyFill="1">
      <alignment horizontal="center" vertical="center"/>
    </xf>
    <xf numFmtId="9" fontId="5" fillId="46" borderId="2" xfId="2" applyFont="1" applyFill="1" applyBorder="1" applyAlignment="1">
      <alignment horizontal="center" vertical="center"/>
    </xf>
    <xf numFmtId="169" fontId="0" fillId="46" borderId="2" xfId="0" applyNumberFormat="1" applyFill="1" applyBorder="1" applyAlignment="1">
      <alignment horizontal="center" vertical="center"/>
    </xf>
    <xf numFmtId="169" fontId="5" fillId="46" borderId="2" xfId="0" applyNumberFormat="1" applyFont="1" applyFill="1" applyBorder="1" applyAlignment="1">
      <alignment horizontal="center" vertical="center"/>
    </xf>
    <xf numFmtId="9" fontId="5" fillId="47" borderId="2" xfId="2" applyFont="1" applyFill="1" applyBorder="1" applyAlignment="1">
      <alignment horizontal="center" vertical="center"/>
    </xf>
    <xf numFmtId="169" fontId="5" fillId="47" borderId="2" xfId="10" applyNumberFormat="1" applyFont="1" applyFill="1">
      <alignment horizontal="center" vertical="center"/>
    </xf>
    <xf numFmtId="0" fontId="10" fillId="48" borderId="0" xfId="7" applyFill="1">
      <alignment vertical="top"/>
    </xf>
    <xf numFmtId="0" fontId="10" fillId="49" borderId="0" xfId="7" applyFill="1">
      <alignment vertical="top"/>
    </xf>
    <xf numFmtId="0" fontId="10" fillId="45" borderId="0" xfId="7" applyFill="1">
      <alignment vertical="top"/>
    </xf>
    <xf numFmtId="0" fontId="5" fillId="0" borderId="0" xfId="3" applyFont="1" applyAlignment="1">
      <alignment wrapText="1"/>
    </xf>
    <xf numFmtId="0" fontId="5" fillId="0" borderId="0" xfId="3" applyFont="1"/>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0"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9" fontId="0" fillId="3" borderId="2" xfId="0" applyNumberFormat="1" applyFill="1" applyBorder="1" applyAlignment="1">
      <alignment horizontal="center" vertical="center"/>
    </xf>
    <xf numFmtId="169" fontId="5" fillId="3" borderId="2" xfId="0" applyNumberFormat="1" applyFont="1" applyFill="1" applyBorder="1" applyAlignment="1">
      <alignment horizontal="center" vertical="center"/>
    </xf>
    <xf numFmtId="0" fontId="10" fillId="9" borderId="0" xfId="7" applyFill="1">
      <alignment vertical="top"/>
    </xf>
    <xf numFmtId="0" fontId="6" fillId="9" borderId="2" xfId="12" applyFont="1" applyFill="1">
      <alignment horizontal="left" vertical="center" indent="2"/>
    </xf>
    <xf numFmtId="169" fontId="0" fillId="4" borderId="2" xfId="0" applyNumberFormat="1" applyFill="1" applyBorder="1" applyAlignment="1">
      <alignment horizontal="center" vertical="center"/>
    </xf>
    <xf numFmtId="169" fontId="5" fillId="4" borderId="2" xfId="0" applyNumberFormat="1" applyFont="1" applyFill="1" applyBorder="1" applyAlignment="1">
      <alignment horizontal="center" vertical="center"/>
    </xf>
    <xf numFmtId="0" fontId="35" fillId="6" borderId="0" xfId="7" applyFont="1" applyFill="1">
      <alignment vertical="top"/>
    </xf>
    <xf numFmtId="169" fontId="5" fillId="6" borderId="2" xfId="10" applyNumberFormat="1" applyFont="1" applyFill="1">
      <alignment horizontal="center" vertical="center"/>
    </xf>
    <xf numFmtId="0" fontId="36" fillId="6" borderId="2" xfId="12" applyFont="1" applyFill="1">
      <alignment horizontal="left" vertical="center" indent="2"/>
    </xf>
    <xf numFmtId="0" fontId="6" fillId="5" borderId="2" xfId="12" applyFont="1" applyFill="1">
      <alignment horizontal="left" vertical="center" indent="2"/>
    </xf>
    <xf numFmtId="169" fontId="5" fillId="10" borderId="2" xfId="10" applyNumberFormat="1" applyFont="1" applyFill="1">
      <alignment horizontal="center" vertical="center"/>
    </xf>
    <xf numFmtId="0" fontId="5" fillId="10" borderId="2" xfId="12" applyFont="1" applyFill="1">
      <alignment horizontal="left" vertical="center" indent="2"/>
    </xf>
    <xf numFmtId="0" fontId="5" fillId="50" borderId="2" xfId="12" applyFont="1" applyFill="1">
      <alignment horizontal="left" vertical="center" indent="2"/>
    </xf>
    <xf numFmtId="9" fontId="5" fillId="50" borderId="2" xfId="2" applyFont="1" applyFill="1" applyBorder="1" applyAlignment="1">
      <alignment horizontal="center" vertical="center"/>
    </xf>
    <xf numFmtId="169" fontId="5" fillId="50" borderId="2" xfId="10" applyNumberFormat="1" applyFont="1" applyFill="1">
      <alignment horizontal="center" vertical="center"/>
    </xf>
    <xf numFmtId="0" fontId="9" fillId="50" borderId="2" xfId="12" applyFill="1">
      <alignment horizontal="left" vertical="center" indent="2"/>
    </xf>
    <xf numFmtId="169" fontId="9" fillId="50" borderId="2" xfId="10" applyNumberFormat="1" applyFill="1">
      <alignment horizontal="center" vertical="center"/>
    </xf>
    <xf numFmtId="0" fontId="35" fillId="47" borderId="0" xfId="7" applyFont="1" applyFill="1">
      <alignment vertical="top"/>
    </xf>
    <xf numFmtId="0" fontId="36" fillId="47" borderId="2" xfId="12" applyFont="1" applyFill="1">
      <alignment horizontal="left" vertical="center" indent="2"/>
    </xf>
    <xf numFmtId="9" fontId="5" fillId="51" borderId="2" xfId="2" applyFont="1" applyFill="1" applyBorder="1" applyAlignment="1">
      <alignment horizontal="center" vertical="center"/>
    </xf>
    <xf numFmtId="169" fontId="9" fillId="51" borderId="2" xfId="10" applyNumberFormat="1" applyFill="1">
      <alignment horizontal="center" vertical="center"/>
    </xf>
    <xf numFmtId="0" fontId="9" fillId="51" borderId="2" xfId="12" applyFill="1">
      <alignment horizontal="left" vertical="center" indent="2"/>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tabSelected="1" showRuler="0" zoomScale="85" zoomScaleNormal="85" zoomScalePageLayoutView="70" workbookViewId="0">
      <pane ySplit="9" topLeftCell="A16" activePane="bottomLeft" state="frozen"/>
      <selection pane="bottomLeft" activeCell="A11" sqref="A11:A49"/>
    </sheetView>
  </sheetViews>
  <sheetFormatPr baseColWidth="10" defaultColWidth="9.140625" defaultRowHeight="30" customHeight="1" x14ac:dyDescent="0.25"/>
  <cols>
    <col min="1" max="1" width="73.28515625" style="77" hidden="1" customWidth="1"/>
    <col min="2" max="2" width="32.1406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76"/>
      <c r="B1" s="44" t="s">
        <v>30</v>
      </c>
      <c r="C1" s="1"/>
      <c r="D1" s="2"/>
      <c r="E1" s="4"/>
      <c r="F1" s="30"/>
      <c r="H1" s="2"/>
      <c r="I1" s="11" t="s">
        <v>8</v>
      </c>
    </row>
    <row r="2" spans="1:64" ht="30" customHeight="1" x14ac:dyDescent="0.3">
      <c r="B2" s="45"/>
      <c r="I2" s="42" t="s">
        <v>9</v>
      </c>
    </row>
    <row r="3" spans="1:64" ht="30" customHeight="1" x14ac:dyDescent="0.25">
      <c r="B3" s="46" t="s">
        <v>32</v>
      </c>
      <c r="I3" s="42"/>
    </row>
    <row r="4" spans="1:64" ht="30" customHeight="1" x14ac:dyDescent="0.25">
      <c r="B4" s="73" t="s">
        <v>31</v>
      </c>
      <c r="I4" s="42"/>
    </row>
    <row r="5" spans="1:64" ht="30" customHeight="1" x14ac:dyDescent="0.25">
      <c r="B5" s="74" t="s">
        <v>33</v>
      </c>
      <c r="I5" s="42"/>
    </row>
    <row r="6" spans="1:64" ht="30" customHeight="1" x14ac:dyDescent="0.25">
      <c r="B6" s="75" t="s">
        <v>34</v>
      </c>
      <c r="C6" s="82" t="s">
        <v>2</v>
      </c>
      <c r="D6" s="83"/>
      <c r="E6" s="81">
        <f>DATE(2022,3,27)</f>
        <v>44647</v>
      </c>
      <c r="F6" s="81"/>
    </row>
    <row r="7" spans="1:64" ht="30" customHeight="1" x14ac:dyDescent="0.25">
      <c r="A7" s="76"/>
      <c r="C7" s="82" t="s">
        <v>3</v>
      </c>
      <c r="D7" s="83"/>
      <c r="E7" s="7">
        <v>1</v>
      </c>
      <c r="I7" s="78">
        <f>I8</f>
        <v>44648</v>
      </c>
      <c r="J7" s="79"/>
      <c r="K7" s="79"/>
      <c r="L7" s="79"/>
      <c r="M7" s="79"/>
      <c r="N7" s="79"/>
      <c r="O7" s="80"/>
      <c r="P7" s="78">
        <f>P8</f>
        <v>44655</v>
      </c>
      <c r="Q7" s="79"/>
      <c r="R7" s="79"/>
      <c r="S7" s="79"/>
      <c r="T7" s="79"/>
      <c r="U7" s="79"/>
      <c r="V7" s="80"/>
      <c r="W7" s="78">
        <f>W8</f>
        <v>44662</v>
      </c>
      <c r="X7" s="79"/>
      <c r="Y7" s="79"/>
      <c r="Z7" s="79"/>
      <c r="AA7" s="79"/>
      <c r="AB7" s="79"/>
      <c r="AC7" s="80"/>
      <c r="AD7" s="78">
        <f>AD8</f>
        <v>44669</v>
      </c>
      <c r="AE7" s="79"/>
      <c r="AF7" s="79"/>
      <c r="AG7" s="79"/>
      <c r="AH7" s="79"/>
      <c r="AI7" s="79"/>
      <c r="AJ7" s="80"/>
      <c r="AK7" s="78">
        <f>AK8</f>
        <v>44676</v>
      </c>
      <c r="AL7" s="79"/>
      <c r="AM7" s="79"/>
      <c r="AN7" s="79"/>
      <c r="AO7" s="79"/>
      <c r="AP7" s="79"/>
      <c r="AQ7" s="80"/>
      <c r="AR7" s="78">
        <f>AR8</f>
        <v>44683</v>
      </c>
      <c r="AS7" s="79"/>
      <c r="AT7" s="79"/>
      <c r="AU7" s="79"/>
      <c r="AV7" s="79"/>
      <c r="AW7" s="79"/>
      <c r="AX7" s="80"/>
      <c r="AY7" s="78">
        <f>AY8</f>
        <v>44690</v>
      </c>
      <c r="AZ7" s="79"/>
      <c r="BA7" s="79"/>
      <c r="BB7" s="79"/>
      <c r="BC7" s="79"/>
      <c r="BD7" s="79"/>
      <c r="BE7" s="80"/>
      <c r="BF7" s="78">
        <f>BF8</f>
        <v>44697</v>
      </c>
      <c r="BG7" s="79"/>
      <c r="BH7" s="79"/>
      <c r="BI7" s="79"/>
      <c r="BJ7" s="79"/>
      <c r="BK7" s="79"/>
      <c r="BL7" s="80"/>
    </row>
    <row r="8" spans="1:64" ht="15" customHeight="1" x14ac:dyDescent="0.25">
      <c r="A8" s="76"/>
      <c r="B8" s="84"/>
      <c r="C8" s="84"/>
      <c r="D8" s="84"/>
      <c r="E8" s="84"/>
      <c r="F8" s="84"/>
      <c r="G8" s="84"/>
      <c r="I8" s="63">
        <f>InicioDelProyecto-WEEKDAY(InicioDelProyecto,1)+2+7*(SemanaParaMostrar-1)</f>
        <v>44648</v>
      </c>
      <c r="J8" s="64">
        <f>I8+1</f>
        <v>44649</v>
      </c>
      <c r="K8" s="64">
        <f t="shared" ref="K8:AX8" si="0">J8+1</f>
        <v>44650</v>
      </c>
      <c r="L8" s="64">
        <f t="shared" si="0"/>
        <v>44651</v>
      </c>
      <c r="M8" s="64">
        <f t="shared" si="0"/>
        <v>44652</v>
      </c>
      <c r="N8" s="64">
        <f t="shared" si="0"/>
        <v>44653</v>
      </c>
      <c r="O8" s="65">
        <f t="shared" si="0"/>
        <v>44654</v>
      </c>
      <c r="P8" s="63">
        <f>O8+1</f>
        <v>44655</v>
      </c>
      <c r="Q8" s="64">
        <f>P8+1</f>
        <v>44656</v>
      </c>
      <c r="R8" s="64">
        <f t="shared" si="0"/>
        <v>44657</v>
      </c>
      <c r="S8" s="64">
        <f t="shared" si="0"/>
        <v>44658</v>
      </c>
      <c r="T8" s="64">
        <f t="shared" si="0"/>
        <v>44659</v>
      </c>
      <c r="U8" s="64">
        <f t="shared" si="0"/>
        <v>44660</v>
      </c>
      <c r="V8" s="65">
        <f t="shared" si="0"/>
        <v>44661</v>
      </c>
      <c r="W8" s="63">
        <f>V8+1</f>
        <v>44662</v>
      </c>
      <c r="X8" s="64">
        <f>W8+1</f>
        <v>44663</v>
      </c>
      <c r="Y8" s="64">
        <f t="shared" si="0"/>
        <v>44664</v>
      </c>
      <c r="Z8" s="64">
        <f t="shared" si="0"/>
        <v>44665</v>
      </c>
      <c r="AA8" s="64">
        <f t="shared" si="0"/>
        <v>44666</v>
      </c>
      <c r="AB8" s="64">
        <f t="shared" si="0"/>
        <v>44667</v>
      </c>
      <c r="AC8" s="65">
        <f t="shared" si="0"/>
        <v>44668</v>
      </c>
      <c r="AD8" s="63">
        <f>AC8+1</f>
        <v>44669</v>
      </c>
      <c r="AE8" s="64">
        <f>AD8+1</f>
        <v>44670</v>
      </c>
      <c r="AF8" s="64">
        <f t="shared" si="0"/>
        <v>44671</v>
      </c>
      <c r="AG8" s="64">
        <f t="shared" si="0"/>
        <v>44672</v>
      </c>
      <c r="AH8" s="64">
        <f t="shared" si="0"/>
        <v>44673</v>
      </c>
      <c r="AI8" s="64">
        <f>AH8+1</f>
        <v>44674</v>
      </c>
      <c r="AJ8" s="65">
        <f>AI8+1</f>
        <v>44675</v>
      </c>
      <c r="AK8" s="63">
        <f>AJ8+1</f>
        <v>44676</v>
      </c>
      <c r="AL8" s="64">
        <f>AK8+1</f>
        <v>44677</v>
      </c>
      <c r="AM8" s="64">
        <f t="shared" si="0"/>
        <v>44678</v>
      </c>
      <c r="AN8" s="64">
        <f t="shared" si="0"/>
        <v>44679</v>
      </c>
      <c r="AO8" s="64">
        <f t="shared" si="0"/>
        <v>44680</v>
      </c>
      <c r="AP8" s="64">
        <f t="shared" si="0"/>
        <v>44681</v>
      </c>
      <c r="AQ8" s="65">
        <f t="shared" si="0"/>
        <v>44682</v>
      </c>
      <c r="AR8" s="63">
        <f>AQ8+1</f>
        <v>44683</v>
      </c>
      <c r="AS8" s="64">
        <f>AR8+1</f>
        <v>44684</v>
      </c>
      <c r="AT8" s="64">
        <f t="shared" si="0"/>
        <v>44685</v>
      </c>
      <c r="AU8" s="64">
        <f t="shared" si="0"/>
        <v>44686</v>
      </c>
      <c r="AV8" s="64">
        <f t="shared" si="0"/>
        <v>44687</v>
      </c>
      <c r="AW8" s="64">
        <f t="shared" si="0"/>
        <v>44688</v>
      </c>
      <c r="AX8" s="65">
        <f t="shared" si="0"/>
        <v>44689</v>
      </c>
      <c r="AY8" s="63">
        <f>AX8+1</f>
        <v>44690</v>
      </c>
      <c r="AZ8" s="64">
        <f>AY8+1</f>
        <v>44691</v>
      </c>
      <c r="BA8" s="64">
        <f t="shared" ref="BA8:BE8" si="1">AZ8+1</f>
        <v>44692</v>
      </c>
      <c r="BB8" s="64">
        <f t="shared" si="1"/>
        <v>44693</v>
      </c>
      <c r="BC8" s="64">
        <f t="shared" si="1"/>
        <v>44694</v>
      </c>
      <c r="BD8" s="64">
        <f t="shared" si="1"/>
        <v>44695</v>
      </c>
      <c r="BE8" s="65">
        <f t="shared" si="1"/>
        <v>44696</v>
      </c>
      <c r="BF8" s="63">
        <f>BE8+1</f>
        <v>44697</v>
      </c>
      <c r="BG8" s="64">
        <f>BF8+1</f>
        <v>44698</v>
      </c>
      <c r="BH8" s="64">
        <f t="shared" ref="BH8:BL8" si="2">BG8+1</f>
        <v>44699</v>
      </c>
      <c r="BI8" s="64">
        <f t="shared" si="2"/>
        <v>44700</v>
      </c>
      <c r="BJ8" s="64">
        <f t="shared" si="2"/>
        <v>44701</v>
      </c>
      <c r="BK8" s="64">
        <f t="shared" si="2"/>
        <v>44702</v>
      </c>
      <c r="BL8" s="65">
        <f t="shared" si="2"/>
        <v>44703</v>
      </c>
    </row>
    <row r="9" spans="1:64" ht="30" customHeight="1" thickBot="1" x14ac:dyDescent="0.3">
      <c r="A9" s="76"/>
      <c r="B9" s="8" t="s">
        <v>23</v>
      </c>
      <c r="C9" s="9" t="s">
        <v>4</v>
      </c>
      <c r="D9" s="9" t="s">
        <v>5</v>
      </c>
      <c r="E9" s="9" t="s">
        <v>29</v>
      </c>
      <c r="F9" s="9" t="s">
        <v>6</v>
      </c>
      <c r="G9" s="9"/>
      <c r="H9" s="9" t="s">
        <v>7</v>
      </c>
      <c r="I9" s="10" t="str">
        <f t="shared" ref="I9" si="3">LEFT(TEXT(I8,"ddd"),1)</f>
        <v>l</v>
      </c>
      <c r="J9" s="10" t="str">
        <f t="shared" ref="J9:AR9" si="4">LEFT(TEXT(J8,"ddd"),1)</f>
        <v>m</v>
      </c>
      <c r="K9" s="10" t="str">
        <f t="shared" si="4"/>
        <v>m</v>
      </c>
      <c r="L9" s="10" t="str">
        <f t="shared" si="4"/>
        <v>j</v>
      </c>
      <c r="M9" s="10" t="str">
        <f t="shared" si="4"/>
        <v>v</v>
      </c>
      <c r="N9" s="10" t="str">
        <f t="shared" si="4"/>
        <v>s</v>
      </c>
      <c r="O9" s="10" t="str">
        <f t="shared" si="4"/>
        <v>d</v>
      </c>
      <c r="P9" s="10" t="str">
        <f t="shared" si="4"/>
        <v>l</v>
      </c>
      <c r="Q9" s="10" t="str">
        <f t="shared" si="4"/>
        <v>m</v>
      </c>
      <c r="R9" s="10" t="str">
        <f t="shared" si="4"/>
        <v>m</v>
      </c>
      <c r="S9" s="10" t="str">
        <f t="shared" si="4"/>
        <v>j</v>
      </c>
      <c r="T9" s="10" t="str">
        <f t="shared" si="4"/>
        <v>v</v>
      </c>
      <c r="U9" s="10" t="str">
        <f t="shared" si="4"/>
        <v>s</v>
      </c>
      <c r="V9" s="10" t="str">
        <f t="shared" si="4"/>
        <v>d</v>
      </c>
      <c r="W9" s="10" t="str">
        <f t="shared" si="4"/>
        <v>l</v>
      </c>
      <c r="X9" s="10" t="str">
        <f t="shared" si="4"/>
        <v>m</v>
      </c>
      <c r="Y9" s="10" t="str">
        <f t="shared" si="4"/>
        <v>m</v>
      </c>
      <c r="Z9" s="10" t="str">
        <f t="shared" si="4"/>
        <v>j</v>
      </c>
      <c r="AA9" s="10" t="str">
        <f t="shared" si="4"/>
        <v>v</v>
      </c>
      <c r="AB9" s="10" t="str">
        <f t="shared" si="4"/>
        <v>s</v>
      </c>
      <c r="AC9" s="10" t="str">
        <f t="shared" si="4"/>
        <v>d</v>
      </c>
      <c r="AD9" s="10" t="str">
        <f t="shared" si="4"/>
        <v>l</v>
      </c>
      <c r="AE9" s="10" t="str">
        <f t="shared" si="4"/>
        <v>m</v>
      </c>
      <c r="AF9" s="10" t="str">
        <f t="shared" si="4"/>
        <v>m</v>
      </c>
      <c r="AG9" s="10" t="str">
        <f t="shared" si="4"/>
        <v>j</v>
      </c>
      <c r="AH9" s="10" t="str">
        <f t="shared" si="4"/>
        <v>v</v>
      </c>
      <c r="AI9" s="10" t="str">
        <f t="shared" si="4"/>
        <v>s</v>
      </c>
      <c r="AJ9" s="10" t="str">
        <f t="shared" si="4"/>
        <v>d</v>
      </c>
      <c r="AK9" s="10" t="str">
        <f t="shared" si="4"/>
        <v>l</v>
      </c>
      <c r="AL9" s="10" t="str">
        <f t="shared" si="4"/>
        <v>m</v>
      </c>
      <c r="AM9" s="10" t="str">
        <f t="shared" si="4"/>
        <v>m</v>
      </c>
      <c r="AN9" s="10" t="str">
        <f t="shared" si="4"/>
        <v>j</v>
      </c>
      <c r="AO9" s="10" t="str">
        <f t="shared" si="4"/>
        <v>v</v>
      </c>
      <c r="AP9" s="10" t="str">
        <f t="shared" si="4"/>
        <v>s</v>
      </c>
      <c r="AQ9" s="10" t="str">
        <f t="shared" si="4"/>
        <v>d</v>
      </c>
      <c r="AR9" s="10" t="str">
        <f t="shared" si="4"/>
        <v>l</v>
      </c>
      <c r="AS9" s="10" t="str">
        <f t="shared" ref="AS9:BL9" si="5">LEFT(TEXT(AS8,"ddd"),1)</f>
        <v>m</v>
      </c>
      <c r="AT9" s="10" t="str">
        <f t="shared" si="5"/>
        <v>m</v>
      </c>
      <c r="AU9" s="10" t="str">
        <f t="shared" si="5"/>
        <v>j</v>
      </c>
      <c r="AV9" s="10" t="str">
        <f t="shared" si="5"/>
        <v>v</v>
      </c>
      <c r="AW9" s="10" t="str">
        <f t="shared" si="5"/>
        <v>s</v>
      </c>
      <c r="AX9" s="10" t="str">
        <f t="shared" si="5"/>
        <v>d</v>
      </c>
      <c r="AY9" s="10" t="str">
        <f t="shared" si="5"/>
        <v>l</v>
      </c>
      <c r="AZ9" s="10" t="str">
        <f t="shared" si="5"/>
        <v>m</v>
      </c>
      <c r="BA9" s="10" t="str">
        <f t="shared" si="5"/>
        <v>m</v>
      </c>
      <c r="BB9" s="10" t="str">
        <f t="shared" si="5"/>
        <v>j</v>
      </c>
      <c r="BC9" s="10" t="str">
        <f t="shared" si="5"/>
        <v>v</v>
      </c>
      <c r="BD9" s="10" t="str">
        <f t="shared" si="5"/>
        <v>s</v>
      </c>
      <c r="BE9" s="10" t="str">
        <f t="shared" si="5"/>
        <v>d</v>
      </c>
      <c r="BF9" s="10" t="str">
        <f t="shared" si="5"/>
        <v>l</v>
      </c>
      <c r="BG9" s="10" t="str">
        <f t="shared" si="5"/>
        <v>m</v>
      </c>
      <c r="BH9" s="10" t="str">
        <f t="shared" si="5"/>
        <v>m</v>
      </c>
      <c r="BI9" s="10" t="str">
        <f t="shared" si="5"/>
        <v>j</v>
      </c>
      <c r="BJ9" s="10" t="str">
        <f t="shared" si="5"/>
        <v>v</v>
      </c>
      <c r="BK9" s="10" t="str">
        <f t="shared" si="5"/>
        <v>s</v>
      </c>
      <c r="BL9" s="10" t="str">
        <f t="shared" si="5"/>
        <v>d</v>
      </c>
    </row>
    <row r="10" spans="1:64" ht="30" hidden="1" customHeight="1" thickBot="1" x14ac:dyDescent="0.3">
      <c r="A10" s="77" t="s">
        <v>0</v>
      </c>
      <c r="C10" s="43"/>
      <c r="E10"/>
      <c r="H10" t="str">
        <f>IF(OR(ISBLANK(task_start),ISBLANK(task_end)),"",task_end-task_start+1)</f>
        <v/>
      </c>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row>
    <row r="11" spans="1:64" s="3" customFormat="1" ht="30" customHeight="1" thickBot="1" x14ac:dyDescent="0.3">
      <c r="A11" s="76"/>
      <c r="B11" s="14" t="s">
        <v>24</v>
      </c>
      <c r="C11" s="47"/>
      <c r="D11" s="15"/>
      <c r="E11" s="53"/>
      <c r="F11" s="54"/>
      <c r="G11" s="13"/>
      <c r="H11" s="13" t="str">
        <f t="shared" ref="H11:H49" si="6">IF(OR(ISBLANK(task_start),ISBLANK(task_end)),"",task_end-task_start+1)</f>
        <v/>
      </c>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row>
    <row r="12" spans="1:64" s="3" customFormat="1" ht="30" customHeight="1" thickBot="1" x14ac:dyDescent="0.3">
      <c r="A12" s="76"/>
      <c r="B12" s="49" t="s">
        <v>38</v>
      </c>
      <c r="C12" s="73" t="s">
        <v>31</v>
      </c>
      <c r="D12" s="16">
        <v>0</v>
      </c>
      <c r="E12" s="55">
        <f>InicioDelProyecto</f>
        <v>44647</v>
      </c>
      <c r="F12" s="55">
        <f>E12+4</f>
        <v>44651</v>
      </c>
      <c r="G12"/>
      <c r="H12">
        <f t="shared" si="6"/>
        <v>5</v>
      </c>
      <c r="I12"/>
      <c r="J12"/>
      <c r="K12"/>
      <c r="L12"/>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row>
    <row r="13" spans="1:64" s="3" customFormat="1" ht="30" customHeight="1" thickBot="1" x14ac:dyDescent="0.3">
      <c r="A13" s="76"/>
      <c r="B13" s="49" t="s">
        <v>39</v>
      </c>
      <c r="C13" s="74" t="s">
        <v>33</v>
      </c>
      <c r="D13" s="16">
        <v>0</v>
      </c>
      <c r="E13" s="55">
        <f>InicioDelProyecto</f>
        <v>44647</v>
      </c>
      <c r="F13" s="55">
        <f>E13+4</f>
        <v>44651</v>
      </c>
      <c r="G13" s="13"/>
      <c r="H13" s="13">
        <f t="shared" si="6"/>
        <v>5</v>
      </c>
      <c r="I13" s="27"/>
      <c r="J13" s="27"/>
      <c r="K13" s="27"/>
      <c r="L13" s="27"/>
      <c r="M13" s="27"/>
      <c r="N13" s="27"/>
      <c r="O13" s="27"/>
      <c r="P13" s="27"/>
      <c r="Q13" s="27"/>
      <c r="R13" s="27"/>
      <c r="S13" s="27"/>
      <c r="T13" s="27"/>
      <c r="U13" s="28"/>
      <c r="V13" s="28"/>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row>
    <row r="14" spans="1:64" s="3" customFormat="1" ht="30" customHeight="1" thickBot="1" x14ac:dyDescent="0.3">
      <c r="A14" s="77"/>
      <c r="B14" s="49" t="s">
        <v>40</v>
      </c>
      <c r="C14" s="75" t="s">
        <v>34</v>
      </c>
      <c r="D14" s="16">
        <v>0</v>
      </c>
      <c r="E14" s="55">
        <f>InicioDelProyecto</f>
        <v>44647</v>
      </c>
      <c r="F14" s="55">
        <f>E14+4</f>
        <v>44651</v>
      </c>
      <c r="G14" s="13"/>
      <c r="H14" s="13">
        <f t="shared" si="6"/>
        <v>5</v>
      </c>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row>
    <row r="15" spans="1:64" s="3" customFormat="1" ht="30" customHeight="1" thickBot="1" x14ac:dyDescent="0.3">
      <c r="A15" s="77"/>
      <c r="B15" s="49" t="s">
        <v>41</v>
      </c>
      <c r="C15" s="73" t="s">
        <v>31</v>
      </c>
      <c r="D15" s="16">
        <v>0</v>
      </c>
      <c r="E15" s="55">
        <f>F12</f>
        <v>44651</v>
      </c>
      <c r="F15" s="55">
        <f>E15+5</f>
        <v>44656</v>
      </c>
      <c r="G15" s="13"/>
      <c r="H15" s="13">
        <f t="shared" si="6"/>
        <v>6</v>
      </c>
      <c r="I15" s="27"/>
      <c r="J15" s="27"/>
      <c r="K15" s="27"/>
      <c r="L15" s="27"/>
      <c r="M15" s="27"/>
      <c r="N15" s="27"/>
      <c r="O15" s="27"/>
      <c r="P15" s="27"/>
      <c r="Q15" s="27"/>
      <c r="R15" s="27"/>
      <c r="S15" s="27"/>
      <c r="T15" s="27"/>
      <c r="U15" s="27"/>
      <c r="V15" s="27"/>
      <c r="W15" s="27"/>
      <c r="X15" s="27"/>
      <c r="Y15" s="28"/>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row>
    <row r="16" spans="1:64" s="3" customFormat="1" ht="30" customHeight="1" thickBot="1" x14ac:dyDescent="0.3">
      <c r="A16" s="77"/>
      <c r="B16" s="49" t="s">
        <v>42</v>
      </c>
      <c r="C16" s="74" t="s">
        <v>33</v>
      </c>
      <c r="D16" s="16">
        <v>0</v>
      </c>
      <c r="E16" s="55">
        <f>F13</f>
        <v>44651</v>
      </c>
      <c r="F16" s="55">
        <f>E16+4</f>
        <v>44655</v>
      </c>
      <c r="G16" s="13"/>
      <c r="H16" s="13">
        <f t="shared" si="6"/>
        <v>5</v>
      </c>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row>
    <row r="17" spans="1:64" s="3" customFormat="1" ht="30" customHeight="1" thickBot="1" x14ac:dyDescent="0.3">
      <c r="A17" s="76"/>
      <c r="B17" s="49" t="s">
        <v>43</v>
      </c>
      <c r="C17" s="75" t="s">
        <v>34</v>
      </c>
      <c r="D17" s="16">
        <v>0</v>
      </c>
      <c r="E17" s="85">
        <f>F14</f>
        <v>44651</v>
      </c>
      <c r="F17" s="86">
        <f>E17+4</f>
        <v>44655</v>
      </c>
      <c r="G17" s="13"/>
      <c r="H17" s="13">
        <f t="shared" si="6"/>
        <v>5</v>
      </c>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row>
    <row r="18" spans="1:64" s="3" customFormat="1" ht="30" customHeight="1" thickBot="1" x14ac:dyDescent="0.3">
      <c r="A18" s="76"/>
      <c r="B18" s="49" t="s">
        <v>44</v>
      </c>
      <c r="C18" s="73" t="s">
        <v>31</v>
      </c>
      <c r="D18" s="16">
        <v>0</v>
      </c>
      <c r="E18" s="85">
        <f>F15</f>
        <v>44656</v>
      </c>
      <c r="F18" s="86">
        <f>E18+4</f>
        <v>44660</v>
      </c>
      <c r="G18" s="13"/>
      <c r="H18" s="13">
        <f t="shared" si="6"/>
        <v>5</v>
      </c>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row>
    <row r="19" spans="1:64" s="3" customFormat="1" ht="30" customHeight="1" thickBot="1" x14ac:dyDescent="0.3">
      <c r="A19" s="77"/>
      <c r="B19" s="49" t="s">
        <v>45</v>
      </c>
      <c r="C19" s="74" t="s">
        <v>33</v>
      </c>
      <c r="D19" s="16">
        <v>0</v>
      </c>
      <c r="E19" s="85">
        <f>F16</f>
        <v>44655</v>
      </c>
      <c r="F19" s="86">
        <f>E19+4</f>
        <v>44659</v>
      </c>
      <c r="G19" s="13"/>
      <c r="H19" s="13">
        <f t="shared" si="6"/>
        <v>5</v>
      </c>
      <c r="I19" s="27"/>
      <c r="J19" s="27"/>
      <c r="K19" s="27"/>
      <c r="L19" s="27"/>
      <c r="M19" s="27"/>
      <c r="N19" s="27"/>
      <c r="O19" s="27"/>
      <c r="P19" s="27"/>
      <c r="Q19" s="27"/>
      <c r="R19" s="27"/>
      <c r="S19" s="27"/>
      <c r="T19" s="27"/>
      <c r="U19" s="28"/>
      <c r="V19" s="28"/>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row>
    <row r="20" spans="1:64" s="3" customFormat="1" ht="30" customHeight="1" thickBot="1" x14ac:dyDescent="0.3">
      <c r="A20" s="77"/>
      <c r="B20" s="49" t="s">
        <v>46</v>
      </c>
      <c r="C20" s="75" t="s">
        <v>34</v>
      </c>
      <c r="D20" s="16">
        <v>0</v>
      </c>
      <c r="E20" s="85">
        <f>F17</f>
        <v>44655</v>
      </c>
      <c r="F20" s="86">
        <f>E20+4</f>
        <v>44659</v>
      </c>
      <c r="G20" s="13"/>
      <c r="H20" s="13">
        <f t="shared" si="6"/>
        <v>5</v>
      </c>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row>
    <row r="21" spans="1:64" s="3" customFormat="1" ht="30" customHeight="1" thickBot="1" x14ac:dyDescent="0.3">
      <c r="A21" s="77"/>
      <c r="B21" s="49" t="s">
        <v>47</v>
      </c>
      <c r="C21" s="73" t="s">
        <v>31</v>
      </c>
      <c r="D21" s="16">
        <v>0</v>
      </c>
      <c r="E21" s="85">
        <f>F18</f>
        <v>44660</v>
      </c>
      <c r="F21" s="86">
        <f>E21+4</f>
        <v>44664</v>
      </c>
      <c r="G21" s="13"/>
      <c r="H21" s="13">
        <f t="shared" si="6"/>
        <v>5</v>
      </c>
      <c r="I21" s="27"/>
      <c r="J21" s="27"/>
      <c r="K21" s="27"/>
      <c r="L21" s="27"/>
      <c r="M21" s="27"/>
      <c r="N21" s="27"/>
      <c r="O21" s="27"/>
      <c r="P21" s="27"/>
      <c r="Q21" s="27"/>
      <c r="R21" s="27"/>
      <c r="S21" s="27"/>
      <c r="T21" s="27"/>
      <c r="U21" s="27"/>
      <c r="V21" s="27"/>
      <c r="W21" s="27"/>
      <c r="X21" s="27"/>
      <c r="Y21" s="28"/>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row>
    <row r="22" spans="1:64" s="3" customFormat="1" ht="30" customHeight="1" thickBot="1" x14ac:dyDescent="0.3">
      <c r="A22" s="77"/>
      <c r="B22" s="49" t="s">
        <v>51</v>
      </c>
      <c r="C22" s="74" t="s">
        <v>33</v>
      </c>
      <c r="D22" s="16">
        <v>0</v>
      </c>
      <c r="E22" s="85">
        <f>F19</f>
        <v>44659</v>
      </c>
      <c r="F22" s="86">
        <f>E22+6</f>
        <v>44665</v>
      </c>
      <c r="G22" s="13"/>
      <c r="H22" s="13">
        <f t="shared" si="6"/>
        <v>7</v>
      </c>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row>
    <row r="23" spans="1:64" s="3" customFormat="1" ht="30" customHeight="1" thickBot="1" x14ac:dyDescent="0.3">
      <c r="A23" s="77"/>
      <c r="B23" s="49" t="s">
        <v>35</v>
      </c>
      <c r="C23" s="75" t="s">
        <v>34</v>
      </c>
      <c r="D23" s="16">
        <v>0</v>
      </c>
      <c r="E23" s="85">
        <f>F20</f>
        <v>44659</v>
      </c>
      <c r="F23" s="86">
        <f>E23+6</f>
        <v>44665</v>
      </c>
      <c r="G23" s="13"/>
      <c r="H23" s="13">
        <f t="shared" si="6"/>
        <v>7</v>
      </c>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row>
    <row r="24" spans="1:64" s="3" customFormat="1" ht="30" customHeight="1" thickBot="1" x14ac:dyDescent="0.3">
      <c r="A24" s="77"/>
      <c r="B24" s="49" t="s">
        <v>36</v>
      </c>
      <c r="C24" s="73" t="s">
        <v>31</v>
      </c>
      <c r="D24" s="16">
        <v>0</v>
      </c>
      <c r="E24" s="85">
        <f>F21</f>
        <v>44664</v>
      </c>
      <c r="F24" s="86">
        <f>E24+6</f>
        <v>44670</v>
      </c>
      <c r="G24" s="13"/>
      <c r="H24" s="13">
        <f t="shared" si="6"/>
        <v>7</v>
      </c>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row>
    <row r="25" spans="1:64" s="3" customFormat="1" ht="30" customHeight="1" thickBot="1" x14ac:dyDescent="0.3">
      <c r="A25" s="77"/>
      <c r="B25" s="49" t="s">
        <v>37</v>
      </c>
      <c r="C25" s="74" t="s">
        <v>33</v>
      </c>
      <c r="D25" s="16">
        <v>0</v>
      </c>
      <c r="E25" s="85">
        <f>F22</f>
        <v>44665</v>
      </c>
      <c r="F25" s="86">
        <f>E25+6</f>
        <v>44671</v>
      </c>
      <c r="G25" s="13"/>
      <c r="H25" s="13">
        <f t="shared" si="6"/>
        <v>7</v>
      </c>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row>
    <row r="26" spans="1:64" s="3" customFormat="1" ht="30" customHeight="1" thickBot="1" x14ac:dyDescent="0.3">
      <c r="A26" s="77"/>
      <c r="B26" s="49" t="s">
        <v>50</v>
      </c>
      <c r="C26" s="75" t="s">
        <v>34</v>
      </c>
      <c r="D26" s="16">
        <v>0</v>
      </c>
      <c r="E26" s="85">
        <f>F25</f>
        <v>44671</v>
      </c>
      <c r="F26" s="86">
        <f>E26+3</f>
        <v>44674</v>
      </c>
      <c r="G26" s="13"/>
      <c r="H26" s="13">
        <f t="shared" si="6"/>
        <v>4</v>
      </c>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row>
    <row r="27" spans="1:64" s="3" customFormat="1" ht="30" customHeight="1" thickBot="1" x14ac:dyDescent="0.3">
      <c r="A27" s="77"/>
      <c r="B27" s="88" t="s">
        <v>25</v>
      </c>
      <c r="C27" s="87"/>
      <c r="D27" s="17"/>
      <c r="E27" s="56"/>
      <c r="F27" s="57"/>
      <c r="G27" s="13"/>
      <c r="H27" s="13" t="str">
        <f t="shared" si="6"/>
        <v/>
      </c>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row>
    <row r="28" spans="1:64" s="3" customFormat="1" ht="30" customHeight="1" thickBot="1" x14ac:dyDescent="0.3">
      <c r="A28" s="77"/>
      <c r="B28" s="50" t="s">
        <v>48</v>
      </c>
      <c r="C28" s="73" t="s">
        <v>31</v>
      </c>
      <c r="D28" s="18">
        <v>0</v>
      </c>
      <c r="E28" s="89">
        <f>F24</f>
        <v>44670</v>
      </c>
      <c r="F28" s="90">
        <f>E28+4</f>
        <v>44674</v>
      </c>
      <c r="G28" s="13"/>
      <c r="H28" s="13">
        <f t="shared" si="6"/>
        <v>5</v>
      </c>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row>
    <row r="29" spans="1:64" s="3" customFormat="1" ht="30" customHeight="1" thickBot="1" x14ac:dyDescent="0.3">
      <c r="A29" s="77"/>
      <c r="B29" s="50" t="s">
        <v>49</v>
      </c>
      <c r="C29" s="74" t="s">
        <v>33</v>
      </c>
      <c r="D29" s="18">
        <v>0</v>
      </c>
      <c r="E29" s="89">
        <f>F28</f>
        <v>44674</v>
      </c>
      <c r="F29" s="90">
        <f>E29+4</f>
        <v>44678</v>
      </c>
      <c r="G29" s="13"/>
      <c r="H29" s="13">
        <f t="shared" si="6"/>
        <v>5</v>
      </c>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row>
    <row r="30" spans="1:64" s="3" customFormat="1" ht="30" customHeight="1" thickBot="1" x14ac:dyDescent="0.3">
      <c r="A30" s="77"/>
      <c r="B30" s="93" t="s">
        <v>26</v>
      </c>
      <c r="C30" s="91"/>
      <c r="D30" s="19"/>
      <c r="E30" s="92"/>
      <c r="F30" s="92"/>
      <c r="G30" s="13"/>
      <c r="H30" s="13" t="str">
        <f t="shared" si="6"/>
        <v/>
      </c>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row>
    <row r="31" spans="1:64" s="3" customFormat="1" ht="30" customHeight="1" thickBot="1" x14ac:dyDescent="0.3">
      <c r="A31" s="77"/>
      <c r="B31" s="51" t="s">
        <v>52</v>
      </c>
      <c r="C31" s="75" t="s">
        <v>34</v>
      </c>
      <c r="D31" s="20">
        <v>0</v>
      </c>
      <c r="E31" s="58">
        <f>F26</f>
        <v>44674</v>
      </c>
      <c r="F31" s="58">
        <f>E31+4</f>
        <v>44678</v>
      </c>
      <c r="G31" s="13"/>
      <c r="H31" s="13">
        <f t="shared" si="6"/>
        <v>5</v>
      </c>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row>
    <row r="32" spans="1:64" s="3" customFormat="1" ht="30" customHeight="1" thickBot="1" x14ac:dyDescent="0.3">
      <c r="A32" s="77"/>
      <c r="B32" s="51" t="s">
        <v>53</v>
      </c>
      <c r="C32" s="73" t="s">
        <v>31</v>
      </c>
      <c r="D32" s="20">
        <v>0</v>
      </c>
      <c r="E32" s="58">
        <f>F28</f>
        <v>44674</v>
      </c>
      <c r="F32" s="58">
        <f>E32+4</f>
        <v>44678</v>
      </c>
      <c r="G32" s="13"/>
      <c r="H32" s="13">
        <f t="shared" si="6"/>
        <v>5</v>
      </c>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row>
    <row r="33" spans="1:64" s="3" customFormat="1" ht="30" customHeight="1" thickBot="1" x14ac:dyDescent="0.3">
      <c r="A33" s="77"/>
      <c r="B33" s="51" t="s">
        <v>54</v>
      </c>
      <c r="C33" s="74" t="s">
        <v>33</v>
      </c>
      <c r="D33" s="20">
        <v>0</v>
      </c>
      <c r="E33" s="58">
        <f>F29</f>
        <v>44678</v>
      </c>
      <c r="F33" s="58">
        <f>E33+4</f>
        <v>44682</v>
      </c>
      <c r="G33" s="13"/>
      <c r="H33" s="13">
        <f t="shared" si="6"/>
        <v>5</v>
      </c>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row>
    <row r="34" spans="1:64" s="3" customFormat="1" ht="30" customHeight="1" thickBot="1" x14ac:dyDescent="0.3">
      <c r="A34" s="77"/>
      <c r="B34" s="94" t="s">
        <v>27</v>
      </c>
      <c r="C34" s="48"/>
      <c r="D34" s="21"/>
      <c r="E34" s="59"/>
      <c r="F34" s="60"/>
      <c r="G34" s="13"/>
      <c r="H34" s="13" t="str">
        <f t="shared" si="6"/>
        <v/>
      </c>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row>
    <row r="35" spans="1:64" s="3" customFormat="1" ht="30" customHeight="1" thickBot="1" x14ac:dyDescent="0.3">
      <c r="A35" s="77"/>
      <c r="B35" s="52" t="s">
        <v>55</v>
      </c>
      <c r="C35" s="75" t="s">
        <v>34</v>
      </c>
      <c r="D35" s="22">
        <v>0</v>
      </c>
      <c r="E35" s="95">
        <f>F31</f>
        <v>44678</v>
      </c>
      <c r="F35" s="95">
        <f>E35+5</f>
        <v>44683</v>
      </c>
      <c r="G35" s="13"/>
      <c r="H35" s="13">
        <f t="shared" si="6"/>
        <v>6</v>
      </c>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row>
    <row r="36" spans="1:64" s="3" customFormat="1" ht="30" customHeight="1" thickBot="1" x14ac:dyDescent="0.3">
      <c r="A36" s="77"/>
      <c r="B36" s="52" t="s">
        <v>56</v>
      </c>
      <c r="C36" s="73" t="s">
        <v>31</v>
      </c>
      <c r="D36" s="22">
        <v>0</v>
      </c>
      <c r="E36" s="95">
        <f>F35</f>
        <v>44683</v>
      </c>
      <c r="F36" s="95">
        <f>E36+4</f>
        <v>44687</v>
      </c>
      <c r="G36" s="13"/>
      <c r="H36" s="13">
        <f t="shared" si="6"/>
        <v>5</v>
      </c>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row>
    <row r="37" spans="1:64" s="3" customFormat="1" ht="30" customHeight="1" thickBot="1" x14ac:dyDescent="0.3">
      <c r="A37" s="77"/>
      <c r="B37" s="96" t="s">
        <v>57</v>
      </c>
      <c r="C37" s="74" t="s">
        <v>33</v>
      </c>
      <c r="D37" s="22">
        <v>0</v>
      </c>
      <c r="E37" s="95">
        <f>F33</f>
        <v>44682</v>
      </c>
      <c r="F37" s="95">
        <f>E37+4</f>
        <v>44686</v>
      </c>
      <c r="G37" s="13"/>
      <c r="H37" s="13">
        <f t="shared" si="6"/>
        <v>5</v>
      </c>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row>
    <row r="38" spans="1:64" s="3" customFormat="1" ht="30" customHeight="1" thickBot="1" x14ac:dyDescent="0.3">
      <c r="A38" s="77"/>
      <c r="B38" s="96" t="s">
        <v>58</v>
      </c>
      <c r="C38" s="75" t="s">
        <v>34</v>
      </c>
      <c r="D38" s="22">
        <v>0</v>
      </c>
      <c r="E38" s="95">
        <f>F35</f>
        <v>44683</v>
      </c>
      <c r="F38" s="95">
        <f>E38+5</f>
        <v>44688</v>
      </c>
      <c r="G38" s="13"/>
      <c r="H38" s="13">
        <f t="shared" si="6"/>
        <v>6</v>
      </c>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row>
    <row r="39" spans="1:64" s="3" customFormat="1" ht="30" customHeight="1" thickBot="1" x14ac:dyDescent="0.3">
      <c r="A39" s="77"/>
      <c r="B39" s="66" t="s">
        <v>28</v>
      </c>
      <c r="C39" s="67"/>
      <c r="D39" s="68"/>
      <c r="E39" s="69"/>
      <c r="F39" s="70"/>
      <c r="G39" s="13"/>
      <c r="H39" s="13" t="str">
        <f t="shared" si="6"/>
        <v/>
      </c>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row>
    <row r="40" spans="1:64" s="3" customFormat="1" ht="30" customHeight="1" thickBot="1" x14ac:dyDescent="0.3">
      <c r="A40" s="77"/>
      <c r="B40" s="97" t="s">
        <v>59</v>
      </c>
      <c r="C40" s="73" t="s">
        <v>31</v>
      </c>
      <c r="D40" s="98">
        <v>0</v>
      </c>
      <c r="E40" s="99">
        <f>F36</f>
        <v>44687</v>
      </c>
      <c r="F40" s="99">
        <f>E40+6</f>
        <v>44693</v>
      </c>
      <c r="G40" s="13"/>
      <c r="H40" s="13">
        <f t="shared" si="6"/>
        <v>7</v>
      </c>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row>
    <row r="41" spans="1:64" s="3" customFormat="1" ht="30" customHeight="1" thickBot="1" x14ac:dyDescent="0.3">
      <c r="A41" s="77"/>
      <c r="B41" s="100" t="s">
        <v>60</v>
      </c>
      <c r="C41" s="74" t="s">
        <v>33</v>
      </c>
      <c r="D41" s="98">
        <v>0</v>
      </c>
      <c r="E41" s="101">
        <f>F37</f>
        <v>44686</v>
      </c>
      <c r="F41" s="101">
        <f>E41+6</f>
        <v>44692</v>
      </c>
      <c r="G41" s="13"/>
      <c r="H41" s="13">
        <f t="shared" si="6"/>
        <v>7</v>
      </c>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row>
    <row r="42" spans="1:64" s="3" customFormat="1" ht="30" customHeight="1" thickBot="1" x14ac:dyDescent="0.3">
      <c r="A42" s="77"/>
      <c r="B42" s="100" t="s">
        <v>61</v>
      </c>
      <c r="C42" s="75" t="s">
        <v>34</v>
      </c>
      <c r="D42" s="98">
        <v>0</v>
      </c>
      <c r="E42" s="101">
        <f>F38</f>
        <v>44688</v>
      </c>
      <c r="F42" s="101">
        <f>E42+6</f>
        <v>44694</v>
      </c>
      <c r="G42" s="13"/>
      <c r="H42" s="13">
        <f t="shared" si="6"/>
        <v>7</v>
      </c>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row>
    <row r="43" spans="1:64" s="3" customFormat="1" ht="30" customHeight="1" thickBot="1" x14ac:dyDescent="0.3">
      <c r="A43" s="77"/>
      <c r="B43" s="100" t="s">
        <v>62</v>
      </c>
      <c r="C43" s="73" t="s">
        <v>31</v>
      </c>
      <c r="D43" s="98">
        <v>0</v>
      </c>
      <c r="E43" s="101">
        <f>F40</f>
        <v>44693</v>
      </c>
      <c r="F43" s="101">
        <f>E43+6</f>
        <v>44699</v>
      </c>
      <c r="G43" s="13"/>
      <c r="H43" s="13"/>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row>
    <row r="44" spans="1:64" s="3" customFormat="1" ht="30" customHeight="1" thickBot="1" x14ac:dyDescent="0.3">
      <c r="A44" s="77"/>
      <c r="B44" s="100" t="s">
        <v>63</v>
      </c>
      <c r="C44" s="74" t="s">
        <v>33</v>
      </c>
      <c r="D44" s="98">
        <v>0</v>
      </c>
      <c r="E44" s="101">
        <f>F41</f>
        <v>44692</v>
      </c>
      <c r="F44" s="101">
        <f>E44+6</f>
        <v>44698</v>
      </c>
      <c r="G44" s="13"/>
      <c r="H44" s="13"/>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row>
    <row r="45" spans="1:64" s="3" customFormat="1" ht="30" customHeight="1" thickBot="1" x14ac:dyDescent="0.3">
      <c r="A45" s="77"/>
      <c r="B45" s="100" t="s">
        <v>64</v>
      </c>
      <c r="C45" s="75" t="s">
        <v>34</v>
      </c>
      <c r="D45" s="98">
        <v>0</v>
      </c>
      <c r="E45" s="101">
        <f>F42</f>
        <v>44694</v>
      </c>
      <c r="F45" s="101">
        <f>E45+6</f>
        <v>44700</v>
      </c>
      <c r="G45" s="13"/>
      <c r="H45" s="13"/>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row>
    <row r="46" spans="1:64" s="3" customFormat="1" ht="30" customHeight="1" thickBot="1" x14ac:dyDescent="0.3">
      <c r="A46" s="77"/>
      <c r="B46" s="103" t="s">
        <v>65</v>
      </c>
      <c r="C46" s="102"/>
      <c r="D46" s="71"/>
      <c r="E46" s="72"/>
      <c r="F46" s="72"/>
      <c r="G46" s="13"/>
      <c r="H46" s="13"/>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row>
    <row r="47" spans="1:64" s="3" customFormat="1" ht="30" customHeight="1" thickBot="1" x14ac:dyDescent="0.3">
      <c r="A47" s="77"/>
      <c r="B47" s="106" t="s">
        <v>66</v>
      </c>
      <c r="C47" s="73" t="s">
        <v>31</v>
      </c>
      <c r="D47" s="104">
        <v>0</v>
      </c>
      <c r="E47" s="105">
        <f>F43</f>
        <v>44699</v>
      </c>
      <c r="F47" s="105">
        <f>E47+1</f>
        <v>44700</v>
      </c>
      <c r="G47" s="13"/>
      <c r="H47" s="13"/>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row>
    <row r="48" spans="1:64" s="3" customFormat="1" ht="30" customHeight="1" thickBot="1" x14ac:dyDescent="0.3">
      <c r="A48" s="77"/>
      <c r="B48" s="106" t="s">
        <v>67</v>
      </c>
      <c r="C48" s="75" t="s">
        <v>34</v>
      </c>
      <c r="D48" s="104">
        <v>0</v>
      </c>
      <c r="E48" s="105">
        <f>F45</f>
        <v>44700</v>
      </c>
      <c r="F48" s="105">
        <f>E48+1</f>
        <v>44701</v>
      </c>
      <c r="G48" s="13"/>
      <c r="H48" s="13"/>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row>
    <row r="49" spans="1:64" s="3" customFormat="1" ht="30" customHeight="1" thickBot="1" x14ac:dyDescent="0.3">
      <c r="A49" s="76"/>
      <c r="B49" s="23" t="s">
        <v>1</v>
      </c>
      <c r="C49" s="24"/>
      <c r="D49" s="25"/>
      <c r="E49" s="61"/>
      <c r="F49" s="62"/>
      <c r="G49" s="26"/>
      <c r="H49" s="26" t="str">
        <f t="shared" si="6"/>
        <v/>
      </c>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row>
    <row r="50" spans="1:64" ht="30" customHeight="1" x14ac:dyDescent="0.25">
      <c r="G50" s="6"/>
    </row>
    <row r="51" spans="1:64" ht="30" customHeight="1" x14ac:dyDescent="0.25">
      <c r="C51" s="11"/>
      <c r="F51" s="41"/>
    </row>
    <row r="52" spans="1:64" ht="30" customHeight="1" x14ac:dyDescent="0.25">
      <c r="C52" s="12"/>
    </row>
  </sheetData>
  <mergeCells count="12">
    <mergeCell ref="C6:D6"/>
    <mergeCell ref="C7:D7"/>
    <mergeCell ref="B8:G8"/>
    <mergeCell ref="AK7:AQ7"/>
    <mergeCell ref="AR7:AX7"/>
    <mergeCell ref="AY7:BE7"/>
    <mergeCell ref="BF7:BL7"/>
    <mergeCell ref="E6:F6"/>
    <mergeCell ref="I7:O7"/>
    <mergeCell ref="P7:V7"/>
    <mergeCell ref="W7:AC7"/>
    <mergeCell ref="AD7:AJ7"/>
  </mergeCells>
  <conditionalFormatting sqref="D10:D4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8:BL49">
    <cfRule type="expression" dxfId="2" priority="33">
      <formula>AND(TODAY()&gt;=I$8,TODAY()&lt;J$8)</formula>
    </cfRule>
  </conditionalFormatting>
  <conditionalFormatting sqref="I10:BL49">
    <cfRule type="expression" dxfId="1" priority="27">
      <formula>AND(task_start&lt;=I$8,ROUNDDOWN((task_end-task_start+1)*task_progress,0)+task_start-1&gt;=I$8)</formula>
    </cfRule>
    <cfRule type="expression" dxfId="0" priority="28" stopIfTrue="1">
      <formula>AND(task_end&gt;=I$8,task_start&lt;J$8)</formula>
    </cfRule>
  </conditionalFormatting>
  <dataValidations count="1">
    <dataValidation type="whole" operator="greaterThanOrEqual" allowBlank="1" showInputMessage="1" promptTitle="Mostrar semana" prompt="Al cambiar este número, se desplazará la vista del diagrama de Gantt." sqref="E7"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election activeCell="A7" sqref="A7"/>
    </sheetView>
  </sheetViews>
  <sheetFormatPr baseColWidth="10" defaultColWidth="9.140625" defaultRowHeight="12.75" x14ac:dyDescent="0.2"/>
  <cols>
    <col min="1" max="1" width="99.28515625" style="31" customWidth="1"/>
    <col min="2" max="16384" width="9.140625" style="2"/>
  </cols>
  <sheetData>
    <row r="1" spans="1:2" ht="46.5" customHeight="1" x14ac:dyDescent="0.2"/>
    <row r="2" spans="1:2" s="33" customFormat="1" ht="15.75" x14ac:dyDescent="0.25">
      <c r="A2" s="32" t="s">
        <v>8</v>
      </c>
      <c r="B2" s="32"/>
    </row>
    <row r="3" spans="1:2" s="37" customFormat="1" ht="27" customHeight="1" x14ac:dyDescent="0.25">
      <c r="A3" s="38" t="s">
        <v>9</v>
      </c>
      <c r="B3" s="38"/>
    </row>
    <row r="4" spans="1:2" s="34" customFormat="1" ht="26.25" x14ac:dyDescent="0.4">
      <c r="A4" s="35" t="s">
        <v>10</v>
      </c>
    </row>
    <row r="5" spans="1:2" ht="74.099999999999994" customHeight="1" x14ac:dyDescent="0.2">
      <c r="A5" s="36" t="s">
        <v>11</v>
      </c>
    </row>
    <row r="6" spans="1:2" ht="26.25" customHeight="1" x14ac:dyDescent="0.2">
      <c r="A6" s="35" t="s">
        <v>12</v>
      </c>
    </row>
    <row r="7" spans="1:2" s="31" customFormat="1" ht="204.95" customHeight="1" x14ac:dyDescent="0.25">
      <c r="A7" s="40" t="s">
        <v>22</v>
      </c>
    </row>
    <row r="8" spans="1:2" s="34" customFormat="1" ht="26.25" x14ac:dyDescent="0.4">
      <c r="A8" s="35" t="s">
        <v>13</v>
      </c>
    </row>
    <row r="9" spans="1:2" ht="60" customHeight="1" x14ac:dyDescent="0.2">
      <c r="A9" s="36" t="s">
        <v>14</v>
      </c>
    </row>
    <row r="10" spans="1:2" s="31" customFormat="1" ht="27.95" customHeight="1" x14ac:dyDescent="0.25">
      <c r="A10" s="39" t="s">
        <v>15</v>
      </c>
    </row>
    <row r="11" spans="1:2" s="34" customFormat="1" ht="26.25" x14ac:dyDescent="0.4">
      <c r="A11" s="35" t="s">
        <v>16</v>
      </c>
    </row>
    <row r="12" spans="1:2" ht="30" x14ac:dyDescent="0.2">
      <c r="A12" s="36" t="s">
        <v>17</v>
      </c>
    </row>
    <row r="13" spans="1:2" s="31" customFormat="1" ht="27.95" customHeight="1" x14ac:dyDescent="0.25">
      <c r="A13" s="39" t="s">
        <v>18</v>
      </c>
    </row>
    <row r="14" spans="1:2" s="34" customFormat="1" ht="26.25" x14ac:dyDescent="0.4">
      <c r="A14" s="35" t="s">
        <v>19</v>
      </c>
    </row>
    <row r="15" spans="1:2" ht="75" customHeight="1" x14ac:dyDescent="0.2">
      <c r="A15" s="36" t="s">
        <v>20</v>
      </c>
    </row>
    <row r="16" spans="1:2" ht="90" x14ac:dyDescent="0.2">
      <c r="A16" s="36"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InicioDelProyecto</vt:lpstr>
      <vt:lpstr>SemanaParaMostrar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2022-03-27T23:25:05Z</dcterms:modified>
</cp:coreProperties>
</file>