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Analisis Estadistico\"/>
    </mc:Choice>
  </mc:AlternateContent>
  <xr:revisionPtr revIDLastSave="0" documentId="13_ncr:1_{794CC43E-DE1D-45A3-8AE4-EDD1F550EB7F}" xr6:coauthVersionLast="47" xr6:coauthVersionMax="47" xr10:uidLastSave="{00000000-0000-0000-0000-000000000000}"/>
  <bookViews>
    <workbookView xWindow="-108" yWindow="-108" windowWidth="23256" windowHeight="12456" xr2:uid="{AD412AD8-317F-4B9B-B769-8BD7DD9F2EBD}"/>
  </bookViews>
  <sheets>
    <sheet name="Indice estacionalAño" sheetId="1" r:id="rId1"/>
    <sheet name="Estacional" sheetId="2" r:id="rId2"/>
    <sheet name="Ventas des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F4" i="1"/>
  <c r="E4" i="1"/>
  <c r="E5" i="1"/>
  <c r="D6" i="1"/>
  <c r="D3" i="1"/>
  <c r="K3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" i="1"/>
  <c r="H2" i="1"/>
  <c r="J21" i="1"/>
  <c r="J20" i="1"/>
  <c r="J19" i="1"/>
  <c r="J18" i="1"/>
  <c r="J2" i="1"/>
  <c r="H3" i="1" l="1"/>
  <c r="D5" i="1"/>
  <c r="F5" i="1" s="1"/>
  <c r="D15" i="1"/>
  <c r="E7" i="1"/>
  <c r="F7" i="1" s="1"/>
  <c r="D4" i="1"/>
  <c r="H8" i="1"/>
  <c r="H9" i="1"/>
  <c r="H10" i="1"/>
  <c r="H11" i="1"/>
  <c r="H12" i="1"/>
  <c r="H13" i="1"/>
  <c r="H14" i="1"/>
  <c r="H15" i="1"/>
  <c r="H16" i="1"/>
  <c r="H17" i="1"/>
  <c r="F11" i="1"/>
  <c r="E11" i="1"/>
  <c r="E12" i="1"/>
  <c r="F12" i="1" s="1"/>
  <c r="E13" i="1"/>
  <c r="F13" i="1" s="1"/>
  <c r="E14" i="1"/>
  <c r="F14" i="1" s="1"/>
  <c r="D7" i="1"/>
  <c r="E8" i="1" s="1"/>
  <c r="F8" i="1" s="1"/>
  <c r="D8" i="1"/>
  <c r="E9" i="1" s="1"/>
  <c r="F9" i="1" s="1"/>
  <c r="D9" i="1"/>
  <c r="E10" i="1" s="1"/>
  <c r="F10" i="1" s="1"/>
  <c r="D10" i="1"/>
  <c r="D11" i="1"/>
  <c r="D12" i="1"/>
  <c r="D13" i="1"/>
  <c r="D14" i="1"/>
  <c r="E15" i="1" s="1"/>
  <c r="B3" i="1"/>
  <c r="J3" i="1" s="1"/>
  <c r="G5" i="1" l="1"/>
  <c r="K5" i="1" s="1"/>
  <c r="K4" i="1"/>
  <c r="B4" i="1"/>
  <c r="H5" i="1"/>
  <c r="E6" i="1"/>
  <c r="F6" i="1" s="1"/>
  <c r="G6" i="1" s="1"/>
  <c r="K6" i="1" s="1"/>
  <c r="F15" i="1"/>
  <c r="G7" i="1"/>
  <c r="H7" i="1" l="1"/>
  <c r="K7" i="1"/>
  <c r="H4" i="1"/>
  <c r="J4" i="1"/>
  <c r="B5" i="1"/>
  <c r="H6" i="1"/>
  <c r="J5" i="1" l="1"/>
  <c r="B6" i="1"/>
  <c r="J6" i="1" l="1"/>
  <c r="B7" i="1"/>
  <c r="J7" i="1" l="1"/>
  <c r="B8" i="1"/>
  <c r="J8" i="1" l="1"/>
  <c r="B9" i="1"/>
  <c r="J9" i="1" l="1"/>
  <c r="B10" i="1"/>
  <c r="J10" i="1" l="1"/>
  <c r="B11" i="1"/>
  <c r="J11" i="1" l="1"/>
  <c r="B12" i="1"/>
  <c r="J12" i="1" l="1"/>
  <c r="B13" i="1"/>
  <c r="B14" i="1" l="1"/>
  <c r="J13" i="1"/>
  <c r="B15" i="1" l="1"/>
  <c r="J14" i="1"/>
  <c r="B16" i="1" l="1"/>
  <c r="J15" i="1"/>
  <c r="B17" i="1" l="1"/>
  <c r="J17" i="1" s="1"/>
  <c r="J16" i="1"/>
</calcChain>
</file>

<file path=xl/sharedStrings.xml><?xml version="1.0" encoding="utf-8"?>
<sst xmlns="http://schemas.openxmlformats.org/spreadsheetml/2006/main" count="36" uniqueCount="34">
  <si>
    <t>Año</t>
  </si>
  <si>
    <t>Trimestre</t>
  </si>
  <si>
    <t>Ventas</t>
  </si>
  <si>
    <t>Promedio movil</t>
  </si>
  <si>
    <t>Promedio movil centrado</t>
  </si>
  <si>
    <t>Valor estacional irregular</t>
  </si>
  <si>
    <t>Indice estacional</t>
  </si>
  <si>
    <t>Ventas desestacionalizadas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</si>
  <si>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</si>
  <si>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</si>
  <si>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</si>
  <si>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</si>
  <si>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</si>
  <si>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</si>
  <si>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</si>
  <si>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</si>
  <si>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</si>
  <si>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</si>
  <si>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</si>
  <si>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</si>
  <si>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</si>
  <si>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</si>
  <si>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</si>
  <si>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</si>
  <si>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</si>
  <si>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</si>
  <si>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</si>
  <si>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</si>
  <si>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</si>
  <si>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</si>
  <si>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</si>
  <si>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</si>
  <si>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pronostico sin estacionalidad</t>
  </si>
  <si>
    <t>pronostico con estacionalidad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</si>
</sst>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Fill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'Indice estacionalAño'!$C$1</c:f>
              <c:strCache>
                <c:ptCount val="1"/>
                <c:pt idx="0">
                  <c:v>Ventas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'Indice estacionalAño'!$B$2:$B$17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'Indice estacionalAño'!$C$2:$C$17</c:f>
              <c:numCache>
                <c:formatCode>General</c:formatCode>
                <c:ptCount val="16"/>
                <c:pt idx="0">
                  <c:v>4.8</c:v>
                </c:pt>
                <c:pt idx="1">
                  <c:v>4.0999999999999996</c:v>
                </c:pt>
                <c:pt idx="2">
                  <c:v>6</c:v>
                </c:pt>
                <c:pt idx="3">
                  <c:v>6.5</c:v>
                </c:pt>
                <c:pt idx="4">
                  <c:v>5.8</c:v>
                </c:pt>
                <c:pt idx="5">
                  <c:v>5.2</c:v>
                </c:pt>
                <c:pt idx="6">
                  <c:v>6.8</c:v>
                </c:pt>
                <c:pt idx="7">
                  <c:v>7.4</c:v>
                </c:pt>
                <c:pt idx="8">
                  <c:v>6</c:v>
                </c:pt>
                <c:pt idx="9">
                  <c:v>5.6</c:v>
                </c:pt>
                <c:pt idx="10">
                  <c:v>7.5</c:v>
                </c:pt>
                <c:pt idx="11">
                  <c:v>7.8</c:v>
                </c:pt>
                <c:pt idx="12">
                  <c:v>6.3</c:v>
                </c:pt>
                <c:pt idx="13">
                  <c:v>5.9</c:v>
                </c:pt>
                <c:pt idx="14">
                  <c:v>8</c:v>
                </c:pt>
                <c:pt idx="15">
                  <c:v>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C9-40FC-A712-0575D0B70487}"/>
            </c:ext>
          </c:extLst>
        </c:ser>
        <c:ser>
          <c:idx val="1"/>
          <c:order val="1"/>
          <c:tx>
            <c:strRef>
              <c:f>'Indice estacionalAño'!$D$1</c:f>
              <c:strCache>
                <c:ptCount val="1"/>
                <c:pt idx="0">
                  <c:v>Promedio movil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'Indice estacionalAño'!$B$2:$B$17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'Indice estacionalAño'!$D$2:$D$17</c:f>
              <c:numCache>
                <c:formatCode>General</c:formatCode>
                <c:ptCount val="16"/>
                <c:pt idx="1">
                  <c:v>5.35</c:v>
                </c:pt>
                <c:pt idx="2">
                  <c:v>5.6000000000000005</c:v>
                </c:pt>
                <c:pt idx="3">
                  <c:v>5.875</c:v>
                </c:pt>
                <c:pt idx="4">
                  <c:v>6.0750000000000002</c:v>
                </c:pt>
                <c:pt idx="5">
                  <c:v>6.3000000000000007</c:v>
                </c:pt>
                <c:pt idx="6">
                  <c:v>6.35</c:v>
                </c:pt>
                <c:pt idx="7">
                  <c:v>6.4499999999999993</c:v>
                </c:pt>
                <c:pt idx="8">
                  <c:v>6.625</c:v>
                </c:pt>
                <c:pt idx="9">
                  <c:v>6.7250000000000005</c:v>
                </c:pt>
                <c:pt idx="10">
                  <c:v>6.8</c:v>
                </c:pt>
                <c:pt idx="11">
                  <c:v>6.875</c:v>
                </c:pt>
                <c:pt idx="12">
                  <c:v>7</c:v>
                </c:pt>
                <c:pt idx="13">
                  <c:v>7.15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C9-40FC-A712-0575D0B70487}"/>
            </c:ext>
          </c:extLst>
        </c:ser>
        <c:ser>
          <c:idx val="2"/>
          <c:order val="2"/>
          <c:tx>
            <c:strRef>
              <c:f>'Indice estacionalAño'!$E$1</c:f>
              <c:strCache>
                <c:ptCount val="1"/>
                <c:pt idx="0">
                  <c:v>Promedio movil centrado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'Indice estacionalAño'!$B$2:$B$17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'Indice estacionalAño'!$E$2:$E$17</c:f>
              <c:numCache>
                <c:formatCode>General</c:formatCode>
                <c:ptCount val="16"/>
                <c:pt idx="2">
                  <c:v>5.4749999999999996</c:v>
                </c:pt>
                <c:pt idx="3">
                  <c:v>5.7375000000000007</c:v>
                </c:pt>
                <c:pt idx="4">
                  <c:v>5.9749999999999996</c:v>
                </c:pt>
                <c:pt idx="5">
                  <c:v>6.1875</c:v>
                </c:pt>
                <c:pt idx="6">
                  <c:v>6.3250000000000002</c:v>
                </c:pt>
                <c:pt idx="7">
                  <c:v>6.3999999999999995</c:v>
                </c:pt>
                <c:pt idx="8">
                  <c:v>6.5374999999999996</c:v>
                </c:pt>
                <c:pt idx="9">
                  <c:v>6.6750000000000007</c:v>
                </c:pt>
                <c:pt idx="10">
                  <c:v>6.7625000000000002</c:v>
                </c:pt>
                <c:pt idx="11">
                  <c:v>6.8375000000000004</c:v>
                </c:pt>
                <c:pt idx="12">
                  <c:v>6.9375</c:v>
                </c:pt>
                <c:pt idx="13">
                  <c:v>7.0750000000000002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C9-40FC-A712-0575D0B70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900719"/>
        <c:axId val="1196915119"/>
      </c:scatterChart>
      <c:valAx>
        <c:axId val="1196900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915119"/>
        <c:crosses val="autoZero"/>
        <c:crossBetween val="midCat"/>
      </c:valAx>
      <c:valAx>
        <c:axId val="119691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900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'Indice estacionalAño'!$C$1</c:f>
              <c:strCache>
                <c:ptCount val="1"/>
                <c:pt idx="0">
                  <c:v>Ventas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'Indice estacionalAño'!$B$2:$B$17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'Indice estacionalAño'!$C$2:$C$17</c:f>
              <c:numCache>
                <c:formatCode>General</c:formatCode>
                <c:ptCount val="16"/>
                <c:pt idx="0">
                  <c:v>4.8</c:v>
                </c:pt>
                <c:pt idx="1">
                  <c:v>4.0999999999999996</c:v>
                </c:pt>
                <c:pt idx="2">
                  <c:v>6</c:v>
                </c:pt>
                <c:pt idx="3">
                  <c:v>6.5</c:v>
                </c:pt>
                <c:pt idx="4">
                  <c:v>5.8</c:v>
                </c:pt>
                <c:pt idx="5">
                  <c:v>5.2</c:v>
                </c:pt>
                <c:pt idx="6">
                  <c:v>6.8</c:v>
                </c:pt>
                <c:pt idx="7">
                  <c:v>7.4</c:v>
                </c:pt>
                <c:pt idx="8">
                  <c:v>6</c:v>
                </c:pt>
                <c:pt idx="9">
                  <c:v>5.6</c:v>
                </c:pt>
                <c:pt idx="10">
                  <c:v>7.5</c:v>
                </c:pt>
                <c:pt idx="11">
                  <c:v>7.8</c:v>
                </c:pt>
                <c:pt idx="12">
                  <c:v>6.3</c:v>
                </c:pt>
                <c:pt idx="13">
                  <c:v>5.9</c:v>
                </c:pt>
                <c:pt idx="14">
                  <c:v>8</c:v>
                </c:pt>
                <c:pt idx="15">
                  <c:v>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B1-4E16-82F3-2DB1CDEB8E82}"/>
            </c:ext>
          </c:extLst>
        </c:ser>
        <c:ser>
          <c:idx val="1"/>
          <c:order val="1"/>
          <c:tx>
            <c:strRef>
              <c:f>'Indice estacionalAño'!$H$1</c:f>
              <c:strCache>
                <c:ptCount val="1"/>
                <c:pt idx="0">
                  <c:v>Ventas desestacionalizadas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'Indice estacionalAño'!$B$2:$B$17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'Indice estacionalAño'!$H$2:$H$17</c:f>
              <c:numCache>
                <c:formatCode>General</c:formatCode>
                <c:ptCount val="16"/>
                <c:pt idx="0">
                  <c:v>5.1491069966198779</c:v>
                </c:pt>
                <c:pt idx="1">
                  <c:v>4.8940077043632355</c:v>
                </c:pt>
                <c:pt idx="2">
                  <c:v>5.4877270351727399</c:v>
                </c:pt>
                <c:pt idx="3">
                  <c:v>5.6852713745967334</c:v>
                </c:pt>
                <c:pt idx="4">
                  <c:v>6.2218376209156858</c:v>
                </c:pt>
                <c:pt idx="5">
                  <c:v>6.2070341616314213</c:v>
                </c:pt>
                <c:pt idx="6">
                  <c:v>6.2194239731957959</c:v>
                </c:pt>
                <c:pt idx="7">
                  <c:v>6.4724627956947423</c:v>
                </c:pt>
                <c:pt idx="8">
                  <c:v>6.4363837457748474</c:v>
                </c:pt>
                <c:pt idx="9">
                  <c:v>6.6844983279107604</c:v>
                </c:pt>
                <c:pt idx="10">
                  <c:v>6.8596587939659246</c:v>
                </c:pt>
                <c:pt idx="11">
                  <c:v>6.8223256495160793</c:v>
                </c:pt>
                <c:pt idx="12">
                  <c:v>6.7582029330635898</c:v>
                </c:pt>
                <c:pt idx="13">
                  <c:v>7.0425964526202662</c:v>
                </c:pt>
                <c:pt idx="14">
                  <c:v>7.3169693802303195</c:v>
                </c:pt>
                <c:pt idx="15">
                  <c:v>7.3471199302480859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B1-4E16-82F3-2DB1CDEB8E82}"/>
            </c:ext>
          </c:extLst>
        </c:ser>
        <c:ser>
          <c:idx val="2"/>
          <c:order val="2"/>
          <c:tx>
            <c:v>pronostico sin estacionalidad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'Indice estacionalAño'!$B$2:$B$21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'Indice estacionalAño'!$J$2:$J$21</c:f>
              <c:numCache>
                <c:formatCode>General</c:formatCode>
                <c:ptCount val="20"/>
                <c:pt idx="0">
                  <c:v>5.2467488107686826</c:v>
                </c:pt>
                <c:pt idx="1">
                  <c:v>5.3938875266288591</c:v>
                </c:pt>
                <c:pt idx="2">
                  <c:v>5.5410262424890355</c:v>
                </c:pt>
                <c:pt idx="3">
                  <c:v>5.688164958349212</c:v>
                </c:pt>
                <c:pt idx="4">
                  <c:v>5.8353036742093884</c:v>
                </c:pt>
                <c:pt idx="5">
                  <c:v>5.9824423900695649</c:v>
                </c:pt>
                <c:pt idx="6">
                  <c:v>6.1295811059297414</c:v>
                </c:pt>
                <c:pt idx="7">
                  <c:v>6.2767198217899178</c:v>
                </c:pt>
                <c:pt idx="8">
                  <c:v>6.4238585376500943</c:v>
                </c:pt>
                <c:pt idx="9">
                  <c:v>6.5709972535102708</c:v>
                </c:pt>
                <c:pt idx="10">
                  <c:v>6.7181359693704463</c:v>
                </c:pt>
                <c:pt idx="11">
                  <c:v>6.8652746852306228</c:v>
                </c:pt>
                <c:pt idx="12">
                  <c:v>7.0124134010907992</c:v>
                </c:pt>
                <c:pt idx="13">
                  <c:v>7.1595521169509757</c:v>
                </c:pt>
                <c:pt idx="14">
                  <c:v>7.3066908328111522</c:v>
                </c:pt>
                <c:pt idx="15">
                  <c:v>7.4538295486713286</c:v>
                </c:pt>
                <c:pt idx="16">
                  <c:v>7.6009682645315051</c:v>
                </c:pt>
                <c:pt idx="17">
                  <c:v>7.7481069803916816</c:v>
                </c:pt>
                <c:pt idx="18">
                  <c:v>7.895245696251858</c:v>
                </c:pt>
                <c:pt idx="19">
                  <c:v>8.0423844121120354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97-4391-8EF3-D226B970423E}"/>
            </c:ext>
          </c:extLst>
        </c:ser>
        <c:ser>
          <c:idx val="3"/>
          <c:order val="3"/>
          <c:tx>
            <c:strRef>
              <c:f>'Indice estacionalAño'!$K$1</c:f>
              <c:strCache>
                <c:ptCount val="1"/>
                <c:pt idx="0">
                  <c:v>pronostico con estacionalidad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'Indice estacionalAño'!$B$2:$B$21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'Indice estacionalAño'!$K$2:$K$21</c:f>
              <c:numCache>
                <c:formatCode>General</c:formatCode>
                <c:ptCount val="20"/>
                <c:pt idx="0">
                  <c:v>4.8910217457555119</c:v>
                </c:pt>
                <c:pt idx="1">
                  <c:v>4.5187789221218067</c:v>
                </c:pt>
                <c:pt idx="2">
                  <c:v>6.0582746266073544</c:v>
                </c:pt>
                <c:pt idx="3">
                  <c:v>6.5033082491849292</c:v>
                </c:pt>
                <c:pt idx="4">
                  <c:v>5.4396728703815675</c:v>
                </c:pt>
                <c:pt idx="5">
                  <c:v>5.0118461761752746</c:v>
                </c:pt>
                <c:pt idx="6">
                  <c:v>6.7017704050982632</c:v>
                </c:pt>
                <c:pt idx="7">
                  <c:v>7.1762060512948498</c:v>
                </c:pt>
                <c:pt idx="8">
                  <c:v>5.9883239950076232</c:v>
                </c:pt>
                <c:pt idx="9">
                  <c:v>5.5049134302287417</c:v>
                </c:pt>
                <c:pt idx="10">
                  <c:v>7.3452661835892235</c:v>
                </c:pt>
                <c:pt idx="11">
                  <c:v>7.8491038534047695</c:v>
                </c:pt>
                <c:pt idx="12">
                  <c:v>6.5369751196336781</c:v>
                </c:pt>
                <c:pt idx="13">
                  <c:v>5.9979806842822079</c:v>
                </c:pt>
                <c:pt idx="14">
                  <c:v>7.9887619620801589</c:v>
                </c:pt>
                <c:pt idx="15">
                  <c:v>8.5220016555146891</c:v>
                </c:pt>
                <c:pt idx="16">
                  <c:v>7.0856262442597338</c:v>
                </c:pt>
                <c:pt idx="17">
                  <c:v>6.4910479383356758</c:v>
                </c:pt>
                <c:pt idx="18">
                  <c:v>8.6322577405710952</c:v>
                </c:pt>
                <c:pt idx="19">
                  <c:v>9.1948994576246115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97-4391-8EF3-D226B9704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3980431"/>
        <c:axId val="1193979471"/>
      </c:scatterChart>
      <c:valAx>
        <c:axId val="1193980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979471"/>
        <c:crosses val="autoZero"/>
        <c:crossBetween val="midCat"/>
      </c:valAx>
      <c:valAx>
        <c:axId val="119397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980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C7FD86-0BBA-4EED-A9CF-8B2891163582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087D21C-667B-461E-8E45-117AE6A58CBB}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8902A6-1666-50A3-1A62-87F05D5F09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C799C4-DB72-E74F-9261-B4E3699682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DF3D-73B8-44D2-A0E7-F0687E6890E2}">
  <dimension ref="A1:V21"/>
  <sheetViews>
    <sheetView tabSelected="1" workbookViewId="0">
      <selection activeCell="H17" sqref="H17"/>
    </sheetView>
  </sheetViews>
  <sheetFormatPr defaultRowHeight="14.4" x14ac:dyDescent="0.3"/>
  <cols>
    <col min="2" max="2" width="9.5546875" bestFit="1" customWidth="1"/>
    <col min="4" max="4" width="10.5546875" customWidth="1"/>
    <col min="5" max="5" width="12.109375" customWidth="1"/>
    <col min="6" max="6" width="13" customWidth="1"/>
    <col min="7" max="7" width="10.44140625" customWidth="1"/>
    <col min="8" max="8" width="18.6640625" customWidth="1"/>
    <col min="10" max="10" width="14.5546875" customWidth="1"/>
    <col min="11" max="11" width="14.6640625" customWidth="1"/>
    <col min="14" max="14" width="17.44140625" bestFit="1" customWidth="1"/>
    <col min="15" max="15" width="12" bestFit="1" customWidth="1"/>
    <col min="18" max="18" width="12" bestFit="1" customWidth="1"/>
    <col min="19" max="19" width="12.44140625" bestFit="1" customWidth="1"/>
  </cols>
  <sheetData>
    <row r="1" spans="1:19" ht="57.6" x14ac:dyDescent="0.3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J1" s="10" t="s">
        <v>32</v>
      </c>
      <c r="K1" s="11" t="s">
        <v>33</v>
      </c>
      <c r="L1" s="1"/>
    </row>
    <row r="2" spans="1:19" x14ac:dyDescent="0.3">
      <c r="A2" s="2">
        <v>1</v>
      </c>
      <c r="B2">
        <v>1</v>
      </c>
      <c r="C2">
        <v>4.8</v>
      </c>
      <c r="G2">
        <v>0.93220047731596001</v>
      </c>
      <c r="H2">
        <f>C2/G2</f>
        <v>5.1491069966198779</v>
      </c>
      <c r="J2">
        <f>$O$18+$O$19*B2</f>
        <v>5.2467488107686826</v>
      </c>
      <c r="K2">
        <f>J2*G2</f>
        <v>4.8910217457555119</v>
      </c>
      <c r="N2" t="s">
        <v>8</v>
      </c>
    </row>
    <row r="3" spans="1:19" ht="15" thickBot="1" x14ac:dyDescent="0.35">
      <c r="A3" s="2"/>
      <c r="B3">
        <f>B2 +1</f>
        <v>2</v>
      </c>
      <c r="C3">
        <v>4.0999999999999996</v>
      </c>
      <c r="D3">
        <f>AVERAGE(C2:C5)</f>
        <v>5.35</v>
      </c>
      <c r="G3">
        <v>0.83775920424985417</v>
      </c>
      <c r="H3">
        <f>C3/G3</f>
        <v>4.8940077043632355</v>
      </c>
      <c r="J3">
        <f>$O$18+$O$19*B3</f>
        <v>5.3938875266288591</v>
      </c>
      <c r="K3">
        <f>J3*G3</f>
        <v>4.5187789221218067</v>
      </c>
    </row>
    <row r="4" spans="1:19" x14ac:dyDescent="0.3">
      <c r="A4" s="2"/>
      <c r="B4">
        <f t="shared" ref="B4:B17" si="0">B3 +1</f>
        <v>3</v>
      </c>
      <c r="C4">
        <v>6</v>
      </c>
      <c r="D4">
        <f>AVERAGE(C3:C6)</f>
        <v>5.6000000000000005</v>
      </c>
      <c r="E4">
        <f>AVERAGE(D3:D4)</f>
        <v>5.4749999999999996</v>
      </c>
      <c r="F4">
        <f>C4/E4</f>
        <v>1.0958904109589043</v>
      </c>
      <c r="G4">
        <f>AVERAGE(F4,F8,F12)</f>
        <v>1.0933488421606843</v>
      </c>
      <c r="H4">
        <f t="shared" ref="H3:H17" si="1">C4/G4</f>
        <v>5.4877270351727399</v>
      </c>
      <c r="J4">
        <f>$O$18+$O$19*B4</f>
        <v>5.5410262424890355</v>
      </c>
      <c r="K4">
        <f t="shared" ref="K3:K21" si="2">J4*G4</f>
        <v>6.0582746266073544</v>
      </c>
      <c r="N4" s="7" t="s">
        <v>9</v>
      </c>
      <c r="O4" s="7"/>
    </row>
    <row r="5" spans="1:19" x14ac:dyDescent="0.3">
      <c r="A5" s="2"/>
      <c r="B5">
        <f t="shared" si="0"/>
        <v>4</v>
      </c>
      <c r="C5">
        <v>6.5</v>
      </c>
      <c r="D5">
        <f>AVERAGE(C4:C7)</f>
        <v>5.875</v>
      </c>
      <c r="E5">
        <f>AVERAGE(D4:D5)</f>
        <v>5.7375000000000007</v>
      </c>
      <c r="F5">
        <f t="shared" ref="F5:F15" si="3">C5/E5</f>
        <v>1.1328976034858387</v>
      </c>
      <c r="G5">
        <f>AVERAGE(F5,F9,F13)</f>
        <v>1.1433051426610321</v>
      </c>
      <c r="H5">
        <f t="shared" si="1"/>
        <v>5.6852713745967334</v>
      </c>
      <c r="J5">
        <f>$O$18+$O$19*B5</f>
        <v>5.688164958349212</v>
      </c>
      <c r="K5">
        <f t="shared" si="2"/>
        <v>6.5033082491849292</v>
      </c>
      <c r="N5" s="4" t="s">
        <v>10</v>
      </c>
      <c r="O5" s="4">
        <v>0.95957861566189473</v>
      </c>
    </row>
    <row r="6" spans="1:19" x14ac:dyDescent="0.3">
      <c r="A6" s="3">
        <v>2</v>
      </c>
      <c r="B6">
        <f t="shared" si="0"/>
        <v>5</v>
      </c>
      <c r="C6">
        <v>5.8</v>
      </c>
      <c r="D6">
        <f>AVERAGE(C5:C8)</f>
        <v>6.0750000000000002</v>
      </c>
      <c r="E6">
        <f t="shared" ref="E5:E15" si="4">AVERAGE(D5:D6)</f>
        <v>5.9749999999999996</v>
      </c>
      <c r="F6">
        <f t="shared" si="3"/>
        <v>0.97071129707112969</v>
      </c>
      <c r="G6">
        <f>AVERAGE(F6,F10,F14)</f>
        <v>0.93220047731596012</v>
      </c>
      <c r="H6">
        <f t="shared" si="1"/>
        <v>6.2218376209156858</v>
      </c>
      <c r="J6">
        <f>$O$18+$O$19*B6</f>
        <v>5.8353036742093884</v>
      </c>
      <c r="K6">
        <f t="shared" si="2"/>
        <v>5.4396728703815675</v>
      </c>
      <c r="N6" s="4" t="s">
        <v>11</v>
      </c>
      <c r="O6" s="12">
        <v>0.92079111963559823</v>
      </c>
    </row>
    <row r="7" spans="1:19" x14ac:dyDescent="0.3">
      <c r="A7" s="3"/>
      <c r="B7">
        <f t="shared" si="0"/>
        <v>6</v>
      </c>
      <c r="C7">
        <v>5.2</v>
      </c>
      <c r="D7">
        <f t="shared" ref="D4:D15" si="5">AVERAGE(C6:C9)</f>
        <v>6.3000000000000007</v>
      </c>
      <c r="E7">
        <f>AVERAGE(D6:D7)</f>
        <v>6.1875</v>
      </c>
      <c r="F7">
        <f t="shared" si="3"/>
        <v>0.84040404040404049</v>
      </c>
      <c r="G7">
        <f t="shared" ref="G5:G7" si="6">AVERAGE(F7,F11,F15)</f>
        <v>0.83775920424985417</v>
      </c>
      <c r="H7">
        <f t="shared" si="1"/>
        <v>6.2070341616314213</v>
      </c>
      <c r="J7">
        <f>$O$18+$O$19*B7</f>
        <v>5.9824423900695649</v>
      </c>
      <c r="K7">
        <f t="shared" si="2"/>
        <v>5.0118461761752746</v>
      </c>
      <c r="N7" s="4" t="s">
        <v>12</v>
      </c>
      <c r="O7" s="4">
        <v>0.91513334246671241</v>
      </c>
    </row>
    <row r="8" spans="1:19" x14ac:dyDescent="0.3">
      <c r="A8" s="3"/>
      <c r="B8">
        <f t="shared" si="0"/>
        <v>7</v>
      </c>
      <c r="C8">
        <v>6.8</v>
      </c>
      <c r="D8">
        <f t="shared" si="5"/>
        <v>6.35</v>
      </c>
      <c r="E8">
        <f t="shared" si="4"/>
        <v>6.3250000000000002</v>
      </c>
      <c r="F8">
        <f t="shared" si="3"/>
        <v>1.075098814229249</v>
      </c>
      <c r="G8">
        <v>1.0933488421606801</v>
      </c>
      <c r="H8">
        <f t="shared" si="1"/>
        <v>6.2194239731957959</v>
      </c>
      <c r="J8">
        <f>$O$18+$O$19*B8</f>
        <v>6.1295811059297414</v>
      </c>
      <c r="K8">
        <f t="shared" si="2"/>
        <v>6.7017704050982632</v>
      </c>
      <c r="N8" s="4" t="s">
        <v>13</v>
      </c>
      <c r="O8" s="4">
        <v>0.21267124735157517</v>
      </c>
    </row>
    <row r="9" spans="1:19" ht="15" thickBot="1" x14ac:dyDescent="0.35">
      <c r="A9" s="3"/>
      <c r="B9">
        <f t="shared" si="0"/>
        <v>8</v>
      </c>
      <c r="C9">
        <v>7.4</v>
      </c>
      <c r="D9">
        <f t="shared" si="5"/>
        <v>6.4499999999999993</v>
      </c>
      <c r="E9">
        <f t="shared" si="4"/>
        <v>6.3999999999999995</v>
      </c>
      <c r="F9">
        <f t="shared" si="3"/>
        <v>1.1562500000000002</v>
      </c>
      <c r="G9">
        <v>1.1433051426610321</v>
      </c>
      <c r="H9">
        <f t="shared" si="1"/>
        <v>6.4724627956947423</v>
      </c>
      <c r="J9">
        <f>$O$18+$O$19*B9</f>
        <v>6.2767198217899178</v>
      </c>
      <c r="K9">
        <f t="shared" si="2"/>
        <v>7.1762060512948498</v>
      </c>
      <c r="N9" s="5" t="s">
        <v>14</v>
      </c>
      <c r="O9" s="5">
        <v>16</v>
      </c>
    </row>
    <row r="10" spans="1:19" x14ac:dyDescent="0.3">
      <c r="A10" s="2">
        <v>3</v>
      </c>
      <c r="B10">
        <f t="shared" si="0"/>
        <v>9</v>
      </c>
      <c r="C10">
        <v>6</v>
      </c>
      <c r="D10">
        <f t="shared" si="5"/>
        <v>6.625</v>
      </c>
      <c r="E10">
        <f t="shared" si="4"/>
        <v>6.5374999999999996</v>
      </c>
      <c r="F10">
        <f t="shared" si="3"/>
        <v>0.91778202676864251</v>
      </c>
      <c r="G10">
        <v>0.93220047731596012</v>
      </c>
      <c r="H10">
        <f t="shared" si="1"/>
        <v>6.4363837457748474</v>
      </c>
      <c r="J10">
        <f>$O$18+$O$19*B10</f>
        <v>6.4238585376500943</v>
      </c>
      <c r="K10">
        <f t="shared" si="2"/>
        <v>5.9883239950076232</v>
      </c>
    </row>
    <row r="11" spans="1:19" ht="15" thickBot="1" x14ac:dyDescent="0.35">
      <c r="A11" s="2"/>
      <c r="B11">
        <f t="shared" si="0"/>
        <v>10</v>
      </c>
      <c r="C11">
        <v>5.6</v>
      </c>
      <c r="D11">
        <f t="shared" si="5"/>
        <v>6.7250000000000005</v>
      </c>
      <c r="E11">
        <f t="shared" si="4"/>
        <v>6.6750000000000007</v>
      </c>
      <c r="F11">
        <f t="shared" si="3"/>
        <v>0.83895131086142305</v>
      </c>
      <c r="G11">
        <v>0.83775920424985417</v>
      </c>
      <c r="H11">
        <f t="shared" si="1"/>
        <v>6.6844983279107604</v>
      </c>
      <c r="J11">
        <f>$O$18+$O$19*B11</f>
        <v>6.5709972535102708</v>
      </c>
      <c r="K11">
        <f t="shared" si="2"/>
        <v>5.5049134302287417</v>
      </c>
      <c r="N11" t="s">
        <v>15</v>
      </c>
    </row>
    <row r="12" spans="1:19" x14ac:dyDescent="0.3">
      <c r="A12" s="2"/>
      <c r="B12">
        <f t="shared" si="0"/>
        <v>11</v>
      </c>
      <c r="C12">
        <v>7.5</v>
      </c>
      <c r="D12">
        <f t="shared" si="5"/>
        <v>6.8</v>
      </c>
      <c r="E12">
        <f t="shared" si="4"/>
        <v>6.7625000000000002</v>
      </c>
      <c r="F12">
        <f t="shared" si="3"/>
        <v>1.1090573012939002</v>
      </c>
      <c r="G12">
        <v>1.0933488421606843</v>
      </c>
      <c r="H12">
        <f t="shared" si="1"/>
        <v>6.8596587939659246</v>
      </c>
      <c r="J12">
        <f>$O$18+$O$19*B12</f>
        <v>6.7181359693704463</v>
      </c>
      <c r="K12">
        <f t="shared" si="2"/>
        <v>7.3452661835892235</v>
      </c>
      <c r="N12" s="6"/>
      <c r="O12" s="6" t="s">
        <v>20</v>
      </c>
      <c r="P12" s="6" t="s">
        <v>21</v>
      </c>
      <c r="Q12" s="6" t="s">
        <v>22</v>
      </c>
      <c r="R12" s="6" t="s">
        <v>23</v>
      </c>
      <c r="S12" s="6" t="s">
        <v>24</v>
      </c>
    </row>
    <row r="13" spans="1:19" x14ac:dyDescent="0.3">
      <c r="A13" s="2"/>
      <c r="B13">
        <f t="shared" si="0"/>
        <v>12</v>
      </c>
      <c r="C13">
        <v>7.8</v>
      </c>
      <c r="D13">
        <f t="shared" si="5"/>
        <v>6.875</v>
      </c>
      <c r="E13">
        <f t="shared" si="4"/>
        <v>6.8375000000000004</v>
      </c>
      <c r="F13">
        <f t="shared" si="3"/>
        <v>1.1407678244972577</v>
      </c>
      <c r="G13">
        <v>1.1433051426610321</v>
      </c>
      <c r="H13">
        <f t="shared" si="1"/>
        <v>6.8223256495160793</v>
      </c>
      <c r="J13">
        <f>$O$18+$O$19*B13</f>
        <v>6.8652746852306228</v>
      </c>
      <c r="K13">
        <f t="shared" si="2"/>
        <v>7.8491038534047695</v>
      </c>
      <c r="N13" s="4" t="s">
        <v>16</v>
      </c>
      <c r="O13" s="4">
        <v>1</v>
      </c>
      <c r="P13" s="4">
        <v>7.3609325796937908</v>
      </c>
      <c r="Q13" s="4">
        <v>7.3609325796937908</v>
      </c>
      <c r="R13" s="4">
        <v>162.74785877028901</v>
      </c>
      <c r="S13" s="12">
        <v>4.2477172966677958E-9</v>
      </c>
    </row>
    <row r="14" spans="1:19" x14ac:dyDescent="0.3">
      <c r="A14" s="2">
        <v>4</v>
      </c>
      <c r="B14">
        <f t="shared" si="0"/>
        <v>13</v>
      </c>
      <c r="C14">
        <v>6.3</v>
      </c>
      <c r="D14">
        <f t="shared" si="5"/>
        <v>7</v>
      </c>
      <c r="E14">
        <f t="shared" si="4"/>
        <v>6.9375</v>
      </c>
      <c r="F14">
        <f t="shared" si="3"/>
        <v>0.90810810810810805</v>
      </c>
      <c r="G14">
        <v>0.93220047731596012</v>
      </c>
      <c r="H14">
        <f t="shared" si="1"/>
        <v>6.7582029330635898</v>
      </c>
      <c r="J14">
        <f>$O$18+$O$19*B14</f>
        <v>7.0124134010907992</v>
      </c>
      <c r="K14">
        <f t="shared" si="2"/>
        <v>6.5369751196336781</v>
      </c>
      <c r="N14" s="4" t="s">
        <v>17</v>
      </c>
      <c r="O14" s="4">
        <v>14</v>
      </c>
      <c r="P14" s="4">
        <v>0.63320683230104813</v>
      </c>
      <c r="Q14" s="4">
        <v>4.5229059450074868E-2</v>
      </c>
      <c r="R14" s="4"/>
      <c r="S14" s="4"/>
    </row>
    <row r="15" spans="1:19" ht="15" thickBot="1" x14ac:dyDescent="0.35">
      <c r="A15" s="2"/>
      <c r="B15">
        <f t="shared" si="0"/>
        <v>14</v>
      </c>
      <c r="C15">
        <v>5.9</v>
      </c>
      <c r="D15">
        <f>AVERAGE(C14:C17)</f>
        <v>7.15</v>
      </c>
      <c r="E15">
        <f>AVERAGE(D14:D15)</f>
        <v>7.0750000000000002</v>
      </c>
      <c r="F15">
        <f t="shared" si="3"/>
        <v>0.83392226148409898</v>
      </c>
      <c r="G15">
        <v>0.83775920424985417</v>
      </c>
      <c r="H15">
        <f t="shared" si="1"/>
        <v>7.0425964526202662</v>
      </c>
      <c r="J15">
        <f>$O$18+$O$19*B15</f>
        <v>7.1595521169509757</v>
      </c>
      <c r="K15">
        <f t="shared" si="2"/>
        <v>5.9979806842822079</v>
      </c>
      <c r="N15" s="5" t="s">
        <v>18</v>
      </c>
      <c r="O15" s="5">
        <v>15</v>
      </c>
      <c r="P15" s="5">
        <v>7.9941394119948388</v>
      </c>
      <c r="Q15" s="5"/>
      <c r="R15" s="5"/>
      <c r="S15" s="5"/>
    </row>
    <row r="16" spans="1:19" ht="15" thickBot="1" x14ac:dyDescent="0.35">
      <c r="A16" s="2"/>
      <c r="B16">
        <f t="shared" si="0"/>
        <v>15</v>
      </c>
      <c r="C16">
        <v>8</v>
      </c>
      <c r="G16">
        <v>1.0933488421606843</v>
      </c>
      <c r="H16">
        <f t="shared" si="1"/>
        <v>7.3169693802303195</v>
      </c>
      <c r="J16">
        <f>$O$18+$O$19*B16</f>
        <v>7.3066908328111522</v>
      </c>
      <c r="K16">
        <f t="shared" si="2"/>
        <v>7.9887619620801589</v>
      </c>
    </row>
    <row r="17" spans="1:22" x14ac:dyDescent="0.3">
      <c r="A17" s="2"/>
      <c r="B17">
        <f t="shared" si="0"/>
        <v>16</v>
      </c>
      <c r="C17">
        <v>8.4</v>
      </c>
      <c r="G17">
        <v>1.1433051426610321</v>
      </c>
      <c r="H17">
        <f t="shared" si="1"/>
        <v>7.3471199302480859</v>
      </c>
      <c r="J17">
        <f>$O$18+$O$19*B17</f>
        <v>7.4538295486713286</v>
      </c>
      <c r="K17">
        <f t="shared" si="2"/>
        <v>8.5220016555146891</v>
      </c>
      <c r="N17" s="6"/>
      <c r="O17" s="6" t="s">
        <v>25</v>
      </c>
      <c r="P17" s="6" t="s">
        <v>13</v>
      </c>
      <c r="Q17" s="6" t="s">
        <v>26</v>
      </c>
      <c r="R17" s="6" t="s">
        <v>27</v>
      </c>
      <c r="S17" s="6" t="s">
        <v>28</v>
      </c>
      <c r="T17" s="6" t="s">
        <v>29</v>
      </c>
      <c r="U17" s="6" t="s">
        <v>30</v>
      </c>
      <c r="V17" s="6" t="s">
        <v>31</v>
      </c>
    </row>
    <row r="18" spans="1:22" x14ac:dyDescent="0.3">
      <c r="A18" s="2">
        <v>5</v>
      </c>
      <c r="B18">
        <v>17</v>
      </c>
      <c r="G18">
        <v>0.93220047731596012</v>
      </c>
      <c r="J18">
        <f>$O$18+$O$19*B18</f>
        <v>7.6009682645315051</v>
      </c>
      <c r="K18">
        <f t="shared" si="2"/>
        <v>7.0856262442597338</v>
      </c>
      <c r="N18" s="4" t="s">
        <v>19</v>
      </c>
      <c r="O18" s="12">
        <v>5.0996100949085061</v>
      </c>
      <c r="P18" s="4">
        <v>0.11152574298685747</v>
      </c>
      <c r="Q18" s="4">
        <v>45.72585627615554</v>
      </c>
      <c r="R18" s="12">
        <v>1.2098663553872927E-16</v>
      </c>
      <c r="S18" s="4">
        <v>4.8604111659901514</v>
      </c>
      <c r="T18" s="4">
        <v>5.3388090238268608</v>
      </c>
      <c r="U18" s="4">
        <v>4.8604111659901514</v>
      </c>
      <c r="V18" s="4">
        <v>5.3388090238268608</v>
      </c>
    </row>
    <row r="19" spans="1:22" ht="15" thickBot="1" x14ac:dyDescent="0.35">
      <c r="A19" s="2"/>
      <c r="B19">
        <v>18</v>
      </c>
      <c r="G19">
        <v>0.83775920424985417</v>
      </c>
      <c r="J19">
        <f>$O$18+$O$19*B19</f>
        <v>7.7481069803916816</v>
      </c>
      <c r="K19">
        <f t="shared" si="2"/>
        <v>6.4910479383356758</v>
      </c>
      <c r="N19" s="5" t="s">
        <v>1</v>
      </c>
      <c r="O19" s="13">
        <v>0.14713871586017641</v>
      </c>
      <c r="P19" s="5">
        <v>1.1533717763210468E-2</v>
      </c>
      <c r="Q19" s="5">
        <v>12.757266900488087</v>
      </c>
      <c r="R19" s="13">
        <v>4.2477172966678256E-9</v>
      </c>
      <c r="S19" s="5">
        <v>0.12240135153944148</v>
      </c>
      <c r="T19" s="5">
        <v>0.17187608018091133</v>
      </c>
      <c r="U19" s="5">
        <v>0.12240135153944148</v>
      </c>
      <c r="V19" s="5">
        <v>0.17187608018091133</v>
      </c>
    </row>
    <row r="20" spans="1:22" x14ac:dyDescent="0.3">
      <c r="A20" s="2"/>
      <c r="B20">
        <v>19</v>
      </c>
      <c r="G20">
        <v>1.0933488421606843</v>
      </c>
      <c r="J20">
        <f>$O$18+$O$19*B20</f>
        <v>7.895245696251858</v>
      </c>
      <c r="K20">
        <f t="shared" si="2"/>
        <v>8.6322577405710952</v>
      </c>
    </row>
    <row r="21" spans="1:22" x14ac:dyDescent="0.3">
      <c r="A21" s="2"/>
      <c r="B21">
        <v>20</v>
      </c>
      <c r="G21">
        <v>1.1433051426610321</v>
      </c>
      <c r="J21">
        <f>$O$18+$O$19*B21</f>
        <v>8.0423844121120354</v>
      </c>
      <c r="K21">
        <f t="shared" si="2"/>
        <v>9.1948994576246115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Indice estacionalAño</vt:lpstr>
      <vt:lpstr>Estacional</vt:lpstr>
      <vt:lpstr>Ventas desest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Noé González Flores</dc:creator>
  <cp:lastModifiedBy>Gabriel Melendez</cp:lastModifiedBy>
  <dcterms:created xsi:type="dcterms:W3CDTF">2023-06-08T15:33:29Z</dcterms:created>
  <dcterms:modified xsi:type="dcterms:W3CDTF">2023-06-11T03:59:13Z</dcterms:modified>
</cp:coreProperties>
</file>