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abri\Desktop\Ciencia de Datos para la Toma de Decisiones\"/>
    </mc:Choice>
  </mc:AlternateContent>
  <xr:revisionPtr revIDLastSave="0" documentId="13_ncr:1_{CDEBE62B-8D18-4D83-82E4-1D19DBD0C34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5" sheetId="5" r:id="rId1"/>
    <sheet name="Sheet1" sheetId="1" r:id="rId2"/>
  </sheets>
  <definedNames>
    <definedName name="_xlchart.v1.0" hidden="1">Sheet1!$H$1</definedName>
    <definedName name="_xlchart.v1.1" hidden="1">Sheet1!$H$2:$H$129</definedName>
    <definedName name="_xlchart.v1.2" hidden="1">Sheet1!$D$1</definedName>
    <definedName name="_xlchart.v1.3" hidden="1">Sheet1!$D$2:$D$129</definedName>
    <definedName name="_xlchart.v1.4" hidden="1">Sheet1!$G$1</definedName>
    <definedName name="_xlchart.v1.5" hidden="1">Sheet1!$G$2:$G$129</definedName>
    <definedName name="_xlchart.v1.6" hidden="1">Sheet1!$F$1</definedName>
    <definedName name="_xlchart.v1.7" hidden="1">Sheet1!$F$2:$F$129</definedName>
    <definedName name="_xlchart.v1.8" hidden="1">Sheet1!$E$1</definedName>
    <definedName name="_xlchart.v1.9" hidden="1">Sheet1!$E$2:$E$129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1" l="1"/>
  <c r="AB4" i="1" s="1"/>
  <c r="AA5" i="1"/>
  <c r="AB5" i="1" s="1"/>
  <c r="AA6" i="1"/>
  <c r="AB6" i="1" s="1"/>
  <c r="AA7" i="1"/>
  <c r="AB7" i="1" s="1"/>
  <c r="AA8" i="1"/>
  <c r="AA9" i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A29" i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B75" i="1" s="1"/>
  <c r="AA76" i="1"/>
  <c r="AB76" i="1" s="1"/>
  <c r="AA77" i="1"/>
  <c r="AB77" i="1" s="1"/>
  <c r="AA78" i="1"/>
  <c r="AB78" i="1" s="1"/>
  <c r="AA79" i="1"/>
  <c r="AB79" i="1" s="1"/>
  <c r="AA80" i="1"/>
  <c r="AB80" i="1" s="1"/>
  <c r="AA81" i="1"/>
  <c r="AB81" i="1" s="1"/>
  <c r="AA82" i="1"/>
  <c r="AB82" i="1" s="1"/>
  <c r="AA83" i="1"/>
  <c r="AB83" i="1" s="1"/>
  <c r="AA84" i="1"/>
  <c r="AB84" i="1" s="1"/>
  <c r="AA85" i="1"/>
  <c r="AB85" i="1" s="1"/>
  <c r="AA86" i="1"/>
  <c r="AB86" i="1" s="1"/>
  <c r="AA87" i="1"/>
  <c r="AB87" i="1" s="1"/>
  <c r="AA88" i="1"/>
  <c r="AB88" i="1" s="1"/>
  <c r="AA89" i="1"/>
  <c r="AB89" i="1" s="1"/>
  <c r="AA90" i="1"/>
  <c r="AB90" i="1" s="1"/>
  <c r="AA91" i="1"/>
  <c r="AB91" i="1" s="1"/>
  <c r="AA92" i="1"/>
  <c r="AB92" i="1" s="1"/>
  <c r="AA93" i="1"/>
  <c r="AB93" i="1" s="1"/>
  <c r="AA94" i="1"/>
  <c r="AB94" i="1" s="1"/>
  <c r="AA95" i="1"/>
  <c r="AB95" i="1" s="1"/>
  <c r="AA96" i="1"/>
  <c r="AB96" i="1" s="1"/>
  <c r="AA97" i="1"/>
  <c r="AB97" i="1" s="1"/>
  <c r="AA98" i="1"/>
  <c r="AB98" i="1" s="1"/>
  <c r="AA99" i="1"/>
  <c r="AB99" i="1" s="1"/>
  <c r="AA100" i="1"/>
  <c r="AB100" i="1" s="1"/>
  <c r="AA101" i="1"/>
  <c r="AB101" i="1" s="1"/>
  <c r="AA102" i="1"/>
  <c r="AB102" i="1" s="1"/>
  <c r="AA103" i="1"/>
  <c r="AB103" i="1" s="1"/>
  <c r="AA104" i="1"/>
  <c r="AB104" i="1" s="1"/>
  <c r="AA105" i="1"/>
  <c r="AB105" i="1" s="1"/>
  <c r="AA106" i="1"/>
  <c r="AB106" i="1" s="1"/>
  <c r="AA107" i="1"/>
  <c r="AB107" i="1" s="1"/>
  <c r="AA108" i="1"/>
  <c r="AB108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B124" i="1" s="1"/>
  <c r="AA125" i="1"/>
  <c r="AB125" i="1" s="1"/>
  <c r="AA126" i="1"/>
  <c r="AB126" i="1" s="1"/>
  <c r="AA3" i="1"/>
  <c r="AB3" i="1" s="1"/>
  <c r="AB8" i="1"/>
  <c r="AB9" i="1"/>
  <c r="AB28" i="1"/>
  <c r="AB29" i="1"/>
  <c r="C155" i="5"/>
  <c r="H96" i="1" l="1"/>
  <c r="G96" i="1"/>
  <c r="F96" i="1"/>
  <c r="E96" i="1"/>
  <c r="D96" i="1"/>
  <c r="H95" i="1"/>
  <c r="G95" i="1"/>
  <c r="F95" i="1"/>
  <c r="E95" i="1"/>
  <c r="D95" i="1"/>
</calcChain>
</file>

<file path=xl/sharedStrings.xml><?xml version="1.0" encoding="utf-8"?>
<sst xmlns="http://schemas.openxmlformats.org/spreadsheetml/2006/main" count="299" uniqueCount="123">
  <si>
    <t>Date</t>
  </si>
  <si>
    <t>Time</t>
  </si>
  <si>
    <t>Name</t>
  </si>
  <si>
    <t>Calories (kcal)</t>
  </si>
  <si>
    <t>Carbs (g)</t>
  </si>
  <si>
    <t>Fat (g)</t>
  </si>
  <si>
    <t>Protein (g)</t>
  </si>
  <si>
    <t>Sodium (mg)</t>
  </si>
  <si>
    <t>Enero 22</t>
  </si>
  <si>
    <t>Huevo Blanco 4pz</t>
  </si>
  <si>
    <t>Bacon 3pz</t>
  </si>
  <si>
    <t>Aguacate medio</t>
  </si>
  <si>
    <t>pollo a la naranja</t>
  </si>
  <si>
    <t>Arroz Frito</t>
  </si>
  <si>
    <t>Arroz Integral</t>
  </si>
  <si>
    <t>pachola</t>
  </si>
  <si>
    <t>Semillas de Cajuil</t>
  </si>
  <si>
    <t>Leche 480ml</t>
  </si>
  <si>
    <t>Avena</t>
  </si>
  <si>
    <t>Scoop de Proteina Whey</t>
  </si>
  <si>
    <t>Peanut butter sandwich</t>
  </si>
  <si>
    <t>Enero 23</t>
  </si>
  <si>
    <t>Enero 24</t>
  </si>
  <si>
    <t>Banana</t>
  </si>
  <si>
    <t>Crotones</t>
  </si>
  <si>
    <t>Crema de Cilantro</t>
  </si>
  <si>
    <t>Pepino</t>
  </si>
  <si>
    <t>pollo</t>
  </si>
  <si>
    <t>Queso parmesano</t>
  </si>
  <si>
    <t>Pedazos de bacon</t>
  </si>
  <si>
    <t>Pasta</t>
  </si>
  <si>
    <t>kale</t>
  </si>
  <si>
    <t>baby Spinach</t>
  </si>
  <si>
    <t>Arugula</t>
  </si>
  <si>
    <t>Medallones de Espinaca</t>
  </si>
  <si>
    <t>Cremaa de Cacahuate</t>
  </si>
  <si>
    <t>Aguacate 80g</t>
  </si>
  <si>
    <t>Pan Integral</t>
  </si>
  <si>
    <t>Chuleta de Cerdo</t>
  </si>
  <si>
    <t xml:space="preserve">Pasta 50g </t>
  </si>
  <si>
    <t>Arroz Blanco</t>
  </si>
  <si>
    <t>Frijol Negro</t>
  </si>
  <si>
    <t>Tacos al Pastor 8pz</t>
  </si>
  <si>
    <t>Bacon 2pz</t>
  </si>
  <si>
    <t>Aguacate 50g</t>
  </si>
  <si>
    <t>naranja</t>
  </si>
  <si>
    <t xml:space="preserve">Arroz </t>
  </si>
  <si>
    <t>Pescado Blanco Multigrano</t>
  </si>
  <si>
    <t>Leche 360ml</t>
  </si>
  <si>
    <t>Enereo 28</t>
  </si>
  <si>
    <t>Platano</t>
  </si>
  <si>
    <t>Yogurt Con Miel</t>
  </si>
  <si>
    <t>Chobani Plain 170g</t>
  </si>
  <si>
    <t>Quesadillas 4pz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</si>
  <si>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</si>
  <si>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</si>
  <si>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</si>
  <si>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</si>
  <si>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</si>
  <si>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</si>
  <si>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</si>
  <si>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</si>
  <si>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</si>
  <si>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</si>
  <si>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</si>
  <si>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</si>
  <si>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</si>
  <si>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chilaquiles rojos (200g)</t>
  </si>
  <si>
    <t>piña</t>
  </si>
  <si>
    <t>granola</t>
  </si>
  <si>
    <t>Yogurt</t>
  </si>
  <si>
    <t>jugo de naranja</t>
  </si>
  <si>
    <t>carne en su jugo</t>
  </si>
  <si>
    <t>galletas</t>
  </si>
  <si>
    <t>agua de sebada</t>
  </si>
  <si>
    <t>pollo 25g</t>
  </si>
  <si>
    <t>ensalada de espinaca con pasta</t>
  </si>
  <si>
    <t>Huevo con Jamón</t>
  </si>
  <si>
    <t>Manzana</t>
  </si>
  <si>
    <t>Omelette de jamón y queso</t>
  </si>
  <si>
    <t>Chilaquiles divrociados con huevo</t>
  </si>
  <si>
    <t>Tacos 4 pz</t>
  </si>
  <si>
    <t>Cereal con leche</t>
  </si>
  <si>
    <t>tacos de barbacoa 4pz</t>
  </si>
  <si>
    <t>Pollo a la Naranja</t>
  </si>
  <si>
    <t>Hamburguesa</t>
  </si>
  <si>
    <t xml:space="preserve">Ensalada </t>
  </si>
  <si>
    <t>pizza 5 pz</t>
  </si>
  <si>
    <t>sandwich de huevo</t>
  </si>
  <si>
    <t>yogurt nuez con almendra</t>
  </si>
  <si>
    <t>Bola de arroz 2 pz</t>
  </si>
  <si>
    <t>pacholas de pollo 2pz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</si>
  <si>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</si>
  <si>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</si>
  <si>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</si>
  <si>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</si>
  <si>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</si>
  <si>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</si>
  <si>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</si>
  <si>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</si>
  <si>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</si>
  <si>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</si>
  <si>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</si>
  <si>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</si>
  <si>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</si>
  <si>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</si>
  <si>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</si>
  <si>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</si>
  <si>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</si>
  <si>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</si>
  <si>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</si>
  <si>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</si>
  <si>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</si>
  <si>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</si>
  <si>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</si>
  <si>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</si>
  <si>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</si>
  <si>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Calories (kcal)</t>
  </si>
  <si>
    <t>Residuals</t>
  </si>
  <si>
    <t>j</t>
  </si>
  <si>
    <t>Z</t>
  </si>
  <si>
    <t>accum. Freq.</t>
  </si>
  <si>
    <t>conclusion: Como los datos siguen una linea recta de regresion, los datos son normales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</si>
</sst>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1" xfId="0" applyFont="1" applyBorder="1"/>
    <xf numFmtId="0" fontId="4" fillId="2" borderId="1" xfId="0" applyFont="1" applyFill="1" applyBorder="1"/>
    <xf numFmtId="0" fontId="3" fillId="0" borderId="0" xfId="0" applyFont="1"/>
    <xf numFmtId="2" fontId="0" fillId="0" borderId="1" xfId="0" applyNumberFormat="1" applyBorder="1"/>
    <xf numFmtId="1" fontId="3" fillId="0" borderId="1" xfId="0" applyNumberFormat="1" applyFont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Prueba de Normalidad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Sheet1!$Z$3:$Z$126</c:f>
              <c:numCache>
                <c:formatCode>General</c:formatCode>
                <c:ptCount val="124"/>
                <c:pt idx="0">
                  <c:v>-90.31221332744758</c:v>
                </c:pt>
                <c:pt idx="1">
                  <c:v>-58.160826362762577</c:v>
                </c:pt>
                <c:pt idx="2">
                  <c:v>-45.064841107117729</c:v>
                </c:pt>
                <c:pt idx="3">
                  <c:v>-45.064841107117729</c:v>
                </c:pt>
                <c:pt idx="4">
                  <c:v>-45.064841107117729</c:v>
                </c:pt>
                <c:pt idx="5">
                  <c:v>-41.81088253670508</c:v>
                </c:pt>
                <c:pt idx="6">
                  <c:v>-37.502719696365034</c:v>
                </c:pt>
                <c:pt idx="7">
                  <c:v>-37.502719696365034</c:v>
                </c:pt>
                <c:pt idx="8">
                  <c:v>-31.203717498688434</c:v>
                </c:pt>
                <c:pt idx="9">
                  <c:v>-29.502311618761325</c:v>
                </c:pt>
                <c:pt idx="10">
                  <c:v>-29.502311618761325</c:v>
                </c:pt>
                <c:pt idx="11">
                  <c:v>-28.121791886742358</c:v>
                </c:pt>
                <c:pt idx="12">
                  <c:v>-23.613878740654343</c:v>
                </c:pt>
                <c:pt idx="13">
                  <c:v>-22.857161730215637</c:v>
                </c:pt>
                <c:pt idx="14">
                  <c:v>-22.3579140893371</c:v>
                </c:pt>
                <c:pt idx="15">
                  <c:v>-19.509424714729192</c:v>
                </c:pt>
                <c:pt idx="16">
                  <c:v>-19.509424714729192</c:v>
                </c:pt>
                <c:pt idx="17">
                  <c:v>-18.429066184277701</c:v>
                </c:pt>
                <c:pt idx="18">
                  <c:v>-17.881408361452088</c:v>
                </c:pt>
                <c:pt idx="19">
                  <c:v>-17.881408361452088</c:v>
                </c:pt>
                <c:pt idx="20">
                  <c:v>-17.881408361452088</c:v>
                </c:pt>
                <c:pt idx="21">
                  <c:v>-17.57343070482932</c:v>
                </c:pt>
                <c:pt idx="22">
                  <c:v>-17.57343070482932</c:v>
                </c:pt>
                <c:pt idx="23">
                  <c:v>-16.106196205333049</c:v>
                </c:pt>
                <c:pt idx="24">
                  <c:v>-14.063864943480212</c:v>
                </c:pt>
                <c:pt idx="25">
                  <c:v>-14.063864943480212</c:v>
                </c:pt>
                <c:pt idx="26">
                  <c:v>-13.649160675188384</c:v>
                </c:pt>
                <c:pt idx="27">
                  <c:v>-13.649160675188384</c:v>
                </c:pt>
                <c:pt idx="28">
                  <c:v>-13.461686605117613</c:v>
                </c:pt>
                <c:pt idx="29">
                  <c:v>-12.776761709982054</c:v>
                </c:pt>
                <c:pt idx="30">
                  <c:v>-12.776761709982054</c:v>
                </c:pt>
                <c:pt idx="31">
                  <c:v>-11.649160675188384</c:v>
                </c:pt>
                <c:pt idx="32">
                  <c:v>-9.2996254108491598</c:v>
                </c:pt>
                <c:pt idx="33">
                  <c:v>-7.6949726458573195</c:v>
                </c:pt>
                <c:pt idx="34">
                  <c:v>-7.6949726458573195</c:v>
                </c:pt>
                <c:pt idx="35">
                  <c:v>-7.6949726458573195</c:v>
                </c:pt>
                <c:pt idx="36">
                  <c:v>-7.6949726458573195</c:v>
                </c:pt>
                <c:pt idx="37">
                  <c:v>-7.6949726458573195</c:v>
                </c:pt>
                <c:pt idx="38">
                  <c:v>-7.6949726458573195</c:v>
                </c:pt>
                <c:pt idx="39">
                  <c:v>-7.6949726458573195</c:v>
                </c:pt>
                <c:pt idx="40">
                  <c:v>-7.6949726458573195</c:v>
                </c:pt>
                <c:pt idx="41">
                  <c:v>-7.6949726458573195</c:v>
                </c:pt>
                <c:pt idx="42">
                  <c:v>-6.2102715146656919</c:v>
                </c:pt>
                <c:pt idx="43">
                  <c:v>-6.2102715146656919</c:v>
                </c:pt>
                <c:pt idx="44">
                  <c:v>-6.0010955128875594</c:v>
                </c:pt>
                <c:pt idx="45">
                  <c:v>-6.0010955128875594</c:v>
                </c:pt>
                <c:pt idx="46">
                  <c:v>-5.4033568186566185</c:v>
                </c:pt>
                <c:pt idx="47">
                  <c:v>-5.4033568186566185</c:v>
                </c:pt>
                <c:pt idx="48">
                  <c:v>-5.355574468746056</c:v>
                </c:pt>
                <c:pt idx="49">
                  <c:v>-5.2851365238448125</c:v>
                </c:pt>
                <c:pt idx="50">
                  <c:v>-5.2851365238448125</c:v>
                </c:pt>
                <c:pt idx="51">
                  <c:v>-4.9060800203221078</c:v>
                </c:pt>
                <c:pt idx="52">
                  <c:v>-4.9060800203221078</c:v>
                </c:pt>
                <c:pt idx="53">
                  <c:v>-4.9060800203221078</c:v>
                </c:pt>
                <c:pt idx="54">
                  <c:v>-3.8119551441410096</c:v>
                </c:pt>
                <c:pt idx="55">
                  <c:v>-3.8119551441410096</c:v>
                </c:pt>
                <c:pt idx="56">
                  <c:v>-2.6543959963462811</c:v>
                </c:pt>
                <c:pt idx="57">
                  <c:v>-2.6543959963462811</c:v>
                </c:pt>
                <c:pt idx="58">
                  <c:v>-2.6543959963462811</c:v>
                </c:pt>
                <c:pt idx="59">
                  <c:v>0.15672899764493309</c:v>
                </c:pt>
                <c:pt idx="60">
                  <c:v>0.15672899764493309</c:v>
                </c:pt>
                <c:pt idx="61">
                  <c:v>0.25756122858683739</c:v>
                </c:pt>
                <c:pt idx="62">
                  <c:v>0.26924282635036434</c:v>
                </c:pt>
                <c:pt idx="63">
                  <c:v>0.26924282635036434</c:v>
                </c:pt>
                <c:pt idx="64">
                  <c:v>0.31994229997874868</c:v>
                </c:pt>
                <c:pt idx="65">
                  <c:v>0.31994229997874868</c:v>
                </c:pt>
                <c:pt idx="66">
                  <c:v>0.31994229997874868</c:v>
                </c:pt>
                <c:pt idx="67">
                  <c:v>0.42434024957435668</c:v>
                </c:pt>
                <c:pt idx="68">
                  <c:v>0.42434024957435668</c:v>
                </c:pt>
                <c:pt idx="69">
                  <c:v>0.42434024957435668</c:v>
                </c:pt>
                <c:pt idx="70">
                  <c:v>0.42434024957435668</c:v>
                </c:pt>
                <c:pt idx="71">
                  <c:v>0.60442364047335673</c:v>
                </c:pt>
                <c:pt idx="72">
                  <c:v>0.64076568830316205</c:v>
                </c:pt>
                <c:pt idx="73">
                  <c:v>3.74375250922742</c:v>
                </c:pt>
                <c:pt idx="74">
                  <c:v>3.74375250922742</c:v>
                </c:pt>
                <c:pt idx="75">
                  <c:v>3.8715532703970723</c:v>
                </c:pt>
                <c:pt idx="76">
                  <c:v>3.8715532703970723</c:v>
                </c:pt>
                <c:pt idx="77">
                  <c:v>3.8715532703970723</c:v>
                </c:pt>
                <c:pt idx="78">
                  <c:v>5.6991310849313948</c:v>
                </c:pt>
                <c:pt idx="79">
                  <c:v>7.5133913339005431</c:v>
                </c:pt>
                <c:pt idx="80">
                  <c:v>7.5133913339005431</c:v>
                </c:pt>
                <c:pt idx="81">
                  <c:v>7.5133913339005431</c:v>
                </c:pt>
                <c:pt idx="82">
                  <c:v>8.8666515475122765</c:v>
                </c:pt>
                <c:pt idx="83">
                  <c:v>8.8666515475122765</c:v>
                </c:pt>
                <c:pt idx="84">
                  <c:v>8.8666515475122765</c:v>
                </c:pt>
                <c:pt idx="85">
                  <c:v>8.8666515475122765</c:v>
                </c:pt>
                <c:pt idx="86">
                  <c:v>8.8666515475122765</c:v>
                </c:pt>
                <c:pt idx="87">
                  <c:v>8.8666515475122765</c:v>
                </c:pt>
                <c:pt idx="88">
                  <c:v>9.3566107157122929</c:v>
                </c:pt>
                <c:pt idx="89">
                  <c:v>9.3566107157122929</c:v>
                </c:pt>
                <c:pt idx="90">
                  <c:v>9.3566107157122929</c:v>
                </c:pt>
                <c:pt idx="91">
                  <c:v>9.5884721485534499</c:v>
                </c:pt>
                <c:pt idx="92">
                  <c:v>11.239491806021945</c:v>
                </c:pt>
                <c:pt idx="93">
                  <c:v>11.239491806021945</c:v>
                </c:pt>
                <c:pt idx="94">
                  <c:v>12.230588303124811</c:v>
                </c:pt>
                <c:pt idx="95">
                  <c:v>13.338100077171831</c:v>
                </c:pt>
                <c:pt idx="96">
                  <c:v>14.977602127920042</c:v>
                </c:pt>
                <c:pt idx="97">
                  <c:v>15.522530339356521</c:v>
                </c:pt>
                <c:pt idx="98">
                  <c:v>15.522530339356521</c:v>
                </c:pt>
                <c:pt idx="99">
                  <c:v>15.522530339356521</c:v>
                </c:pt>
                <c:pt idx="100">
                  <c:v>16.418414058761925</c:v>
                </c:pt>
                <c:pt idx="101">
                  <c:v>16.43156528890405</c:v>
                </c:pt>
                <c:pt idx="102">
                  <c:v>16.640351584877678</c:v>
                </c:pt>
                <c:pt idx="103">
                  <c:v>16.726775173594046</c:v>
                </c:pt>
                <c:pt idx="104">
                  <c:v>17.478754800079042</c:v>
                </c:pt>
                <c:pt idx="105">
                  <c:v>18.230483127506638</c:v>
                </c:pt>
                <c:pt idx="106">
                  <c:v>18.413315555484644</c:v>
                </c:pt>
                <c:pt idx="107">
                  <c:v>21.159384576068931</c:v>
                </c:pt>
                <c:pt idx="108">
                  <c:v>21.159384576068931</c:v>
                </c:pt>
                <c:pt idx="109">
                  <c:v>23.763005177391605</c:v>
                </c:pt>
                <c:pt idx="110">
                  <c:v>24.027128726859488</c:v>
                </c:pt>
                <c:pt idx="111">
                  <c:v>24.027128726859488</c:v>
                </c:pt>
                <c:pt idx="112">
                  <c:v>24.289061634547245</c:v>
                </c:pt>
                <c:pt idx="113">
                  <c:v>25.021713201476658</c:v>
                </c:pt>
                <c:pt idx="114">
                  <c:v>25.83608894138024</c:v>
                </c:pt>
                <c:pt idx="115">
                  <c:v>25.83608894138024</c:v>
                </c:pt>
                <c:pt idx="116">
                  <c:v>29.533316612752515</c:v>
                </c:pt>
                <c:pt idx="117">
                  <c:v>29.533316612752515</c:v>
                </c:pt>
                <c:pt idx="118">
                  <c:v>29.76496348747628</c:v>
                </c:pt>
                <c:pt idx="119">
                  <c:v>29.76496348747628</c:v>
                </c:pt>
                <c:pt idx="120">
                  <c:v>30.075702939253048</c:v>
                </c:pt>
                <c:pt idx="121">
                  <c:v>30.075702939253048</c:v>
                </c:pt>
                <c:pt idx="122">
                  <c:v>47.63231112070261</c:v>
                </c:pt>
                <c:pt idx="123">
                  <c:v>47.63231112070261</c:v>
                </c:pt>
              </c:numCache>
            </c:numRef>
          </c:xVal>
          <c:yVal>
            <c:numRef>
              <c:f>Sheet1!$AB$3:$AB$126</c:f>
              <c:numCache>
                <c:formatCode>General</c:formatCode>
                <c:ptCount val="124"/>
                <c:pt idx="0">
                  <c:v>-2.6574247900665866</c:v>
                </c:pt>
                <c:pt idx="1">
                  <c:v>-2.2632213583184781</c:v>
                </c:pt>
                <c:pt idx="2">
                  <c:v>-2.0602978144752497</c:v>
                </c:pt>
                <c:pt idx="3">
                  <c:v>-1.9179440159980563</c:v>
                </c:pt>
                <c:pt idx="4">
                  <c:v>-1.8063342710595691</c:v>
                </c:pt>
                <c:pt idx="5">
                  <c:v>-1.7135349284234958</c:v>
                </c:pt>
                <c:pt idx="6">
                  <c:v>-1.6335079754521706</c:v>
                </c:pt>
                <c:pt idx="7">
                  <c:v>-1.5627549835376318</c:v>
                </c:pt>
                <c:pt idx="8">
                  <c:v>-1.4990592274827552</c:v>
                </c:pt>
                <c:pt idx="9">
                  <c:v>-1.4409234893411564</c:v>
                </c:pt>
                <c:pt idx="10">
                  <c:v>-1.3872867863522538</c:v>
                </c:pt>
                <c:pt idx="11">
                  <c:v>-1.3373685586921051</c:v>
                </c:pt>
                <c:pt idx="12">
                  <c:v>-1.2905770056397379</c:v>
                </c:pt>
                <c:pt idx="13">
                  <c:v>-1.2464522061072625</c:v>
                </c:pt>
                <c:pt idx="14">
                  <c:v>-1.2046292577660573</c:v>
                </c:pt>
                <c:pt idx="15">
                  <c:v>-1.1648135121105201</c:v>
                </c:pt>
                <c:pt idx="16">
                  <c:v>-1.1267634215984303</c:v>
                </c:pt>
                <c:pt idx="17">
                  <c:v>-1.0902783451890985</c:v>
                </c:pt>
                <c:pt idx="18">
                  <c:v>-1.0551896808451278</c:v>
                </c:pt>
                <c:pt idx="19">
                  <c:v>-1.0213542885728792</c:v>
                </c:pt>
                <c:pt idx="20">
                  <c:v>-0.98864952647982307</c:v>
                </c:pt>
                <c:pt idx="21">
                  <c:v>-0.95696944566422004</c:v>
                </c:pt>
                <c:pt idx="22">
                  <c:v>-0.92622183260141833</c:v>
                </c:pt>
                <c:pt idx="23">
                  <c:v>-0.89632588131676361</c:v>
                </c:pt>
                <c:pt idx="24">
                  <c:v>-0.86721034035496469</c:v>
                </c:pt>
                <c:pt idx="25">
                  <c:v>-0.83881202240606501</c:v>
                </c:pt>
                <c:pt idx="26">
                  <c:v>-0.8110745942501828</c:v>
                </c:pt>
                <c:pt idx="27">
                  <c:v>-0.7839475857482634</c:v>
                </c:pt>
                <c:pt idx="28">
                  <c:v>-0.75738557171805521</c:v>
                </c:pt>
                <c:pt idx="29">
                  <c:v>-0.73134749152374456</c:v>
                </c:pt>
                <c:pt idx="30">
                  <c:v>-0.70579607929962929</c:v>
                </c:pt>
                <c:pt idx="31">
                  <c:v>-0.68069738375582189</c:v>
                </c:pt>
                <c:pt idx="32">
                  <c:v>-0.65602036105238692</c:v>
                </c:pt>
                <c:pt idx="33">
                  <c:v>-0.63173652767936905</c:v>
                </c:pt>
                <c:pt idx="34">
                  <c:v>-0.60781966292906553</c:v>
                </c:pt>
                <c:pt idx="35">
                  <c:v>-0.5842455525975575</c:v>
                </c:pt>
                <c:pt idx="36">
                  <c:v>-0.56099176715306431</c:v>
                </c:pt>
                <c:pt idx="37">
                  <c:v>-0.53803746886738613</c:v>
                </c:pt>
                <c:pt idx="38">
                  <c:v>-0.5153632434036719</c:v>
                </c:pt>
                <c:pt idx="39">
                  <c:v>-0.49295095214869394</c:v>
                </c:pt>
                <c:pt idx="40">
                  <c:v>-0.4707836022157153</c:v>
                </c:pt>
                <c:pt idx="41">
                  <c:v>-0.44884523155894068</c:v>
                </c:pt>
                <c:pt idx="42">
                  <c:v>-0.42712080705851541</c:v>
                </c:pt>
                <c:pt idx="43">
                  <c:v>-0.40559613377612252</c:v>
                </c:pt>
                <c:pt idx="44">
                  <c:v>-0.38425777386094495</c:v>
                </c:pt>
                <c:pt idx="45">
                  <c:v>-0.36309297381623651</c:v>
                </c:pt>
                <c:pt idx="46">
                  <c:v>-0.3420895990274711</c:v>
                </c:pt>
                <c:pt idx="47">
                  <c:v>-0.32123607461152448</c:v>
                </c:pt>
                <c:pt idx="48">
                  <c:v>-0.30052133177852597</c:v>
                </c:pt>
                <c:pt idx="49">
                  <c:v>-0.27993475900866133</c:v>
                </c:pt>
                <c:pt idx="50">
                  <c:v>-0.25946615743909096</c:v>
                </c:pt>
                <c:pt idx="51">
                  <c:v>-0.23910569993435385</c:v>
                </c:pt>
                <c:pt idx="52">
                  <c:v>-0.21884389337961285</c:v>
                </c:pt>
                <c:pt idx="53">
                  <c:v>-0.19867154379188706</c:v>
                </c:pt>
                <c:pt idx="54">
                  <c:v>-0.17857972389162055</c:v>
                </c:pt>
                <c:pt idx="55">
                  <c:v>-0.15855974281691912</c:v>
                </c:pt>
                <c:pt idx="56">
                  <c:v>-0.13860311769660677</c:v>
                </c:pt>
                <c:pt idx="57">
                  <c:v>-0.11870154682683666</c:v>
                </c:pt>
                <c:pt idx="58">
                  <c:v>-9.8846884220039427E-2</c:v>
                </c:pt>
                <c:pt idx="59">
                  <c:v>-7.9031115315132169E-2</c:v>
                </c:pt>
                <c:pt idx="60">
                  <c:v>-5.9246333654607929E-2</c:v>
                </c:pt>
                <c:pt idx="61">
                  <c:v>-3.9484718347798618E-2</c:v>
                </c:pt>
                <c:pt idx="62">
                  <c:v>-1.9738512150546225E-2</c:v>
                </c:pt>
                <c:pt idx="63">
                  <c:v>0</c:v>
                </c:pt>
                <c:pt idx="64">
                  <c:v>1.9738512150546225E-2</c:v>
                </c:pt>
                <c:pt idx="65">
                  <c:v>3.9484718347798479E-2</c:v>
                </c:pt>
                <c:pt idx="66">
                  <c:v>5.9246333654607783E-2</c:v>
                </c:pt>
                <c:pt idx="67">
                  <c:v>7.9031115315132308E-2</c:v>
                </c:pt>
                <c:pt idx="68">
                  <c:v>9.8846884220039552E-2</c:v>
                </c:pt>
                <c:pt idx="69">
                  <c:v>0.11870154682683666</c:v>
                </c:pt>
                <c:pt idx="70">
                  <c:v>0.13860311769660677</c:v>
                </c:pt>
                <c:pt idx="71">
                  <c:v>0.15855974281691912</c:v>
                </c:pt>
                <c:pt idx="72">
                  <c:v>0.17857972389162055</c:v>
                </c:pt>
                <c:pt idx="73">
                  <c:v>0.1986715437918869</c:v>
                </c:pt>
                <c:pt idx="74">
                  <c:v>0.21884389337961269</c:v>
                </c:pt>
                <c:pt idx="75">
                  <c:v>0.23910569993435396</c:v>
                </c:pt>
                <c:pt idx="76">
                  <c:v>0.25946615743909113</c:v>
                </c:pt>
                <c:pt idx="77">
                  <c:v>0.27993475900866133</c:v>
                </c:pt>
                <c:pt idx="78">
                  <c:v>0.30052133177852597</c:v>
                </c:pt>
                <c:pt idx="79">
                  <c:v>0.32123607461152448</c:v>
                </c:pt>
                <c:pt idx="80">
                  <c:v>0.3420895990274711</c:v>
                </c:pt>
                <c:pt idx="81">
                  <c:v>0.36309297381623634</c:v>
                </c:pt>
                <c:pt idx="82">
                  <c:v>0.3842577738609449</c:v>
                </c:pt>
                <c:pt idx="83">
                  <c:v>0.40559613377612275</c:v>
                </c:pt>
                <c:pt idx="84">
                  <c:v>0.42712080705851546</c:v>
                </c:pt>
                <c:pt idx="85">
                  <c:v>0.44884523155894068</c:v>
                </c:pt>
                <c:pt idx="86">
                  <c:v>0.4707836022157153</c:v>
                </c:pt>
                <c:pt idx="87">
                  <c:v>0.49295095214869394</c:v>
                </c:pt>
                <c:pt idx="88">
                  <c:v>0.5153632434036719</c:v>
                </c:pt>
                <c:pt idx="89">
                  <c:v>0.53803746886738613</c:v>
                </c:pt>
                <c:pt idx="90">
                  <c:v>0.56099176715306398</c:v>
                </c:pt>
                <c:pt idx="91">
                  <c:v>0.58424555259755762</c:v>
                </c:pt>
                <c:pt idx="92">
                  <c:v>0.60781966292906531</c:v>
                </c:pt>
                <c:pt idx="93">
                  <c:v>0.63173652767936905</c:v>
                </c:pt>
                <c:pt idx="94">
                  <c:v>0.65602036105238692</c:v>
                </c:pt>
                <c:pt idx="95">
                  <c:v>0.68069738375582189</c:v>
                </c:pt>
                <c:pt idx="96">
                  <c:v>0.70579607929962929</c:v>
                </c:pt>
                <c:pt idx="97">
                  <c:v>0.73134749152374456</c:v>
                </c:pt>
                <c:pt idx="98">
                  <c:v>0.75738557171805365</c:v>
                </c:pt>
                <c:pt idx="99">
                  <c:v>0.78394758574826273</c:v>
                </c:pt>
                <c:pt idx="100">
                  <c:v>0.8110745942501828</c:v>
                </c:pt>
                <c:pt idx="101">
                  <c:v>0.83881202240606501</c:v>
                </c:pt>
                <c:pt idx="102">
                  <c:v>0.86721034035496469</c:v>
                </c:pt>
                <c:pt idx="103">
                  <c:v>0.89632588131676361</c:v>
                </c:pt>
                <c:pt idx="104">
                  <c:v>0.92622183260141833</c:v>
                </c:pt>
                <c:pt idx="105">
                  <c:v>0.95696944566422004</c:v>
                </c:pt>
                <c:pt idx="106">
                  <c:v>0.98864952647982296</c:v>
                </c:pt>
                <c:pt idx="107">
                  <c:v>1.0213542885728781</c:v>
                </c:pt>
                <c:pt idx="108">
                  <c:v>1.0551896808451278</c:v>
                </c:pt>
                <c:pt idx="109">
                  <c:v>1.0902783451890985</c:v>
                </c:pt>
                <c:pt idx="110">
                  <c:v>1.1267634215984303</c:v>
                </c:pt>
                <c:pt idx="111">
                  <c:v>1.1648135121105201</c:v>
                </c:pt>
                <c:pt idx="112">
                  <c:v>1.2046292577660573</c:v>
                </c:pt>
                <c:pt idx="113">
                  <c:v>1.2464522061072625</c:v>
                </c:pt>
                <c:pt idx="114">
                  <c:v>1.2905770056397377</c:v>
                </c:pt>
                <c:pt idx="115">
                  <c:v>1.337368558692106</c:v>
                </c:pt>
                <c:pt idx="116">
                  <c:v>1.3872867863522562</c:v>
                </c:pt>
                <c:pt idx="117">
                  <c:v>1.4409234893411573</c:v>
                </c:pt>
                <c:pt idx="118">
                  <c:v>1.4990592274827561</c:v>
                </c:pt>
                <c:pt idx="119">
                  <c:v>1.5627549835376318</c:v>
                </c:pt>
                <c:pt idx="120">
                  <c:v>1.6335079754521704</c:v>
                </c:pt>
                <c:pt idx="121">
                  <c:v>1.7135349284234955</c:v>
                </c:pt>
                <c:pt idx="122">
                  <c:v>1.8063342710595689</c:v>
                </c:pt>
                <c:pt idx="123">
                  <c:v>1.9179440159980572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C-4A83-81B2-63DF67797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07248"/>
        <c:axId val="246308688"/>
      </c:scatterChart>
      <c:valAx>
        <c:axId val="24630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08688"/>
        <c:crosses val="autoZero"/>
        <c:crossBetween val="midCat"/>
      </c:valAx>
      <c:valAx>
        <c:axId val="2463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0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Pueba de Varianza Homogenea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Sheet1!$Y$3:$Y$126</c:f>
              <c:numCache>
                <c:formatCode>General</c:formatCode>
                <c:ptCount val="124"/>
                <c:pt idx="0">
                  <c:v>874.31221332744758</c:v>
                </c:pt>
                <c:pt idx="1">
                  <c:v>598.16082636276258</c:v>
                </c:pt>
                <c:pt idx="2">
                  <c:v>420.06484110711773</c:v>
                </c:pt>
                <c:pt idx="3">
                  <c:v>420.06484110711773</c:v>
                </c:pt>
                <c:pt idx="4">
                  <c:v>420.06484110711773</c:v>
                </c:pt>
                <c:pt idx="5">
                  <c:v>112.81088253670508</c:v>
                </c:pt>
                <c:pt idx="6">
                  <c:v>377.50271969636503</c:v>
                </c:pt>
                <c:pt idx="7">
                  <c:v>377.50271969636503</c:v>
                </c:pt>
                <c:pt idx="8">
                  <c:v>401.20371749868843</c:v>
                </c:pt>
                <c:pt idx="9">
                  <c:v>209.50231161876133</c:v>
                </c:pt>
                <c:pt idx="10">
                  <c:v>209.50231161876133</c:v>
                </c:pt>
                <c:pt idx="11">
                  <c:v>868.12179188674236</c:v>
                </c:pt>
                <c:pt idx="12">
                  <c:v>195.61387874065434</c:v>
                </c:pt>
                <c:pt idx="13">
                  <c:v>302.85716173021564</c:v>
                </c:pt>
                <c:pt idx="14">
                  <c:v>690.3579140893371</c:v>
                </c:pt>
                <c:pt idx="15">
                  <c:v>247.50942471472919</c:v>
                </c:pt>
                <c:pt idx="16">
                  <c:v>247.50942471472919</c:v>
                </c:pt>
                <c:pt idx="17">
                  <c:v>157.4290661842777</c:v>
                </c:pt>
                <c:pt idx="18">
                  <c:v>340.88140836145209</c:v>
                </c:pt>
                <c:pt idx="19">
                  <c:v>340.88140836145209</c:v>
                </c:pt>
                <c:pt idx="20">
                  <c:v>340.88140836145209</c:v>
                </c:pt>
                <c:pt idx="21">
                  <c:v>420.57343070482932</c:v>
                </c:pt>
                <c:pt idx="22">
                  <c:v>420.57343070482932</c:v>
                </c:pt>
                <c:pt idx="23">
                  <c:v>176.10619620533305</c:v>
                </c:pt>
                <c:pt idx="24">
                  <c:v>504.06386494348021</c:v>
                </c:pt>
                <c:pt idx="25">
                  <c:v>504.06386494348021</c:v>
                </c:pt>
                <c:pt idx="26">
                  <c:v>118.64916067518838</c:v>
                </c:pt>
                <c:pt idx="27">
                  <c:v>118.64916067518838</c:v>
                </c:pt>
                <c:pt idx="28">
                  <c:v>53.461686605117613</c:v>
                </c:pt>
                <c:pt idx="29">
                  <c:v>340.77676170998205</c:v>
                </c:pt>
                <c:pt idx="30">
                  <c:v>340.77676170998205</c:v>
                </c:pt>
                <c:pt idx="31">
                  <c:v>118.64916067518838</c:v>
                </c:pt>
                <c:pt idx="32">
                  <c:v>289.29962541084916</c:v>
                </c:pt>
                <c:pt idx="33">
                  <c:v>127.69497264585732</c:v>
                </c:pt>
                <c:pt idx="34">
                  <c:v>127.69497264585732</c:v>
                </c:pt>
                <c:pt idx="35">
                  <c:v>127.69497264585732</c:v>
                </c:pt>
                <c:pt idx="36">
                  <c:v>127.69497264585732</c:v>
                </c:pt>
                <c:pt idx="37">
                  <c:v>127.69497264585732</c:v>
                </c:pt>
                <c:pt idx="38">
                  <c:v>127.69497264585732</c:v>
                </c:pt>
                <c:pt idx="39">
                  <c:v>127.69497264585732</c:v>
                </c:pt>
                <c:pt idx="40">
                  <c:v>127.69497264585732</c:v>
                </c:pt>
                <c:pt idx="41">
                  <c:v>127.69497264585732</c:v>
                </c:pt>
                <c:pt idx="42">
                  <c:v>156.21027151466569</c:v>
                </c:pt>
                <c:pt idx="43">
                  <c:v>156.21027151466569</c:v>
                </c:pt>
                <c:pt idx="44">
                  <c:v>286.00109551288756</c:v>
                </c:pt>
                <c:pt idx="45">
                  <c:v>286.00109551288756</c:v>
                </c:pt>
                <c:pt idx="46">
                  <c:v>377.40335681865662</c:v>
                </c:pt>
                <c:pt idx="47">
                  <c:v>377.40335681865662</c:v>
                </c:pt>
                <c:pt idx="48">
                  <c:v>102.35557446874606</c:v>
                </c:pt>
                <c:pt idx="49">
                  <c:v>115.28513652384481</c:v>
                </c:pt>
                <c:pt idx="50">
                  <c:v>115.28513652384481</c:v>
                </c:pt>
                <c:pt idx="51">
                  <c:v>78.906080020322108</c:v>
                </c:pt>
                <c:pt idx="52">
                  <c:v>78.906080020322108</c:v>
                </c:pt>
                <c:pt idx="53">
                  <c:v>78.906080020322108</c:v>
                </c:pt>
                <c:pt idx="54">
                  <c:v>116.81195514414101</c:v>
                </c:pt>
                <c:pt idx="55">
                  <c:v>116.81195514414101</c:v>
                </c:pt>
                <c:pt idx="56">
                  <c:v>74.654395996346281</c:v>
                </c:pt>
                <c:pt idx="57">
                  <c:v>74.654395996346281</c:v>
                </c:pt>
                <c:pt idx="58">
                  <c:v>74.654395996346281</c:v>
                </c:pt>
                <c:pt idx="59">
                  <c:v>129.84327100235507</c:v>
                </c:pt>
                <c:pt idx="60">
                  <c:v>129.84327100235507</c:v>
                </c:pt>
                <c:pt idx="61">
                  <c:v>332.74243877141316</c:v>
                </c:pt>
                <c:pt idx="62">
                  <c:v>599.73075717364964</c:v>
                </c:pt>
                <c:pt idx="63">
                  <c:v>599.73075717364964</c:v>
                </c:pt>
                <c:pt idx="64">
                  <c:v>244.68005770002125</c:v>
                </c:pt>
                <c:pt idx="65">
                  <c:v>244.68005770002125</c:v>
                </c:pt>
                <c:pt idx="66">
                  <c:v>244.68005770002125</c:v>
                </c:pt>
                <c:pt idx="67">
                  <c:v>239.57565975042564</c:v>
                </c:pt>
                <c:pt idx="68">
                  <c:v>239.57565975042564</c:v>
                </c:pt>
                <c:pt idx="69">
                  <c:v>239.57565975042564</c:v>
                </c:pt>
                <c:pt idx="70">
                  <c:v>239.57565975042564</c:v>
                </c:pt>
                <c:pt idx="71">
                  <c:v>61.395576359526643</c:v>
                </c:pt>
                <c:pt idx="72">
                  <c:v>209.35923431169684</c:v>
                </c:pt>
                <c:pt idx="73">
                  <c:v>49.25624749077258</c:v>
                </c:pt>
                <c:pt idx="74">
                  <c:v>49.25624749077258</c:v>
                </c:pt>
                <c:pt idx="75">
                  <c:v>104.12844672960293</c:v>
                </c:pt>
                <c:pt idx="76">
                  <c:v>104.12844672960293</c:v>
                </c:pt>
                <c:pt idx="77">
                  <c:v>104.12844672960293</c:v>
                </c:pt>
                <c:pt idx="78">
                  <c:v>54.300868915068605</c:v>
                </c:pt>
                <c:pt idx="79">
                  <c:v>123.48660866609946</c:v>
                </c:pt>
                <c:pt idx="80">
                  <c:v>123.48660866609946</c:v>
                </c:pt>
                <c:pt idx="81">
                  <c:v>123.48660866609946</c:v>
                </c:pt>
                <c:pt idx="82">
                  <c:v>311.13334845248772</c:v>
                </c:pt>
                <c:pt idx="83">
                  <c:v>311.13334845248772</c:v>
                </c:pt>
                <c:pt idx="84">
                  <c:v>311.13334845248772</c:v>
                </c:pt>
                <c:pt idx="85">
                  <c:v>311.13334845248772</c:v>
                </c:pt>
                <c:pt idx="86">
                  <c:v>311.13334845248772</c:v>
                </c:pt>
                <c:pt idx="87">
                  <c:v>311.13334845248772</c:v>
                </c:pt>
                <c:pt idx="88">
                  <c:v>177.64338928428771</c:v>
                </c:pt>
                <c:pt idx="89">
                  <c:v>177.64338928428771</c:v>
                </c:pt>
                <c:pt idx="90">
                  <c:v>177.64338928428771</c:v>
                </c:pt>
                <c:pt idx="91">
                  <c:v>15.41152785144655</c:v>
                </c:pt>
                <c:pt idx="92">
                  <c:v>68.760508193978055</c:v>
                </c:pt>
                <c:pt idx="93">
                  <c:v>68.760508193978055</c:v>
                </c:pt>
                <c:pt idx="94">
                  <c:v>60.769411696875189</c:v>
                </c:pt>
                <c:pt idx="95">
                  <c:v>66.661899922828169</c:v>
                </c:pt>
                <c:pt idx="96">
                  <c:v>5.0223978720799582</c:v>
                </c:pt>
                <c:pt idx="97">
                  <c:v>122.47746966064348</c:v>
                </c:pt>
                <c:pt idx="98">
                  <c:v>122.47746966064348</c:v>
                </c:pt>
                <c:pt idx="99">
                  <c:v>122.47746966064348</c:v>
                </c:pt>
                <c:pt idx="100">
                  <c:v>43.581585941238075</c:v>
                </c:pt>
                <c:pt idx="101">
                  <c:v>-7.4315652889040491</c:v>
                </c:pt>
                <c:pt idx="102">
                  <c:v>71.359648415122322</c:v>
                </c:pt>
                <c:pt idx="103">
                  <c:v>16.273224826405954</c:v>
                </c:pt>
                <c:pt idx="104">
                  <c:v>-12.478754800079042</c:v>
                </c:pt>
                <c:pt idx="105">
                  <c:v>-11.230483127506638</c:v>
                </c:pt>
                <c:pt idx="106">
                  <c:v>84.586684444515356</c:v>
                </c:pt>
                <c:pt idx="107">
                  <c:v>204.84061542393107</c:v>
                </c:pt>
                <c:pt idx="108">
                  <c:v>204.84061542393107</c:v>
                </c:pt>
                <c:pt idx="109">
                  <c:v>56.236994822608395</c:v>
                </c:pt>
                <c:pt idx="110">
                  <c:v>103.97287127314051</c:v>
                </c:pt>
                <c:pt idx="111">
                  <c:v>103.97287127314051</c:v>
                </c:pt>
                <c:pt idx="112">
                  <c:v>15.710938365452757</c:v>
                </c:pt>
                <c:pt idx="113">
                  <c:v>94.978286798523342</c:v>
                </c:pt>
                <c:pt idx="114">
                  <c:v>94.16391105861976</c:v>
                </c:pt>
                <c:pt idx="115">
                  <c:v>94.16391105861976</c:v>
                </c:pt>
                <c:pt idx="116">
                  <c:v>380.46668338724749</c:v>
                </c:pt>
                <c:pt idx="117">
                  <c:v>380.46668338724749</c:v>
                </c:pt>
                <c:pt idx="118">
                  <c:v>1120.2350365125237</c:v>
                </c:pt>
                <c:pt idx="119">
                  <c:v>1120.2350365125237</c:v>
                </c:pt>
                <c:pt idx="120">
                  <c:v>111.92429706074695</c:v>
                </c:pt>
                <c:pt idx="121">
                  <c:v>111.92429706074695</c:v>
                </c:pt>
                <c:pt idx="122">
                  <c:v>82.36768887929739</c:v>
                </c:pt>
                <c:pt idx="123">
                  <c:v>82.36768887929739</c:v>
                </c:pt>
              </c:numCache>
            </c:numRef>
          </c:xVal>
          <c:yVal>
            <c:numRef>
              <c:f>Sheet1!$Z$3:$Z$126</c:f>
              <c:numCache>
                <c:formatCode>General</c:formatCode>
                <c:ptCount val="124"/>
                <c:pt idx="0">
                  <c:v>-90.31221332744758</c:v>
                </c:pt>
                <c:pt idx="1">
                  <c:v>-58.160826362762577</c:v>
                </c:pt>
                <c:pt idx="2">
                  <c:v>-45.064841107117729</c:v>
                </c:pt>
                <c:pt idx="3">
                  <c:v>-45.064841107117729</c:v>
                </c:pt>
                <c:pt idx="4">
                  <c:v>-45.064841107117729</c:v>
                </c:pt>
                <c:pt idx="5">
                  <c:v>-41.81088253670508</c:v>
                </c:pt>
                <c:pt idx="6">
                  <c:v>-37.502719696365034</c:v>
                </c:pt>
                <c:pt idx="7">
                  <c:v>-37.502719696365034</c:v>
                </c:pt>
                <c:pt idx="8">
                  <c:v>-31.203717498688434</c:v>
                </c:pt>
                <c:pt idx="9">
                  <c:v>-29.502311618761325</c:v>
                </c:pt>
                <c:pt idx="10">
                  <c:v>-29.502311618761325</c:v>
                </c:pt>
                <c:pt idx="11">
                  <c:v>-28.121791886742358</c:v>
                </c:pt>
                <c:pt idx="12">
                  <c:v>-23.613878740654343</c:v>
                </c:pt>
                <c:pt idx="13">
                  <c:v>-22.857161730215637</c:v>
                </c:pt>
                <c:pt idx="14">
                  <c:v>-22.3579140893371</c:v>
                </c:pt>
                <c:pt idx="15">
                  <c:v>-19.509424714729192</c:v>
                </c:pt>
                <c:pt idx="16">
                  <c:v>-19.509424714729192</c:v>
                </c:pt>
                <c:pt idx="17">
                  <c:v>-18.429066184277701</c:v>
                </c:pt>
                <c:pt idx="18">
                  <c:v>-17.881408361452088</c:v>
                </c:pt>
                <c:pt idx="19">
                  <c:v>-17.881408361452088</c:v>
                </c:pt>
                <c:pt idx="20">
                  <c:v>-17.881408361452088</c:v>
                </c:pt>
                <c:pt idx="21">
                  <c:v>-17.57343070482932</c:v>
                </c:pt>
                <c:pt idx="22">
                  <c:v>-17.57343070482932</c:v>
                </c:pt>
                <c:pt idx="23">
                  <c:v>-16.106196205333049</c:v>
                </c:pt>
                <c:pt idx="24">
                  <c:v>-14.063864943480212</c:v>
                </c:pt>
                <c:pt idx="25">
                  <c:v>-14.063864943480212</c:v>
                </c:pt>
                <c:pt idx="26">
                  <c:v>-13.649160675188384</c:v>
                </c:pt>
                <c:pt idx="27">
                  <c:v>-13.649160675188384</c:v>
                </c:pt>
                <c:pt idx="28">
                  <c:v>-13.461686605117613</c:v>
                </c:pt>
                <c:pt idx="29">
                  <c:v>-12.776761709982054</c:v>
                </c:pt>
                <c:pt idx="30">
                  <c:v>-12.776761709982054</c:v>
                </c:pt>
                <c:pt idx="31">
                  <c:v>-11.649160675188384</c:v>
                </c:pt>
                <c:pt idx="32">
                  <c:v>-9.2996254108491598</c:v>
                </c:pt>
                <c:pt idx="33">
                  <c:v>-7.6949726458573195</c:v>
                </c:pt>
                <c:pt idx="34">
                  <c:v>-7.6949726458573195</c:v>
                </c:pt>
                <c:pt idx="35">
                  <c:v>-7.6949726458573195</c:v>
                </c:pt>
                <c:pt idx="36">
                  <c:v>-7.6949726458573195</c:v>
                </c:pt>
                <c:pt idx="37">
                  <c:v>-7.6949726458573195</c:v>
                </c:pt>
                <c:pt idx="38">
                  <c:v>-7.6949726458573195</c:v>
                </c:pt>
                <c:pt idx="39">
                  <c:v>-7.6949726458573195</c:v>
                </c:pt>
                <c:pt idx="40">
                  <c:v>-7.6949726458573195</c:v>
                </c:pt>
                <c:pt idx="41">
                  <c:v>-7.6949726458573195</c:v>
                </c:pt>
                <c:pt idx="42">
                  <c:v>-6.2102715146656919</c:v>
                </c:pt>
                <c:pt idx="43">
                  <c:v>-6.2102715146656919</c:v>
                </c:pt>
                <c:pt idx="44">
                  <c:v>-6.0010955128875594</c:v>
                </c:pt>
                <c:pt idx="45">
                  <c:v>-6.0010955128875594</c:v>
                </c:pt>
                <c:pt idx="46">
                  <c:v>-5.4033568186566185</c:v>
                </c:pt>
                <c:pt idx="47">
                  <c:v>-5.4033568186566185</c:v>
                </c:pt>
                <c:pt idx="48">
                  <c:v>-5.355574468746056</c:v>
                </c:pt>
                <c:pt idx="49">
                  <c:v>-5.2851365238448125</c:v>
                </c:pt>
                <c:pt idx="50">
                  <c:v>-5.2851365238448125</c:v>
                </c:pt>
                <c:pt idx="51">
                  <c:v>-4.9060800203221078</c:v>
                </c:pt>
                <c:pt idx="52">
                  <c:v>-4.9060800203221078</c:v>
                </c:pt>
                <c:pt idx="53">
                  <c:v>-4.9060800203221078</c:v>
                </c:pt>
                <c:pt idx="54">
                  <c:v>-3.8119551441410096</c:v>
                </c:pt>
                <c:pt idx="55">
                  <c:v>-3.8119551441410096</c:v>
                </c:pt>
                <c:pt idx="56">
                  <c:v>-2.6543959963462811</c:v>
                </c:pt>
                <c:pt idx="57">
                  <c:v>-2.6543959963462811</c:v>
                </c:pt>
                <c:pt idx="58">
                  <c:v>-2.6543959963462811</c:v>
                </c:pt>
                <c:pt idx="59">
                  <c:v>0.15672899764493309</c:v>
                </c:pt>
                <c:pt idx="60">
                  <c:v>0.15672899764493309</c:v>
                </c:pt>
                <c:pt idx="61">
                  <c:v>0.25756122858683739</c:v>
                </c:pt>
                <c:pt idx="62">
                  <c:v>0.26924282635036434</c:v>
                </c:pt>
                <c:pt idx="63">
                  <c:v>0.26924282635036434</c:v>
                </c:pt>
                <c:pt idx="64">
                  <c:v>0.31994229997874868</c:v>
                </c:pt>
                <c:pt idx="65">
                  <c:v>0.31994229997874868</c:v>
                </c:pt>
                <c:pt idx="66">
                  <c:v>0.31994229997874868</c:v>
                </c:pt>
                <c:pt idx="67">
                  <c:v>0.42434024957435668</c:v>
                </c:pt>
                <c:pt idx="68">
                  <c:v>0.42434024957435668</c:v>
                </c:pt>
                <c:pt idx="69">
                  <c:v>0.42434024957435668</c:v>
                </c:pt>
                <c:pt idx="70">
                  <c:v>0.42434024957435668</c:v>
                </c:pt>
                <c:pt idx="71">
                  <c:v>0.60442364047335673</c:v>
                </c:pt>
                <c:pt idx="72">
                  <c:v>0.64076568830316205</c:v>
                </c:pt>
                <c:pt idx="73">
                  <c:v>3.74375250922742</c:v>
                </c:pt>
                <c:pt idx="74">
                  <c:v>3.74375250922742</c:v>
                </c:pt>
                <c:pt idx="75">
                  <c:v>3.8715532703970723</c:v>
                </c:pt>
                <c:pt idx="76">
                  <c:v>3.8715532703970723</c:v>
                </c:pt>
                <c:pt idx="77">
                  <c:v>3.8715532703970723</c:v>
                </c:pt>
                <c:pt idx="78">
                  <c:v>5.6991310849313948</c:v>
                </c:pt>
                <c:pt idx="79">
                  <c:v>7.5133913339005431</c:v>
                </c:pt>
                <c:pt idx="80">
                  <c:v>7.5133913339005431</c:v>
                </c:pt>
                <c:pt idx="81">
                  <c:v>7.5133913339005431</c:v>
                </c:pt>
                <c:pt idx="82">
                  <c:v>8.8666515475122765</c:v>
                </c:pt>
                <c:pt idx="83">
                  <c:v>8.8666515475122765</c:v>
                </c:pt>
                <c:pt idx="84">
                  <c:v>8.8666515475122765</c:v>
                </c:pt>
                <c:pt idx="85">
                  <c:v>8.8666515475122765</c:v>
                </c:pt>
                <c:pt idx="86">
                  <c:v>8.8666515475122765</c:v>
                </c:pt>
                <c:pt idx="87">
                  <c:v>8.8666515475122765</c:v>
                </c:pt>
                <c:pt idx="88">
                  <c:v>9.3566107157122929</c:v>
                </c:pt>
                <c:pt idx="89">
                  <c:v>9.3566107157122929</c:v>
                </c:pt>
                <c:pt idx="90">
                  <c:v>9.3566107157122929</c:v>
                </c:pt>
                <c:pt idx="91">
                  <c:v>9.5884721485534499</c:v>
                </c:pt>
                <c:pt idx="92">
                  <c:v>11.239491806021945</c:v>
                </c:pt>
                <c:pt idx="93">
                  <c:v>11.239491806021945</c:v>
                </c:pt>
                <c:pt idx="94">
                  <c:v>12.230588303124811</c:v>
                </c:pt>
                <c:pt idx="95">
                  <c:v>13.338100077171831</c:v>
                </c:pt>
                <c:pt idx="96">
                  <c:v>14.977602127920042</c:v>
                </c:pt>
                <c:pt idx="97">
                  <c:v>15.522530339356521</c:v>
                </c:pt>
                <c:pt idx="98">
                  <c:v>15.522530339356521</c:v>
                </c:pt>
                <c:pt idx="99">
                  <c:v>15.522530339356521</c:v>
                </c:pt>
                <c:pt idx="100">
                  <c:v>16.418414058761925</c:v>
                </c:pt>
                <c:pt idx="101">
                  <c:v>16.43156528890405</c:v>
                </c:pt>
                <c:pt idx="102">
                  <c:v>16.640351584877678</c:v>
                </c:pt>
                <c:pt idx="103">
                  <c:v>16.726775173594046</c:v>
                </c:pt>
                <c:pt idx="104">
                  <c:v>17.478754800079042</c:v>
                </c:pt>
                <c:pt idx="105">
                  <c:v>18.230483127506638</c:v>
                </c:pt>
                <c:pt idx="106">
                  <c:v>18.413315555484644</c:v>
                </c:pt>
                <c:pt idx="107">
                  <c:v>21.159384576068931</c:v>
                </c:pt>
                <c:pt idx="108">
                  <c:v>21.159384576068931</c:v>
                </c:pt>
                <c:pt idx="109">
                  <c:v>23.763005177391605</c:v>
                </c:pt>
                <c:pt idx="110">
                  <c:v>24.027128726859488</c:v>
                </c:pt>
                <c:pt idx="111">
                  <c:v>24.027128726859488</c:v>
                </c:pt>
                <c:pt idx="112">
                  <c:v>24.289061634547245</c:v>
                </c:pt>
                <c:pt idx="113">
                  <c:v>25.021713201476658</c:v>
                </c:pt>
                <c:pt idx="114">
                  <c:v>25.83608894138024</c:v>
                </c:pt>
                <c:pt idx="115">
                  <c:v>25.83608894138024</c:v>
                </c:pt>
                <c:pt idx="116">
                  <c:v>29.533316612752515</c:v>
                </c:pt>
                <c:pt idx="117">
                  <c:v>29.533316612752515</c:v>
                </c:pt>
                <c:pt idx="118">
                  <c:v>29.76496348747628</c:v>
                </c:pt>
                <c:pt idx="119">
                  <c:v>29.76496348747628</c:v>
                </c:pt>
                <c:pt idx="120">
                  <c:v>30.075702939253048</c:v>
                </c:pt>
                <c:pt idx="121">
                  <c:v>30.075702939253048</c:v>
                </c:pt>
                <c:pt idx="122">
                  <c:v>47.63231112070261</c:v>
                </c:pt>
                <c:pt idx="123">
                  <c:v>47.63231112070261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5-43CC-A8E2-745C2C04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30624"/>
        <c:axId val="342031104"/>
      </c:scatterChart>
      <c:valAx>
        <c:axId val="3420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31104"/>
        <c:crosses val="autoZero"/>
        <c:crossBetween val="midCat"/>
      </c:valAx>
      <c:valAx>
        <c:axId val="3420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3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independencia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Sheet1!$AE$2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Sheet1!$AE$3:$AE$126</c:f>
              <c:numCache>
                <c:formatCode>General</c:formatCode>
                <c:ptCount val="124"/>
                <c:pt idx="0">
                  <c:v>17.478754800079042</c:v>
                </c:pt>
                <c:pt idx="1">
                  <c:v>-2.6543959963462811</c:v>
                </c:pt>
                <c:pt idx="2">
                  <c:v>-2.6543959963462811</c:v>
                </c:pt>
                <c:pt idx="3">
                  <c:v>-2.6543959963462811</c:v>
                </c:pt>
                <c:pt idx="4">
                  <c:v>3.74375250922742</c:v>
                </c:pt>
                <c:pt idx="5">
                  <c:v>25.021713201476658</c:v>
                </c:pt>
                <c:pt idx="6">
                  <c:v>3.74375250922742</c:v>
                </c:pt>
                <c:pt idx="7">
                  <c:v>16.43156528890405</c:v>
                </c:pt>
                <c:pt idx="8">
                  <c:v>18.230483127506638</c:v>
                </c:pt>
                <c:pt idx="9">
                  <c:v>-16.106196205333049</c:v>
                </c:pt>
                <c:pt idx="10">
                  <c:v>-4.9060800203221078</c:v>
                </c:pt>
                <c:pt idx="11">
                  <c:v>-4.9060800203221078</c:v>
                </c:pt>
                <c:pt idx="12">
                  <c:v>-4.9060800203221078</c:v>
                </c:pt>
                <c:pt idx="13">
                  <c:v>13.338100077171831</c:v>
                </c:pt>
                <c:pt idx="14">
                  <c:v>0.60442364047335673</c:v>
                </c:pt>
                <c:pt idx="15">
                  <c:v>9.5884721485534499</c:v>
                </c:pt>
                <c:pt idx="16">
                  <c:v>-13.649160675188384</c:v>
                </c:pt>
                <c:pt idx="17">
                  <c:v>-11.649160675188384</c:v>
                </c:pt>
                <c:pt idx="18">
                  <c:v>-13.649160675188384</c:v>
                </c:pt>
                <c:pt idx="19">
                  <c:v>-13.461686605117613</c:v>
                </c:pt>
                <c:pt idx="20">
                  <c:v>24.027128726859488</c:v>
                </c:pt>
                <c:pt idx="21">
                  <c:v>24.027128726859488</c:v>
                </c:pt>
                <c:pt idx="22">
                  <c:v>-3.8119551441410096</c:v>
                </c:pt>
                <c:pt idx="23">
                  <c:v>-3.8119551441410096</c:v>
                </c:pt>
                <c:pt idx="24">
                  <c:v>12.230588303124811</c:v>
                </c:pt>
                <c:pt idx="25">
                  <c:v>24.289061634547245</c:v>
                </c:pt>
                <c:pt idx="26">
                  <c:v>14.977602127920042</c:v>
                </c:pt>
                <c:pt idx="27">
                  <c:v>7.5133913339005431</c:v>
                </c:pt>
                <c:pt idx="28">
                  <c:v>7.5133913339005431</c:v>
                </c:pt>
                <c:pt idx="29">
                  <c:v>7.5133913339005431</c:v>
                </c:pt>
                <c:pt idx="30">
                  <c:v>9.3566107157122929</c:v>
                </c:pt>
                <c:pt idx="31">
                  <c:v>9.3566107157122929</c:v>
                </c:pt>
                <c:pt idx="32">
                  <c:v>9.3566107157122929</c:v>
                </c:pt>
                <c:pt idx="33">
                  <c:v>16.726775173594046</c:v>
                </c:pt>
                <c:pt idx="34">
                  <c:v>11.239491806021945</c:v>
                </c:pt>
                <c:pt idx="35">
                  <c:v>-41.81088253670508</c:v>
                </c:pt>
                <c:pt idx="36">
                  <c:v>11.239491806021945</c:v>
                </c:pt>
                <c:pt idx="37">
                  <c:v>0.15672899764493309</c:v>
                </c:pt>
                <c:pt idx="38">
                  <c:v>47.63231112070261</c:v>
                </c:pt>
                <c:pt idx="39">
                  <c:v>0.15672899764493309</c:v>
                </c:pt>
                <c:pt idx="40">
                  <c:v>47.63231112070261</c:v>
                </c:pt>
                <c:pt idx="41">
                  <c:v>0.42434024957435668</c:v>
                </c:pt>
                <c:pt idx="42">
                  <c:v>-6.2102715146656919</c:v>
                </c:pt>
                <c:pt idx="43">
                  <c:v>0.42434024957435668</c:v>
                </c:pt>
                <c:pt idx="44">
                  <c:v>0.42434024957435668</c:v>
                </c:pt>
                <c:pt idx="45">
                  <c:v>-6.2102715146656919</c:v>
                </c:pt>
                <c:pt idx="46">
                  <c:v>16.640351584877678</c:v>
                </c:pt>
                <c:pt idx="47">
                  <c:v>0.42434024957435668</c:v>
                </c:pt>
                <c:pt idx="48">
                  <c:v>3.8715532703970723</c:v>
                </c:pt>
                <c:pt idx="49">
                  <c:v>3.8715532703970723</c:v>
                </c:pt>
                <c:pt idx="50">
                  <c:v>3.8715532703970723</c:v>
                </c:pt>
                <c:pt idx="51">
                  <c:v>-23.613878740654343</c:v>
                </c:pt>
                <c:pt idx="52">
                  <c:v>23.763005177391605</c:v>
                </c:pt>
                <c:pt idx="53">
                  <c:v>5.6991310849313948</c:v>
                </c:pt>
                <c:pt idx="54">
                  <c:v>18.413315555484644</c:v>
                </c:pt>
                <c:pt idx="55">
                  <c:v>16.418414058761925</c:v>
                </c:pt>
                <c:pt idx="56">
                  <c:v>-19.509424714729192</c:v>
                </c:pt>
                <c:pt idx="57">
                  <c:v>-5.2851365238448125</c:v>
                </c:pt>
                <c:pt idx="58">
                  <c:v>0.31994229997874868</c:v>
                </c:pt>
                <c:pt idx="59">
                  <c:v>0.31994229997874868</c:v>
                </c:pt>
                <c:pt idx="60">
                  <c:v>-5.2851365238448125</c:v>
                </c:pt>
                <c:pt idx="61">
                  <c:v>0.31994229997874868</c:v>
                </c:pt>
                <c:pt idx="62">
                  <c:v>-19.509424714729192</c:v>
                </c:pt>
                <c:pt idx="63">
                  <c:v>25.83608894138024</c:v>
                </c:pt>
                <c:pt idx="64">
                  <c:v>25.83608894138024</c:v>
                </c:pt>
                <c:pt idx="65">
                  <c:v>-9.2996254108491598</c:v>
                </c:pt>
                <c:pt idx="66">
                  <c:v>-29.502311618761325</c:v>
                </c:pt>
                <c:pt idx="67">
                  <c:v>29.533316612752515</c:v>
                </c:pt>
                <c:pt idx="68">
                  <c:v>29.533316612752515</c:v>
                </c:pt>
                <c:pt idx="69">
                  <c:v>-29.502311618761325</c:v>
                </c:pt>
                <c:pt idx="70">
                  <c:v>30.075702939253048</c:v>
                </c:pt>
                <c:pt idx="71">
                  <c:v>30.075702939253048</c:v>
                </c:pt>
                <c:pt idx="72">
                  <c:v>-28.121791886742358</c:v>
                </c:pt>
                <c:pt idx="73">
                  <c:v>15.522530339356521</c:v>
                </c:pt>
                <c:pt idx="74">
                  <c:v>15.522530339356521</c:v>
                </c:pt>
                <c:pt idx="75">
                  <c:v>15.522530339356521</c:v>
                </c:pt>
                <c:pt idx="76">
                  <c:v>-17.881408361452088</c:v>
                </c:pt>
                <c:pt idx="77">
                  <c:v>-17.881408361452088</c:v>
                </c:pt>
                <c:pt idx="78">
                  <c:v>0.64076568830316205</c:v>
                </c:pt>
                <c:pt idx="79">
                  <c:v>-17.881408361452088</c:v>
                </c:pt>
                <c:pt idx="80">
                  <c:v>-45.064841107117729</c:v>
                </c:pt>
                <c:pt idx="81">
                  <c:v>-45.064841107117729</c:v>
                </c:pt>
                <c:pt idx="82">
                  <c:v>-45.064841107117729</c:v>
                </c:pt>
                <c:pt idx="83">
                  <c:v>-37.502719696365034</c:v>
                </c:pt>
                <c:pt idx="84">
                  <c:v>-37.502719696365034</c:v>
                </c:pt>
                <c:pt idx="85">
                  <c:v>-6.0010955128875594</c:v>
                </c:pt>
                <c:pt idx="86">
                  <c:v>-6.0010955128875594</c:v>
                </c:pt>
                <c:pt idx="87">
                  <c:v>-5.355574468746056</c:v>
                </c:pt>
                <c:pt idx="88">
                  <c:v>-17.57343070482932</c:v>
                </c:pt>
                <c:pt idx="89">
                  <c:v>-17.57343070482932</c:v>
                </c:pt>
                <c:pt idx="90">
                  <c:v>-5.4033568186566185</c:v>
                </c:pt>
                <c:pt idx="91">
                  <c:v>-5.4033568186566185</c:v>
                </c:pt>
                <c:pt idx="92">
                  <c:v>0.25756122858683739</c:v>
                </c:pt>
                <c:pt idx="93">
                  <c:v>-7.6949726458573195</c:v>
                </c:pt>
                <c:pt idx="94">
                  <c:v>-7.6949726458573195</c:v>
                </c:pt>
                <c:pt idx="95">
                  <c:v>-7.6949726458573195</c:v>
                </c:pt>
                <c:pt idx="96">
                  <c:v>21.159384576068931</c:v>
                </c:pt>
                <c:pt idx="97">
                  <c:v>-7.6949726458573195</c:v>
                </c:pt>
                <c:pt idx="98">
                  <c:v>-7.6949726458573195</c:v>
                </c:pt>
                <c:pt idx="99">
                  <c:v>-7.6949726458573195</c:v>
                </c:pt>
                <c:pt idx="100">
                  <c:v>-7.6949726458573195</c:v>
                </c:pt>
                <c:pt idx="101">
                  <c:v>-7.6949726458573195</c:v>
                </c:pt>
                <c:pt idx="102">
                  <c:v>21.159384576068931</c:v>
                </c:pt>
                <c:pt idx="103">
                  <c:v>-7.6949726458573195</c:v>
                </c:pt>
                <c:pt idx="104">
                  <c:v>29.76496348747628</c:v>
                </c:pt>
                <c:pt idx="105">
                  <c:v>29.76496348747628</c:v>
                </c:pt>
                <c:pt idx="106">
                  <c:v>8.8666515475122765</c:v>
                </c:pt>
                <c:pt idx="107">
                  <c:v>8.8666515475122765</c:v>
                </c:pt>
                <c:pt idx="108">
                  <c:v>8.8666515475122765</c:v>
                </c:pt>
                <c:pt idx="109">
                  <c:v>8.8666515475122765</c:v>
                </c:pt>
                <c:pt idx="110">
                  <c:v>8.8666515475122765</c:v>
                </c:pt>
                <c:pt idx="111">
                  <c:v>8.8666515475122765</c:v>
                </c:pt>
                <c:pt idx="112">
                  <c:v>-12.776761709982054</c:v>
                </c:pt>
                <c:pt idx="113">
                  <c:v>-12.776761709982054</c:v>
                </c:pt>
                <c:pt idx="114">
                  <c:v>-14.063864943480212</c:v>
                </c:pt>
                <c:pt idx="115">
                  <c:v>-14.063864943480212</c:v>
                </c:pt>
                <c:pt idx="116">
                  <c:v>-58.160826362762577</c:v>
                </c:pt>
                <c:pt idx="117">
                  <c:v>-18.429066184277701</c:v>
                </c:pt>
                <c:pt idx="118">
                  <c:v>-31.203717498688434</c:v>
                </c:pt>
                <c:pt idx="119">
                  <c:v>-22.857161730215637</c:v>
                </c:pt>
                <c:pt idx="120">
                  <c:v>-22.3579140893371</c:v>
                </c:pt>
                <c:pt idx="121">
                  <c:v>-90.31221332744758</c:v>
                </c:pt>
                <c:pt idx="122">
                  <c:v>0.26924282635036434</c:v>
                </c:pt>
                <c:pt idx="123">
                  <c:v>0.26924282635036434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7-4AFE-BFB1-3BF4A5846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282768"/>
        <c:axId val="246284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Sheet1!$AD$2</c15:sqref>
                        </c15:formulaRef>
                      </c:ext>
                    </c:extLst>
                    <c:strCache>
                      <c:ptCount val="1"/>
                      <c:pt idx="0">
                        <c:v>Observation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Sheet1!$AD$3:$AD$126</c15:sqref>
                        </c15:formulaRef>
                      </c:ext>
                    </c:extLst>
                    <c:numCache>
                      <c:formatCode>General</c:formatCode>
                      <c:ptCount val="1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87-4AFE-BFB1-3BF4A5846211}"/>
                  </c:ext>
                </c:extLst>
              </c15:ser>
            </c15:filteredLineSeries>
          </c:ext>
        </c:extLst>
      </c:lineChart>
      <c:catAx>
        <c:axId val="24628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4208"/>
        <c:crosses val="autoZero"/>
        <c:auto val="1"/>
        <c:lblAlgn val="ctr"/>
        <c:lblOffset val="100"/>
        <c:noMultiLvlLbl val="0"/>
      </c:catAx>
      <c:valAx>
        <c:axId val="2462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Calories (kcal)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Calories (kcal) Histogram</a:t>
          </a:r>
        </a:p>
      </cx:txPr>
    </cx:title>
    <cx:plotArea>
      <cx:plotAreaRegion>
        <cx:series layoutId="clusteredColumn" uniqueId="{07B441A8-8060-4B20-88E9-D7A035250754}">
          <cx:tx>
            <cx:txData>
              <cx:f>_xlchart.v1.2</cx:f>
              <cx:v>Calories (kcal)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Calories (kcal)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Calories (kcal)</a:t>
              </a:r>
            </a:p>
          </cx:txPr>
        </cx:title>
        <cx:majorGridlines/>
        <cx:tickLabels/>
      </cx:axis>
      <cx:axis id="1">
        <cx:valScaling/>
        <cx:title>
          <cx:tx>
            <cx:txData>
              <cx:v>Freq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Carbs (g)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Carbs (g) Histogram</a:t>
          </a:r>
        </a:p>
      </cx:txPr>
    </cx:title>
    <cx:plotArea>
      <cx:plotAreaRegion>
        <cx:series layoutId="clusteredColumn" uniqueId="{6B6AD7F7-3581-4D64-A701-FBC32F368F85}">
          <cx:tx>
            <cx:txData>
              <cx:f>_xlchart.v1.8</cx:f>
              <cx:v>Carbs (g)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Carbs (g)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Carbs (g)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Fat (g)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Fat (g) Histogram</a:t>
          </a:r>
        </a:p>
      </cx:txPr>
    </cx:title>
    <cx:plotArea>
      <cx:plotAreaRegion>
        <cx:series layoutId="clusteredColumn" uniqueId="{5F0B0C00-5B39-4037-B89B-E3C4B99A9EC4}">
          <cx:tx>
            <cx:txData>
              <cx:f>_xlchart.v1.6</cx:f>
              <cx:v>Fat (g)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Fat (g)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Fat (g)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Protein (g)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Protein (g) Histogram</a:t>
          </a:r>
        </a:p>
      </cx:txPr>
    </cx:title>
    <cx:plotArea>
      <cx:plotAreaRegion>
        <cx:series layoutId="clusteredColumn" uniqueId="{0C51A54C-000C-45F1-BBF8-5AD5AA394CA9}">
          <cx:tx>
            <cx:txData>
              <cx:f>_xlchart.v1.4</cx:f>
              <cx:v>Protein (g)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Protein (g)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Protein (g)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Sodium (mg)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Sodium (mg) Histogram</a:t>
          </a:r>
        </a:p>
      </cx:txPr>
    </cx:title>
    <cx:plotArea>
      <cx:plotAreaRegion>
        <cx:series layoutId="clusteredColumn" uniqueId="{F612855B-FB52-4151-897F-896B996E4A2C}">
          <cx:tx>
            <cx:txData>
              <cx:f>_xlchart.v1.0</cx:f>
              <cx:v>Sodium (mg)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Sodium (mg)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Sodium (mg)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16</xdr:row>
      <xdr:rowOff>167646</xdr:rowOff>
    </xdr:from>
    <xdr:to>
      <xdr:col>15</xdr:col>
      <xdr:colOff>457200</xdr:colOff>
      <xdr:row>30</xdr:row>
      <xdr:rowOff>137166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82BCF19-95CC-9A87-F7E0-55DA6C722B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68840" y="3352806"/>
              <a:ext cx="5638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31</xdr:row>
      <xdr:rowOff>167646</xdr:rowOff>
    </xdr:from>
    <xdr:to>
      <xdr:col>15</xdr:col>
      <xdr:colOff>441960</xdr:colOff>
      <xdr:row>45</xdr:row>
      <xdr:rowOff>137166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0B68A85-E9E0-FC3B-DA15-F9BFCD8B31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6324606"/>
              <a:ext cx="5638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46</xdr:row>
      <xdr:rowOff>121926</xdr:rowOff>
    </xdr:from>
    <xdr:to>
      <xdr:col>15</xdr:col>
      <xdr:colOff>441960</xdr:colOff>
      <xdr:row>60</xdr:row>
      <xdr:rowOff>91446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98B5A90-435B-4677-B0C3-4AB6BA4D2E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9250686"/>
              <a:ext cx="5638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61</xdr:row>
      <xdr:rowOff>114306</xdr:rowOff>
    </xdr:from>
    <xdr:to>
      <xdr:col>15</xdr:col>
      <xdr:colOff>434340</xdr:colOff>
      <xdr:row>75</xdr:row>
      <xdr:rowOff>83826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774E8A1-7FAA-5F39-6AC6-2583052641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45980" y="12214866"/>
              <a:ext cx="5638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15240</xdr:colOff>
      <xdr:row>76</xdr:row>
      <xdr:rowOff>53346</xdr:rowOff>
    </xdr:from>
    <xdr:to>
      <xdr:col>15</xdr:col>
      <xdr:colOff>449580</xdr:colOff>
      <xdr:row>90</xdr:row>
      <xdr:rowOff>22866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6A287A9-0887-5230-BA5C-83DDCD6C4E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61220" y="15125706"/>
              <a:ext cx="5638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474618</xdr:colOff>
      <xdr:row>16</xdr:row>
      <xdr:rowOff>138249</xdr:rowOff>
    </xdr:from>
    <xdr:to>
      <xdr:col>21</xdr:col>
      <xdr:colOff>1633947</xdr:colOff>
      <xdr:row>30</xdr:row>
      <xdr:rowOff>107769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24AF1B-92DC-F4B3-1A50-359FB5EC8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511470</xdr:colOff>
      <xdr:row>32</xdr:row>
      <xdr:rowOff>138646</xdr:rowOff>
    </xdr:from>
    <xdr:to>
      <xdr:col>21</xdr:col>
      <xdr:colOff>1644805</xdr:colOff>
      <xdr:row>46</xdr:row>
      <xdr:rowOff>120804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0030DB6-3E69-B087-F76D-4AAEC6EEA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129540</xdr:colOff>
      <xdr:row>0</xdr:row>
      <xdr:rowOff>152400</xdr:rowOff>
    </xdr:from>
    <xdr:to>
      <xdr:col>39</xdr:col>
      <xdr:colOff>487680</xdr:colOff>
      <xdr:row>14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DEC62F-B2AE-1E16-3CAC-97213CA85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FAB-C3FB-4B9B-AD6A-12C9804022AA}">
  <dimension ref="A1:I155"/>
  <sheetViews>
    <sheetView workbookViewId="0">
      <selection activeCell="F149" sqref="F149"/>
    </sheetView>
  </sheetViews>
  <sheetFormatPr defaultRowHeight="14.4" x14ac:dyDescent="0.3"/>
  <cols>
    <col min="3" max="3" width="12.6640625" bestFit="1" customWidth="1"/>
  </cols>
  <sheetData>
    <row r="1" spans="1:9" x14ac:dyDescent="0.3">
      <c r="A1" t="s">
        <v>92</v>
      </c>
    </row>
    <row r="2" spans="1:9" ht="15" thickBot="1" x14ac:dyDescent="0.35"/>
    <row r="3" spans="1:9" x14ac:dyDescent="0.3">
      <c r="A3" s="17" t="s">
        <v>93</v>
      </c>
      <c r="B3" s="17"/>
    </row>
    <row r="4" spans="1:9" x14ac:dyDescent="0.3">
      <c r="A4" s="14" t="s">
        <v>94</v>
      </c>
      <c r="B4" s="14">
        <v>0.98508906154941744</v>
      </c>
    </row>
    <row r="5" spans="1:9" x14ac:dyDescent="0.3">
      <c r="A5" s="14" t="s">
        <v>95</v>
      </c>
      <c r="B5" s="14">
        <v>0.97040045918431195</v>
      </c>
    </row>
    <row r="6" spans="1:9" x14ac:dyDescent="0.3">
      <c r="A6" s="14" t="s">
        <v>96</v>
      </c>
      <c r="B6" s="14">
        <v>0.96968434126135172</v>
      </c>
    </row>
    <row r="7" spans="1:9" x14ac:dyDescent="0.3">
      <c r="A7" s="14" t="s">
        <v>55</v>
      </c>
      <c r="B7" s="14">
        <v>41.485922906617034</v>
      </c>
    </row>
    <row r="8" spans="1:9" ht="15" thickBot="1" x14ac:dyDescent="0.35">
      <c r="A8" s="15" t="s">
        <v>97</v>
      </c>
      <c r="B8" s="15">
        <v>128</v>
      </c>
    </row>
    <row r="10" spans="1:9" ht="15" thickBot="1" x14ac:dyDescent="0.35">
      <c r="A10" t="s">
        <v>98</v>
      </c>
    </row>
    <row r="11" spans="1:9" x14ac:dyDescent="0.3">
      <c r="A11" s="16"/>
      <c r="B11" s="16" t="s">
        <v>103</v>
      </c>
      <c r="C11" s="16" t="s">
        <v>104</v>
      </c>
      <c r="D11" s="16" t="s">
        <v>105</v>
      </c>
      <c r="E11" s="16" t="s">
        <v>106</v>
      </c>
      <c r="F11" s="16" t="s">
        <v>107</v>
      </c>
    </row>
    <row r="12" spans="1:9" x14ac:dyDescent="0.3">
      <c r="A12" s="14" t="s">
        <v>99</v>
      </c>
      <c r="B12" s="14">
        <v>3</v>
      </c>
      <c r="C12" s="14">
        <v>6996634.9740601927</v>
      </c>
      <c r="D12" s="14">
        <v>2332211.6580200642</v>
      </c>
      <c r="E12" s="14">
        <v>1355.0847256733837</v>
      </c>
      <c r="F12" s="14">
        <v>1.4605371817511383E-94</v>
      </c>
    </row>
    <row r="13" spans="1:9" x14ac:dyDescent="0.3">
      <c r="A13" s="14" t="s">
        <v>100</v>
      </c>
      <c r="B13" s="14">
        <v>124</v>
      </c>
      <c r="C13" s="14">
        <v>213414.1431273077</v>
      </c>
      <c r="D13" s="14">
        <v>1721.0817994137717</v>
      </c>
      <c r="E13" s="14"/>
      <c r="F13" s="14"/>
    </row>
    <row r="14" spans="1:9" ht="15" thickBot="1" x14ac:dyDescent="0.35">
      <c r="A14" s="15" t="s">
        <v>101</v>
      </c>
      <c r="B14" s="15">
        <v>127</v>
      </c>
      <c r="C14" s="15">
        <v>7210049.1171875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108</v>
      </c>
      <c r="C16" s="16" t="s">
        <v>55</v>
      </c>
      <c r="D16" s="16" t="s">
        <v>109</v>
      </c>
      <c r="E16" s="16" t="s">
        <v>110</v>
      </c>
      <c r="F16" s="16" t="s">
        <v>111</v>
      </c>
      <c r="G16" s="16" t="s">
        <v>112</v>
      </c>
      <c r="H16" s="16" t="s">
        <v>113</v>
      </c>
      <c r="I16" s="16" t="s">
        <v>114</v>
      </c>
    </row>
    <row r="17" spans="1:9" x14ac:dyDescent="0.3">
      <c r="A17" s="14" t="s">
        <v>102</v>
      </c>
      <c r="B17" s="14">
        <v>-19.616837649414364</v>
      </c>
      <c r="C17" s="14">
        <v>5.6121032972974643</v>
      </c>
      <c r="D17" s="14">
        <v>-3.4954519919226983</v>
      </c>
      <c r="E17" s="14">
        <v>6.5720296582018171E-4</v>
      </c>
      <c r="F17" s="14">
        <v>-30.724762118087803</v>
      </c>
      <c r="G17" s="14">
        <v>-8.508913180740926</v>
      </c>
      <c r="H17" s="14">
        <v>-30.724762118087803</v>
      </c>
      <c r="I17" s="14">
        <v>-8.508913180740926</v>
      </c>
    </row>
    <row r="18" spans="1:9" x14ac:dyDescent="0.3">
      <c r="A18" s="14" t="s">
        <v>4</v>
      </c>
      <c r="B18" s="14">
        <v>4.7475582123057647</v>
      </c>
      <c r="C18" s="14">
        <v>0.14441755345897925</v>
      </c>
      <c r="D18" s="14">
        <v>32.873830767769334</v>
      </c>
      <c r="E18" s="14">
        <v>4.523240091997876E-63</v>
      </c>
      <c r="F18" s="14">
        <v>4.4617154202556879</v>
      </c>
      <c r="G18" s="14">
        <v>5.0334010043558415</v>
      </c>
      <c r="H18" s="14">
        <v>4.4617154202556879</v>
      </c>
      <c r="I18" s="14">
        <v>5.0334010043558415</v>
      </c>
    </row>
    <row r="19" spans="1:9" x14ac:dyDescent="0.3">
      <c r="A19" s="14" t="s">
        <v>5</v>
      </c>
      <c r="B19" s="14">
        <v>8.3104050434300305</v>
      </c>
      <c r="C19" s="14">
        <v>0.41764449569003248</v>
      </c>
      <c r="D19" s="14">
        <v>19.898275038198634</v>
      </c>
      <c r="E19" s="14">
        <v>2.0673631792675499E-40</v>
      </c>
      <c r="F19" s="14">
        <v>7.4837695973012854</v>
      </c>
      <c r="G19" s="14">
        <v>9.1370404895587747</v>
      </c>
      <c r="H19" s="14">
        <v>7.4837695973012854</v>
      </c>
      <c r="I19" s="14">
        <v>9.1370404895587747</v>
      </c>
    </row>
    <row r="20" spans="1:9" ht="15" thickBot="1" x14ac:dyDescent="0.35">
      <c r="A20" s="15" t="s">
        <v>6</v>
      </c>
      <c r="B20" s="15">
        <v>5.1982804422885147</v>
      </c>
      <c r="C20" s="15">
        <v>0.38540755191524861</v>
      </c>
      <c r="D20" s="15">
        <v>13.48774930967523</v>
      </c>
      <c r="E20" s="15">
        <v>4.4607676009776655E-26</v>
      </c>
      <c r="F20" s="15">
        <v>4.4354509379933083</v>
      </c>
      <c r="G20" s="15">
        <v>5.9611099465837212</v>
      </c>
      <c r="H20" s="15">
        <v>4.4354509379933083</v>
      </c>
      <c r="I20" s="15">
        <v>5.9611099465837212</v>
      </c>
    </row>
    <row r="24" spans="1:9" x14ac:dyDescent="0.3">
      <c r="A24" t="s">
        <v>115</v>
      </c>
    </row>
    <row r="25" spans="1:9" ht="15" thickBot="1" x14ac:dyDescent="0.35"/>
    <row r="26" spans="1:9" x14ac:dyDescent="0.3">
      <c r="A26" s="16" t="s">
        <v>116</v>
      </c>
      <c r="B26" s="16" t="s">
        <v>117</v>
      </c>
      <c r="C26" s="16" t="s">
        <v>118</v>
      </c>
    </row>
    <row r="27" spans="1:9" x14ac:dyDescent="0.3">
      <c r="A27" s="14">
        <v>1</v>
      </c>
      <c r="B27" s="14">
        <v>-12.478754800079042</v>
      </c>
      <c r="C27" s="14">
        <v>17.478754800079042</v>
      </c>
    </row>
    <row r="28" spans="1:9" x14ac:dyDescent="0.3">
      <c r="A28" s="14">
        <v>2</v>
      </c>
      <c r="B28" s="14">
        <v>74.654395996346281</v>
      </c>
      <c r="C28" s="14">
        <v>-2.6543959963462811</v>
      </c>
    </row>
    <row r="29" spans="1:9" x14ac:dyDescent="0.3">
      <c r="A29" s="14">
        <v>3</v>
      </c>
      <c r="B29" s="14">
        <v>74.654395996346281</v>
      </c>
      <c r="C29" s="14">
        <v>-2.6543959963462811</v>
      </c>
    </row>
    <row r="30" spans="1:9" x14ac:dyDescent="0.3">
      <c r="A30" s="14">
        <v>4</v>
      </c>
      <c r="B30" s="14">
        <v>74.654395996346281</v>
      </c>
      <c r="C30" s="14">
        <v>-2.6543959963462811</v>
      </c>
    </row>
    <row r="31" spans="1:9" x14ac:dyDescent="0.3">
      <c r="A31" s="14">
        <v>5</v>
      </c>
      <c r="B31" s="14">
        <v>49.25624749077258</v>
      </c>
      <c r="C31" s="14">
        <v>3.74375250922742</v>
      </c>
    </row>
    <row r="32" spans="1:9" x14ac:dyDescent="0.3">
      <c r="A32" s="14">
        <v>6</v>
      </c>
      <c r="B32" s="14">
        <v>94.978286798523342</v>
      </c>
      <c r="C32" s="14">
        <v>25.021713201476658</v>
      </c>
    </row>
    <row r="33" spans="1:3" x14ac:dyDescent="0.3">
      <c r="A33" s="14">
        <v>7</v>
      </c>
      <c r="B33" s="14">
        <v>49.25624749077258</v>
      </c>
      <c r="C33" s="14">
        <v>3.74375250922742</v>
      </c>
    </row>
    <row r="34" spans="1:3" x14ac:dyDescent="0.3">
      <c r="A34" s="14">
        <v>8</v>
      </c>
      <c r="B34" s="14">
        <v>-7.4315652889040491</v>
      </c>
      <c r="C34" s="14">
        <v>16.43156528890405</v>
      </c>
    </row>
    <row r="35" spans="1:3" x14ac:dyDescent="0.3">
      <c r="A35" s="14">
        <v>9</v>
      </c>
      <c r="B35" s="14">
        <v>-11.230483127506638</v>
      </c>
      <c r="C35" s="14">
        <v>18.230483127506638</v>
      </c>
    </row>
    <row r="36" spans="1:3" x14ac:dyDescent="0.3">
      <c r="A36" s="14">
        <v>10</v>
      </c>
      <c r="B36" s="14">
        <v>176.10619620533305</v>
      </c>
      <c r="C36" s="14">
        <v>-16.106196205333049</v>
      </c>
    </row>
    <row r="37" spans="1:3" x14ac:dyDescent="0.3">
      <c r="A37" s="14">
        <v>11</v>
      </c>
      <c r="B37" s="14">
        <v>78.906080020322108</v>
      </c>
      <c r="C37" s="14">
        <v>-4.9060800203221078</v>
      </c>
    </row>
    <row r="38" spans="1:3" x14ac:dyDescent="0.3">
      <c r="A38" s="14">
        <v>12</v>
      </c>
      <c r="B38" s="14">
        <v>78.906080020322108</v>
      </c>
      <c r="C38" s="14">
        <v>-4.9060800203221078</v>
      </c>
    </row>
    <row r="39" spans="1:3" x14ac:dyDescent="0.3">
      <c r="A39" s="14">
        <v>13</v>
      </c>
      <c r="B39" s="14">
        <v>78.906080020322108</v>
      </c>
      <c r="C39" s="14">
        <v>-4.9060800203221078</v>
      </c>
    </row>
    <row r="40" spans="1:3" x14ac:dyDescent="0.3">
      <c r="A40" s="14">
        <v>14</v>
      </c>
      <c r="B40" s="14">
        <v>66.661899922828169</v>
      </c>
      <c r="C40" s="14">
        <v>13.338100077171831</v>
      </c>
    </row>
    <row r="41" spans="1:3" x14ac:dyDescent="0.3">
      <c r="A41" s="14">
        <v>15</v>
      </c>
      <c r="B41" s="14">
        <v>61.395576359526643</v>
      </c>
      <c r="C41" s="14">
        <v>0.60442364047335673</v>
      </c>
    </row>
    <row r="42" spans="1:3" x14ac:dyDescent="0.3">
      <c r="A42" s="14">
        <v>16</v>
      </c>
      <c r="B42" s="14">
        <v>15.41152785144655</v>
      </c>
      <c r="C42" s="14">
        <v>9.5884721485534499</v>
      </c>
    </row>
    <row r="43" spans="1:3" x14ac:dyDescent="0.3">
      <c r="A43" s="14">
        <v>17</v>
      </c>
      <c r="B43" s="14">
        <v>118.64916067518838</v>
      </c>
      <c r="C43" s="14">
        <v>-13.649160675188384</v>
      </c>
    </row>
    <row r="44" spans="1:3" x14ac:dyDescent="0.3">
      <c r="A44" s="14">
        <v>18</v>
      </c>
      <c r="B44" s="14">
        <v>118.64916067518838</v>
      </c>
      <c r="C44" s="14">
        <v>-11.649160675188384</v>
      </c>
    </row>
    <row r="45" spans="1:3" x14ac:dyDescent="0.3">
      <c r="A45" s="14">
        <v>19</v>
      </c>
      <c r="B45" s="14">
        <v>118.64916067518838</v>
      </c>
      <c r="C45" s="14">
        <v>-13.649160675188384</v>
      </c>
    </row>
    <row r="46" spans="1:3" x14ac:dyDescent="0.3">
      <c r="A46" s="14">
        <v>20</v>
      </c>
      <c r="B46" s="14">
        <v>53.461686605117613</v>
      </c>
      <c r="C46" s="14">
        <v>-13.461686605117613</v>
      </c>
    </row>
    <row r="47" spans="1:3" x14ac:dyDescent="0.3">
      <c r="A47" s="14">
        <v>21</v>
      </c>
      <c r="B47" s="14">
        <v>103.97287127314051</v>
      </c>
      <c r="C47" s="14">
        <v>24.027128726859488</v>
      </c>
    </row>
    <row r="48" spans="1:3" x14ac:dyDescent="0.3">
      <c r="A48" s="14">
        <v>22</v>
      </c>
      <c r="B48" s="14">
        <v>103.97287127314051</v>
      </c>
      <c r="C48" s="14">
        <v>24.027128726859488</v>
      </c>
    </row>
    <row r="49" spans="1:3" x14ac:dyDescent="0.3">
      <c r="A49" s="14">
        <v>23</v>
      </c>
      <c r="B49" s="14">
        <v>116.81195514414101</v>
      </c>
      <c r="C49" s="14">
        <v>-3.8119551441410096</v>
      </c>
    </row>
    <row r="50" spans="1:3" x14ac:dyDescent="0.3">
      <c r="A50" s="14">
        <v>24</v>
      </c>
      <c r="B50" s="14">
        <v>116.81195514414101</v>
      </c>
      <c r="C50" s="14">
        <v>-3.8119551441410096</v>
      </c>
    </row>
    <row r="51" spans="1:3" x14ac:dyDescent="0.3">
      <c r="A51" s="14">
        <v>25</v>
      </c>
      <c r="B51" s="14">
        <v>60.769411696875189</v>
      </c>
      <c r="C51" s="14">
        <v>12.230588303124811</v>
      </c>
    </row>
    <row r="52" spans="1:3" x14ac:dyDescent="0.3">
      <c r="A52" s="14">
        <v>26</v>
      </c>
      <c r="B52" s="14">
        <v>15.710938365452757</v>
      </c>
      <c r="C52" s="14">
        <v>24.289061634547245</v>
      </c>
    </row>
    <row r="53" spans="1:3" x14ac:dyDescent="0.3">
      <c r="A53" s="14">
        <v>27</v>
      </c>
      <c r="B53" s="14">
        <v>5.0223978720799582</v>
      </c>
      <c r="C53" s="14">
        <v>14.977602127920042</v>
      </c>
    </row>
    <row r="54" spans="1:3" x14ac:dyDescent="0.3">
      <c r="A54" s="14">
        <v>28</v>
      </c>
      <c r="B54" s="14">
        <v>123.48660866609946</v>
      </c>
      <c r="C54" s="14">
        <v>7.5133913339005431</v>
      </c>
    </row>
    <row r="55" spans="1:3" x14ac:dyDescent="0.3">
      <c r="A55" s="14">
        <v>29</v>
      </c>
      <c r="B55" s="14">
        <v>123.48660866609946</v>
      </c>
      <c r="C55" s="14">
        <v>7.5133913339005431</v>
      </c>
    </row>
    <row r="56" spans="1:3" x14ac:dyDescent="0.3">
      <c r="A56" s="14">
        <v>30</v>
      </c>
      <c r="B56" s="14">
        <v>123.48660866609946</v>
      </c>
      <c r="C56" s="14">
        <v>7.5133913339005431</v>
      </c>
    </row>
    <row r="57" spans="1:3" x14ac:dyDescent="0.3">
      <c r="A57" s="14">
        <v>31</v>
      </c>
      <c r="B57" s="14">
        <v>177.64338928428771</v>
      </c>
      <c r="C57" s="14">
        <v>9.3566107157122929</v>
      </c>
    </row>
    <row r="58" spans="1:3" x14ac:dyDescent="0.3">
      <c r="A58" s="14">
        <v>32</v>
      </c>
      <c r="B58" s="14">
        <v>177.64338928428771</v>
      </c>
      <c r="C58" s="14">
        <v>9.3566107157122929</v>
      </c>
    </row>
    <row r="59" spans="1:3" x14ac:dyDescent="0.3">
      <c r="A59" s="14">
        <v>33</v>
      </c>
      <c r="B59" s="14">
        <v>177.64338928428771</v>
      </c>
      <c r="C59" s="14">
        <v>9.3566107157122929</v>
      </c>
    </row>
    <row r="60" spans="1:3" x14ac:dyDescent="0.3">
      <c r="A60" s="14">
        <v>34</v>
      </c>
      <c r="B60" s="14">
        <v>16.273224826405954</v>
      </c>
      <c r="C60" s="14">
        <v>16.726775173594046</v>
      </c>
    </row>
    <row r="61" spans="1:3" x14ac:dyDescent="0.3">
      <c r="A61" s="14">
        <v>35</v>
      </c>
      <c r="B61" s="14">
        <v>68.760508193978055</v>
      </c>
      <c r="C61" s="14">
        <v>11.239491806021945</v>
      </c>
    </row>
    <row r="62" spans="1:3" x14ac:dyDescent="0.3">
      <c r="A62" s="14">
        <v>36</v>
      </c>
      <c r="B62" s="14">
        <v>112.81088253670508</v>
      </c>
      <c r="C62" s="14">
        <v>-41.81088253670508</v>
      </c>
    </row>
    <row r="63" spans="1:3" x14ac:dyDescent="0.3">
      <c r="A63" s="14">
        <v>37</v>
      </c>
      <c r="B63" s="14">
        <v>68.760508193978055</v>
      </c>
      <c r="C63" s="14">
        <v>11.239491806021945</v>
      </c>
    </row>
    <row r="64" spans="1:3" x14ac:dyDescent="0.3">
      <c r="A64" s="14">
        <v>38</v>
      </c>
      <c r="B64" s="14">
        <v>129.84327100235507</v>
      </c>
      <c r="C64" s="14">
        <v>0.15672899764493309</v>
      </c>
    </row>
    <row r="65" spans="1:3" x14ac:dyDescent="0.3">
      <c r="A65" s="14">
        <v>39</v>
      </c>
      <c r="B65" s="14">
        <v>82.36768887929739</v>
      </c>
      <c r="C65" s="14">
        <v>47.63231112070261</v>
      </c>
    </row>
    <row r="66" spans="1:3" x14ac:dyDescent="0.3">
      <c r="A66" s="14">
        <v>40</v>
      </c>
      <c r="B66" s="14">
        <v>129.84327100235507</v>
      </c>
      <c r="C66" s="14">
        <v>0.15672899764493309</v>
      </c>
    </row>
    <row r="67" spans="1:3" x14ac:dyDescent="0.3">
      <c r="A67" s="14">
        <v>41</v>
      </c>
      <c r="B67" s="14">
        <v>82.36768887929739</v>
      </c>
      <c r="C67" s="14">
        <v>47.63231112070261</v>
      </c>
    </row>
    <row r="68" spans="1:3" x14ac:dyDescent="0.3">
      <c r="A68" s="14">
        <v>42</v>
      </c>
      <c r="B68" s="14">
        <v>239.57565975042564</v>
      </c>
      <c r="C68" s="14">
        <v>0.42434024957435668</v>
      </c>
    </row>
    <row r="69" spans="1:3" x14ac:dyDescent="0.3">
      <c r="A69" s="14">
        <v>43</v>
      </c>
      <c r="B69" s="14">
        <v>156.21027151466569</v>
      </c>
      <c r="C69" s="14">
        <v>-6.2102715146656919</v>
      </c>
    </row>
    <row r="70" spans="1:3" x14ac:dyDescent="0.3">
      <c r="A70" s="14">
        <v>44</v>
      </c>
      <c r="B70" s="14">
        <v>239.57565975042564</v>
      </c>
      <c r="C70" s="14">
        <v>0.42434024957435668</v>
      </c>
    </row>
    <row r="71" spans="1:3" x14ac:dyDescent="0.3">
      <c r="A71" s="14">
        <v>45</v>
      </c>
      <c r="B71" s="14">
        <v>239.57565975042564</v>
      </c>
      <c r="C71" s="14">
        <v>0.42434024957435668</v>
      </c>
    </row>
    <row r="72" spans="1:3" x14ac:dyDescent="0.3">
      <c r="A72" s="14">
        <v>46</v>
      </c>
      <c r="B72" s="14">
        <v>156.21027151466569</v>
      </c>
      <c r="C72" s="14">
        <v>-6.2102715146656919</v>
      </c>
    </row>
    <row r="73" spans="1:3" x14ac:dyDescent="0.3">
      <c r="A73" s="14">
        <v>47</v>
      </c>
      <c r="B73" s="14">
        <v>71.359648415122322</v>
      </c>
      <c r="C73" s="14">
        <v>16.640351584877678</v>
      </c>
    </row>
    <row r="74" spans="1:3" x14ac:dyDescent="0.3">
      <c r="A74" s="14">
        <v>48</v>
      </c>
      <c r="B74" s="14">
        <v>239.57565975042564</v>
      </c>
      <c r="C74" s="14">
        <v>0.42434024957435668</v>
      </c>
    </row>
    <row r="75" spans="1:3" x14ac:dyDescent="0.3">
      <c r="A75" s="14">
        <v>49</v>
      </c>
      <c r="B75" s="14">
        <v>104.12844672960293</v>
      </c>
      <c r="C75" s="14">
        <v>3.8715532703970723</v>
      </c>
    </row>
    <row r="76" spans="1:3" x14ac:dyDescent="0.3">
      <c r="A76" s="14">
        <v>50</v>
      </c>
      <c r="B76" s="14">
        <v>104.12844672960293</v>
      </c>
      <c r="C76" s="14">
        <v>3.8715532703970723</v>
      </c>
    </row>
    <row r="77" spans="1:3" x14ac:dyDescent="0.3">
      <c r="A77" s="14">
        <v>51</v>
      </c>
      <c r="B77" s="14">
        <v>104.12844672960293</v>
      </c>
      <c r="C77" s="14">
        <v>3.8715532703970723</v>
      </c>
    </row>
    <row r="78" spans="1:3" x14ac:dyDescent="0.3">
      <c r="A78" s="14">
        <v>52</v>
      </c>
      <c r="B78" s="14">
        <v>195.61387874065434</v>
      </c>
      <c r="C78" s="14">
        <v>-23.613878740654343</v>
      </c>
    </row>
    <row r="79" spans="1:3" x14ac:dyDescent="0.3">
      <c r="A79" s="14">
        <v>53</v>
      </c>
      <c r="B79" s="14">
        <v>56.236994822608395</v>
      </c>
      <c r="C79" s="14">
        <v>23.763005177391605</v>
      </c>
    </row>
    <row r="80" spans="1:3" x14ac:dyDescent="0.3">
      <c r="A80" s="14">
        <v>54</v>
      </c>
      <c r="B80" s="14">
        <v>54.300868915068605</v>
      </c>
      <c r="C80" s="14">
        <v>5.6991310849313948</v>
      </c>
    </row>
    <row r="81" spans="1:3" x14ac:dyDescent="0.3">
      <c r="A81" s="14">
        <v>55</v>
      </c>
      <c r="B81" s="14">
        <v>84.586684444515356</v>
      </c>
      <c r="C81" s="14">
        <v>18.413315555484644</v>
      </c>
    </row>
    <row r="82" spans="1:3" x14ac:dyDescent="0.3">
      <c r="A82" s="14">
        <v>56</v>
      </c>
      <c r="B82" s="14">
        <v>43.581585941238075</v>
      </c>
      <c r="C82" s="14">
        <v>16.418414058761925</v>
      </c>
    </row>
    <row r="83" spans="1:3" x14ac:dyDescent="0.3">
      <c r="A83" s="14">
        <v>57</v>
      </c>
      <c r="B83" s="14">
        <v>247.50942471472919</v>
      </c>
      <c r="C83" s="14">
        <v>-19.509424714729192</v>
      </c>
    </row>
    <row r="84" spans="1:3" x14ac:dyDescent="0.3">
      <c r="A84" s="14">
        <v>58</v>
      </c>
      <c r="B84" s="14">
        <v>115.28513652384481</v>
      </c>
      <c r="C84" s="14">
        <v>-5.2851365238448125</v>
      </c>
    </row>
    <row r="85" spans="1:3" x14ac:dyDescent="0.3">
      <c r="A85" s="14">
        <v>59</v>
      </c>
      <c r="B85" s="14">
        <v>244.68005770002125</v>
      </c>
      <c r="C85" s="14">
        <v>0.31994229997874868</v>
      </c>
    </row>
    <row r="86" spans="1:3" x14ac:dyDescent="0.3">
      <c r="A86" s="14">
        <v>60</v>
      </c>
      <c r="B86" s="14">
        <v>244.68005770002125</v>
      </c>
      <c r="C86" s="14">
        <v>0.31994229997874868</v>
      </c>
    </row>
    <row r="87" spans="1:3" x14ac:dyDescent="0.3">
      <c r="A87" s="14">
        <v>61</v>
      </c>
      <c r="B87" s="14">
        <v>115.28513652384481</v>
      </c>
      <c r="C87" s="14">
        <v>-5.2851365238448125</v>
      </c>
    </row>
    <row r="88" spans="1:3" x14ac:dyDescent="0.3">
      <c r="A88" s="14">
        <v>62</v>
      </c>
      <c r="B88" s="14">
        <v>244.68005770002125</v>
      </c>
      <c r="C88" s="14">
        <v>0.31994229997874868</v>
      </c>
    </row>
    <row r="89" spans="1:3" x14ac:dyDescent="0.3">
      <c r="A89" s="14">
        <v>63</v>
      </c>
      <c r="B89" s="14">
        <v>247.50942471472919</v>
      </c>
      <c r="C89" s="14">
        <v>-19.509424714729192</v>
      </c>
    </row>
    <row r="90" spans="1:3" x14ac:dyDescent="0.3">
      <c r="A90" s="14">
        <v>64</v>
      </c>
      <c r="B90" s="14">
        <v>94.16391105861976</v>
      </c>
      <c r="C90" s="14">
        <v>25.83608894138024</v>
      </c>
    </row>
    <row r="91" spans="1:3" x14ac:dyDescent="0.3">
      <c r="A91" s="14">
        <v>65</v>
      </c>
      <c r="B91" s="14">
        <v>94.16391105861976</v>
      </c>
      <c r="C91" s="14">
        <v>25.83608894138024</v>
      </c>
    </row>
    <row r="92" spans="1:3" x14ac:dyDescent="0.3">
      <c r="A92" s="14">
        <v>66</v>
      </c>
      <c r="B92" s="14">
        <v>289.29962541084916</v>
      </c>
      <c r="C92" s="14">
        <v>-9.2996254108491598</v>
      </c>
    </row>
    <row r="93" spans="1:3" x14ac:dyDescent="0.3">
      <c r="A93" s="14">
        <v>67</v>
      </c>
      <c r="B93" s="14">
        <v>209.50231161876133</v>
      </c>
      <c r="C93" s="14">
        <v>-29.502311618761325</v>
      </c>
    </row>
    <row r="94" spans="1:3" x14ac:dyDescent="0.3">
      <c r="A94" s="14">
        <v>68</v>
      </c>
      <c r="B94" s="14">
        <v>380.46668338724749</v>
      </c>
      <c r="C94" s="14">
        <v>29.533316612752515</v>
      </c>
    </row>
    <row r="95" spans="1:3" x14ac:dyDescent="0.3">
      <c r="A95" s="14">
        <v>69</v>
      </c>
      <c r="B95" s="14">
        <v>380.46668338724749</v>
      </c>
      <c r="C95" s="14">
        <v>29.533316612752515</v>
      </c>
    </row>
    <row r="96" spans="1:3" x14ac:dyDescent="0.3">
      <c r="A96" s="14">
        <v>70</v>
      </c>
      <c r="B96" s="14">
        <v>209.50231161876133</v>
      </c>
      <c r="C96" s="14">
        <v>-29.502311618761325</v>
      </c>
    </row>
    <row r="97" spans="1:3" x14ac:dyDescent="0.3">
      <c r="A97" s="14">
        <v>71</v>
      </c>
      <c r="B97" s="14">
        <v>111.92429706074695</v>
      </c>
      <c r="C97" s="14">
        <v>30.075702939253048</v>
      </c>
    </row>
    <row r="98" spans="1:3" x14ac:dyDescent="0.3">
      <c r="A98" s="14">
        <v>72</v>
      </c>
      <c r="B98" s="14">
        <v>111.92429706074695</v>
      </c>
      <c r="C98" s="14">
        <v>30.075702939253048</v>
      </c>
    </row>
    <row r="99" spans="1:3" x14ac:dyDescent="0.3">
      <c r="A99" s="14">
        <v>73</v>
      </c>
      <c r="B99" s="14">
        <v>868.12179188674236</v>
      </c>
      <c r="C99" s="14">
        <v>-28.121791886742358</v>
      </c>
    </row>
    <row r="100" spans="1:3" x14ac:dyDescent="0.3">
      <c r="A100" s="14">
        <v>74</v>
      </c>
      <c r="B100" s="14">
        <v>122.47746966064348</v>
      </c>
      <c r="C100" s="14">
        <v>15.522530339356521</v>
      </c>
    </row>
    <row r="101" spans="1:3" x14ac:dyDescent="0.3">
      <c r="A101" s="14">
        <v>75</v>
      </c>
      <c r="B101" s="14">
        <v>122.47746966064348</v>
      </c>
      <c r="C101" s="14">
        <v>15.522530339356521</v>
      </c>
    </row>
    <row r="102" spans="1:3" x14ac:dyDescent="0.3">
      <c r="A102" s="14">
        <v>76</v>
      </c>
      <c r="B102" s="14">
        <v>122.47746966064348</v>
      </c>
      <c r="C102" s="14">
        <v>15.522530339356521</v>
      </c>
    </row>
    <row r="103" spans="1:3" x14ac:dyDescent="0.3">
      <c r="A103" s="14">
        <v>77</v>
      </c>
      <c r="B103" s="14">
        <v>340.88140836145209</v>
      </c>
      <c r="C103" s="14">
        <v>-17.881408361452088</v>
      </c>
    </row>
    <row r="104" spans="1:3" x14ac:dyDescent="0.3">
      <c r="A104" s="14">
        <v>78</v>
      </c>
      <c r="B104" s="14">
        <v>340.88140836145209</v>
      </c>
      <c r="C104" s="14">
        <v>-17.881408361452088</v>
      </c>
    </row>
    <row r="105" spans="1:3" x14ac:dyDescent="0.3">
      <c r="A105" s="14">
        <v>79</v>
      </c>
      <c r="B105" s="14">
        <v>209.35923431169684</v>
      </c>
      <c r="C105" s="14">
        <v>0.64076568830316205</v>
      </c>
    </row>
    <row r="106" spans="1:3" x14ac:dyDescent="0.3">
      <c r="A106" s="14">
        <v>80</v>
      </c>
      <c r="B106" s="14">
        <v>340.88140836145209</v>
      </c>
      <c r="C106" s="14">
        <v>-17.881408361452088</v>
      </c>
    </row>
    <row r="107" spans="1:3" x14ac:dyDescent="0.3">
      <c r="A107" s="14">
        <v>81</v>
      </c>
      <c r="B107" s="14">
        <v>420.06484110711773</v>
      </c>
      <c r="C107" s="14">
        <v>-45.064841107117729</v>
      </c>
    </row>
    <row r="108" spans="1:3" x14ac:dyDescent="0.3">
      <c r="A108" s="14">
        <v>82</v>
      </c>
      <c r="B108" s="14">
        <v>420.06484110711773</v>
      </c>
      <c r="C108" s="14">
        <v>-45.064841107117729</v>
      </c>
    </row>
    <row r="109" spans="1:3" x14ac:dyDescent="0.3">
      <c r="A109" s="14">
        <v>83</v>
      </c>
      <c r="B109" s="14">
        <v>420.06484110711773</v>
      </c>
      <c r="C109" s="14">
        <v>-45.064841107117729</v>
      </c>
    </row>
    <row r="110" spans="1:3" x14ac:dyDescent="0.3">
      <c r="A110" s="14">
        <v>84</v>
      </c>
      <c r="B110" s="14">
        <v>377.50271969636503</v>
      </c>
      <c r="C110" s="14">
        <v>-37.502719696365034</v>
      </c>
    </row>
    <row r="111" spans="1:3" x14ac:dyDescent="0.3">
      <c r="A111" s="14">
        <v>85</v>
      </c>
      <c r="B111" s="14">
        <v>377.50271969636503</v>
      </c>
      <c r="C111" s="14">
        <v>-37.502719696365034</v>
      </c>
    </row>
    <row r="112" spans="1:3" x14ac:dyDescent="0.3">
      <c r="A112" s="14">
        <v>86</v>
      </c>
      <c r="B112" s="14">
        <v>286.00109551288756</v>
      </c>
      <c r="C112" s="14">
        <v>-6.0010955128875594</v>
      </c>
    </row>
    <row r="113" spans="1:3" x14ac:dyDescent="0.3">
      <c r="A113" s="14">
        <v>87</v>
      </c>
      <c r="B113" s="14">
        <v>286.00109551288756</v>
      </c>
      <c r="C113" s="14">
        <v>-6.0010955128875594</v>
      </c>
    </row>
    <row r="114" spans="1:3" x14ac:dyDescent="0.3">
      <c r="A114" s="14">
        <v>88</v>
      </c>
      <c r="B114" s="14">
        <v>102.35557446874606</v>
      </c>
      <c r="C114" s="14">
        <v>-5.355574468746056</v>
      </c>
    </row>
    <row r="115" spans="1:3" x14ac:dyDescent="0.3">
      <c r="A115" s="14">
        <v>89</v>
      </c>
      <c r="B115" s="14">
        <v>605.29770936068007</v>
      </c>
      <c r="C115" s="14">
        <v>-293.29770936068007</v>
      </c>
    </row>
    <row r="116" spans="1:3" x14ac:dyDescent="0.3">
      <c r="A116" s="14">
        <v>90</v>
      </c>
      <c r="B116" s="14">
        <v>420.57343070482932</v>
      </c>
      <c r="C116" s="14">
        <v>-17.57343070482932</v>
      </c>
    </row>
    <row r="117" spans="1:3" x14ac:dyDescent="0.3">
      <c r="A117" s="14">
        <v>91</v>
      </c>
      <c r="B117" s="14">
        <v>420.57343070482932</v>
      </c>
      <c r="C117" s="14">
        <v>-17.57343070482932</v>
      </c>
    </row>
    <row r="118" spans="1:3" x14ac:dyDescent="0.3">
      <c r="A118" s="14">
        <v>92</v>
      </c>
      <c r="B118" s="14">
        <v>190.28916823221957</v>
      </c>
      <c r="C118" s="14">
        <v>111.71083176778043</v>
      </c>
    </row>
    <row r="119" spans="1:3" x14ac:dyDescent="0.3">
      <c r="A119" s="14">
        <v>93</v>
      </c>
      <c r="B119" s="14">
        <v>190.28916823221957</v>
      </c>
      <c r="C119" s="14">
        <v>111.71083176778043</v>
      </c>
    </row>
    <row r="120" spans="1:3" x14ac:dyDescent="0.3">
      <c r="A120" s="14">
        <v>94</v>
      </c>
      <c r="B120" s="14">
        <v>377.40335681865662</v>
      </c>
      <c r="C120" s="14">
        <v>-5.4033568186566185</v>
      </c>
    </row>
    <row r="121" spans="1:3" x14ac:dyDescent="0.3">
      <c r="A121" s="14">
        <v>95</v>
      </c>
      <c r="B121" s="14">
        <v>377.40335681865662</v>
      </c>
      <c r="C121" s="14">
        <v>-5.4033568186566185</v>
      </c>
    </row>
    <row r="122" spans="1:3" x14ac:dyDescent="0.3">
      <c r="A122" s="14">
        <v>96</v>
      </c>
      <c r="B122" s="14">
        <v>332.74243877141316</v>
      </c>
      <c r="C122" s="14">
        <v>0.25756122858683739</v>
      </c>
    </row>
    <row r="123" spans="1:3" x14ac:dyDescent="0.3">
      <c r="A123" s="14">
        <v>97</v>
      </c>
      <c r="B123" s="14">
        <v>127.69497264585732</v>
      </c>
      <c r="C123" s="14">
        <v>-7.6949726458573195</v>
      </c>
    </row>
    <row r="124" spans="1:3" x14ac:dyDescent="0.3">
      <c r="A124" s="14">
        <v>98</v>
      </c>
      <c r="B124" s="14">
        <v>127.69497264585732</v>
      </c>
      <c r="C124" s="14">
        <v>-7.6949726458573195</v>
      </c>
    </row>
    <row r="125" spans="1:3" x14ac:dyDescent="0.3">
      <c r="A125" s="14">
        <v>99</v>
      </c>
      <c r="B125" s="14">
        <v>127.69497264585732</v>
      </c>
      <c r="C125" s="14">
        <v>-7.6949726458573195</v>
      </c>
    </row>
    <row r="126" spans="1:3" x14ac:dyDescent="0.3">
      <c r="A126" s="14">
        <v>100</v>
      </c>
      <c r="B126" s="14">
        <v>204.84061542393107</v>
      </c>
      <c r="C126" s="14">
        <v>21.159384576068931</v>
      </c>
    </row>
    <row r="127" spans="1:3" x14ac:dyDescent="0.3">
      <c r="A127" s="14">
        <v>101</v>
      </c>
      <c r="B127" s="14">
        <v>127.69497264585732</v>
      </c>
      <c r="C127" s="14">
        <v>-7.6949726458573195</v>
      </c>
    </row>
    <row r="128" spans="1:3" x14ac:dyDescent="0.3">
      <c r="A128" s="14">
        <v>102</v>
      </c>
      <c r="B128" s="14">
        <v>127.69497264585732</v>
      </c>
      <c r="C128" s="14">
        <v>-7.6949726458573195</v>
      </c>
    </row>
    <row r="129" spans="1:3" x14ac:dyDescent="0.3">
      <c r="A129" s="14">
        <v>103</v>
      </c>
      <c r="B129" s="14">
        <v>127.69497264585732</v>
      </c>
      <c r="C129" s="14">
        <v>-7.6949726458573195</v>
      </c>
    </row>
    <row r="130" spans="1:3" x14ac:dyDescent="0.3">
      <c r="A130" s="14">
        <v>104</v>
      </c>
      <c r="B130" s="14">
        <v>127.69497264585732</v>
      </c>
      <c r="C130" s="14">
        <v>-7.6949726458573195</v>
      </c>
    </row>
    <row r="131" spans="1:3" x14ac:dyDescent="0.3">
      <c r="A131" s="14">
        <v>105</v>
      </c>
      <c r="B131" s="14">
        <v>127.69497264585732</v>
      </c>
      <c r="C131" s="14">
        <v>-7.6949726458573195</v>
      </c>
    </row>
    <row r="132" spans="1:3" x14ac:dyDescent="0.3">
      <c r="A132" s="14">
        <v>106</v>
      </c>
      <c r="B132" s="14">
        <v>204.84061542393107</v>
      </c>
      <c r="C132" s="14">
        <v>21.159384576068931</v>
      </c>
    </row>
    <row r="133" spans="1:3" x14ac:dyDescent="0.3">
      <c r="A133" s="14">
        <v>107</v>
      </c>
      <c r="B133" s="14">
        <v>127.69497264585732</v>
      </c>
      <c r="C133" s="14">
        <v>-7.6949726458573195</v>
      </c>
    </row>
    <row r="134" spans="1:3" x14ac:dyDescent="0.3">
      <c r="A134" s="14">
        <v>108</v>
      </c>
      <c r="B134" s="14">
        <v>1120.2350365125237</v>
      </c>
      <c r="C134" s="14">
        <v>29.76496348747628</v>
      </c>
    </row>
    <row r="135" spans="1:3" x14ac:dyDescent="0.3">
      <c r="A135" s="14">
        <v>109</v>
      </c>
      <c r="B135" s="14">
        <v>1120.2350365125237</v>
      </c>
      <c r="C135" s="14">
        <v>29.76496348747628</v>
      </c>
    </row>
    <row r="136" spans="1:3" x14ac:dyDescent="0.3">
      <c r="A136" s="14">
        <v>110</v>
      </c>
      <c r="B136" s="14">
        <v>311.13334845248772</v>
      </c>
      <c r="C136" s="14">
        <v>8.8666515475122765</v>
      </c>
    </row>
    <row r="137" spans="1:3" x14ac:dyDescent="0.3">
      <c r="A137" s="14">
        <v>111</v>
      </c>
      <c r="B137" s="14">
        <v>311.13334845248772</v>
      </c>
      <c r="C137" s="14">
        <v>8.8666515475122765</v>
      </c>
    </row>
    <row r="138" spans="1:3" x14ac:dyDescent="0.3">
      <c r="A138" s="14">
        <v>112</v>
      </c>
      <c r="B138" s="14">
        <v>311.13334845248772</v>
      </c>
      <c r="C138" s="14">
        <v>8.8666515475122765</v>
      </c>
    </row>
    <row r="139" spans="1:3" x14ac:dyDescent="0.3">
      <c r="A139" s="14">
        <v>113</v>
      </c>
      <c r="B139" s="14">
        <v>311.13334845248772</v>
      </c>
      <c r="C139" s="14">
        <v>8.8666515475122765</v>
      </c>
    </row>
    <row r="140" spans="1:3" x14ac:dyDescent="0.3">
      <c r="A140" s="14">
        <v>114</v>
      </c>
      <c r="B140" s="14">
        <v>311.13334845248772</v>
      </c>
      <c r="C140" s="14">
        <v>8.8666515475122765</v>
      </c>
    </row>
    <row r="141" spans="1:3" x14ac:dyDescent="0.3">
      <c r="A141" s="14">
        <v>115</v>
      </c>
      <c r="B141" s="14">
        <v>311.13334845248772</v>
      </c>
      <c r="C141" s="14">
        <v>8.8666515475122765</v>
      </c>
    </row>
    <row r="142" spans="1:3" x14ac:dyDescent="0.3">
      <c r="A142" s="14">
        <v>116</v>
      </c>
      <c r="B142" s="14">
        <v>340.77676170998205</v>
      </c>
      <c r="C142" s="14">
        <v>-12.776761709982054</v>
      </c>
    </row>
    <row r="143" spans="1:3" x14ac:dyDescent="0.3">
      <c r="A143" s="14">
        <v>117</v>
      </c>
      <c r="B143" s="14">
        <v>340.77676170998205</v>
      </c>
      <c r="C143" s="14">
        <v>-12.776761709982054</v>
      </c>
    </row>
    <row r="144" spans="1:3" x14ac:dyDescent="0.3">
      <c r="A144" s="14">
        <v>118</v>
      </c>
      <c r="B144" s="14">
        <v>504.06386494348021</v>
      </c>
      <c r="C144" s="14">
        <v>-14.063864943480212</v>
      </c>
    </row>
    <row r="145" spans="1:3" x14ac:dyDescent="0.3">
      <c r="A145" s="14">
        <v>119</v>
      </c>
      <c r="B145" s="14">
        <v>504.06386494348021</v>
      </c>
      <c r="C145" s="14">
        <v>-14.063864943480212</v>
      </c>
    </row>
    <row r="146" spans="1:3" x14ac:dyDescent="0.3">
      <c r="A146" s="14">
        <v>120</v>
      </c>
      <c r="B146" s="14">
        <v>598.16082636276258</v>
      </c>
      <c r="C146" s="14">
        <v>-58.160826362762577</v>
      </c>
    </row>
    <row r="147" spans="1:3" x14ac:dyDescent="0.3">
      <c r="A147" s="14">
        <v>121</v>
      </c>
      <c r="B147" s="14">
        <v>157.4290661842777</v>
      </c>
      <c r="C147" s="14">
        <v>-18.429066184277701</v>
      </c>
    </row>
    <row r="148" spans="1:3" x14ac:dyDescent="0.3">
      <c r="A148" s="14">
        <v>122</v>
      </c>
      <c r="B148" s="14">
        <v>401.20371749868843</v>
      </c>
      <c r="C148" s="14">
        <v>-31.203717498688434</v>
      </c>
    </row>
    <row r="149" spans="1:3" x14ac:dyDescent="0.3">
      <c r="A149" s="14">
        <v>123</v>
      </c>
      <c r="B149" s="14">
        <v>302.85716173021564</v>
      </c>
      <c r="C149" s="14">
        <v>-22.857161730215637</v>
      </c>
    </row>
    <row r="150" spans="1:3" x14ac:dyDescent="0.3">
      <c r="A150" s="14">
        <v>124</v>
      </c>
      <c r="B150" s="14">
        <v>690.3579140893371</v>
      </c>
      <c r="C150" s="14">
        <v>-22.3579140893371</v>
      </c>
    </row>
    <row r="151" spans="1:3" x14ac:dyDescent="0.3">
      <c r="A151" s="14">
        <v>125</v>
      </c>
      <c r="B151" s="14">
        <v>874.31221332744758</v>
      </c>
      <c r="C151" s="14">
        <v>-90.31221332744758</v>
      </c>
    </row>
    <row r="152" spans="1:3" x14ac:dyDescent="0.3">
      <c r="A152" s="14">
        <v>126</v>
      </c>
      <c r="B152" s="14">
        <v>599.73075717364964</v>
      </c>
      <c r="C152" s="14">
        <v>0.26924282635036434</v>
      </c>
    </row>
    <row r="153" spans="1:3" x14ac:dyDescent="0.3">
      <c r="A153" s="14">
        <v>127</v>
      </c>
      <c r="B153" s="14">
        <v>599.73075717364964</v>
      </c>
      <c r="C153" s="14">
        <v>0.26924282635036434</v>
      </c>
    </row>
    <row r="154" spans="1:3" ht="15" thickBot="1" x14ac:dyDescent="0.35">
      <c r="A154" s="15">
        <v>128</v>
      </c>
      <c r="B154" s="15">
        <v>1568.3060121798976</v>
      </c>
      <c r="C154" s="15">
        <v>223.69398782010239</v>
      </c>
    </row>
    <row r="155" spans="1:3" x14ac:dyDescent="0.3">
      <c r="C155">
        <f>SUM(C27:C154)</f>
        <v>-4.4337866711430252E-12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28"/>
  <sheetViews>
    <sheetView tabSelected="1" topLeftCell="F1" zoomScale="75" zoomScaleNormal="100" workbookViewId="0">
      <pane ySplit="1" topLeftCell="A17" activePane="bottomLeft" state="frozen"/>
      <selection pane="bottomLeft" activeCell="AG22" sqref="AG22"/>
    </sheetView>
  </sheetViews>
  <sheetFormatPr defaultColWidth="8.77734375" defaultRowHeight="15.6" x14ac:dyDescent="0.3"/>
  <cols>
    <col min="1" max="2" width="12.6640625" style="5" customWidth="1"/>
    <col min="3" max="3" width="23.44140625" style="5" bestFit="1" customWidth="1"/>
    <col min="4" max="4" width="19.44140625" style="5" customWidth="1"/>
    <col min="5" max="5" width="19.77734375" style="5" customWidth="1"/>
    <col min="6" max="6" width="14.77734375" style="5" customWidth="1"/>
    <col min="7" max="7" width="16.77734375" style="5" customWidth="1"/>
    <col min="8" max="8" width="13.77734375" style="5" customWidth="1"/>
    <col min="10" max="10" width="16.44140625" bestFit="1" customWidth="1"/>
    <col min="12" max="12" width="16.5546875" bestFit="1" customWidth="1"/>
    <col min="14" max="14" width="16.5546875" bestFit="1" customWidth="1"/>
    <col min="16" max="16" width="16.5546875" bestFit="1" customWidth="1"/>
    <col min="18" max="18" width="16.5546875" bestFit="1" customWidth="1"/>
    <col min="19" max="19" width="12" bestFit="1" customWidth="1"/>
    <col min="21" max="21" width="11.44140625" bestFit="1" customWidth="1"/>
    <col min="22" max="22" width="28.5546875" customWidth="1"/>
    <col min="23" max="23" width="4" bestFit="1" customWidth="1"/>
    <col min="24" max="24" width="11.44140625" bestFit="1" customWidth="1"/>
    <col min="25" max="25" width="20.88671875" bestFit="1" customWidth="1"/>
    <col min="26" max="26" width="12.6640625" bestFit="1" customWidth="1"/>
    <col min="27" max="27" width="12" bestFit="1" customWidth="1"/>
    <col min="30" max="30" width="11.44140625" bestFit="1" customWidth="1"/>
  </cols>
  <sheetData>
    <row r="1" spans="1:31" ht="16.2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8" t="s">
        <v>3</v>
      </c>
      <c r="K1" s="9"/>
      <c r="L1" s="8" t="s">
        <v>4</v>
      </c>
      <c r="M1" s="9"/>
      <c r="N1" s="8" t="s">
        <v>5</v>
      </c>
      <c r="O1" s="9"/>
      <c r="P1" s="8" t="s">
        <v>6</v>
      </c>
      <c r="Q1" s="9"/>
      <c r="R1" s="8" t="s">
        <v>7</v>
      </c>
      <c r="S1" s="9"/>
    </row>
    <row r="2" spans="1:31" x14ac:dyDescent="0.3">
      <c r="A2" s="3" t="s">
        <v>8</v>
      </c>
      <c r="B2" s="3"/>
      <c r="C2" s="3" t="s">
        <v>26</v>
      </c>
      <c r="D2" s="3">
        <v>5</v>
      </c>
      <c r="E2" s="3">
        <v>1</v>
      </c>
      <c r="F2" s="3">
        <v>0.1</v>
      </c>
      <c r="G2" s="3">
        <v>0.3</v>
      </c>
      <c r="H2" s="3">
        <v>1</v>
      </c>
      <c r="J2" s="10"/>
      <c r="K2" s="11"/>
      <c r="L2" s="10"/>
      <c r="M2" s="11"/>
      <c r="N2" s="10"/>
      <c r="O2" s="11"/>
      <c r="P2" s="10"/>
      <c r="Q2" s="11"/>
      <c r="R2" s="10"/>
      <c r="S2" s="11"/>
      <c r="W2" t="s">
        <v>119</v>
      </c>
      <c r="X2" s="16" t="s">
        <v>116</v>
      </c>
      <c r="Y2" s="16" t="s">
        <v>117</v>
      </c>
      <c r="Z2" s="16" t="s">
        <v>118</v>
      </c>
      <c r="AA2" t="s">
        <v>121</v>
      </c>
      <c r="AB2" s="18" t="s">
        <v>120</v>
      </c>
      <c r="AD2" s="16" t="s">
        <v>116</v>
      </c>
      <c r="AE2" s="16" t="s">
        <v>118</v>
      </c>
    </row>
    <row r="3" spans="1:31" x14ac:dyDescent="0.3">
      <c r="A3" s="3" t="s">
        <v>8</v>
      </c>
      <c r="B3" s="3"/>
      <c r="C3" s="3" t="s">
        <v>78</v>
      </c>
      <c r="D3" s="3">
        <v>72</v>
      </c>
      <c r="E3" s="3">
        <v>19.059999999999999</v>
      </c>
      <c r="F3" s="3">
        <v>0.23</v>
      </c>
      <c r="G3" s="3">
        <v>0.36</v>
      </c>
      <c r="H3" s="3">
        <v>1</v>
      </c>
      <c r="J3" s="10" t="s">
        <v>54</v>
      </c>
      <c r="K3" s="11">
        <v>230.71428571428572</v>
      </c>
      <c r="L3" s="10" t="s">
        <v>54</v>
      </c>
      <c r="M3" s="11">
        <v>22.830357142857139</v>
      </c>
      <c r="N3" s="10" t="s">
        <v>54</v>
      </c>
      <c r="O3" s="11">
        <v>9.3446428571428566</v>
      </c>
      <c r="P3" s="10" t="s">
        <v>54</v>
      </c>
      <c r="Q3" s="11">
        <v>13.60357142857143</v>
      </c>
      <c r="R3" s="10" t="s">
        <v>54</v>
      </c>
      <c r="S3" s="11">
        <v>222.79464285714283</v>
      </c>
      <c r="W3">
        <v>1</v>
      </c>
      <c r="X3" s="14">
        <v>125</v>
      </c>
      <c r="Y3" s="14">
        <v>874.31221332744758</v>
      </c>
      <c r="Z3" s="14">
        <v>-90.31221332744758</v>
      </c>
      <c r="AA3">
        <f t="shared" ref="AA3:AA34" si="0">(W3-0.5)/127</f>
        <v>3.937007874015748E-3</v>
      </c>
      <c r="AB3">
        <f t="shared" ref="AB3:AB34" si="1">NORMSINV(AA3)</f>
        <v>-2.6574247900665866</v>
      </c>
      <c r="AD3" s="14">
        <v>1</v>
      </c>
      <c r="AE3" s="14">
        <v>17.478754800079042</v>
      </c>
    </row>
    <row r="4" spans="1:31" x14ac:dyDescent="0.3">
      <c r="A4" s="3" t="s">
        <v>8</v>
      </c>
      <c r="B4" s="3"/>
      <c r="C4" s="3" t="s">
        <v>78</v>
      </c>
      <c r="D4" s="3">
        <v>72</v>
      </c>
      <c r="E4" s="3">
        <v>19.059999999999999</v>
      </c>
      <c r="F4" s="3">
        <v>0.23</v>
      </c>
      <c r="G4" s="3">
        <v>0.36</v>
      </c>
      <c r="H4" s="3">
        <v>1</v>
      </c>
      <c r="J4" s="10" t="s">
        <v>55</v>
      </c>
      <c r="K4" s="11">
        <v>35.281352588092041</v>
      </c>
      <c r="L4" s="10" t="s">
        <v>55</v>
      </c>
      <c r="M4" s="11">
        <v>4.5868310366439111</v>
      </c>
      <c r="N4" s="10" t="s">
        <v>55</v>
      </c>
      <c r="O4" s="11">
        <v>1.4662035073459685</v>
      </c>
      <c r="P4" s="10" t="s">
        <v>55</v>
      </c>
      <c r="Q4" s="11">
        <v>2.9944049170160829</v>
      </c>
      <c r="R4" s="10" t="s">
        <v>55</v>
      </c>
      <c r="S4" s="11">
        <v>75.153778124331964</v>
      </c>
      <c r="W4">
        <v>2</v>
      </c>
      <c r="X4" s="14">
        <v>120</v>
      </c>
      <c r="Y4" s="14">
        <v>598.16082636276258</v>
      </c>
      <c r="Z4" s="14">
        <v>-58.160826362762577</v>
      </c>
      <c r="AA4">
        <f t="shared" si="0"/>
        <v>1.1811023622047244E-2</v>
      </c>
      <c r="AB4">
        <f t="shared" si="1"/>
        <v>-2.2632213583184781</v>
      </c>
      <c r="AD4" s="14">
        <v>2</v>
      </c>
      <c r="AE4" s="14">
        <v>-2.6543959963462811</v>
      </c>
    </row>
    <row r="5" spans="1:31" x14ac:dyDescent="0.3">
      <c r="A5" s="3" t="s">
        <v>8</v>
      </c>
      <c r="B5" s="3"/>
      <c r="C5" s="3" t="s">
        <v>78</v>
      </c>
      <c r="D5" s="3">
        <v>72</v>
      </c>
      <c r="E5" s="3">
        <v>19.059999999999999</v>
      </c>
      <c r="F5" s="3">
        <v>0.23</v>
      </c>
      <c r="G5" s="3">
        <v>0.36</v>
      </c>
      <c r="H5" s="3">
        <v>1</v>
      </c>
      <c r="J5" s="10" t="s">
        <v>56</v>
      </c>
      <c r="K5" s="11">
        <v>150</v>
      </c>
      <c r="L5" s="10" t="s">
        <v>56</v>
      </c>
      <c r="M5" s="11">
        <v>12.8</v>
      </c>
      <c r="N5" s="10" t="s">
        <v>56</v>
      </c>
      <c r="O5" s="11">
        <v>6.5</v>
      </c>
      <c r="P5" s="10" t="s">
        <v>56</v>
      </c>
      <c r="Q5" s="11">
        <v>7.25</v>
      </c>
      <c r="R5" s="10" t="s">
        <v>56</v>
      </c>
      <c r="S5" s="11">
        <v>70</v>
      </c>
      <c r="W5">
        <v>3</v>
      </c>
      <c r="X5" s="14">
        <v>81</v>
      </c>
      <c r="Y5" s="14">
        <v>420.06484110711773</v>
      </c>
      <c r="Z5" s="14">
        <v>-45.064841107117729</v>
      </c>
      <c r="AA5">
        <f t="shared" si="0"/>
        <v>1.968503937007874E-2</v>
      </c>
      <c r="AB5">
        <f t="shared" si="1"/>
        <v>-2.0602978144752497</v>
      </c>
      <c r="AD5" s="14">
        <v>3</v>
      </c>
      <c r="AE5" s="14">
        <v>-2.6543959963462811</v>
      </c>
    </row>
    <row r="6" spans="1:31" x14ac:dyDescent="0.3">
      <c r="A6" s="3" t="s">
        <v>8</v>
      </c>
      <c r="B6" s="3"/>
      <c r="C6" s="3" t="s">
        <v>23</v>
      </c>
      <c r="D6" s="3">
        <v>53</v>
      </c>
      <c r="E6" s="3">
        <v>13.5</v>
      </c>
      <c r="F6" s="3">
        <v>0.2</v>
      </c>
      <c r="G6" s="3">
        <v>0.6</v>
      </c>
      <c r="H6" s="3">
        <v>0.6</v>
      </c>
      <c r="J6" s="10" t="s">
        <v>57</v>
      </c>
      <c r="K6" s="11">
        <v>320</v>
      </c>
      <c r="L6" s="10" t="s">
        <v>57</v>
      </c>
      <c r="M6" s="11">
        <v>4</v>
      </c>
      <c r="N6" s="10" t="s">
        <v>57</v>
      </c>
      <c r="O6" s="11">
        <v>1</v>
      </c>
      <c r="P6" s="10" t="s">
        <v>57</v>
      </c>
      <c r="Q6" s="11">
        <v>3</v>
      </c>
      <c r="R6" s="10" t="s">
        <v>57</v>
      </c>
      <c r="S6" s="11">
        <v>0</v>
      </c>
      <c r="W6">
        <v>4</v>
      </c>
      <c r="X6" s="14">
        <v>82</v>
      </c>
      <c r="Y6" s="14">
        <v>420.06484110711773</v>
      </c>
      <c r="Z6" s="14">
        <v>-45.064841107117729</v>
      </c>
      <c r="AA6">
        <f t="shared" si="0"/>
        <v>2.7559055118110236E-2</v>
      </c>
      <c r="AB6">
        <f t="shared" si="1"/>
        <v>-1.9179440159980563</v>
      </c>
      <c r="AD6" s="14">
        <v>4</v>
      </c>
      <c r="AE6" s="14">
        <v>-2.6543959963462811</v>
      </c>
    </row>
    <row r="7" spans="1:31" x14ac:dyDescent="0.3">
      <c r="A7" s="3" t="s">
        <v>8</v>
      </c>
      <c r="B7" s="3"/>
      <c r="C7" s="3" t="s">
        <v>25</v>
      </c>
      <c r="D7" s="3">
        <v>120</v>
      </c>
      <c r="E7" s="3">
        <v>1.6</v>
      </c>
      <c r="F7" s="3">
        <v>12.5</v>
      </c>
      <c r="G7" s="3">
        <v>0.6</v>
      </c>
      <c r="H7" s="3">
        <v>76.7</v>
      </c>
      <c r="J7" s="10" t="s">
        <v>58</v>
      </c>
      <c r="K7" s="11">
        <v>264.02146705322099</v>
      </c>
      <c r="L7" s="10" t="s">
        <v>58</v>
      </c>
      <c r="M7" s="11">
        <v>34.324700460285328</v>
      </c>
      <c r="N7" s="10" t="s">
        <v>58</v>
      </c>
      <c r="O7" s="11">
        <v>10.972062367549807</v>
      </c>
      <c r="P7" s="10" t="s">
        <v>58</v>
      </c>
      <c r="Q7" s="11">
        <v>22.408074553490874</v>
      </c>
      <c r="R7" s="10" t="s">
        <v>58</v>
      </c>
      <c r="S7" s="11">
        <v>562.39937812575306</v>
      </c>
      <c r="W7">
        <v>5</v>
      </c>
      <c r="X7" s="14">
        <v>83</v>
      </c>
      <c r="Y7" s="14">
        <v>420.06484110711773</v>
      </c>
      <c r="Z7" s="14">
        <v>-45.064841107117729</v>
      </c>
      <c r="AA7">
        <f t="shared" si="0"/>
        <v>3.5433070866141732E-2</v>
      </c>
      <c r="AB7">
        <f t="shared" si="1"/>
        <v>-1.8063342710595691</v>
      </c>
      <c r="AD7" s="14">
        <v>5</v>
      </c>
      <c r="AE7" s="14">
        <v>3.74375250922742</v>
      </c>
    </row>
    <row r="8" spans="1:31" x14ac:dyDescent="0.3">
      <c r="A8" s="3" t="s">
        <v>8</v>
      </c>
      <c r="B8" s="3"/>
      <c r="C8" s="3" t="s">
        <v>23</v>
      </c>
      <c r="D8" s="3">
        <v>53</v>
      </c>
      <c r="E8" s="3">
        <v>13.5</v>
      </c>
      <c r="F8" s="3">
        <v>0.2</v>
      </c>
      <c r="G8" s="3">
        <v>0.6</v>
      </c>
      <c r="H8" s="3">
        <v>0.6</v>
      </c>
      <c r="J8" s="10" t="s">
        <v>59</v>
      </c>
      <c r="K8" s="11">
        <v>69707.335064935061</v>
      </c>
      <c r="L8" s="10" t="s">
        <v>59</v>
      </c>
      <c r="M8" s="11">
        <v>1178.1850616883116</v>
      </c>
      <c r="N8" s="10" t="s">
        <v>59</v>
      </c>
      <c r="O8" s="11">
        <v>120.38615259740266</v>
      </c>
      <c r="P8" s="10" t="s">
        <v>59</v>
      </c>
      <c r="Q8" s="11">
        <v>502.12180519480518</v>
      </c>
      <c r="R8" s="10" t="s">
        <v>59</v>
      </c>
      <c r="S8" s="11">
        <v>316293.06051623373</v>
      </c>
      <c r="W8">
        <v>6</v>
      </c>
      <c r="X8" s="14">
        <v>36</v>
      </c>
      <c r="Y8" s="14">
        <v>112.81088253670508</v>
      </c>
      <c r="Z8" s="14">
        <v>-41.81088253670508</v>
      </c>
      <c r="AA8">
        <f t="shared" si="0"/>
        <v>4.3307086614173228E-2</v>
      </c>
      <c r="AB8">
        <f t="shared" si="1"/>
        <v>-1.7135349284234958</v>
      </c>
      <c r="AD8" s="14">
        <v>6</v>
      </c>
      <c r="AE8" s="14">
        <v>25.021713201476658</v>
      </c>
    </row>
    <row r="9" spans="1:31" x14ac:dyDescent="0.3">
      <c r="A9" s="3" t="s">
        <v>8</v>
      </c>
      <c r="B9" s="3"/>
      <c r="C9" s="3" t="s">
        <v>31</v>
      </c>
      <c r="D9" s="3">
        <v>9</v>
      </c>
      <c r="E9" s="3">
        <v>1.1000000000000001</v>
      </c>
      <c r="F9" s="3">
        <v>0.4</v>
      </c>
      <c r="G9" s="3">
        <v>0.7</v>
      </c>
      <c r="H9" s="3">
        <v>13.2</v>
      </c>
      <c r="J9" s="10" t="s">
        <v>60</v>
      </c>
      <c r="K9" s="11">
        <v>22.407825072600463</v>
      </c>
      <c r="L9" s="10" t="s">
        <v>60</v>
      </c>
      <c r="M9" s="11">
        <v>12.402721833606105</v>
      </c>
      <c r="N9" s="10" t="s">
        <v>60</v>
      </c>
      <c r="O9" s="11">
        <v>4.6765439766503274</v>
      </c>
      <c r="P9" s="10" t="s">
        <v>60</v>
      </c>
      <c r="Q9" s="11">
        <v>28.800016037101564</v>
      </c>
      <c r="R9" s="10" t="s">
        <v>60</v>
      </c>
      <c r="S9" s="11">
        <v>42.212693147826776</v>
      </c>
      <c r="W9">
        <v>7</v>
      </c>
      <c r="X9" s="14">
        <v>84</v>
      </c>
      <c r="Y9" s="14">
        <v>377.50271969636503</v>
      </c>
      <c r="Z9" s="14">
        <v>-37.502719696365034</v>
      </c>
      <c r="AA9">
        <f t="shared" si="0"/>
        <v>5.1181102362204724E-2</v>
      </c>
      <c r="AB9">
        <f t="shared" si="1"/>
        <v>-1.6335079754521706</v>
      </c>
      <c r="AD9" s="14">
        <v>7</v>
      </c>
      <c r="AE9" s="14">
        <v>3.74375250922742</v>
      </c>
    </row>
    <row r="10" spans="1:31" x14ac:dyDescent="0.3">
      <c r="A10" s="3" t="s">
        <v>8</v>
      </c>
      <c r="B10" s="3"/>
      <c r="C10" s="3" t="s">
        <v>33</v>
      </c>
      <c r="D10" s="3">
        <v>7</v>
      </c>
      <c r="E10" s="3">
        <v>1</v>
      </c>
      <c r="F10" s="3">
        <v>0</v>
      </c>
      <c r="G10" s="3">
        <v>0.7</v>
      </c>
      <c r="H10" s="3">
        <v>7.6</v>
      </c>
      <c r="J10" s="10" t="s">
        <v>61</v>
      </c>
      <c r="K10" s="11">
        <v>4.1171173617428263</v>
      </c>
      <c r="L10" s="10" t="s">
        <v>61</v>
      </c>
      <c r="M10" s="11">
        <v>3.2697906899681124</v>
      </c>
      <c r="N10" s="10" t="s">
        <v>61</v>
      </c>
      <c r="O10" s="11">
        <v>1.84875349644617</v>
      </c>
      <c r="P10" s="10" t="s">
        <v>61</v>
      </c>
      <c r="Q10" s="11">
        <v>4.7841108795515135</v>
      </c>
      <c r="R10" s="10" t="s">
        <v>61</v>
      </c>
      <c r="S10" s="11">
        <v>6.1418353789081861</v>
      </c>
      <c r="W10">
        <v>8</v>
      </c>
      <c r="X10" s="14">
        <v>85</v>
      </c>
      <c r="Y10" s="14">
        <v>377.50271969636503</v>
      </c>
      <c r="Z10" s="14">
        <v>-37.502719696365034</v>
      </c>
      <c r="AA10">
        <f t="shared" si="0"/>
        <v>5.905511811023622E-2</v>
      </c>
      <c r="AB10">
        <f t="shared" si="1"/>
        <v>-1.5627549835376318</v>
      </c>
      <c r="AD10" s="14">
        <v>8</v>
      </c>
      <c r="AE10" s="14">
        <v>16.43156528890405</v>
      </c>
    </row>
    <row r="11" spans="1:31" x14ac:dyDescent="0.3">
      <c r="A11" s="3" t="s">
        <v>8</v>
      </c>
      <c r="B11" s="3"/>
      <c r="C11" s="3" t="s">
        <v>74</v>
      </c>
      <c r="D11" s="3">
        <v>160</v>
      </c>
      <c r="E11" s="3">
        <v>40</v>
      </c>
      <c r="F11" s="3">
        <v>0.2</v>
      </c>
      <c r="G11" s="3">
        <v>0.8</v>
      </c>
      <c r="H11" s="3">
        <v>3</v>
      </c>
      <c r="J11" s="10" t="s">
        <v>62</v>
      </c>
      <c r="K11" s="11">
        <v>1787</v>
      </c>
      <c r="L11" s="10" t="s">
        <v>62</v>
      </c>
      <c r="M11" s="11">
        <v>179.2</v>
      </c>
      <c r="N11" s="10" t="s">
        <v>62</v>
      </c>
      <c r="O11" s="11">
        <v>54.3</v>
      </c>
      <c r="P11" s="10" t="s">
        <v>62</v>
      </c>
      <c r="Q11" s="11">
        <v>154.19999999999999</v>
      </c>
      <c r="R11" s="10" t="s">
        <v>62</v>
      </c>
      <c r="S11" s="11">
        <v>4090</v>
      </c>
      <c r="W11">
        <v>9</v>
      </c>
      <c r="X11" s="14">
        <v>122</v>
      </c>
      <c r="Y11" s="14">
        <v>401.20371749868843</v>
      </c>
      <c r="Z11" s="14">
        <v>-31.203717498688434</v>
      </c>
      <c r="AA11">
        <f t="shared" si="0"/>
        <v>6.6929133858267723E-2</v>
      </c>
      <c r="AB11">
        <f t="shared" si="1"/>
        <v>-1.4990592274827552</v>
      </c>
      <c r="AD11" s="14">
        <v>9</v>
      </c>
      <c r="AE11" s="14">
        <v>18.230483127506638</v>
      </c>
    </row>
    <row r="12" spans="1:31" x14ac:dyDescent="0.3">
      <c r="A12" s="3" t="s">
        <v>8</v>
      </c>
      <c r="B12" s="3"/>
      <c r="C12" s="3" t="s">
        <v>68</v>
      </c>
      <c r="D12" s="3">
        <v>74</v>
      </c>
      <c r="E12" s="3">
        <v>19.5</v>
      </c>
      <c r="F12" s="3">
        <v>0.19</v>
      </c>
      <c r="G12" s="3">
        <v>0.84</v>
      </c>
      <c r="H12" s="3">
        <v>15</v>
      </c>
      <c r="J12" s="10" t="s">
        <v>63</v>
      </c>
      <c r="K12" s="11">
        <v>5</v>
      </c>
      <c r="L12" s="10" t="s">
        <v>63</v>
      </c>
      <c r="M12" s="11">
        <v>0</v>
      </c>
      <c r="N12" s="10" t="s">
        <v>63</v>
      </c>
      <c r="O12" s="11">
        <v>0</v>
      </c>
      <c r="P12" s="10" t="s">
        <v>63</v>
      </c>
      <c r="Q12" s="11">
        <v>0.3</v>
      </c>
      <c r="R12" s="10" t="s">
        <v>63</v>
      </c>
      <c r="S12" s="11">
        <v>0</v>
      </c>
      <c r="W12">
        <v>10</v>
      </c>
      <c r="X12" s="14">
        <v>67</v>
      </c>
      <c r="Y12" s="14">
        <v>209.50231161876133</v>
      </c>
      <c r="Z12" s="14">
        <v>-29.502311618761325</v>
      </c>
      <c r="AA12">
        <f t="shared" si="0"/>
        <v>7.4803149606299218E-2</v>
      </c>
      <c r="AB12">
        <f t="shared" si="1"/>
        <v>-1.4409234893411564</v>
      </c>
      <c r="AD12" s="14">
        <v>10</v>
      </c>
      <c r="AE12" s="14">
        <v>-16.106196205333049</v>
      </c>
    </row>
    <row r="13" spans="1:31" x14ac:dyDescent="0.3">
      <c r="A13" s="3" t="s">
        <v>8</v>
      </c>
      <c r="B13" s="3"/>
      <c r="C13" s="3" t="s">
        <v>68</v>
      </c>
      <c r="D13" s="3">
        <v>74</v>
      </c>
      <c r="E13" s="3">
        <v>19.5</v>
      </c>
      <c r="F13" s="3">
        <v>0.19</v>
      </c>
      <c r="G13" s="3">
        <v>0.84</v>
      </c>
      <c r="H13" s="3">
        <v>15</v>
      </c>
      <c r="J13" s="10" t="s">
        <v>64</v>
      </c>
      <c r="K13" s="11">
        <v>1792</v>
      </c>
      <c r="L13" s="10" t="s">
        <v>64</v>
      </c>
      <c r="M13" s="11">
        <v>179.2</v>
      </c>
      <c r="N13" s="10" t="s">
        <v>64</v>
      </c>
      <c r="O13" s="11">
        <v>54.3</v>
      </c>
      <c r="P13" s="10" t="s">
        <v>64</v>
      </c>
      <c r="Q13" s="11">
        <v>154.5</v>
      </c>
      <c r="R13" s="10" t="s">
        <v>64</v>
      </c>
      <c r="S13" s="11">
        <v>4090</v>
      </c>
      <c r="W13">
        <v>11</v>
      </c>
      <c r="X13" s="14">
        <v>70</v>
      </c>
      <c r="Y13" s="14">
        <v>209.50231161876133</v>
      </c>
      <c r="Z13" s="14">
        <v>-29.502311618761325</v>
      </c>
      <c r="AA13">
        <f t="shared" si="0"/>
        <v>8.2677165354330714E-2</v>
      </c>
      <c r="AB13">
        <f t="shared" si="1"/>
        <v>-1.3872867863522538</v>
      </c>
      <c r="AD13" s="14">
        <v>11</v>
      </c>
      <c r="AE13" s="14">
        <v>-4.9060800203221078</v>
      </c>
    </row>
    <row r="14" spans="1:31" x14ac:dyDescent="0.3">
      <c r="A14" s="3" t="s">
        <v>8</v>
      </c>
      <c r="B14" s="3"/>
      <c r="C14" s="3" t="s">
        <v>68</v>
      </c>
      <c r="D14" s="3">
        <v>74</v>
      </c>
      <c r="E14" s="3">
        <v>19.5</v>
      </c>
      <c r="F14" s="3">
        <v>0.19</v>
      </c>
      <c r="G14" s="3">
        <v>0.84</v>
      </c>
      <c r="H14" s="3">
        <v>15</v>
      </c>
      <c r="J14" s="10" t="s">
        <v>65</v>
      </c>
      <c r="K14" s="11">
        <v>12920</v>
      </c>
      <c r="L14" s="10" t="s">
        <v>65</v>
      </c>
      <c r="M14" s="11">
        <v>1278.4999999999998</v>
      </c>
      <c r="N14" s="10" t="s">
        <v>65</v>
      </c>
      <c r="O14" s="11">
        <v>523.29999999999995</v>
      </c>
      <c r="P14" s="10" t="s">
        <v>65</v>
      </c>
      <c r="Q14" s="11">
        <v>761.80000000000007</v>
      </c>
      <c r="R14" s="12" t="s">
        <v>65</v>
      </c>
      <c r="S14" s="13">
        <v>12476.499999999998</v>
      </c>
      <c r="W14">
        <v>12</v>
      </c>
      <c r="X14" s="14">
        <v>73</v>
      </c>
      <c r="Y14" s="14">
        <v>868.12179188674236</v>
      </c>
      <c r="Z14" s="14">
        <v>-28.121791886742358</v>
      </c>
      <c r="AA14">
        <f t="shared" si="0"/>
        <v>9.055118110236221E-2</v>
      </c>
      <c r="AB14">
        <f t="shared" si="1"/>
        <v>-1.3373685586921051</v>
      </c>
      <c r="AD14" s="14">
        <v>12</v>
      </c>
      <c r="AE14" s="14">
        <v>-4.9060800203221078</v>
      </c>
    </row>
    <row r="15" spans="1:31" ht="16.2" thickBot="1" x14ac:dyDescent="0.35">
      <c r="A15" s="3" t="s">
        <v>21</v>
      </c>
      <c r="B15" s="3"/>
      <c r="C15" s="3" t="s">
        <v>44</v>
      </c>
      <c r="D15" s="3">
        <v>80</v>
      </c>
      <c r="E15" s="3">
        <v>4.3</v>
      </c>
      <c r="F15" s="3">
        <v>7.3</v>
      </c>
      <c r="G15" s="3">
        <v>1</v>
      </c>
      <c r="H15" s="3">
        <v>3.5</v>
      </c>
      <c r="J15" s="12" t="s">
        <v>66</v>
      </c>
      <c r="K15" s="13">
        <v>56</v>
      </c>
      <c r="L15" s="12" t="s">
        <v>66</v>
      </c>
      <c r="M15" s="13">
        <v>56</v>
      </c>
      <c r="N15" s="12" t="s">
        <v>66</v>
      </c>
      <c r="O15" s="13">
        <v>56</v>
      </c>
      <c r="P15" s="12" t="s">
        <v>66</v>
      </c>
      <c r="Q15" s="13">
        <v>56</v>
      </c>
      <c r="R15" s="2" t="s">
        <v>66</v>
      </c>
      <c r="S15" s="2">
        <v>56</v>
      </c>
      <c r="W15">
        <v>13</v>
      </c>
      <c r="X15" s="14">
        <v>52</v>
      </c>
      <c r="Y15" s="14">
        <v>195.61387874065434</v>
      </c>
      <c r="Z15" s="14">
        <v>-23.613878740654343</v>
      </c>
      <c r="AA15">
        <f t="shared" si="0"/>
        <v>9.8425196850393706E-2</v>
      </c>
      <c r="AB15">
        <f t="shared" si="1"/>
        <v>-1.2905770056397379</v>
      </c>
      <c r="AD15" s="14">
        <v>13</v>
      </c>
      <c r="AE15" s="14">
        <v>-4.9060800203221078</v>
      </c>
    </row>
    <row r="16" spans="1:31" x14ac:dyDescent="0.3">
      <c r="A16" s="3" t="s">
        <v>21</v>
      </c>
      <c r="B16" s="3"/>
      <c r="C16" s="3" t="s">
        <v>45</v>
      </c>
      <c r="D16" s="3">
        <v>62</v>
      </c>
      <c r="E16" s="3">
        <v>15.4</v>
      </c>
      <c r="F16" s="3">
        <v>0.2</v>
      </c>
      <c r="G16" s="3">
        <v>1.2</v>
      </c>
      <c r="H16" s="3">
        <v>0</v>
      </c>
      <c r="W16">
        <v>14</v>
      </c>
      <c r="X16" s="14">
        <v>123</v>
      </c>
      <c r="Y16" s="14">
        <v>302.85716173021564</v>
      </c>
      <c r="Z16" s="14">
        <v>-22.857161730215637</v>
      </c>
      <c r="AA16">
        <f t="shared" si="0"/>
        <v>0.1062992125984252</v>
      </c>
      <c r="AB16">
        <f t="shared" si="1"/>
        <v>-1.2464522061072625</v>
      </c>
      <c r="AD16" s="14">
        <v>14</v>
      </c>
      <c r="AE16" s="14">
        <v>13.338100077171831</v>
      </c>
    </row>
    <row r="17" spans="1:31" x14ac:dyDescent="0.3">
      <c r="A17" s="3" t="s">
        <v>21</v>
      </c>
      <c r="B17" s="3"/>
      <c r="C17" s="3" t="s">
        <v>86</v>
      </c>
      <c r="D17" s="6">
        <v>25</v>
      </c>
      <c r="E17" s="6">
        <v>5.55</v>
      </c>
      <c r="F17" s="6">
        <v>0.25</v>
      </c>
      <c r="G17" s="6">
        <v>1.27</v>
      </c>
      <c r="H17" s="6">
        <v>28</v>
      </c>
      <c r="W17">
        <v>15</v>
      </c>
      <c r="X17" s="14">
        <v>124</v>
      </c>
      <c r="Y17" s="14">
        <v>690.3579140893371</v>
      </c>
      <c r="Z17" s="14">
        <v>-22.3579140893371</v>
      </c>
      <c r="AA17">
        <f t="shared" si="0"/>
        <v>0.1141732283464567</v>
      </c>
      <c r="AB17">
        <f t="shared" si="1"/>
        <v>-1.2046292577660573</v>
      </c>
      <c r="AD17" s="14">
        <v>15</v>
      </c>
      <c r="AE17" s="14">
        <v>0.60442364047335673</v>
      </c>
    </row>
    <row r="18" spans="1:31" x14ac:dyDescent="0.3">
      <c r="A18" s="3" t="s">
        <v>21</v>
      </c>
      <c r="B18" s="3"/>
      <c r="C18" s="3" t="s">
        <v>23</v>
      </c>
      <c r="D18" s="3">
        <v>105</v>
      </c>
      <c r="E18" s="3">
        <v>27</v>
      </c>
      <c r="F18" s="3">
        <v>0.4</v>
      </c>
      <c r="G18" s="3">
        <v>1.3</v>
      </c>
      <c r="H18" s="3">
        <v>1.2</v>
      </c>
      <c r="W18">
        <v>16</v>
      </c>
      <c r="X18" s="14">
        <v>57</v>
      </c>
      <c r="Y18" s="14">
        <v>247.50942471472919</v>
      </c>
      <c r="Z18" s="14">
        <v>-19.509424714729192</v>
      </c>
      <c r="AA18">
        <f t="shared" si="0"/>
        <v>0.12204724409448819</v>
      </c>
      <c r="AB18">
        <f t="shared" si="1"/>
        <v>-1.1648135121105201</v>
      </c>
      <c r="AD18" s="14">
        <v>16</v>
      </c>
      <c r="AE18" s="14">
        <v>9.5884721485534499</v>
      </c>
    </row>
    <row r="19" spans="1:31" x14ac:dyDescent="0.3">
      <c r="A19" s="3" t="s">
        <v>21</v>
      </c>
      <c r="B19" s="3"/>
      <c r="C19" s="3" t="s">
        <v>50</v>
      </c>
      <c r="D19" s="3">
        <v>107</v>
      </c>
      <c r="E19" s="3">
        <v>27</v>
      </c>
      <c r="F19" s="3">
        <v>0.4</v>
      </c>
      <c r="G19" s="3">
        <v>1.3</v>
      </c>
      <c r="H19" s="3">
        <v>0</v>
      </c>
      <c r="W19">
        <v>17</v>
      </c>
      <c r="X19" s="14">
        <v>63</v>
      </c>
      <c r="Y19" s="14">
        <v>247.50942471472919</v>
      </c>
      <c r="Z19" s="14">
        <v>-19.509424714729192</v>
      </c>
      <c r="AA19">
        <f t="shared" si="0"/>
        <v>0.12992125984251968</v>
      </c>
      <c r="AB19">
        <f t="shared" si="1"/>
        <v>-1.1267634215984303</v>
      </c>
      <c r="AD19" s="14">
        <v>17</v>
      </c>
      <c r="AE19" s="14">
        <v>-13.649160675188384</v>
      </c>
    </row>
    <row r="20" spans="1:31" x14ac:dyDescent="0.3">
      <c r="A20" s="3" t="s">
        <v>21</v>
      </c>
      <c r="B20" s="3"/>
      <c r="C20" s="3" t="s">
        <v>23</v>
      </c>
      <c r="D20" s="3">
        <v>105</v>
      </c>
      <c r="E20" s="3">
        <v>27</v>
      </c>
      <c r="F20" s="3">
        <v>0.4</v>
      </c>
      <c r="G20" s="3">
        <v>1.3</v>
      </c>
      <c r="H20" s="3">
        <v>1.2</v>
      </c>
      <c r="W20">
        <v>18</v>
      </c>
      <c r="X20" s="14">
        <v>121</v>
      </c>
      <c r="Y20" s="14">
        <v>157.4290661842777</v>
      </c>
      <c r="Z20" s="14">
        <v>-18.429066184277701</v>
      </c>
      <c r="AA20">
        <f t="shared" si="0"/>
        <v>0.13779527559055119</v>
      </c>
      <c r="AB20">
        <f t="shared" si="1"/>
        <v>-1.0902783451890985</v>
      </c>
      <c r="AD20" s="14">
        <v>18</v>
      </c>
      <c r="AE20" s="14">
        <v>-11.649160675188384</v>
      </c>
    </row>
    <row r="21" spans="1:31" x14ac:dyDescent="0.3">
      <c r="A21" s="3" t="s">
        <v>21</v>
      </c>
      <c r="B21" s="3"/>
      <c r="C21" s="3" t="s">
        <v>73</v>
      </c>
      <c r="D21" s="3">
        <v>40</v>
      </c>
      <c r="E21" s="3">
        <v>12</v>
      </c>
      <c r="F21" s="3">
        <v>1</v>
      </c>
      <c r="G21" s="3">
        <v>1.5</v>
      </c>
      <c r="H21" s="3">
        <v>30</v>
      </c>
      <c r="W21">
        <v>19</v>
      </c>
      <c r="X21" s="14">
        <v>77</v>
      </c>
      <c r="Y21" s="14">
        <v>340.88140836145209</v>
      </c>
      <c r="Z21" s="14">
        <v>-17.881408361452088</v>
      </c>
      <c r="AA21">
        <f t="shared" si="0"/>
        <v>0.14566929133858267</v>
      </c>
      <c r="AB21">
        <f t="shared" si="1"/>
        <v>-1.0551896808451278</v>
      </c>
      <c r="AD21" s="14">
        <v>19</v>
      </c>
      <c r="AE21" s="14">
        <v>-13.649160675188384</v>
      </c>
    </row>
    <row r="22" spans="1:31" x14ac:dyDescent="0.3">
      <c r="A22" s="3" t="s">
        <v>21</v>
      </c>
      <c r="B22" s="3"/>
      <c r="C22" s="3" t="s">
        <v>36</v>
      </c>
      <c r="D22" s="3">
        <v>128</v>
      </c>
      <c r="E22" s="3">
        <v>3.8</v>
      </c>
      <c r="F22" s="3">
        <v>11.7</v>
      </c>
      <c r="G22" s="3">
        <v>1.6</v>
      </c>
      <c r="H22" s="3">
        <v>5.6</v>
      </c>
      <c r="W22">
        <v>20</v>
      </c>
      <c r="X22" s="14">
        <v>78</v>
      </c>
      <c r="Y22" s="14">
        <v>340.88140836145209</v>
      </c>
      <c r="Z22" s="14">
        <v>-17.881408361452088</v>
      </c>
      <c r="AA22">
        <f t="shared" si="0"/>
        <v>0.15354330708661418</v>
      </c>
      <c r="AB22">
        <f t="shared" si="1"/>
        <v>-1.0213542885728792</v>
      </c>
      <c r="AD22" s="14">
        <v>20</v>
      </c>
      <c r="AE22" s="14">
        <v>-13.461686605117613</v>
      </c>
    </row>
    <row r="23" spans="1:31" x14ac:dyDescent="0.3">
      <c r="A23" s="3" t="s">
        <v>21</v>
      </c>
      <c r="B23" s="3"/>
      <c r="C23" s="3" t="s">
        <v>36</v>
      </c>
      <c r="D23" s="3">
        <v>128</v>
      </c>
      <c r="E23" s="3">
        <v>3.8</v>
      </c>
      <c r="F23" s="3">
        <v>11.7</v>
      </c>
      <c r="G23" s="3">
        <v>1.6</v>
      </c>
      <c r="H23" s="3">
        <v>5.6</v>
      </c>
      <c r="W23">
        <v>21</v>
      </c>
      <c r="X23" s="14">
        <v>80</v>
      </c>
      <c r="Y23" s="14">
        <v>340.88140836145209</v>
      </c>
      <c r="Z23" s="14">
        <v>-17.881408361452088</v>
      </c>
      <c r="AA23">
        <f t="shared" si="0"/>
        <v>0.16141732283464566</v>
      </c>
      <c r="AB23">
        <f t="shared" si="1"/>
        <v>-0.98864952647982307</v>
      </c>
      <c r="AD23" s="14">
        <v>21</v>
      </c>
      <c r="AE23" s="14">
        <v>24.027128726859488</v>
      </c>
    </row>
    <row r="24" spans="1:31" x14ac:dyDescent="0.3">
      <c r="A24" s="3" t="s">
        <v>21</v>
      </c>
      <c r="B24" s="3"/>
      <c r="C24" s="3" t="s">
        <v>71</v>
      </c>
      <c r="D24" s="3">
        <v>113</v>
      </c>
      <c r="E24" s="3">
        <v>26</v>
      </c>
      <c r="F24" s="3">
        <v>0.5</v>
      </c>
      <c r="G24" s="3">
        <v>1.7</v>
      </c>
      <c r="H24" s="3">
        <v>3</v>
      </c>
      <c r="W24">
        <v>22</v>
      </c>
      <c r="X24" s="14">
        <v>90</v>
      </c>
      <c r="Y24" s="14">
        <v>420.57343070482932</v>
      </c>
      <c r="Z24" s="14">
        <v>-17.57343070482932</v>
      </c>
      <c r="AA24">
        <f t="shared" si="0"/>
        <v>0.16929133858267717</v>
      </c>
      <c r="AB24">
        <f t="shared" si="1"/>
        <v>-0.95696944566422004</v>
      </c>
      <c r="AD24" s="14">
        <v>22</v>
      </c>
      <c r="AE24" s="14">
        <v>24.027128726859488</v>
      </c>
    </row>
    <row r="25" spans="1:31" x14ac:dyDescent="0.3">
      <c r="A25" s="3" t="s">
        <v>21</v>
      </c>
      <c r="B25" s="3"/>
      <c r="C25" s="3" t="s">
        <v>71</v>
      </c>
      <c r="D25" s="3">
        <v>113</v>
      </c>
      <c r="E25" s="3">
        <v>26</v>
      </c>
      <c r="F25" s="3">
        <v>0.5</v>
      </c>
      <c r="G25" s="3">
        <v>1.7</v>
      </c>
      <c r="H25" s="3">
        <v>3</v>
      </c>
      <c r="W25">
        <v>23</v>
      </c>
      <c r="X25" s="14">
        <v>91</v>
      </c>
      <c r="Y25" s="14">
        <v>420.57343070482932</v>
      </c>
      <c r="Z25" s="14">
        <v>-17.57343070482932</v>
      </c>
      <c r="AA25">
        <f t="shared" si="0"/>
        <v>0.17716535433070865</v>
      </c>
      <c r="AB25">
        <f t="shared" si="1"/>
        <v>-0.92622183260141833</v>
      </c>
      <c r="AD25" s="14">
        <v>23</v>
      </c>
      <c r="AE25" s="14">
        <v>-3.8119551441410096</v>
      </c>
    </row>
    <row r="26" spans="1:31" x14ac:dyDescent="0.3">
      <c r="A26" s="3" t="s">
        <v>21</v>
      </c>
      <c r="B26" s="3"/>
      <c r="C26" s="3" t="s">
        <v>24</v>
      </c>
      <c r="D26" s="3">
        <v>73</v>
      </c>
      <c r="E26" s="3">
        <v>8.1999999999999993</v>
      </c>
      <c r="F26" s="3">
        <v>3.8</v>
      </c>
      <c r="G26" s="3">
        <v>1.9</v>
      </c>
      <c r="H26" s="3">
        <v>0</v>
      </c>
      <c r="W26">
        <v>24</v>
      </c>
      <c r="X26" s="14">
        <v>10</v>
      </c>
      <c r="Y26" s="14">
        <v>176.10619620533305</v>
      </c>
      <c r="Z26" s="14">
        <v>-16.106196205333049</v>
      </c>
      <c r="AA26">
        <f t="shared" si="0"/>
        <v>0.18503937007874016</v>
      </c>
      <c r="AB26">
        <f t="shared" si="1"/>
        <v>-0.89632588131676361</v>
      </c>
      <c r="AD26" s="14">
        <v>24</v>
      </c>
      <c r="AE26" s="14">
        <v>-3.8119551441410096</v>
      </c>
    </row>
    <row r="27" spans="1:31" x14ac:dyDescent="0.3">
      <c r="A27" s="3" t="s">
        <v>21</v>
      </c>
      <c r="B27" s="3"/>
      <c r="C27" s="3" t="s">
        <v>28</v>
      </c>
      <c r="D27" s="3">
        <v>40</v>
      </c>
      <c r="E27" s="3">
        <v>0</v>
      </c>
      <c r="F27" s="3">
        <v>3</v>
      </c>
      <c r="G27" s="3">
        <v>2</v>
      </c>
      <c r="H27" s="3">
        <v>160</v>
      </c>
      <c r="W27">
        <v>25</v>
      </c>
      <c r="X27" s="14">
        <v>118</v>
      </c>
      <c r="Y27" s="14">
        <v>504.06386494348021</v>
      </c>
      <c r="Z27" s="14">
        <v>-14.063864943480212</v>
      </c>
      <c r="AA27">
        <f t="shared" si="0"/>
        <v>0.19291338582677164</v>
      </c>
      <c r="AB27">
        <f t="shared" si="1"/>
        <v>-0.86721034035496469</v>
      </c>
      <c r="AD27" s="14">
        <v>25</v>
      </c>
      <c r="AE27" s="14">
        <v>12.230588303124811</v>
      </c>
    </row>
    <row r="28" spans="1:31" x14ac:dyDescent="0.3">
      <c r="A28" s="3" t="s">
        <v>21</v>
      </c>
      <c r="B28" s="3"/>
      <c r="C28" s="3" t="s">
        <v>32</v>
      </c>
      <c r="D28" s="3">
        <v>20</v>
      </c>
      <c r="E28" s="3">
        <v>3</v>
      </c>
      <c r="F28" s="3">
        <v>0</v>
      </c>
      <c r="G28" s="3">
        <v>2</v>
      </c>
      <c r="H28" s="3">
        <v>65</v>
      </c>
      <c r="W28">
        <v>26</v>
      </c>
      <c r="X28" s="14">
        <v>119</v>
      </c>
      <c r="Y28" s="14">
        <v>504.06386494348021</v>
      </c>
      <c r="Z28" s="14">
        <v>-14.063864943480212</v>
      </c>
      <c r="AA28">
        <f t="shared" si="0"/>
        <v>0.20078740157480315</v>
      </c>
      <c r="AB28">
        <f t="shared" si="1"/>
        <v>-0.83881202240606501</v>
      </c>
      <c r="AD28" s="14">
        <v>26</v>
      </c>
      <c r="AE28" s="14">
        <v>24.289061634547245</v>
      </c>
    </row>
    <row r="29" spans="1:31" x14ac:dyDescent="0.3">
      <c r="A29" s="3" t="s">
        <v>21</v>
      </c>
      <c r="B29" s="3"/>
      <c r="C29" s="3" t="s">
        <v>67</v>
      </c>
      <c r="D29" s="3">
        <v>131</v>
      </c>
      <c r="E29" s="3">
        <v>17.8</v>
      </c>
      <c r="F29" s="3">
        <v>5.8</v>
      </c>
      <c r="G29" s="3">
        <v>2</v>
      </c>
      <c r="H29" s="3">
        <v>426</v>
      </c>
      <c r="W29">
        <v>27</v>
      </c>
      <c r="X29" s="14">
        <v>17</v>
      </c>
      <c r="Y29" s="14">
        <v>118.64916067518838</v>
      </c>
      <c r="Z29" s="14">
        <v>-13.649160675188384</v>
      </c>
      <c r="AA29">
        <f t="shared" si="0"/>
        <v>0.20866141732283464</v>
      </c>
      <c r="AB29">
        <f t="shared" si="1"/>
        <v>-0.8110745942501828</v>
      </c>
      <c r="AD29" s="14">
        <v>27</v>
      </c>
      <c r="AE29" s="14">
        <v>14.977602127920042</v>
      </c>
    </row>
    <row r="30" spans="1:31" x14ac:dyDescent="0.3">
      <c r="A30" s="3" t="s">
        <v>21</v>
      </c>
      <c r="B30" s="3"/>
      <c r="C30" s="3" t="s">
        <v>67</v>
      </c>
      <c r="D30" s="3">
        <v>131</v>
      </c>
      <c r="E30" s="3">
        <v>17.8</v>
      </c>
      <c r="F30" s="3">
        <v>5.8</v>
      </c>
      <c r="G30" s="3">
        <v>2</v>
      </c>
      <c r="H30" s="3">
        <v>426</v>
      </c>
      <c r="W30">
        <v>28</v>
      </c>
      <c r="X30" s="14">
        <v>19</v>
      </c>
      <c r="Y30" s="14">
        <v>118.64916067518838</v>
      </c>
      <c r="Z30" s="14">
        <v>-13.649160675188384</v>
      </c>
      <c r="AA30">
        <f t="shared" si="0"/>
        <v>0.21653543307086615</v>
      </c>
      <c r="AB30">
        <f t="shared" si="1"/>
        <v>-0.7839475857482634</v>
      </c>
      <c r="AD30" s="14">
        <v>28</v>
      </c>
      <c r="AE30" s="14">
        <v>7.5133913339005431</v>
      </c>
    </row>
    <row r="31" spans="1:31" x14ac:dyDescent="0.3">
      <c r="A31" s="3" t="s">
        <v>21</v>
      </c>
      <c r="B31" s="3"/>
      <c r="C31" s="3" t="s">
        <v>67</v>
      </c>
      <c r="D31" s="3">
        <v>131</v>
      </c>
      <c r="E31" s="3">
        <v>17.8</v>
      </c>
      <c r="F31" s="3">
        <v>5.8</v>
      </c>
      <c r="G31" s="3">
        <v>2</v>
      </c>
      <c r="H31" s="3">
        <v>426</v>
      </c>
      <c r="W31">
        <v>29</v>
      </c>
      <c r="X31" s="14">
        <v>20</v>
      </c>
      <c r="Y31" s="14">
        <v>53.461686605117613</v>
      </c>
      <c r="Z31" s="14">
        <v>-13.461686605117613</v>
      </c>
      <c r="AA31">
        <f t="shared" si="0"/>
        <v>0.22440944881889763</v>
      </c>
      <c r="AB31">
        <f t="shared" si="1"/>
        <v>-0.75738557171805521</v>
      </c>
      <c r="AD31" s="14">
        <v>29</v>
      </c>
      <c r="AE31" s="14">
        <v>7.5133913339005431</v>
      </c>
    </row>
    <row r="32" spans="1:31" x14ac:dyDescent="0.3">
      <c r="A32" s="3" t="s">
        <v>21</v>
      </c>
      <c r="B32" s="3"/>
      <c r="C32" s="3" t="s">
        <v>39</v>
      </c>
      <c r="D32" s="3">
        <v>187</v>
      </c>
      <c r="E32" s="3">
        <v>37.5</v>
      </c>
      <c r="F32" s="3">
        <v>1</v>
      </c>
      <c r="G32" s="3">
        <v>2.1</v>
      </c>
      <c r="H32" s="3">
        <v>4</v>
      </c>
      <c r="R32" t="s">
        <v>122</v>
      </c>
      <c r="W32">
        <v>30</v>
      </c>
      <c r="X32" s="14">
        <v>116</v>
      </c>
      <c r="Y32" s="14">
        <v>340.77676170998205</v>
      </c>
      <c r="Z32" s="14">
        <v>-12.776761709982054</v>
      </c>
      <c r="AA32">
        <f t="shared" si="0"/>
        <v>0.23228346456692914</v>
      </c>
      <c r="AB32">
        <f t="shared" si="1"/>
        <v>-0.73134749152374456</v>
      </c>
      <c r="AD32" s="14">
        <v>30</v>
      </c>
      <c r="AE32" s="14">
        <v>7.5133913339005431</v>
      </c>
    </row>
    <row r="33" spans="1:31" x14ac:dyDescent="0.3">
      <c r="A33" s="3" t="s">
        <v>21</v>
      </c>
      <c r="B33" s="3"/>
      <c r="C33" s="3" t="s">
        <v>39</v>
      </c>
      <c r="D33" s="3">
        <v>187</v>
      </c>
      <c r="E33" s="3">
        <v>37.5</v>
      </c>
      <c r="F33" s="3">
        <v>1</v>
      </c>
      <c r="G33" s="3">
        <v>2.1</v>
      </c>
      <c r="H33" s="3">
        <v>4</v>
      </c>
      <c r="W33">
        <v>31</v>
      </c>
      <c r="X33" s="14">
        <v>117</v>
      </c>
      <c r="Y33" s="14">
        <v>340.77676170998205</v>
      </c>
      <c r="Z33" s="14">
        <v>-12.776761709982054</v>
      </c>
      <c r="AA33">
        <f t="shared" si="0"/>
        <v>0.24015748031496062</v>
      </c>
      <c r="AB33">
        <f t="shared" si="1"/>
        <v>-0.70579607929962929</v>
      </c>
      <c r="AD33" s="14">
        <v>31</v>
      </c>
      <c r="AE33" s="14">
        <v>9.3566107157122929</v>
      </c>
    </row>
    <row r="34" spans="1:31" x14ac:dyDescent="0.3">
      <c r="A34" s="3" t="s">
        <v>22</v>
      </c>
      <c r="B34" s="3"/>
      <c r="C34" s="3" t="s">
        <v>39</v>
      </c>
      <c r="D34" s="3">
        <v>187</v>
      </c>
      <c r="E34" s="3">
        <v>37.5</v>
      </c>
      <c r="F34" s="3">
        <v>1</v>
      </c>
      <c r="G34" s="3">
        <v>2.1</v>
      </c>
      <c r="H34" s="3">
        <v>4</v>
      </c>
      <c r="W34">
        <v>32</v>
      </c>
      <c r="X34" s="14">
        <v>18</v>
      </c>
      <c r="Y34" s="14">
        <v>118.64916067518838</v>
      </c>
      <c r="Z34" s="14">
        <v>-11.649160675188384</v>
      </c>
      <c r="AA34">
        <f t="shared" si="0"/>
        <v>0.24803149606299213</v>
      </c>
      <c r="AB34">
        <f t="shared" si="1"/>
        <v>-0.68069738375582189</v>
      </c>
      <c r="AD34" s="14">
        <v>32</v>
      </c>
      <c r="AE34" s="14">
        <v>9.3566107157122929</v>
      </c>
    </row>
    <row r="35" spans="1:31" x14ac:dyDescent="0.3">
      <c r="A35" s="3" t="s">
        <v>22</v>
      </c>
      <c r="B35" s="3"/>
      <c r="C35" s="3" t="s">
        <v>29</v>
      </c>
      <c r="D35" s="3">
        <v>33</v>
      </c>
      <c r="E35" s="3">
        <v>2</v>
      </c>
      <c r="F35" s="3">
        <v>1.8</v>
      </c>
      <c r="G35" s="3">
        <v>2.2000000000000002</v>
      </c>
      <c r="H35" s="3">
        <v>123.9</v>
      </c>
      <c r="W35">
        <v>33</v>
      </c>
      <c r="X35" s="14">
        <v>66</v>
      </c>
      <c r="Y35" s="14">
        <v>289.29962541084916</v>
      </c>
      <c r="Z35" s="14">
        <v>-9.2996254108491598</v>
      </c>
      <c r="AA35">
        <f t="shared" ref="AA35:AA66" si="2">(W35-0.5)/127</f>
        <v>0.25590551181102361</v>
      </c>
      <c r="AB35">
        <f t="shared" ref="AB35:AB66" si="3">NORMSINV(AA35)</f>
        <v>-0.65602036105238692</v>
      </c>
      <c r="AD35" s="14">
        <v>33</v>
      </c>
      <c r="AE35" s="14">
        <v>9.3566107157122929</v>
      </c>
    </row>
    <row r="36" spans="1:31" x14ac:dyDescent="0.3">
      <c r="A36" s="3" t="s">
        <v>22</v>
      </c>
      <c r="B36" s="3"/>
      <c r="C36" s="3" t="s">
        <v>16</v>
      </c>
      <c r="D36" s="3">
        <v>80</v>
      </c>
      <c r="E36" s="3">
        <v>4.5</v>
      </c>
      <c r="F36" s="3">
        <v>6.5</v>
      </c>
      <c r="G36" s="3">
        <v>2.5</v>
      </c>
      <c r="H36" s="3">
        <v>75</v>
      </c>
      <c r="W36">
        <v>34</v>
      </c>
      <c r="X36" s="14">
        <v>97</v>
      </c>
      <c r="Y36" s="14">
        <v>127.69497264585732</v>
      </c>
      <c r="Z36" s="14">
        <v>-7.6949726458573195</v>
      </c>
      <c r="AA36">
        <f t="shared" si="2"/>
        <v>0.26377952755905509</v>
      </c>
      <c r="AB36">
        <f t="shared" si="3"/>
        <v>-0.63173652767936905</v>
      </c>
      <c r="AD36" s="14">
        <v>34</v>
      </c>
      <c r="AE36" s="14">
        <v>16.726775173594046</v>
      </c>
    </row>
    <row r="37" spans="1:31" x14ac:dyDescent="0.3">
      <c r="A37" s="3" t="s">
        <v>22</v>
      </c>
      <c r="B37" s="3"/>
      <c r="C37" s="3" t="s">
        <v>76</v>
      </c>
      <c r="D37" s="3">
        <v>71</v>
      </c>
      <c r="E37" s="3">
        <v>0.3</v>
      </c>
      <c r="F37" s="3">
        <v>14.2</v>
      </c>
      <c r="G37" s="3">
        <v>2.5</v>
      </c>
      <c r="H37" s="3">
        <v>5</v>
      </c>
      <c r="W37">
        <v>35</v>
      </c>
      <c r="X37" s="14">
        <v>98</v>
      </c>
      <c r="Y37" s="14">
        <v>127.69497264585732</v>
      </c>
      <c r="Z37" s="14">
        <v>-7.6949726458573195</v>
      </c>
      <c r="AA37">
        <f t="shared" si="2"/>
        <v>0.27165354330708663</v>
      </c>
      <c r="AB37">
        <f t="shared" si="3"/>
        <v>-0.60781966292906553</v>
      </c>
      <c r="AD37" s="14">
        <v>35</v>
      </c>
      <c r="AE37" s="14">
        <v>11.239491806021945</v>
      </c>
    </row>
    <row r="38" spans="1:31" x14ac:dyDescent="0.3">
      <c r="A38" s="3" t="s">
        <v>22</v>
      </c>
      <c r="B38" s="3"/>
      <c r="C38" s="3" t="s">
        <v>16</v>
      </c>
      <c r="D38" s="3">
        <v>80</v>
      </c>
      <c r="E38" s="3">
        <v>4.5</v>
      </c>
      <c r="F38" s="3">
        <v>6.5</v>
      </c>
      <c r="G38" s="3">
        <v>2.5</v>
      </c>
      <c r="H38" s="3">
        <v>75</v>
      </c>
      <c r="W38">
        <v>36</v>
      </c>
      <c r="X38" s="14">
        <v>99</v>
      </c>
      <c r="Y38" s="14">
        <v>127.69497264585732</v>
      </c>
      <c r="Z38" s="14">
        <v>-7.6949726458573195</v>
      </c>
      <c r="AA38">
        <f t="shared" si="2"/>
        <v>0.27952755905511811</v>
      </c>
      <c r="AB38">
        <f t="shared" si="3"/>
        <v>-0.5842455525975575</v>
      </c>
      <c r="AD38" s="14">
        <v>36</v>
      </c>
      <c r="AE38" s="14">
        <v>-41.81088253670508</v>
      </c>
    </row>
    <row r="39" spans="1:31" x14ac:dyDescent="0.3">
      <c r="A39" s="3" t="s">
        <v>22</v>
      </c>
      <c r="B39" s="3"/>
      <c r="C39" s="3" t="s">
        <v>40</v>
      </c>
      <c r="D39" s="3">
        <v>130</v>
      </c>
      <c r="E39" s="3">
        <v>28</v>
      </c>
      <c r="F39" s="3">
        <v>0.3</v>
      </c>
      <c r="G39" s="3">
        <v>2.7</v>
      </c>
      <c r="H39" s="3">
        <v>1</v>
      </c>
      <c r="W39">
        <v>37</v>
      </c>
      <c r="X39" s="14">
        <v>101</v>
      </c>
      <c r="Y39" s="14">
        <v>127.69497264585732</v>
      </c>
      <c r="Z39" s="14">
        <v>-7.6949726458573195</v>
      </c>
      <c r="AA39">
        <f t="shared" si="2"/>
        <v>0.2874015748031496</v>
      </c>
      <c r="AB39">
        <f t="shared" si="3"/>
        <v>-0.56099176715306431</v>
      </c>
      <c r="AD39" s="14">
        <v>37</v>
      </c>
      <c r="AE39" s="14">
        <v>11.239491806021945</v>
      </c>
    </row>
    <row r="40" spans="1:31" x14ac:dyDescent="0.3">
      <c r="A40" s="3" t="s">
        <v>22</v>
      </c>
      <c r="B40" s="3"/>
      <c r="C40" s="3" t="s">
        <v>46</v>
      </c>
      <c r="D40" s="3">
        <v>130</v>
      </c>
      <c r="E40" s="3">
        <v>18</v>
      </c>
      <c r="F40" s="3">
        <v>0.3</v>
      </c>
      <c r="G40" s="3">
        <v>2.7</v>
      </c>
      <c r="H40" s="3">
        <v>1</v>
      </c>
      <c r="W40">
        <v>38</v>
      </c>
      <c r="X40" s="14">
        <v>102</v>
      </c>
      <c r="Y40" s="14">
        <v>127.69497264585732</v>
      </c>
      <c r="Z40" s="14">
        <v>-7.6949726458573195</v>
      </c>
      <c r="AA40">
        <f t="shared" si="2"/>
        <v>0.29527559055118108</v>
      </c>
      <c r="AB40">
        <f t="shared" si="3"/>
        <v>-0.53803746886738613</v>
      </c>
      <c r="AD40" s="14">
        <v>38</v>
      </c>
      <c r="AE40" s="14">
        <v>0.15672899764493309</v>
      </c>
    </row>
    <row r="41" spans="1:31" x14ac:dyDescent="0.3">
      <c r="A41" s="3" t="s">
        <v>22</v>
      </c>
      <c r="B41" s="3"/>
      <c r="C41" s="3" t="s">
        <v>40</v>
      </c>
      <c r="D41" s="3">
        <v>130</v>
      </c>
      <c r="E41" s="3">
        <v>28</v>
      </c>
      <c r="F41" s="3">
        <v>0.3</v>
      </c>
      <c r="G41" s="3">
        <v>2.7</v>
      </c>
      <c r="H41" s="3">
        <v>1</v>
      </c>
      <c r="W41">
        <v>39</v>
      </c>
      <c r="X41" s="14">
        <v>103</v>
      </c>
      <c r="Y41" s="14">
        <v>127.69497264585732</v>
      </c>
      <c r="Z41" s="14">
        <v>-7.6949726458573195</v>
      </c>
      <c r="AA41">
        <f t="shared" si="2"/>
        <v>0.30314960629921262</v>
      </c>
      <c r="AB41">
        <f t="shared" si="3"/>
        <v>-0.5153632434036719</v>
      </c>
      <c r="AD41" s="14">
        <v>39</v>
      </c>
      <c r="AE41" s="14">
        <v>47.63231112070261</v>
      </c>
    </row>
    <row r="42" spans="1:31" x14ac:dyDescent="0.3">
      <c r="A42" s="3" t="s">
        <v>22</v>
      </c>
      <c r="B42" s="3"/>
      <c r="C42" s="3" t="s">
        <v>46</v>
      </c>
      <c r="D42" s="3">
        <v>130</v>
      </c>
      <c r="E42" s="3">
        <v>18</v>
      </c>
      <c r="F42" s="3">
        <v>0.3</v>
      </c>
      <c r="G42" s="3">
        <v>2.7</v>
      </c>
      <c r="H42" s="3">
        <v>1</v>
      </c>
      <c r="W42">
        <v>40</v>
      </c>
      <c r="X42" s="14">
        <v>104</v>
      </c>
      <c r="Y42" s="14">
        <v>127.69497264585732</v>
      </c>
      <c r="Z42" s="14">
        <v>-7.6949726458573195</v>
      </c>
      <c r="AA42">
        <f t="shared" si="2"/>
        <v>0.3110236220472441</v>
      </c>
      <c r="AB42">
        <f t="shared" si="3"/>
        <v>-0.49295095214869394</v>
      </c>
      <c r="AD42" s="14">
        <v>40</v>
      </c>
      <c r="AE42" s="14">
        <v>0.15672899764493309</v>
      </c>
    </row>
    <row r="43" spans="1:31" x14ac:dyDescent="0.3">
      <c r="A43" s="3" t="s">
        <v>22</v>
      </c>
      <c r="B43" s="3"/>
      <c r="C43" s="3" t="s">
        <v>11</v>
      </c>
      <c r="D43" s="3">
        <v>240</v>
      </c>
      <c r="E43" s="3">
        <v>12.8</v>
      </c>
      <c r="F43" s="3">
        <v>22</v>
      </c>
      <c r="G43" s="3">
        <v>3</v>
      </c>
      <c r="H43" s="3">
        <v>10.5</v>
      </c>
      <c r="W43">
        <v>41</v>
      </c>
      <c r="X43" s="14">
        <v>105</v>
      </c>
      <c r="Y43" s="14">
        <v>127.69497264585732</v>
      </c>
      <c r="Z43" s="14">
        <v>-7.6949726458573195</v>
      </c>
      <c r="AA43">
        <f t="shared" si="2"/>
        <v>0.31889763779527558</v>
      </c>
      <c r="AB43">
        <f t="shared" si="3"/>
        <v>-0.4707836022157153</v>
      </c>
      <c r="AD43" s="14">
        <v>41</v>
      </c>
      <c r="AE43" s="14">
        <v>47.63231112070261</v>
      </c>
    </row>
    <row r="44" spans="1:31" x14ac:dyDescent="0.3">
      <c r="A44" s="3" t="s">
        <v>49</v>
      </c>
      <c r="B44" s="3"/>
      <c r="C44" s="3" t="s">
        <v>14</v>
      </c>
      <c r="D44" s="3">
        <v>150</v>
      </c>
      <c r="E44" s="3">
        <v>32</v>
      </c>
      <c r="F44" s="3">
        <v>1</v>
      </c>
      <c r="G44" s="3">
        <v>3</v>
      </c>
      <c r="H44" s="3">
        <v>0</v>
      </c>
      <c r="W44">
        <v>42</v>
      </c>
      <c r="X44" s="14">
        <v>107</v>
      </c>
      <c r="Y44" s="14">
        <v>127.69497264585732</v>
      </c>
      <c r="Z44" s="14">
        <v>-7.6949726458573195</v>
      </c>
      <c r="AA44">
        <f t="shared" si="2"/>
        <v>0.32677165354330706</v>
      </c>
      <c r="AB44">
        <f t="shared" si="3"/>
        <v>-0.44884523155894068</v>
      </c>
      <c r="AD44" s="14">
        <v>42</v>
      </c>
      <c r="AE44" s="14">
        <v>0.42434024957435668</v>
      </c>
    </row>
    <row r="45" spans="1:31" x14ac:dyDescent="0.3">
      <c r="A45" s="3" t="s">
        <v>49</v>
      </c>
      <c r="B45" s="3"/>
      <c r="C45" s="3" t="s">
        <v>11</v>
      </c>
      <c r="D45" s="3">
        <v>240</v>
      </c>
      <c r="E45" s="3">
        <v>12.8</v>
      </c>
      <c r="F45" s="3">
        <v>22</v>
      </c>
      <c r="G45" s="3">
        <v>3</v>
      </c>
      <c r="H45" s="3">
        <v>10.5</v>
      </c>
      <c r="W45">
        <v>43</v>
      </c>
      <c r="X45" s="14">
        <v>43</v>
      </c>
      <c r="Y45" s="14">
        <v>156.21027151466569</v>
      </c>
      <c r="Z45" s="14">
        <v>-6.2102715146656919</v>
      </c>
      <c r="AA45">
        <f t="shared" si="2"/>
        <v>0.3346456692913386</v>
      </c>
      <c r="AB45">
        <f t="shared" si="3"/>
        <v>-0.42712080705851541</v>
      </c>
      <c r="AD45" s="14">
        <v>43</v>
      </c>
      <c r="AE45" s="14">
        <v>-6.2102715146656919</v>
      </c>
    </row>
    <row r="46" spans="1:31" x14ac:dyDescent="0.3">
      <c r="A46" s="3" t="s">
        <v>49</v>
      </c>
      <c r="B46" s="3"/>
      <c r="C46" s="3" t="s">
        <v>11</v>
      </c>
      <c r="D46" s="3">
        <v>240</v>
      </c>
      <c r="E46" s="3">
        <v>12.8</v>
      </c>
      <c r="F46" s="3">
        <v>22</v>
      </c>
      <c r="G46" s="3">
        <v>3</v>
      </c>
      <c r="H46" s="3">
        <v>10.5</v>
      </c>
      <c r="W46">
        <v>44</v>
      </c>
      <c r="X46" s="14">
        <v>46</v>
      </c>
      <c r="Y46" s="14">
        <v>156.21027151466569</v>
      </c>
      <c r="Z46" s="14">
        <v>-6.2102715146656919</v>
      </c>
      <c r="AA46">
        <f t="shared" si="2"/>
        <v>0.34251968503937008</v>
      </c>
      <c r="AB46">
        <f t="shared" si="3"/>
        <v>-0.40559613377612252</v>
      </c>
      <c r="AD46" s="14">
        <v>44</v>
      </c>
      <c r="AE46" s="14">
        <v>0.42434024957435668</v>
      </c>
    </row>
    <row r="47" spans="1:31" x14ac:dyDescent="0.3">
      <c r="A47" s="3" t="s">
        <v>49</v>
      </c>
      <c r="B47" s="3"/>
      <c r="C47" s="3" t="s">
        <v>14</v>
      </c>
      <c r="D47" s="3">
        <v>150</v>
      </c>
      <c r="E47" s="3">
        <v>32</v>
      </c>
      <c r="F47" s="3">
        <v>1</v>
      </c>
      <c r="G47" s="3">
        <v>3</v>
      </c>
      <c r="H47" s="3">
        <v>0</v>
      </c>
      <c r="W47">
        <v>45</v>
      </c>
      <c r="X47" s="14">
        <v>86</v>
      </c>
      <c r="Y47" s="14">
        <v>286.00109551288756</v>
      </c>
      <c r="Z47" s="14">
        <v>-6.0010955128875594</v>
      </c>
      <c r="AA47">
        <f t="shared" si="2"/>
        <v>0.35039370078740156</v>
      </c>
      <c r="AB47">
        <f t="shared" si="3"/>
        <v>-0.38425777386094495</v>
      </c>
      <c r="AD47" s="14">
        <v>45</v>
      </c>
      <c r="AE47" s="14">
        <v>0.42434024957435668</v>
      </c>
    </row>
    <row r="48" spans="1:31" x14ac:dyDescent="0.3">
      <c r="A48" s="3" t="s">
        <v>49</v>
      </c>
      <c r="B48" s="3"/>
      <c r="C48" s="3" t="s">
        <v>35</v>
      </c>
      <c r="D48" s="3">
        <v>88</v>
      </c>
      <c r="E48" s="3">
        <v>4.5</v>
      </c>
      <c r="F48" s="3">
        <v>6.5</v>
      </c>
      <c r="G48" s="3">
        <v>3</v>
      </c>
      <c r="H48" s="3">
        <v>0</v>
      </c>
      <c r="W48">
        <v>46</v>
      </c>
      <c r="X48" s="14">
        <v>87</v>
      </c>
      <c r="Y48" s="14">
        <v>286.00109551288756</v>
      </c>
      <c r="Z48" s="14">
        <v>-6.0010955128875594</v>
      </c>
      <c r="AA48">
        <f t="shared" si="2"/>
        <v>0.35826771653543305</v>
      </c>
      <c r="AB48">
        <f t="shared" si="3"/>
        <v>-0.36309297381623651</v>
      </c>
      <c r="AD48" s="14">
        <v>46</v>
      </c>
      <c r="AE48" s="14">
        <v>-6.2102715146656919</v>
      </c>
    </row>
    <row r="49" spans="1:31" x14ac:dyDescent="0.3">
      <c r="A49" s="3" t="s">
        <v>49</v>
      </c>
      <c r="B49" s="3"/>
      <c r="C49" s="3" t="s">
        <v>11</v>
      </c>
      <c r="D49" s="3">
        <v>240</v>
      </c>
      <c r="E49" s="3">
        <v>12.8</v>
      </c>
      <c r="F49" s="3">
        <v>22</v>
      </c>
      <c r="G49" s="3">
        <v>3</v>
      </c>
      <c r="H49" s="3">
        <v>10.5</v>
      </c>
      <c r="W49">
        <v>47</v>
      </c>
      <c r="X49" s="14">
        <v>94</v>
      </c>
      <c r="Y49" s="14">
        <v>377.40335681865662</v>
      </c>
      <c r="Z49" s="14">
        <v>-5.4033568186566185</v>
      </c>
      <c r="AA49">
        <f t="shared" si="2"/>
        <v>0.36614173228346458</v>
      </c>
      <c r="AB49">
        <f t="shared" si="3"/>
        <v>-0.3420895990274711</v>
      </c>
      <c r="AD49" s="14">
        <v>47</v>
      </c>
      <c r="AE49" s="14">
        <v>16.640351584877678</v>
      </c>
    </row>
    <row r="50" spans="1:31" x14ac:dyDescent="0.3">
      <c r="A50" s="3" t="s">
        <v>49</v>
      </c>
      <c r="B50" s="3"/>
      <c r="C50" s="3" t="s">
        <v>70</v>
      </c>
      <c r="D50" s="3">
        <v>108</v>
      </c>
      <c r="E50" s="3">
        <v>15.8</v>
      </c>
      <c r="F50" s="3">
        <v>3.8</v>
      </c>
      <c r="G50" s="3">
        <v>3.3</v>
      </c>
      <c r="H50" s="3">
        <v>36</v>
      </c>
      <c r="W50">
        <v>48</v>
      </c>
      <c r="X50" s="14">
        <v>95</v>
      </c>
      <c r="Y50" s="14">
        <v>377.40335681865662</v>
      </c>
      <c r="Z50" s="14">
        <v>-5.4033568186566185</v>
      </c>
      <c r="AA50">
        <f t="shared" si="2"/>
        <v>0.37401574803149606</v>
      </c>
      <c r="AB50">
        <f t="shared" si="3"/>
        <v>-0.32123607461152448</v>
      </c>
      <c r="AD50" s="14">
        <v>48</v>
      </c>
      <c r="AE50" s="14">
        <v>0.42434024957435668</v>
      </c>
    </row>
    <row r="51" spans="1:31" x14ac:dyDescent="0.3">
      <c r="A51" s="3" t="s">
        <v>49</v>
      </c>
      <c r="B51" s="3"/>
      <c r="C51" s="3" t="s">
        <v>70</v>
      </c>
      <c r="D51" s="3">
        <v>108</v>
      </c>
      <c r="E51" s="3">
        <v>15.8</v>
      </c>
      <c r="F51" s="3">
        <v>3.8</v>
      </c>
      <c r="G51" s="3">
        <v>3.3</v>
      </c>
      <c r="H51" s="3">
        <v>36</v>
      </c>
      <c r="W51">
        <v>49</v>
      </c>
      <c r="X51" s="14">
        <v>88</v>
      </c>
      <c r="Y51" s="14">
        <v>102.35557446874606</v>
      </c>
      <c r="Z51" s="14">
        <v>-5.355574468746056</v>
      </c>
      <c r="AA51">
        <f t="shared" si="2"/>
        <v>0.38188976377952755</v>
      </c>
      <c r="AB51">
        <f t="shared" si="3"/>
        <v>-0.30052133177852597</v>
      </c>
      <c r="AD51" s="14">
        <v>49</v>
      </c>
      <c r="AE51" s="14">
        <v>3.8715532703970723</v>
      </c>
    </row>
    <row r="52" spans="1:31" x14ac:dyDescent="0.3">
      <c r="A52" s="3" t="s">
        <v>49</v>
      </c>
      <c r="B52" s="3"/>
      <c r="C52" s="3" t="s">
        <v>70</v>
      </c>
      <c r="D52" s="3">
        <v>108</v>
      </c>
      <c r="E52" s="3">
        <v>15.8</v>
      </c>
      <c r="F52" s="3">
        <v>3.8</v>
      </c>
      <c r="G52" s="3">
        <v>3.3</v>
      </c>
      <c r="H52" s="3">
        <v>36</v>
      </c>
      <c r="J52" s="1"/>
      <c r="K52" s="1"/>
      <c r="L52" s="1"/>
      <c r="M52" s="1"/>
      <c r="N52" s="1"/>
      <c r="O52" s="1"/>
      <c r="W52">
        <v>50</v>
      </c>
      <c r="X52" s="14">
        <v>58</v>
      </c>
      <c r="Y52" s="14">
        <v>115.28513652384481</v>
      </c>
      <c r="Z52" s="14">
        <v>-5.2851365238448125</v>
      </c>
      <c r="AA52">
        <f t="shared" si="2"/>
        <v>0.38976377952755903</v>
      </c>
      <c r="AB52">
        <f t="shared" si="3"/>
        <v>-0.27993475900866133</v>
      </c>
      <c r="AD52" s="14">
        <v>50</v>
      </c>
      <c r="AE52" s="14">
        <v>3.8715532703970723</v>
      </c>
    </row>
    <row r="53" spans="1:31" x14ac:dyDescent="0.3">
      <c r="A53" s="3" t="s">
        <v>49</v>
      </c>
      <c r="B53" s="3"/>
      <c r="C53" s="3" t="s">
        <v>82</v>
      </c>
      <c r="D53" s="3">
        <v>172</v>
      </c>
      <c r="E53" s="3">
        <v>31</v>
      </c>
      <c r="F53" s="3">
        <v>6</v>
      </c>
      <c r="G53" s="3">
        <v>3.5</v>
      </c>
      <c r="H53" s="3">
        <v>212</v>
      </c>
      <c r="W53">
        <v>51</v>
      </c>
      <c r="X53" s="14">
        <v>61</v>
      </c>
      <c r="Y53" s="14">
        <v>115.28513652384481</v>
      </c>
      <c r="Z53" s="14">
        <v>-5.2851365238448125</v>
      </c>
      <c r="AA53">
        <f t="shared" si="2"/>
        <v>0.39763779527559057</v>
      </c>
      <c r="AB53">
        <f t="shared" si="3"/>
        <v>-0.25946615743909096</v>
      </c>
      <c r="AD53" s="14">
        <v>51</v>
      </c>
      <c r="AE53" s="14">
        <v>3.8715532703970723</v>
      </c>
    </row>
    <row r="54" spans="1:31" x14ac:dyDescent="0.3">
      <c r="A54" s="3"/>
      <c r="B54" s="3"/>
      <c r="C54" s="3" t="s">
        <v>43</v>
      </c>
      <c r="D54" s="3">
        <v>80</v>
      </c>
      <c r="E54" s="3">
        <v>0</v>
      </c>
      <c r="F54" s="3">
        <v>6</v>
      </c>
      <c r="G54" s="3">
        <v>5</v>
      </c>
      <c r="H54" s="3">
        <v>160</v>
      </c>
      <c r="W54">
        <v>52</v>
      </c>
      <c r="X54" s="14">
        <v>11</v>
      </c>
      <c r="Y54" s="14">
        <v>78.906080020322108</v>
      </c>
      <c r="Z54" s="14">
        <v>-4.9060800203221078</v>
      </c>
      <c r="AA54">
        <f t="shared" si="2"/>
        <v>0.40551181102362205</v>
      </c>
      <c r="AB54">
        <f t="shared" si="3"/>
        <v>-0.23910569993435385</v>
      </c>
      <c r="AD54" s="14">
        <v>52</v>
      </c>
      <c r="AE54" s="14">
        <v>-23.613878740654343</v>
      </c>
    </row>
    <row r="55" spans="1:31" x14ac:dyDescent="0.3">
      <c r="A55" s="3"/>
      <c r="B55" s="3"/>
      <c r="C55" s="3" t="s">
        <v>32</v>
      </c>
      <c r="D55" s="3">
        <v>60</v>
      </c>
      <c r="E55" s="3">
        <v>9</v>
      </c>
      <c r="F55" s="3">
        <v>0</v>
      </c>
      <c r="G55" s="3">
        <v>6</v>
      </c>
      <c r="H55" s="3">
        <v>180</v>
      </c>
      <c r="W55">
        <v>53</v>
      </c>
      <c r="X55" s="14">
        <v>12</v>
      </c>
      <c r="Y55" s="14">
        <v>78.906080020322108</v>
      </c>
      <c r="Z55" s="14">
        <v>-4.9060800203221078</v>
      </c>
      <c r="AA55">
        <f t="shared" si="2"/>
        <v>0.41338582677165353</v>
      </c>
      <c r="AB55">
        <f t="shared" si="3"/>
        <v>-0.21884389337961285</v>
      </c>
      <c r="AD55" s="14">
        <v>53</v>
      </c>
      <c r="AE55" s="14">
        <v>23.763005177391605</v>
      </c>
    </row>
    <row r="56" spans="1:31" x14ac:dyDescent="0.3">
      <c r="A56" s="3"/>
      <c r="B56" s="3"/>
      <c r="C56" s="3" t="s">
        <v>79</v>
      </c>
      <c r="D56" s="3">
        <v>103</v>
      </c>
      <c r="E56" s="3">
        <v>0.85</v>
      </c>
      <c r="F56" s="3">
        <v>8</v>
      </c>
      <c r="G56" s="3">
        <v>6.48</v>
      </c>
      <c r="H56" s="3">
        <v>234</v>
      </c>
      <c r="W56">
        <v>54</v>
      </c>
      <c r="X56" s="14">
        <v>13</v>
      </c>
      <c r="Y56" s="14">
        <v>78.906080020322108</v>
      </c>
      <c r="Z56" s="14">
        <v>-4.9060800203221078</v>
      </c>
      <c r="AA56">
        <f t="shared" si="2"/>
        <v>0.42125984251968501</v>
      </c>
      <c r="AB56">
        <f t="shared" si="3"/>
        <v>-0.19867154379188706</v>
      </c>
      <c r="AD56" s="14">
        <v>54</v>
      </c>
      <c r="AE56" s="14">
        <v>5.6991310849313948</v>
      </c>
    </row>
    <row r="57" spans="1:31" x14ac:dyDescent="0.3">
      <c r="A57" s="3"/>
      <c r="B57" s="3"/>
      <c r="C57" s="3" t="s">
        <v>75</v>
      </c>
      <c r="D57" s="3">
        <v>60</v>
      </c>
      <c r="E57" s="3">
        <v>0</v>
      </c>
      <c r="F57" s="3">
        <v>3.37</v>
      </c>
      <c r="G57" s="3">
        <v>6.77</v>
      </c>
      <c r="H57" s="3">
        <v>40</v>
      </c>
      <c r="W57">
        <v>55</v>
      </c>
      <c r="X57" s="14">
        <v>23</v>
      </c>
      <c r="Y57" s="14">
        <v>116.81195514414101</v>
      </c>
      <c r="Z57" s="14">
        <v>-3.8119551441410096</v>
      </c>
      <c r="AA57">
        <f t="shared" si="2"/>
        <v>0.42913385826771655</v>
      </c>
      <c r="AB57">
        <f t="shared" si="3"/>
        <v>-0.17857972389162055</v>
      </c>
      <c r="AD57" s="14">
        <v>55</v>
      </c>
      <c r="AE57" s="14">
        <v>18.413315555484644</v>
      </c>
    </row>
    <row r="58" spans="1:31" x14ac:dyDescent="0.3">
      <c r="A58" s="3"/>
      <c r="B58" s="3"/>
      <c r="C58" s="3" t="s">
        <v>13</v>
      </c>
      <c r="D58" s="3">
        <v>228</v>
      </c>
      <c r="E58" s="3">
        <v>43</v>
      </c>
      <c r="F58" s="3">
        <v>3.2</v>
      </c>
      <c r="G58" s="3">
        <v>7</v>
      </c>
      <c r="H58" s="3">
        <v>554</v>
      </c>
      <c r="W58">
        <v>56</v>
      </c>
      <c r="X58" s="14">
        <v>24</v>
      </c>
      <c r="Y58" s="14">
        <v>116.81195514414101</v>
      </c>
      <c r="Z58" s="14">
        <v>-3.8119551441410096</v>
      </c>
      <c r="AA58">
        <f t="shared" si="2"/>
        <v>0.43700787401574803</v>
      </c>
      <c r="AB58">
        <f t="shared" si="3"/>
        <v>-0.15855974281691912</v>
      </c>
      <c r="AD58" s="14">
        <v>56</v>
      </c>
      <c r="AE58" s="14">
        <v>16.418414058761925</v>
      </c>
    </row>
    <row r="59" spans="1:31" x14ac:dyDescent="0.3">
      <c r="A59" s="3"/>
      <c r="B59" s="3"/>
      <c r="C59" s="3" t="s">
        <v>41</v>
      </c>
      <c r="D59" s="3">
        <v>110</v>
      </c>
      <c r="E59" s="3">
        <v>19</v>
      </c>
      <c r="F59" s="3">
        <v>1</v>
      </c>
      <c r="G59" s="3">
        <v>7</v>
      </c>
      <c r="H59" s="3">
        <v>10</v>
      </c>
      <c r="W59">
        <v>57</v>
      </c>
      <c r="X59" s="14">
        <v>2</v>
      </c>
      <c r="Y59" s="14">
        <v>74.654395996346281</v>
      </c>
      <c r="Z59" s="14">
        <v>-2.6543959963462811</v>
      </c>
      <c r="AA59">
        <f t="shared" si="2"/>
        <v>0.44488188976377951</v>
      </c>
      <c r="AB59">
        <f t="shared" si="3"/>
        <v>-0.13860311769660677</v>
      </c>
      <c r="AD59" s="14">
        <v>57</v>
      </c>
      <c r="AE59" s="14">
        <v>-19.509424714729192</v>
      </c>
    </row>
    <row r="60" spans="1:31" x14ac:dyDescent="0.3">
      <c r="A60" s="3"/>
      <c r="B60" s="3"/>
      <c r="C60" s="3" t="s">
        <v>69</v>
      </c>
      <c r="D60" s="3">
        <v>245</v>
      </c>
      <c r="E60" s="3">
        <v>27</v>
      </c>
      <c r="F60" s="3">
        <v>12</v>
      </c>
      <c r="G60" s="3">
        <v>7</v>
      </c>
      <c r="H60" s="3">
        <v>25</v>
      </c>
      <c r="W60">
        <v>58</v>
      </c>
      <c r="X60" s="14">
        <v>3</v>
      </c>
      <c r="Y60" s="14">
        <v>74.654395996346281</v>
      </c>
      <c r="Z60" s="14">
        <v>-2.6543959963462811</v>
      </c>
      <c r="AA60">
        <f t="shared" si="2"/>
        <v>0.452755905511811</v>
      </c>
      <c r="AB60">
        <f t="shared" si="3"/>
        <v>-0.11870154682683666</v>
      </c>
      <c r="AD60" s="14">
        <v>58</v>
      </c>
      <c r="AE60" s="14">
        <v>-5.2851365238448125</v>
      </c>
    </row>
    <row r="61" spans="1:31" x14ac:dyDescent="0.3">
      <c r="A61" s="3"/>
      <c r="B61" s="3"/>
      <c r="C61" s="3" t="s">
        <v>69</v>
      </c>
      <c r="D61" s="3">
        <v>245</v>
      </c>
      <c r="E61" s="3">
        <v>27</v>
      </c>
      <c r="F61" s="3">
        <v>12</v>
      </c>
      <c r="G61" s="3">
        <v>7</v>
      </c>
      <c r="H61" s="3">
        <v>25</v>
      </c>
      <c r="W61">
        <v>59</v>
      </c>
      <c r="X61" s="14">
        <v>4</v>
      </c>
      <c r="Y61" s="14">
        <v>74.654395996346281</v>
      </c>
      <c r="Z61" s="14">
        <v>-2.6543959963462811</v>
      </c>
      <c r="AA61">
        <f t="shared" si="2"/>
        <v>0.46062992125984253</v>
      </c>
      <c r="AB61">
        <f t="shared" si="3"/>
        <v>-9.8846884220039427E-2</v>
      </c>
      <c r="AD61" s="14">
        <v>59</v>
      </c>
      <c r="AE61" s="14">
        <v>0.31994229997874868</v>
      </c>
    </row>
    <row r="62" spans="1:31" x14ac:dyDescent="0.3">
      <c r="A62" s="3"/>
      <c r="B62" s="3"/>
      <c r="C62" s="3" t="s">
        <v>41</v>
      </c>
      <c r="D62" s="3">
        <v>110</v>
      </c>
      <c r="E62" s="3">
        <v>19</v>
      </c>
      <c r="F62" s="3">
        <v>1</v>
      </c>
      <c r="G62" s="3">
        <v>7</v>
      </c>
      <c r="H62" s="3">
        <v>10</v>
      </c>
      <c r="W62">
        <v>60</v>
      </c>
      <c r="X62" s="14">
        <v>38</v>
      </c>
      <c r="Y62" s="14">
        <v>129.84327100235507</v>
      </c>
      <c r="Z62" s="14">
        <v>0.15672899764493309</v>
      </c>
      <c r="AA62">
        <f t="shared" si="2"/>
        <v>0.46850393700787402</v>
      </c>
      <c r="AB62">
        <f t="shared" si="3"/>
        <v>-7.9031115315132169E-2</v>
      </c>
      <c r="AD62" s="14">
        <v>60</v>
      </c>
      <c r="AE62" s="14">
        <v>0.31994229997874868</v>
      </c>
    </row>
    <row r="63" spans="1:31" x14ac:dyDescent="0.3">
      <c r="A63" s="3"/>
      <c r="B63" s="3"/>
      <c r="C63" s="3" t="s">
        <v>69</v>
      </c>
      <c r="D63" s="3">
        <v>245</v>
      </c>
      <c r="E63" s="3">
        <v>27</v>
      </c>
      <c r="F63" s="3">
        <v>12</v>
      </c>
      <c r="G63" s="3">
        <v>7</v>
      </c>
      <c r="H63" s="3">
        <v>25</v>
      </c>
      <c r="W63">
        <v>61</v>
      </c>
      <c r="X63" s="14">
        <v>40</v>
      </c>
      <c r="Y63" s="14">
        <v>129.84327100235507</v>
      </c>
      <c r="Z63" s="14">
        <v>0.15672899764493309</v>
      </c>
      <c r="AA63">
        <f t="shared" si="2"/>
        <v>0.4763779527559055</v>
      </c>
      <c r="AB63">
        <f t="shared" si="3"/>
        <v>-5.9246333654607929E-2</v>
      </c>
      <c r="AD63" s="14">
        <v>61</v>
      </c>
      <c r="AE63" s="14">
        <v>-5.2851365238448125</v>
      </c>
    </row>
    <row r="64" spans="1:31" x14ac:dyDescent="0.3">
      <c r="A64" s="3"/>
      <c r="B64" s="3"/>
      <c r="C64" s="3" t="s">
        <v>13</v>
      </c>
      <c r="D64" s="3">
        <v>228</v>
      </c>
      <c r="E64" s="3">
        <v>43</v>
      </c>
      <c r="F64" s="3">
        <v>3.2</v>
      </c>
      <c r="G64" s="3">
        <v>7</v>
      </c>
      <c r="H64" s="3">
        <v>554</v>
      </c>
      <c r="W64">
        <v>62</v>
      </c>
      <c r="X64" s="14">
        <v>96</v>
      </c>
      <c r="Y64" s="14">
        <v>332.74243877141316</v>
      </c>
      <c r="Z64" s="14">
        <v>0.25756122858683739</v>
      </c>
      <c r="AA64">
        <f t="shared" si="2"/>
        <v>0.48425196850393698</v>
      </c>
      <c r="AB64">
        <f t="shared" si="3"/>
        <v>-3.9484718347798618E-2</v>
      </c>
      <c r="AD64" s="14">
        <v>62</v>
      </c>
      <c r="AE64" s="14">
        <v>0.31994229997874868</v>
      </c>
    </row>
    <row r="65" spans="1:31" x14ac:dyDescent="0.3">
      <c r="A65" s="3"/>
      <c r="B65" s="3"/>
      <c r="C65" s="3" t="s">
        <v>10</v>
      </c>
      <c r="D65" s="3">
        <v>120</v>
      </c>
      <c r="E65" s="3">
        <v>0</v>
      </c>
      <c r="F65" s="3">
        <v>9</v>
      </c>
      <c r="G65" s="3">
        <v>7.5</v>
      </c>
      <c r="H65" s="3">
        <v>225</v>
      </c>
      <c r="W65">
        <v>63</v>
      </c>
      <c r="X65" s="14">
        <v>126</v>
      </c>
      <c r="Y65" s="14">
        <v>599.73075717364964</v>
      </c>
      <c r="Z65" s="14">
        <v>0.26924282635036434</v>
      </c>
      <c r="AA65">
        <f t="shared" si="2"/>
        <v>0.49212598425196852</v>
      </c>
      <c r="AB65">
        <f t="shared" si="3"/>
        <v>-1.9738512150546225E-2</v>
      </c>
      <c r="AD65" s="14">
        <v>63</v>
      </c>
      <c r="AE65" s="14">
        <v>-19.509424714729192</v>
      </c>
    </row>
    <row r="66" spans="1:31" x14ac:dyDescent="0.3">
      <c r="A66" s="3"/>
      <c r="B66" s="3"/>
      <c r="C66" s="3" t="s">
        <v>10</v>
      </c>
      <c r="D66" s="3">
        <v>120</v>
      </c>
      <c r="E66" s="3">
        <v>0</v>
      </c>
      <c r="F66" s="3">
        <v>9</v>
      </c>
      <c r="G66" s="3">
        <v>7.5</v>
      </c>
      <c r="H66" s="3">
        <v>225</v>
      </c>
      <c r="W66">
        <v>64</v>
      </c>
      <c r="X66" s="14">
        <v>127</v>
      </c>
      <c r="Y66" s="14">
        <v>599.73075717364964</v>
      </c>
      <c r="Z66" s="14">
        <v>0.26924282635036434</v>
      </c>
      <c r="AA66">
        <f t="shared" si="2"/>
        <v>0.5</v>
      </c>
      <c r="AB66">
        <f t="shared" si="3"/>
        <v>0</v>
      </c>
      <c r="AD66" s="14">
        <v>64</v>
      </c>
      <c r="AE66" s="14">
        <v>25.83608894138024</v>
      </c>
    </row>
    <row r="67" spans="1:31" x14ac:dyDescent="0.3">
      <c r="A67" s="3"/>
      <c r="B67" s="3"/>
      <c r="C67" s="3" t="s">
        <v>34</v>
      </c>
      <c r="D67" s="3">
        <v>280</v>
      </c>
      <c r="E67" s="3">
        <v>22</v>
      </c>
      <c r="F67" s="3">
        <v>19.600000000000001</v>
      </c>
      <c r="G67" s="3">
        <v>8</v>
      </c>
      <c r="H67" s="3">
        <v>620</v>
      </c>
      <c r="W67">
        <v>65</v>
      </c>
      <c r="X67" s="14">
        <v>59</v>
      </c>
      <c r="Y67" s="14">
        <v>244.68005770002125</v>
      </c>
      <c r="Z67" s="14">
        <v>0.31994229997874868</v>
      </c>
      <c r="AA67">
        <f t="shared" ref="AA67:AA98" si="4">(W67-0.5)/127</f>
        <v>0.50787401574803148</v>
      </c>
      <c r="AB67">
        <f t="shared" ref="AB67:AB98" si="5">NORMSINV(AA67)</f>
        <v>1.9738512150546225E-2</v>
      </c>
      <c r="AD67" s="14">
        <v>65</v>
      </c>
      <c r="AE67" s="14">
        <v>25.83608894138024</v>
      </c>
    </row>
    <row r="68" spans="1:31" x14ac:dyDescent="0.3">
      <c r="A68" s="3"/>
      <c r="B68" s="3"/>
      <c r="C68" s="3" t="s">
        <v>37</v>
      </c>
      <c r="D68" s="3">
        <v>180</v>
      </c>
      <c r="E68" s="3">
        <v>36</v>
      </c>
      <c r="F68" s="3">
        <v>2</v>
      </c>
      <c r="G68" s="3">
        <v>8</v>
      </c>
      <c r="H68" s="3">
        <v>340</v>
      </c>
      <c r="W68">
        <v>66</v>
      </c>
      <c r="X68" s="14">
        <v>60</v>
      </c>
      <c r="Y68" s="14">
        <v>244.68005770002125</v>
      </c>
      <c r="Z68" s="14">
        <v>0.31994229997874868</v>
      </c>
      <c r="AA68">
        <f t="shared" si="4"/>
        <v>0.51574803149606296</v>
      </c>
      <c r="AB68">
        <f t="shared" si="5"/>
        <v>3.9484718347798479E-2</v>
      </c>
      <c r="AD68" s="14">
        <v>66</v>
      </c>
      <c r="AE68" s="14">
        <v>-9.2996254108491598</v>
      </c>
    </row>
    <row r="69" spans="1:31" x14ac:dyDescent="0.3">
      <c r="A69" s="3"/>
      <c r="B69" s="3"/>
      <c r="C69" s="3" t="s">
        <v>80</v>
      </c>
      <c r="D69" s="3">
        <v>410</v>
      </c>
      <c r="E69" s="3">
        <v>30</v>
      </c>
      <c r="F69" s="3">
        <v>26</v>
      </c>
      <c r="G69" s="3">
        <v>8</v>
      </c>
      <c r="H69" s="3">
        <v>300</v>
      </c>
      <c r="W69">
        <v>67</v>
      </c>
      <c r="X69" s="14">
        <v>62</v>
      </c>
      <c r="Y69" s="14">
        <v>244.68005770002125</v>
      </c>
      <c r="Z69" s="14">
        <v>0.31994229997874868</v>
      </c>
      <c r="AA69">
        <f t="shared" si="4"/>
        <v>0.52362204724409445</v>
      </c>
      <c r="AB69">
        <f t="shared" si="5"/>
        <v>5.9246333654607783E-2</v>
      </c>
      <c r="AD69" s="14">
        <v>67</v>
      </c>
      <c r="AE69" s="14">
        <v>-29.502311618761325</v>
      </c>
    </row>
    <row r="70" spans="1:31" x14ac:dyDescent="0.3">
      <c r="A70" s="3"/>
      <c r="B70" s="3"/>
      <c r="C70" s="3" t="s">
        <v>80</v>
      </c>
      <c r="D70" s="3">
        <v>410</v>
      </c>
      <c r="E70" s="3">
        <v>30</v>
      </c>
      <c r="F70" s="3">
        <v>26</v>
      </c>
      <c r="G70" s="3">
        <v>8</v>
      </c>
      <c r="H70" s="3">
        <v>300</v>
      </c>
      <c r="W70">
        <v>68</v>
      </c>
      <c r="X70" s="14">
        <v>42</v>
      </c>
      <c r="Y70" s="14">
        <v>239.57565975042564</v>
      </c>
      <c r="Z70" s="14">
        <v>0.42434024957435668</v>
      </c>
      <c r="AA70">
        <f t="shared" si="4"/>
        <v>0.53149606299212604</v>
      </c>
      <c r="AB70">
        <f t="shared" si="5"/>
        <v>7.9031115315132308E-2</v>
      </c>
      <c r="AD70" s="14">
        <v>68</v>
      </c>
      <c r="AE70" s="14">
        <v>29.533316612752515</v>
      </c>
    </row>
    <row r="71" spans="1:31" x14ac:dyDescent="0.3">
      <c r="A71" s="3"/>
      <c r="B71" s="3"/>
      <c r="C71" s="3" t="s">
        <v>37</v>
      </c>
      <c r="D71" s="3">
        <v>180</v>
      </c>
      <c r="E71" s="3">
        <v>36</v>
      </c>
      <c r="F71" s="3">
        <v>2</v>
      </c>
      <c r="G71" s="3">
        <v>8</v>
      </c>
      <c r="H71" s="3">
        <v>340</v>
      </c>
      <c r="W71">
        <v>69</v>
      </c>
      <c r="X71" s="14">
        <v>44</v>
      </c>
      <c r="Y71" s="14">
        <v>239.57565975042564</v>
      </c>
      <c r="Z71" s="14">
        <v>0.42434024957435668</v>
      </c>
      <c r="AA71">
        <f t="shared" si="4"/>
        <v>0.53937007874015752</v>
      </c>
      <c r="AB71">
        <f t="shared" si="5"/>
        <v>9.8846884220039552E-2</v>
      </c>
      <c r="AD71" s="14">
        <v>69</v>
      </c>
      <c r="AE71" s="14">
        <v>29.533316612752515</v>
      </c>
    </row>
    <row r="72" spans="1:31" x14ac:dyDescent="0.3">
      <c r="A72" s="3"/>
      <c r="B72" s="3"/>
      <c r="C72" s="3" t="s">
        <v>12</v>
      </c>
      <c r="D72" s="3">
        <v>142</v>
      </c>
      <c r="E72" s="3">
        <v>4.9000000000000004</v>
      </c>
      <c r="F72" s="3">
        <v>7.9</v>
      </c>
      <c r="G72" s="3">
        <v>8.1999999999999993</v>
      </c>
      <c r="H72" s="3">
        <v>75</v>
      </c>
      <c r="W72">
        <v>70</v>
      </c>
      <c r="X72" s="14">
        <v>45</v>
      </c>
      <c r="Y72" s="14">
        <v>239.57565975042564</v>
      </c>
      <c r="Z72" s="14">
        <v>0.42434024957435668</v>
      </c>
      <c r="AA72">
        <f t="shared" si="4"/>
        <v>0.547244094488189</v>
      </c>
      <c r="AB72">
        <f t="shared" si="5"/>
        <v>0.11870154682683666</v>
      </c>
      <c r="AD72" s="14">
        <v>70</v>
      </c>
      <c r="AE72" s="14">
        <v>-29.502311618761325</v>
      </c>
    </row>
    <row r="73" spans="1:31" x14ac:dyDescent="0.3">
      <c r="A73" s="3"/>
      <c r="B73" s="3"/>
      <c r="C73" s="3" t="s">
        <v>12</v>
      </c>
      <c r="D73" s="3">
        <v>142</v>
      </c>
      <c r="E73" s="3">
        <v>4.9000000000000004</v>
      </c>
      <c r="F73" s="3">
        <v>7.9</v>
      </c>
      <c r="G73" s="3">
        <v>8.1999999999999993</v>
      </c>
      <c r="H73" s="3">
        <v>75</v>
      </c>
      <c r="W73">
        <v>71</v>
      </c>
      <c r="X73" s="14">
        <v>48</v>
      </c>
      <c r="Y73" s="14">
        <v>239.57565975042564</v>
      </c>
      <c r="Z73" s="14">
        <v>0.42434024957435668</v>
      </c>
      <c r="AA73">
        <f t="shared" si="4"/>
        <v>0.55511811023622049</v>
      </c>
      <c r="AB73">
        <f t="shared" si="5"/>
        <v>0.13860311769660677</v>
      </c>
      <c r="AD73" s="14">
        <v>71</v>
      </c>
      <c r="AE73" s="14">
        <v>30.075702939253048</v>
      </c>
    </row>
    <row r="74" spans="1:31" x14ac:dyDescent="0.3">
      <c r="A74" s="3"/>
      <c r="B74" s="3"/>
      <c r="C74" s="3" t="s">
        <v>30</v>
      </c>
      <c r="D74" s="3">
        <v>840</v>
      </c>
      <c r="E74" s="3">
        <v>168.6</v>
      </c>
      <c r="F74" s="3">
        <v>4.5</v>
      </c>
      <c r="G74" s="3">
        <v>9.6</v>
      </c>
      <c r="H74" s="3">
        <v>18</v>
      </c>
      <c r="W74">
        <v>72</v>
      </c>
      <c r="X74" s="14">
        <v>15</v>
      </c>
      <c r="Y74" s="14">
        <v>61.395576359526643</v>
      </c>
      <c r="Z74" s="14">
        <v>0.60442364047335673</v>
      </c>
      <c r="AA74">
        <f t="shared" si="4"/>
        <v>0.56299212598425197</v>
      </c>
      <c r="AB74">
        <f t="shared" si="5"/>
        <v>0.15855974281691912</v>
      </c>
      <c r="AD74" s="14">
        <v>72</v>
      </c>
      <c r="AE74" s="14">
        <v>30.075702939253048</v>
      </c>
    </row>
    <row r="75" spans="1:31" x14ac:dyDescent="0.3">
      <c r="A75" s="3"/>
      <c r="B75" s="3"/>
      <c r="C75" s="3" t="s">
        <v>77</v>
      </c>
      <c r="D75" s="3">
        <v>138</v>
      </c>
      <c r="E75" s="3">
        <v>1.1100000000000001</v>
      </c>
      <c r="F75" s="3">
        <v>9.7899999999999991</v>
      </c>
      <c r="G75" s="3">
        <v>10.67</v>
      </c>
      <c r="H75" s="3">
        <v>478</v>
      </c>
      <c r="W75">
        <v>73</v>
      </c>
      <c r="X75" s="14">
        <v>79</v>
      </c>
      <c r="Y75" s="14">
        <v>209.35923431169684</v>
      </c>
      <c r="Z75" s="14">
        <v>0.64076568830316205</v>
      </c>
      <c r="AA75">
        <f t="shared" si="4"/>
        <v>0.57086614173228345</v>
      </c>
      <c r="AB75">
        <f t="shared" si="5"/>
        <v>0.17857972389162055</v>
      </c>
      <c r="AD75" s="14">
        <v>73</v>
      </c>
      <c r="AE75" s="14">
        <v>-28.121791886742358</v>
      </c>
    </row>
    <row r="76" spans="1:31" x14ac:dyDescent="0.3">
      <c r="A76" s="3"/>
      <c r="B76" s="3"/>
      <c r="C76" s="3" t="s">
        <v>77</v>
      </c>
      <c r="D76" s="3">
        <v>138</v>
      </c>
      <c r="E76" s="3">
        <v>1.1100000000000001</v>
      </c>
      <c r="F76" s="3">
        <v>9.7899999999999991</v>
      </c>
      <c r="G76" s="3">
        <v>10.67</v>
      </c>
      <c r="H76" s="3">
        <v>478</v>
      </c>
      <c r="W76">
        <v>74</v>
      </c>
      <c r="X76" s="14">
        <v>5</v>
      </c>
      <c r="Y76" s="14">
        <v>49.25624749077258</v>
      </c>
      <c r="Z76" s="14">
        <v>3.74375250922742</v>
      </c>
      <c r="AA76">
        <f t="shared" si="4"/>
        <v>0.57874015748031493</v>
      </c>
      <c r="AB76">
        <f t="shared" si="5"/>
        <v>0.1986715437918869</v>
      </c>
      <c r="AD76" s="14">
        <v>74</v>
      </c>
      <c r="AE76" s="14">
        <v>15.522530339356521</v>
      </c>
    </row>
    <row r="77" spans="1:31" x14ac:dyDescent="0.3">
      <c r="A77" s="3"/>
      <c r="B77" s="3"/>
      <c r="C77" s="3" t="s">
        <v>77</v>
      </c>
      <c r="D77" s="3">
        <v>138</v>
      </c>
      <c r="E77" s="3">
        <v>1.1100000000000001</v>
      </c>
      <c r="F77" s="3">
        <v>9.7899999999999991</v>
      </c>
      <c r="G77" s="3">
        <v>10.67</v>
      </c>
      <c r="H77" s="3">
        <v>478</v>
      </c>
      <c r="W77">
        <v>75</v>
      </c>
      <c r="X77" s="14">
        <v>7</v>
      </c>
      <c r="Y77" s="14">
        <v>49.25624749077258</v>
      </c>
      <c r="Z77" s="14">
        <v>3.74375250922742</v>
      </c>
      <c r="AA77">
        <f t="shared" si="4"/>
        <v>0.58661417322834641</v>
      </c>
      <c r="AB77">
        <f t="shared" si="5"/>
        <v>0.21884389337961269</v>
      </c>
      <c r="AD77" s="14">
        <v>75</v>
      </c>
      <c r="AE77" s="14">
        <v>15.522530339356521</v>
      </c>
    </row>
    <row r="78" spans="1:31" x14ac:dyDescent="0.3">
      <c r="A78" s="3"/>
      <c r="B78" s="3"/>
      <c r="C78" s="3" t="s">
        <v>20</v>
      </c>
      <c r="D78" s="3">
        <v>323</v>
      </c>
      <c r="E78" s="3">
        <v>33.299999999999997</v>
      </c>
      <c r="F78" s="3">
        <v>17.600000000000001</v>
      </c>
      <c r="G78" s="3">
        <v>10.8</v>
      </c>
      <c r="H78" s="3">
        <v>480</v>
      </c>
      <c r="W78">
        <v>76</v>
      </c>
      <c r="X78" s="14">
        <v>49</v>
      </c>
      <c r="Y78" s="14">
        <v>104.12844672960293</v>
      </c>
      <c r="Z78" s="14">
        <v>3.8715532703970723</v>
      </c>
      <c r="AA78">
        <f t="shared" si="4"/>
        <v>0.59448818897637801</v>
      </c>
      <c r="AB78">
        <f t="shared" si="5"/>
        <v>0.23910569993435396</v>
      </c>
      <c r="AD78" s="14">
        <v>76</v>
      </c>
      <c r="AE78" s="14">
        <v>15.522530339356521</v>
      </c>
    </row>
    <row r="79" spans="1:31" x14ac:dyDescent="0.3">
      <c r="A79" s="3"/>
      <c r="B79" s="3"/>
      <c r="C79" s="3" t="s">
        <v>20</v>
      </c>
      <c r="D79" s="3">
        <v>323</v>
      </c>
      <c r="E79" s="3">
        <v>33.299999999999997</v>
      </c>
      <c r="F79" s="3">
        <v>17.600000000000001</v>
      </c>
      <c r="G79" s="3">
        <v>10.8</v>
      </c>
      <c r="H79" s="3">
        <v>480</v>
      </c>
      <c r="W79">
        <v>77</v>
      </c>
      <c r="X79" s="14">
        <v>50</v>
      </c>
      <c r="Y79" s="14">
        <v>104.12844672960293</v>
      </c>
      <c r="Z79" s="14">
        <v>3.8715532703970723</v>
      </c>
      <c r="AA79">
        <f t="shared" si="4"/>
        <v>0.60236220472440949</v>
      </c>
      <c r="AB79">
        <f t="shared" si="5"/>
        <v>0.25946615743909113</v>
      </c>
      <c r="AD79" s="14">
        <v>77</v>
      </c>
      <c r="AE79" s="14">
        <v>-17.881408361452088</v>
      </c>
    </row>
    <row r="80" spans="1:31" x14ac:dyDescent="0.3">
      <c r="A80" s="3"/>
      <c r="B80" s="3"/>
      <c r="C80" s="3" t="s">
        <v>48</v>
      </c>
      <c r="D80" s="3">
        <v>210</v>
      </c>
      <c r="E80" s="3">
        <v>17.5</v>
      </c>
      <c r="F80" s="3">
        <v>10.8</v>
      </c>
      <c r="G80" s="3">
        <v>10.8</v>
      </c>
      <c r="H80" s="3">
        <v>225</v>
      </c>
      <c r="W80">
        <v>78</v>
      </c>
      <c r="X80" s="14">
        <v>51</v>
      </c>
      <c r="Y80" s="14">
        <v>104.12844672960293</v>
      </c>
      <c r="Z80" s="14">
        <v>3.8715532703970723</v>
      </c>
      <c r="AA80">
        <f t="shared" si="4"/>
        <v>0.61023622047244097</v>
      </c>
      <c r="AB80">
        <f t="shared" si="5"/>
        <v>0.27993475900866133</v>
      </c>
      <c r="AD80" s="14">
        <v>78</v>
      </c>
      <c r="AE80" s="14">
        <v>-17.881408361452088</v>
      </c>
    </row>
    <row r="81" spans="1:31" x14ac:dyDescent="0.3">
      <c r="A81" s="3"/>
      <c r="B81" s="3"/>
      <c r="C81" s="3" t="s">
        <v>20</v>
      </c>
      <c r="D81" s="3">
        <v>323</v>
      </c>
      <c r="E81" s="3">
        <v>33.299999999999997</v>
      </c>
      <c r="F81" s="3">
        <v>17.600000000000001</v>
      </c>
      <c r="G81" s="3">
        <v>10.8</v>
      </c>
      <c r="H81" s="3">
        <v>480</v>
      </c>
      <c r="W81">
        <v>79</v>
      </c>
      <c r="X81" s="14">
        <v>54</v>
      </c>
      <c r="Y81" s="14">
        <v>54.300868915068605</v>
      </c>
      <c r="Z81" s="14">
        <v>5.6991310849313948</v>
      </c>
      <c r="AA81">
        <f t="shared" si="4"/>
        <v>0.61811023622047245</v>
      </c>
      <c r="AB81">
        <f t="shared" si="5"/>
        <v>0.30052133177852597</v>
      </c>
      <c r="AD81" s="14">
        <v>79</v>
      </c>
      <c r="AE81" s="14">
        <v>0.64076568830316205</v>
      </c>
    </row>
    <row r="82" spans="1:31" x14ac:dyDescent="0.3">
      <c r="A82" s="3"/>
      <c r="B82" s="3"/>
      <c r="C82" s="3" t="s">
        <v>18</v>
      </c>
      <c r="D82" s="3">
        <v>375</v>
      </c>
      <c r="E82" s="3">
        <v>67</v>
      </c>
      <c r="F82" s="3">
        <v>6.5</v>
      </c>
      <c r="G82" s="3">
        <v>13</v>
      </c>
      <c r="H82" s="3">
        <v>5.9</v>
      </c>
      <c r="W82">
        <v>80</v>
      </c>
      <c r="X82" s="14">
        <v>28</v>
      </c>
      <c r="Y82" s="14">
        <v>123.48660866609946</v>
      </c>
      <c r="Z82" s="14">
        <v>7.5133913339005431</v>
      </c>
      <c r="AA82">
        <f t="shared" si="4"/>
        <v>0.62598425196850394</v>
      </c>
      <c r="AB82">
        <f t="shared" si="5"/>
        <v>0.32123607461152448</v>
      </c>
      <c r="AD82" s="14">
        <v>80</v>
      </c>
      <c r="AE82" s="14">
        <v>-17.881408361452088</v>
      </c>
    </row>
    <row r="83" spans="1:31" x14ac:dyDescent="0.3">
      <c r="A83" s="3"/>
      <c r="B83" s="3"/>
      <c r="C83" s="3" t="s">
        <v>18</v>
      </c>
      <c r="D83" s="3">
        <v>375</v>
      </c>
      <c r="E83" s="3">
        <v>67</v>
      </c>
      <c r="F83" s="3">
        <v>6.5</v>
      </c>
      <c r="G83" s="3">
        <v>13</v>
      </c>
      <c r="H83" s="3">
        <v>5.9</v>
      </c>
      <c r="W83">
        <v>81</v>
      </c>
      <c r="X83" s="14">
        <v>29</v>
      </c>
      <c r="Y83" s="14">
        <v>123.48660866609946</v>
      </c>
      <c r="Z83" s="14">
        <v>7.5133913339005431</v>
      </c>
      <c r="AA83">
        <f t="shared" si="4"/>
        <v>0.63385826771653542</v>
      </c>
      <c r="AB83">
        <f t="shared" si="5"/>
        <v>0.3420895990274711</v>
      </c>
      <c r="AD83" s="14">
        <v>81</v>
      </c>
      <c r="AE83" s="14">
        <v>-45.064841107117729</v>
      </c>
    </row>
    <row r="84" spans="1:31" x14ac:dyDescent="0.3">
      <c r="A84" s="3"/>
      <c r="B84" s="3"/>
      <c r="C84" s="3" t="s">
        <v>18</v>
      </c>
      <c r="D84" s="3">
        <v>375</v>
      </c>
      <c r="E84" s="3">
        <v>67</v>
      </c>
      <c r="F84" s="3">
        <v>6.5</v>
      </c>
      <c r="G84" s="3">
        <v>13</v>
      </c>
      <c r="H84" s="3">
        <v>5.9</v>
      </c>
      <c r="W84">
        <v>82</v>
      </c>
      <c r="X84" s="14">
        <v>30</v>
      </c>
      <c r="Y84" s="14">
        <v>123.48660866609946</v>
      </c>
      <c r="Z84" s="14">
        <v>7.5133913339005431</v>
      </c>
      <c r="AA84">
        <f t="shared" si="4"/>
        <v>0.6417322834645669</v>
      </c>
      <c r="AB84">
        <f t="shared" si="5"/>
        <v>0.36309297381623634</v>
      </c>
      <c r="AD84" s="14">
        <v>82</v>
      </c>
      <c r="AE84" s="14">
        <v>-45.064841107117729</v>
      </c>
    </row>
    <row r="85" spans="1:31" x14ac:dyDescent="0.3">
      <c r="A85" s="3"/>
      <c r="B85" s="3"/>
      <c r="C85" s="3" t="s">
        <v>20</v>
      </c>
      <c r="D85" s="3">
        <v>340</v>
      </c>
      <c r="E85" s="3">
        <v>46</v>
      </c>
      <c r="F85" s="3">
        <v>13</v>
      </c>
      <c r="G85" s="3">
        <v>13.6</v>
      </c>
      <c r="H85" s="3">
        <v>380</v>
      </c>
      <c r="W85">
        <v>83</v>
      </c>
      <c r="X85" s="14">
        <v>110</v>
      </c>
      <c r="Y85" s="14">
        <v>311.13334845248772</v>
      </c>
      <c r="Z85" s="14">
        <v>8.8666515475122765</v>
      </c>
      <c r="AA85">
        <f t="shared" si="4"/>
        <v>0.64960629921259838</v>
      </c>
      <c r="AB85">
        <f t="shared" si="5"/>
        <v>0.3842577738609449</v>
      </c>
      <c r="AD85" s="14">
        <v>83</v>
      </c>
      <c r="AE85" s="14">
        <v>-45.064841107117729</v>
      </c>
    </row>
    <row r="86" spans="1:31" x14ac:dyDescent="0.3">
      <c r="A86" s="3"/>
      <c r="B86" s="3"/>
      <c r="C86" s="3" t="s">
        <v>20</v>
      </c>
      <c r="D86" s="3">
        <v>340</v>
      </c>
      <c r="E86" s="3">
        <v>46</v>
      </c>
      <c r="F86" s="3">
        <v>13</v>
      </c>
      <c r="G86" s="3">
        <v>13.6</v>
      </c>
      <c r="H86" s="3">
        <v>380</v>
      </c>
      <c r="W86">
        <v>84</v>
      </c>
      <c r="X86" s="14">
        <v>111</v>
      </c>
      <c r="Y86" s="14">
        <v>311.13334845248772</v>
      </c>
      <c r="Z86" s="14">
        <v>8.8666515475122765</v>
      </c>
      <c r="AA86">
        <f t="shared" si="4"/>
        <v>0.65748031496062997</v>
      </c>
      <c r="AB86">
        <f t="shared" si="5"/>
        <v>0.40559613377612275</v>
      </c>
      <c r="AD86" s="14">
        <v>84</v>
      </c>
      <c r="AE86" s="14">
        <v>-37.502719696365034</v>
      </c>
    </row>
    <row r="87" spans="1:31" x14ac:dyDescent="0.3">
      <c r="A87" s="3"/>
      <c r="B87" s="3"/>
      <c r="C87" s="3" t="s">
        <v>17</v>
      </c>
      <c r="D87" s="3">
        <v>280</v>
      </c>
      <c r="E87" s="3">
        <v>23.4</v>
      </c>
      <c r="F87" s="3">
        <v>14.4</v>
      </c>
      <c r="G87" s="3">
        <v>14.4</v>
      </c>
      <c r="H87" s="3">
        <v>300</v>
      </c>
      <c r="W87">
        <v>85</v>
      </c>
      <c r="X87" s="14">
        <v>112</v>
      </c>
      <c r="Y87" s="14">
        <v>311.13334845248772</v>
      </c>
      <c r="Z87" s="14">
        <v>8.8666515475122765</v>
      </c>
      <c r="AA87">
        <f t="shared" si="4"/>
        <v>0.66535433070866146</v>
      </c>
      <c r="AB87">
        <f t="shared" si="5"/>
        <v>0.42712080705851546</v>
      </c>
      <c r="AD87" s="14">
        <v>85</v>
      </c>
      <c r="AE87" s="14">
        <v>-37.502719696365034</v>
      </c>
    </row>
    <row r="88" spans="1:31" x14ac:dyDescent="0.3">
      <c r="A88" s="3"/>
      <c r="B88" s="3"/>
      <c r="C88" s="3" t="s">
        <v>17</v>
      </c>
      <c r="D88" s="3">
        <v>280</v>
      </c>
      <c r="E88" s="3">
        <v>23.4</v>
      </c>
      <c r="F88" s="3">
        <v>14.4</v>
      </c>
      <c r="G88" s="3">
        <v>14.4</v>
      </c>
      <c r="H88" s="3">
        <v>300</v>
      </c>
      <c r="W88">
        <v>86</v>
      </c>
      <c r="X88" s="14">
        <v>113</v>
      </c>
      <c r="Y88" s="14">
        <v>311.13334845248772</v>
      </c>
      <c r="Z88" s="14">
        <v>8.8666515475122765</v>
      </c>
      <c r="AA88">
        <f t="shared" si="4"/>
        <v>0.67322834645669294</v>
      </c>
      <c r="AB88">
        <f t="shared" si="5"/>
        <v>0.44884523155894068</v>
      </c>
      <c r="AD88" s="14">
        <v>86</v>
      </c>
      <c r="AE88" s="14">
        <v>-6.0010955128875594</v>
      </c>
    </row>
    <row r="89" spans="1:31" x14ac:dyDescent="0.3">
      <c r="A89" s="3"/>
      <c r="B89" s="3"/>
      <c r="C89" s="3" t="s">
        <v>52</v>
      </c>
      <c r="D89" s="3">
        <v>97</v>
      </c>
      <c r="E89" s="3">
        <v>7.1</v>
      </c>
      <c r="F89" s="3">
        <v>0.3</v>
      </c>
      <c r="G89" s="3">
        <v>16.5</v>
      </c>
      <c r="H89" s="3">
        <v>54</v>
      </c>
      <c r="W89">
        <v>87</v>
      </c>
      <c r="X89" s="14">
        <v>114</v>
      </c>
      <c r="Y89" s="14">
        <v>311.13334845248772</v>
      </c>
      <c r="Z89" s="14">
        <v>8.8666515475122765</v>
      </c>
      <c r="AA89">
        <f t="shared" si="4"/>
        <v>0.68110236220472442</v>
      </c>
      <c r="AB89">
        <f t="shared" si="5"/>
        <v>0.4707836022157153</v>
      </c>
      <c r="AD89" s="14">
        <v>87</v>
      </c>
      <c r="AE89" s="14">
        <v>-6.0010955128875594</v>
      </c>
    </row>
    <row r="90" spans="1:31" x14ac:dyDescent="0.3">
      <c r="A90" s="3"/>
      <c r="B90" s="3"/>
      <c r="C90" s="3" t="s">
        <v>90</v>
      </c>
      <c r="D90" s="3">
        <v>312</v>
      </c>
      <c r="E90" s="3">
        <v>57</v>
      </c>
      <c r="F90" s="3">
        <v>32</v>
      </c>
      <c r="G90" s="3">
        <v>17</v>
      </c>
      <c r="H90" s="3">
        <v>77</v>
      </c>
      <c r="W90">
        <v>88</v>
      </c>
      <c r="X90" s="14">
        <v>115</v>
      </c>
      <c r="Y90" s="14">
        <v>311.13334845248772</v>
      </c>
      <c r="Z90" s="14">
        <v>8.8666515475122765</v>
      </c>
      <c r="AA90">
        <f t="shared" si="4"/>
        <v>0.6889763779527559</v>
      </c>
      <c r="AB90">
        <f t="shared" si="5"/>
        <v>0.49295095214869394</v>
      </c>
      <c r="AD90" s="14">
        <v>88</v>
      </c>
      <c r="AE90" s="14">
        <v>-5.355574468746056</v>
      </c>
    </row>
    <row r="91" spans="1:31" x14ac:dyDescent="0.3">
      <c r="A91" s="3"/>
      <c r="B91" s="3"/>
      <c r="C91" s="3" t="s">
        <v>89</v>
      </c>
      <c r="D91" s="3">
        <v>403</v>
      </c>
      <c r="E91" s="3">
        <v>20.3</v>
      </c>
      <c r="F91" s="3">
        <v>30.3</v>
      </c>
      <c r="G91" s="3">
        <v>17.7</v>
      </c>
      <c r="H91" s="3">
        <v>20</v>
      </c>
      <c r="W91">
        <v>89</v>
      </c>
      <c r="X91" s="14">
        <v>31</v>
      </c>
      <c r="Y91" s="14">
        <v>177.64338928428771</v>
      </c>
      <c r="Z91" s="14">
        <v>9.3566107157122929</v>
      </c>
      <c r="AA91">
        <f t="shared" si="4"/>
        <v>0.69685039370078738</v>
      </c>
      <c r="AB91">
        <f t="shared" si="5"/>
        <v>0.5153632434036719</v>
      </c>
      <c r="AD91" s="14">
        <v>90</v>
      </c>
      <c r="AE91" s="14">
        <v>-17.57343070482932</v>
      </c>
    </row>
    <row r="92" spans="1:31" x14ac:dyDescent="0.3">
      <c r="A92" s="3"/>
      <c r="B92" s="3"/>
      <c r="C92" s="3" t="s">
        <v>89</v>
      </c>
      <c r="D92" s="3">
        <v>403</v>
      </c>
      <c r="E92" s="3">
        <v>20.3</v>
      </c>
      <c r="F92" s="3">
        <v>30.3</v>
      </c>
      <c r="G92" s="3">
        <v>17.7</v>
      </c>
      <c r="H92" s="3">
        <v>20</v>
      </c>
      <c r="W92">
        <v>90</v>
      </c>
      <c r="X92" s="14">
        <v>32</v>
      </c>
      <c r="Y92" s="14">
        <v>177.64338928428771</v>
      </c>
      <c r="Z92" s="14">
        <v>9.3566107157122929</v>
      </c>
      <c r="AA92">
        <f t="shared" si="4"/>
        <v>0.70472440944881887</v>
      </c>
      <c r="AB92">
        <f t="shared" si="5"/>
        <v>0.53803746886738613</v>
      </c>
      <c r="AD92" s="14">
        <v>91</v>
      </c>
      <c r="AE92" s="14">
        <v>-17.57343070482932</v>
      </c>
    </row>
    <row r="93" spans="1:31" x14ac:dyDescent="0.3">
      <c r="A93" s="3"/>
      <c r="B93" s="3"/>
      <c r="C93" s="3" t="s">
        <v>91</v>
      </c>
      <c r="D93" s="3">
        <v>302</v>
      </c>
      <c r="E93" s="3">
        <v>7</v>
      </c>
      <c r="F93" s="3">
        <v>10</v>
      </c>
      <c r="G93" s="3">
        <v>18</v>
      </c>
      <c r="H93" s="3">
        <v>856</v>
      </c>
      <c r="W93">
        <v>91</v>
      </c>
      <c r="X93" s="14">
        <v>33</v>
      </c>
      <c r="Y93" s="14">
        <v>177.64338928428771</v>
      </c>
      <c r="Z93" s="14">
        <v>9.3566107157122929</v>
      </c>
      <c r="AA93">
        <f t="shared" si="4"/>
        <v>0.71259842519685035</v>
      </c>
      <c r="AB93">
        <f t="shared" si="5"/>
        <v>0.56099176715306398</v>
      </c>
      <c r="AD93" s="14">
        <v>94</v>
      </c>
      <c r="AE93" s="14">
        <v>-5.4033568186566185</v>
      </c>
    </row>
    <row r="94" spans="1:31" x14ac:dyDescent="0.3">
      <c r="A94" s="3"/>
      <c r="B94" s="3"/>
      <c r="C94" s="3" t="s">
        <v>91</v>
      </c>
      <c r="D94" s="3">
        <v>302</v>
      </c>
      <c r="E94" s="3">
        <v>7</v>
      </c>
      <c r="F94" s="3">
        <v>10</v>
      </c>
      <c r="G94" s="3">
        <v>18</v>
      </c>
      <c r="H94" s="3">
        <v>856</v>
      </c>
      <c r="W94">
        <v>92</v>
      </c>
      <c r="X94" s="14">
        <v>16</v>
      </c>
      <c r="Y94" s="14">
        <v>15.41152785144655</v>
      </c>
      <c r="Z94" s="14">
        <v>9.5884721485534499</v>
      </c>
      <c r="AA94">
        <f t="shared" si="4"/>
        <v>0.72047244094488194</v>
      </c>
      <c r="AB94">
        <f t="shared" si="5"/>
        <v>0.58424555259755762</v>
      </c>
      <c r="AD94" s="14">
        <v>95</v>
      </c>
      <c r="AE94" s="14">
        <v>-5.4033568186566185</v>
      </c>
    </row>
    <row r="95" spans="1:31" x14ac:dyDescent="0.3">
      <c r="A95" s="3"/>
      <c r="B95" s="3"/>
      <c r="C95" s="3" t="s">
        <v>81</v>
      </c>
      <c r="D95" s="3">
        <f>93*4</f>
        <v>372</v>
      </c>
      <c r="E95" s="3">
        <f>4.73*4</f>
        <v>18.920000000000002</v>
      </c>
      <c r="F95" s="3">
        <f>6.12*4</f>
        <v>24.48</v>
      </c>
      <c r="G95" s="3">
        <f>4.99*4</f>
        <v>19.96</v>
      </c>
      <c r="H95" s="3">
        <f>78*4</f>
        <v>312</v>
      </c>
      <c r="W95">
        <v>93</v>
      </c>
      <c r="X95" s="14">
        <v>35</v>
      </c>
      <c r="Y95" s="14">
        <v>68.760508193978055</v>
      </c>
      <c r="Z95" s="14">
        <v>11.239491806021945</v>
      </c>
      <c r="AA95">
        <f t="shared" si="4"/>
        <v>0.72834645669291342</v>
      </c>
      <c r="AB95">
        <f t="shared" si="5"/>
        <v>0.60781966292906531</v>
      </c>
      <c r="AD95" s="14">
        <v>96</v>
      </c>
      <c r="AE95" s="14">
        <v>0.25756122858683739</v>
      </c>
    </row>
    <row r="96" spans="1:31" x14ac:dyDescent="0.3">
      <c r="A96" s="3"/>
      <c r="B96" s="3"/>
      <c r="C96" s="3" t="s">
        <v>81</v>
      </c>
      <c r="D96" s="3">
        <f>93*4</f>
        <v>372</v>
      </c>
      <c r="E96" s="3">
        <f>4.73*4</f>
        <v>18.920000000000002</v>
      </c>
      <c r="F96" s="3">
        <f>6.12*4</f>
        <v>24.48</v>
      </c>
      <c r="G96" s="3">
        <f>4.99*4</f>
        <v>19.96</v>
      </c>
      <c r="H96" s="3">
        <f>78*4</f>
        <v>312</v>
      </c>
      <c r="W96">
        <v>94</v>
      </c>
      <c r="X96" s="14">
        <v>37</v>
      </c>
      <c r="Y96" s="14">
        <v>68.760508193978055</v>
      </c>
      <c r="Z96" s="14">
        <v>11.239491806021945</v>
      </c>
      <c r="AA96">
        <f t="shared" si="4"/>
        <v>0.73622047244094491</v>
      </c>
      <c r="AB96">
        <f t="shared" si="5"/>
        <v>0.63173652767936905</v>
      </c>
      <c r="AD96" s="14">
        <v>97</v>
      </c>
      <c r="AE96" s="14">
        <v>-7.6949726458573195</v>
      </c>
    </row>
    <row r="97" spans="1:31" x14ac:dyDescent="0.3">
      <c r="A97" s="3"/>
      <c r="B97" s="3"/>
      <c r="C97" s="3" t="s">
        <v>84</v>
      </c>
      <c r="D97" s="3">
        <v>333</v>
      </c>
      <c r="E97" s="3">
        <v>16.440000000000001</v>
      </c>
      <c r="F97" s="3">
        <v>20.309999999999999</v>
      </c>
      <c r="G97" s="3">
        <v>20.3</v>
      </c>
      <c r="H97" s="3">
        <v>509</v>
      </c>
      <c r="W97">
        <v>95</v>
      </c>
      <c r="X97" s="14">
        <v>25</v>
      </c>
      <c r="Y97" s="14">
        <v>60.769411696875189</v>
      </c>
      <c r="Z97" s="14">
        <v>12.230588303124811</v>
      </c>
      <c r="AA97">
        <f t="shared" si="4"/>
        <v>0.74409448818897639</v>
      </c>
      <c r="AB97">
        <f t="shared" si="5"/>
        <v>0.65602036105238692</v>
      </c>
      <c r="AD97" s="14">
        <v>98</v>
      </c>
      <c r="AE97" s="14">
        <v>-7.6949726458573195</v>
      </c>
    </row>
    <row r="98" spans="1:31" x14ac:dyDescent="0.3">
      <c r="A98" s="3"/>
      <c r="B98" s="3"/>
      <c r="C98" s="3" t="s">
        <v>19</v>
      </c>
      <c r="D98" s="3">
        <v>120</v>
      </c>
      <c r="E98" s="3">
        <v>3</v>
      </c>
      <c r="F98" s="3">
        <v>1</v>
      </c>
      <c r="G98" s="3">
        <v>24</v>
      </c>
      <c r="H98" s="3">
        <v>130</v>
      </c>
      <c r="W98">
        <v>96</v>
      </c>
      <c r="X98" s="14">
        <v>14</v>
      </c>
      <c r="Y98" s="14">
        <v>66.661899922828169</v>
      </c>
      <c r="Z98" s="14">
        <v>13.338100077171831</v>
      </c>
      <c r="AA98">
        <f t="shared" si="4"/>
        <v>0.75196850393700787</v>
      </c>
      <c r="AB98">
        <f t="shared" si="5"/>
        <v>0.68069738375582189</v>
      </c>
      <c r="AD98" s="14">
        <v>99</v>
      </c>
      <c r="AE98" s="14">
        <v>-7.6949726458573195</v>
      </c>
    </row>
    <row r="99" spans="1:31" x14ac:dyDescent="0.3">
      <c r="A99" s="3"/>
      <c r="B99" s="3"/>
      <c r="C99" s="3" t="s">
        <v>19</v>
      </c>
      <c r="D99" s="3">
        <v>120</v>
      </c>
      <c r="E99" s="3">
        <v>3</v>
      </c>
      <c r="F99" s="3">
        <v>1</v>
      </c>
      <c r="G99" s="3">
        <v>24</v>
      </c>
      <c r="H99" s="3">
        <v>130</v>
      </c>
      <c r="W99">
        <v>97</v>
      </c>
      <c r="X99" s="14">
        <v>27</v>
      </c>
      <c r="Y99" s="14">
        <v>5.0223978720799582</v>
      </c>
      <c r="Z99" s="14">
        <v>14.977602127920042</v>
      </c>
      <c r="AA99">
        <f t="shared" ref="AA99:AA126" si="6">(W99-0.5)/127</f>
        <v>0.75984251968503935</v>
      </c>
      <c r="AB99">
        <f t="shared" ref="AB99:AB130" si="7">NORMSINV(AA99)</f>
        <v>0.70579607929962929</v>
      </c>
      <c r="AD99" s="14">
        <v>100</v>
      </c>
      <c r="AE99" s="14">
        <v>21.159384576068931</v>
      </c>
    </row>
    <row r="100" spans="1:31" x14ac:dyDescent="0.3">
      <c r="A100" s="3"/>
      <c r="B100" s="3"/>
      <c r="C100" s="3" t="s">
        <v>19</v>
      </c>
      <c r="D100" s="3">
        <v>120</v>
      </c>
      <c r="E100" s="3">
        <v>3</v>
      </c>
      <c r="F100" s="3">
        <v>1</v>
      </c>
      <c r="G100" s="3">
        <v>24</v>
      </c>
      <c r="H100" s="3">
        <v>130</v>
      </c>
      <c r="W100">
        <v>98</v>
      </c>
      <c r="X100" s="14">
        <v>74</v>
      </c>
      <c r="Y100" s="14">
        <v>122.47746966064348</v>
      </c>
      <c r="Z100" s="14">
        <v>15.522530339356521</v>
      </c>
      <c r="AA100">
        <f t="shared" si="6"/>
        <v>0.76771653543307083</v>
      </c>
      <c r="AB100">
        <f t="shared" si="7"/>
        <v>0.73134749152374456</v>
      </c>
      <c r="AD100" s="14">
        <v>101</v>
      </c>
      <c r="AE100" s="14">
        <v>-7.6949726458573195</v>
      </c>
    </row>
    <row r="101" spans="1:31" x14ac:dyDescent="0.3">
      <c r="A101" s="3"/>
      <c r="B101" s="3"/>
      <c r="C101" s="3" t="s">
        <v>51</v>
      </c>
      <c r="D101" s="3">
        <v>226</v>
      </c>
      <c r="E101" s="3">
        <v>21</v>
      </c>
      <c r="F101" s="3">
        <v>0</v>
      </c>
      <c r="G101" s="3">
        <v>24</v>
      </c>
      <c r="H101" s="3">
        <v>85</v>
      </c>
      <c r="W101">
        <v>99</v>
      </c>
      <c r="X101" s="14">
        <v>75</v>
      </c>
      <c r="Y101" s="14">
        <v>122.47746966064348</v>
      </c>
      <c r="Z101" s="14">
        <v>15.522530339356521</v>
      </c>
      <c r="AA101">
        <f t="shared" si="6"/>
        <v>0.77559055118110232</v>
      </c>
      <c r="AB101">
        <f t="shared" si="7"/>
        <v>0.75738557171805365</v>
      </c>
      <c r="AD101" s="14">
        <v>102</v>
      </c>
      <c r="AE101" s="14">
        <v>-7.6949726458573195</v>
      </c>
    </row>
    <row r="102" spans="1:31" x14ac:dyDescent="0.3">
      <c r="A102" s="3"/>
      <c r="B102" s="3"/>
      <c r="C102" s="3" t="s">
        <v>19</v>
      </c>
      <c r="D102" s="3">
        <v>120</v>
      </c>
      <c r="E102" s="3">
        <v>3</v>
      </c>
      <c r="F102" s="3">
        <v>1</v>
      </c>
      <c r="G102" s="3">
        <v>24</v>
      </c>
      <c r="H102" s="3">
        <v>130</v>
      </c>
      <c r="W102">
        <v>100</v>
      </c>
      <c r="X102" s="14">
        <v>76</v>
      </c>
      <c r="Y102" s="14">
        <v>122.47746966064348</v>
      </c>
      <c r="Z102" s="14">
        <v>15.522530339356521</v>
      </c>
      <c r="AA102">
        <f t="shared" si="6"/>
        <v>0.78346456692913391</v>
      </c>
      <c r="AB102">
        <f t="shared" si="7"/>
        <v>0.78394758574826273</v>
      </c>
      <c r="AD102" s="14">
        <v>103</v>
      </c>
      <c r="AE102" s="14">
        <v>-7.6949726458573195</v>
      </c>
    </row>
    <row r="103" spans="1:31" x14ac:dyDescent="0.3">
      <c r="A103" s="3"/>
      <c r="B103" s="3"/>
      <c r="C103" s="3" t="s">
        <v>19</v>
      </c>
      <c r="D103" s="3">
        <v>120</v>
      </c>
      <c r="E103" s="3">
        <v>3</v>
      </c>
      <c r="F103" s="3">
        <v>1</v>
      </c>
      <c r="G103" s="3">
        <v>24</v>
      </c>
      <c r="H103" s="3">
        <v>130</v>
      </c>
      <c r="W103">
        <v>101</v>
      </c>
      <c r="X103" s="14">
        <v>56</v>
      </c>
      <c r="Y103" s="14">
        <v>43.581585941238075</v>
      </c>
      <c r="Z103" s="14">
        <v>16.418414058761925</v>
      </c>
      <c r="AA103">
        <f t="shared" si="6"/>
        <v>0.79133858267716539</v>
      </c>
      <c r="AB103">
        <f t="shared" si="7"/>
        <v>0.8110745942501828</v>
      </c>
      <c r="AD103" s="14">
        <v>104</v>
      </c>
      <c r="AE103" s="14">
        <v>-7.6949726458573195</v>
      </c>
    </row>
    <row r="104" spans="1:31" x14ac:dyDescent="0.3">
      <c r="A104" s="3"/>
      <c r="B104" s="3"/>
      <c r="C104" s="3" t="s">
        <v>19</v>
      </c>
      <c r="D104" s="3">
        <v>120</v>
      </c>
      <c r="E104" s="3">
        <v>3</v>
      </c>
      <c r="F104" s="3">
        <v>1</v>
      </c>
      <c r="G104" s="3">
        <v>24</v>
      </c>
      <c r="H104" s="3">
        <v>130</v>
      </c>
      <c r="W104">
        <v>102</v>
      </c>
      <c r="X104" s="14">
        <v>8</v>
      </c>
      <c r="Y104" s="14">
        <v>-7.4315652889040491</v>
      </c>
      <c r="Z104" s="14">
        <v>16.43156528890405</v>
      </c>
      <c r="AA104">
        <f t="shared" si="6"/>
        <v>0.79921259842519687</v>
      </c>
      <c r="AB104">
        <f t="shared" si="7"/>
        <v>0.83881202240606501</v>
      </c>
      <c r="AD104" s="14">
        <v>105</v>
      </c>
      <c r="AE104" s="14">
        <v>-7.6949726458573195</v>
      </c>
    </row>
    <row r="105" spans="1:31" x14ac:dyDescent="0.3">
      <c r="A105" s="3"/>
      <c r="B105" s="3"/>
      <c r="C105" s="3" t="s">
        <v>19</v>
      </c>
      <c r="D105" s="3">
        <v>120</v>
      </c>
      <c r="E105" s="3">
        <v>3</v>
      </c>
      <c r="F105" s="3">
        <v>1</v>
      </c>
      <c r="G105" s="3">
        <v>24</v>
      </c>
      <c r="H105" s="3">
        <v>130</v>
      </c>
      <c r="W105">
        <v>103</v>
      </c>
      <c r="X105" s="14">
        <v>47</v>
      </c>
      <c r="Y105" s="14">
        <v>71.359648415122322</v>
      </c>
      <c r="Z105" s="14">
        <v>16.640351584877678</v>
      </c>
      <c r="AA105">
        <f t="shared" si="6"/>
        <v>0.80708661417322836</v>
      </c>
      <c r="AB105">
        <f t="shared" si="7"/>
        <v>0.86721034035496469</v>
      </c>
      <c r="AD105" s="14">
        <v>106</v>
      </c>
      <c r="AE105" s="14">
        <v>21.159384576068931</v>
      </c>
    </row>
    <row r="106" spans="1:31" x14ac:dyDescent="0.3">
      <c r="A106" s="3"/>
      <c r="B106" s="3"/>
      <c r="C106" s="3" t="s">
        <v>19</v>
      </c>
      <c r="D106" s="3">
        <v>120</v>
      </c>
      <c r="E106" s="3">
        <v>3</v>
      </c>
      <c r="F106" s="3">
        <v>1</v>
      </c>
      <c r="G106" s="3">
        <v>24</v>
      </c>
      <c r="H106" s="3">
        <v>130</v>
      </c>
      <c r="W106">
        <v>104</v>
      </c>
      <c r="X106" s="14">
        <v>34</v>
      </c>
      <c r="Y106" s="14">
        <v>16.273224826405954</v>
      </c>
      <c r="Z106" s="14">
        <v>16.726775173594046</v>
      </c>
      <c r="AA106">
        <f t="shared" si="6"/>
        <v>0.81496062992125984</v>
      </c>
      <c r="AB106">
        <f t="shared" si="7"/>
        <v>0.89632588131676361</v>
      </c>
      <c r="AD106" s="14">
        <v>107</v>
      </c>
      <c r="AE106" s="14">
        <v>-7.6949726458573195</v>
      </c>
    </row>
    <row r="107" spans="1:31" x14ac:dyDescent="0.3">
      <c r="A107" s="3"/>
      <c r="B107" s="3"/>
      <c r="C107" s="3" t="s">
        <v>51</v>
      </c>
      <c r="D107" s="3">
        <v>226</v>
      </c>
      <c r="E107" s="3">
        <v>21</v>
      </c>
      <c r="F107" s="3">
        <v>0</v>
      </c>
      <c r="G107" s="3">
        <v>24</v>
      </c>
      <c r="H107" s="3">
        <v>85</v>
      </c>
      <c r="W107">
        <v>105</v>
      </c>
      <c r="X107" s="14">
        <v>1</v>
      </c>
      <c r="Y107" s="14">
        <v>-12.478754800079042</v>
      </c>
      <c r="Z107" s="14">
        <v>17.478754800079042</v>
      </c>
      <c r="AA107">
        <f t="shared" si="6"/>
        <v>0.82283464566929132</v>
      </c>
      <c r="AB107">
        <f t="shared" si="7"/>
        <v>0.92622183260141833</v>
      </c>
      <c r="AD107" s="14">
        <v>108</v>
      </c>
      <c r="AE107" s="14">
        <v>29.76496348747628</v>
      </c>
    </row>
    <row r="108" spans="1:31" x14ac:dyDescent="0.3">
      <c r="A108" s="3"/>
      <c r="B108" s="3"/>
      <c r="C108" s="3" t="s">
        <v>19</v>
      </c>
      <c r="D108" s="3">
        <v>120</v>
      </c>
      <c r="E108" s="3">
        <v>3</v>
      </c>
      <c r="F108" s="3">
        <v>1</v>
      </c>
      <c r="G108" s="3">
        <v>24</v>
      </c>
      <c r="H108" s="3">
        <v>130</v>
      </c>
      <c r="W108">
        <v>106</v>
      </c>
      <c r="X108" s="14">
        <v>9</v>
      </c>
      <c r="Y108" s="14">
        <v>-11.230483127506638</v>
      </c>
      <c r="Z108" s="14">
        <v>18.230483127506638</v>
      </c>
      <c r="AA108">
        <f t="shared" si="6"/>
        <v>0.8307086614173228</v>
      </c>
      <c r="AB108">
        <f t="shared" si="7"/>
        <v>0.95696944566422004</v>
      </c>
      <c r="AD108" s="14">
        <v>109</v>
      </c>
      <c r="AE108" s="14">
        <v>29.76496348747628</v>
      </c>
    </row>
    <row r="109" spans="1:31" x14ac:dyDescent="0.3">
      <c r="A109" s="3"/>
      <c r="B109" s="3"/>
      <c r="C109" s="3" t="s">
        <v>87</v>
      </c>
      <c r="D109" s="7">
        <v>1150</v>
      </c>
      <c r="E109" s="7">
        <v>120.6</v>
      </c>
      <c r="F109" s="7">
        <v>52</v>
      </c>
      <c r="G109" s="7">
        <v>26</v>
      </c>
      <c r="H109" s="7">
        <v>2730</v>
      </c>
      <c r="W109">
        <v>107</v>
      </c>
      <c r="X109" s="14">
        <v>55</v>
      </c>
      <c r="Y109" s="14">
        <v>84.586684444515356</v>
      </c>
      <c r="Z109" s="14">
        <v>18.413315555484644</v>
      </c>
      <c r="AA109">
        <f t="shared" si="6"/>
        <v>0.83858267716535428</v>
      </c>
      <c r="AB109">
        <f t="shared" si="7"/>
        <v>0.98864952647982296</v>
      </c>
      <c r="AD109" s="14">
        <v>110</v>
      </c>
      <c r="AE109" s="14">
        <v>8.8666515475122765</v>
      </c>
    </row>
    <row r="110" spans="1:31" x14ac:dyDescent="0.3">
      <c r="A110" s="3"/>
      <c r="B110" s="3"/>
      <c r="C110" s="3" t="s">
        <v>87</v>
      </c>
      <c r="D110" s="7">
        <v>1150</v>
      </c>
      <c r="E110" s="7">
        <v>120.6</v>
      </c>
      <c r="F110" s="7">
        <v>52</v>
      </c>
      <c r="G110" s="7">
        <v>26</v>
      </c>
      <c r="H110" s="7">
        <v>2730</v>
      </c>
      <c r="W110">
        <v>108</v>
      </c>
      <c r="X110" s="14">
        <v>100</v>
      </c>
      <c r="Y110" s="14">
        <v>204.84061542393107</v>
      </c>
      <c r="Z110" s="14">
        <v>21.159384576068931</v>
      </c>
      <c r="AA110">
        <f t="shared" si="6"/>
        <v>0.84645669291338588</v>
      </c>
      <c r="AB110">
        <f t="shared" si="7"/>
        <v>1.0213542885728781</v>
      </c>
      <c r="AD110" s="14">
        <v>111</v>
      </c>
      <c r="AE110" s="14">
        <v>8.8666515475122765</v>
      </c>
    </row>
    <row r="111" spans="1:31" x14ac:dyDescent="0.3">
      <c r="A111" s="3"/>
      <c r="B111" s="3"/>
      <c r="C111" s="3" t="s">
        <v>9</v>
      </c>
      <c r="D111" s="3">
        <v>320</v>
      </c>
      <c r="E111" s="3">
        <v>4</v>
      </c>
      <c r="F111" s="3">
        <v>20</v>
      </c>
      <c r="G111" s="3">
        <v>28</v>
      </c>
      <c r="H111" s="3">
        <v>280</v>
      </c>
      <c r="W111">
        <v>109</v>
      </c>
      <c r="X111" s="14">
        <v>106</v>
      </c>
      <c r="Y111" s="14">
        <v>204.84061542393107</v>
      </c>
      <c r="Z111" s="14">
        <v>21.159384576068931</v>
      </c>
      <c r="AA111">
        <f t="shared" si="6"/>
        <v>0.85433070866141736</v>
      </c>
      <c r="AB111">
        <f t="shared" si="7"/>
        <v>1.0551896808451278</v>
      </c>
      <c r="AD111" s="14">
        <v>112</v>
      </c>
      <c r="AE111" s="14">
        <v>8.8666515475122765</v>
      </c>
    </row>
    <row r="112" spans="1:31" x14ac:dyDescent="0.3">
      <c r="A112" s="3"/>
      <c r="B112" s="3"/>
      <c r="C112" s="3" t="s">
        <v>9</v>
      </c>
      <c r="D112" s="3">
        <v>320</v>
      </c>
      <c r="E112" s="3">
        <v>4</v>
      </c>
      <c r="F112" s="3">
        <v>20</v>
      </c>
      <c r="G112" s="3">
        <v>28</v>
      </c>
      <c r="H112" s="3">
        <v>280</v>
      </c>
      <c r="W112">
        <v>110</v>
      </c>
      <c r="X112" s="14">
        <v>53</v>
      </c>
      <c r="Y112" s="14">
        <v>56.236994822608395</v>
      </c>
      <c r="Z112" s="14">
        <v>23.763005177391605</v>
      </c>
      <c r="AA112">
        <f t="shared" si="6"/>
        <v>0.86220472440944884</v>
      </c>
      <c r="AB112">
        <f t="shared" si="7"/>
        <v>1.0902783451890985</v>
      </c>
      <c r="AD112" s="14">
        <v>113</v>
      </c>
      <c r="AE112" s="14">
        <v>8.8666515475122765</v>
      </c>
    </row>
    <row r="113" spans="1:31" x14ac:dyDescent="0.3">
      <c r="A113" s="3"/>
      <c r="B113" s="3"/>
      <c r="C113" s="3" t="s">
        <v>9</v>
      </c>
      <c r="D113" s="3">
        <v>320</v>
      </c>
      <c r="E113" s="3">
        <v>4</v>
      </c>
      <c r="F113" s="3">
        <v>20</v>
      </c>
      <c r="G113" s="3">
        <v>28</v>
      </c>
      <c r="H113" s="3">
        <v>280</v>
      </c>
      <c r="W113">
        <v>111</v>
      </c>
      <c r="X113" s="14">
        <v>21</v>
      </c>
      <c r="Y113" s="14">
        <v>103.97287127314051</v>
      </c>
      <c r="Z113" s="14">
        <v>24.027128726859488</v>
      </c>
      <c r="AA113">
        <f t="shared" si="6"/>
        <v>0.87007874015748032</v>
      </c>
      <c r="AB113">
        <f t="shared" si="7"/>
        <v>1.1267634215984303</v>
      </c>
      <c r="AD113" s="14">
        <v>114</v>
      </c>
      <c r="AE113" s="14">
        <v>8.8666515475122765</v>
      </c>
    </row>
    <row r="114" spans="1:31" x14ac:dyDescent="0.3">
      <c r="A114" s="3"/>
      <c r="B114" s="3"/>
      <c r="C114" s="3" t="s">
        <v>9</v>
      </c>
      <c r="D114" s="3">
        <v>320</v>
      </c>
      <c r="E114" s="3">
        <v>4</v>
      </c>
      <c r="F114" s="3">
        <v>20</v>
      </c>
      <c r="G114" s="3">
        <v>28</v>
      </c>
      <c r="H114" s="3">
        <v>280</v>
      </c>
      <c r="W114">
        <v>112</v>
      </c>
      <c r="X114" s="14">
        <v>22</v>
      </c>
      <c r="Y114" s="14">
        <v>103.97287127314051</v>
      </c>
      <c r="Z114" s="14">
        <v>24.027128726859488</v>
      </c>
      <c r="AA114">
        <f t="shared" si="6"/>
        <v>0.87795275590551181</v>
      </c>
      <c r="AB114">
        <f t="shared" si="7"/>
        <v>1.1648135121105201</v>
      </c>
      <c r="AD114" s="14">
        <v>115</v>
      </c>
      <c r="AE114" s="14">
        <v>8.8666515475122765</v>
      </c>
    </row>
    <row r="115" spans="1:31" x14ac:dyDescent="0.3">
      <c r="A115" s="3"/>
      <c r="B115" s="3"/>
      <c r="C115" s="3" t="s">
        <v>9</v>
      </c>
      <c r="D115" s="3">
        <v>320</v>
      </c>
      <c r="E115" s="3">
        <v>4</v>
      </c>
      <c r="F115" s="3">
        <v>20</v>
      </c>
      <c r="G115" s="3">
        <v>28</v>
      </c>
      <c r="H115" s="3">
        <v>280</v>
      </c>
      <c r="W115">
        <v>113</v>
      </c>
      <c r="X115" s="14">
        <v>26</v>
      </c>
      <c r="Y115" s="14">
        <v>15.710938365452757</v>
      </c>
      <c r="Z115" s="14">
        <v>24.289061634547245</v>
      </c>
      <c r="AA115">
        <f t="shared" si="6"/>
        <v>0.88582677165354329</v>
      </c>
      <c r="AB115">
        <f t="shared" si="7"/>
        <v>1.2046292577660573</v>
      </c>
      <c r="AD115" s="14">
        <v>116</v>
      </c>
      <c r="AE115" s="14">
        <v>-12.776761709982054</v>
      </c>
    </row>
    <row r="116" spans="1:31" x14ac:dyDescent="0.3">
      <c r="A116" s="3"/>
      <c r="B116" s="3"/>
      <c r="C116" s="3" t="s">
        <v>9</v>
      </c>
      <c r="D116" s="3">
        <v>320</v>
      </c>
      <c r="E116" s="3">
        <v>4</v>
      </c>
      <c r="F116" s="3">
        <v>20</v>
      </c>
      <c r="G116" s="3">
        <v>28</v>
      </c>
      <c r="H116" s="3">
        <v>280</v>
      </c>
      <c r="W116">
        <v>114</v>
      </c>
      <c r="X116" s="14">
        <v>6</v>
      </c>
      <c r="Y116" s="14">
        <v>94.978286798523342</v>
      </c>
      <c r="Z116" s="14">
        <v>25.021713201476658</v>
      </c>
      <c r="AA116">
        <f t="shared" si="6"/>
        <v>0.89370078740157477</v>
      </c>
      <c r="AB116">
        <f t="shared" si="7"/>
        <v>1.2464522061072625</v>
      </c>
      <c r="AD116" s="14">
        <v>117</v>
      </c>
      <c r="AE116" s="14">
        <v>-12.776761709982054</v>
      </c>
    </row>
    <row r="117" spans="1:31" x14ac:dyDescent="0.3">
      <c r="A117" s="3"/>
      <c r="B117" s="3"/>
      <c r="C117" s="3" t="s">
        <v>47</v>
      </c>
      <c r="D117" s="3">
        <v>328</v>
      </c>
      <c r="E117" s="3">
        <v>13</v>
      </c>
      <c r="F117" s="3">
        <v>17.8</v>
      </c>
      <c r="G117" s="3">
        <v>29</v>
      </c>
      <c r="H117" s="3">
        <v>512</v>
      </c>
      <c r="W117">
        <v>115</v>
      </c>
      <c r="X117" s="14">
        <v>64</v>
      </c>
      <c r="Y117" s="14">
        <v>94.16391105861976</v>
      </c>
      <c r="Z117" s="14">
        <v>25.83608894138024</v>
      </c>
      <c r="AA117">
        <f t="shared" si="6"/>
        <v>0.90157480314960625</v>
      </c>
      <c r="AB117">
        <f t="shared" si="7"/>
        <v>1.2905770056397377</v>
      </c>
      <c r="AD117" s="14">
        <v>118</v>
      </c>
      <c r="AE117" s="14">
        <v>-14.063864943480212</v>
      </c>
    </row>
    <row r="118" spans="1:31" x14ac:dyDescent="0.3">
      <c r="A118" s="3"/>
      <c r="B118" s="3"/>
      <c r="C118" s="3" t="s">
        <v>47</v>
      </c>
      <c r="D118" s="3">
        <v>328</v>
      </c>
      <c r="E118" s="3">
        <v>13</v>
      </c>
      <c r="F118" s="3">
        <v>17.8</v>
      </c>
      <c r="G118" s="3">
        <v>29</v>
      </c>
      <c r="H118" s="3">
        <v>512</v>
      </c>
      <c r="W118">
        <v>116</v>
      </c>
      <c r="X118" s="14">
        <v>65</v>
      </c>
      <c r="Y118" s="14">
        <v>94.16391105861976</v>
      </c>
      <c r="Z118" s="14">
        <v>25.83608894138024</v>
      </c>
      <c r="AA118">
        <f t="shared" si="6"/>
        <v>0.90944881889763785</v>
      </c>
      <c r="AB118">
        <f t="shared" si="7"/>
        <v>1.337368558692106</v>
      </c>
      <c r="AD118" s="14">
        <v>119</v>
      </c>
      <c r="AE118" s="14">
        <v>-14.063864943480212</v>
      </c>
    </row>
    <row r="119" spans="1:31" x14ac:dyDescent="0.3">
      <c r="A119" s="3"/>
      <c r="B119" s="3"/>
      <c r="C119" s="3" t="s">
        <v>88</v>
      </c>
      <c r="D119" s="3">
        <v>490</v>
      </c>
      <c r="E119" s="3">
        <v>29.8</v>
      </c>
      <c r="F119" s="3">
        <v>26.6</v>
      </c>
      <c r="G119" s="3">
        <v>31</v>
      </c>
      <c r="H119" s="3">
        <v>400</v>
      </c>
      <c r="W119">
        <v>117</v>
      </c>
      <c r="X119" s="14">
        <v>68</v>
      </c>
      <c r="Y119" s="14">
        <v>380.46668338724749</v>
      </c>
      <c r="Z119" s="14">
        <v>29.533316612752515</v>
      </c>
      <c r="AA119">
        <f t="shared" si="6"/>
        <v>0.91732283464566933</v>
      </c>
      <c r="AB119">
        <f t="shared" si="7"/>
        <v>1.3872867863522562</v>
      </c>
      <c r="AD119" s="14">
        <v>120</v>
      </c>
      <c r="AE119" s="14">
        <v>-58.160826362762577</v>
      </c>
    </row>
    <row r="120" spans="1:31" x14ac:dyDescent="0.3">
      <c r="A120" s="3"/>
      <c r="B120" s="3"/>
      <c r="C120" s="3" t="s">
        <v>88</v>
      </c>
      <c r="D120" s="3">
        <v>490</v>
      </c>
      <c r="E120" s="3">
        <v>29.8</v>
      </c>
      <c r="F120" s="3">
        <v>26.6</v>
      </c>
      <c r="G120" s="3">
        <v>31</v>
      </c>
      <c r="H120" s="3">
        <v>400</v>
      </c>
      <c r="W120">
        <v>118</v>
      </c>
      <c r="X120" s="14">
        <v>69</v>
      </c>
      <c r="Y120" s="14">
        <v>380.46668338724749</v>
      </c>
      <c r="Z120" s="14">
        <v>29.533316612752515</v>
      </c>
      <c r="AA120">
        <f t="shared" si="6"/>
        <v>0.92519685039370081</v>
      </c>
      <c r="AB120">
        <f t="shared" si="7"/>
        <v>1.4409234893411573</v>
      </c>
      <c r="AD120" s="14">
        <v>121</v>
      </c>
      <c r="AE120" s="14">
        <v>-18.429066184277701</v>
      </c>
    </row>
    <row r="121" spans="1:31" x14ac:dyDescent="0.3">
      <c r="A121" s="3"/>
      <c r="B121" s="3"/>
      <c r="C121" s="3" t="s">
        <v>53</v>
      </c>
      <c r="D121" s="3">
        <v>540</v>
      </c>
      <c r="E121" s="3">
        <v>48</v>
      </c>
      <c r="F121" s="3">
        <v>26.9</v>
      </c>
      <c r="G121" s="3">
        <v>32</v>
      </c>
      <c r="H121" s="3">
        <v>660</v>
      </c>
      <c r="W121">
        <v>119</v>
      </c>
      <c r="X121" s="14">
        <v>108</v>
      </c>
      <c r="Y121" s="14">
        <v>1120.2350365125237</v>
      </c>
      <c r="Z121" s="14">
        <v>29.76496348747628</v>
      </c>
      <c r="AA121">
        <f t="shared" si="6"/>
        <v>0.93307086614173229</v>
      </c>
      <c r="AB121">
        <f t="shared" si="7"/>
        <v>1.4990592274827561</v>
      </c>
      <c r="AD121" s="14">
        <v>122</v>
      </c>
      <c r="AE121" s="14">
        <v>-31.203717498688434</v>
      </c>
    </row>
    <row r="122" spans="1:31" x14ac:dyDescent="0.3">
      <c r="A122" s="3"/>
      <c r="B122" s="3"/>
      <c r="C122" s="3" t="s">
        <v>27</v>
      </c>
      <c r="D122" s="3">
        <v>139</v>
      </c>
      <c r="E122" s="3">
        <v>0</v>
      </c>
      <c r="F122" s="3">
        <v>1.1000000000000001</v>
      </c>
      <c r="G122" s="3">
        <v>32.299999999999997</v>
      </c>
      <c r="H122" s="3">
        <v>0</v>
      </c>
      <c r="W122">
        <v>120</v>
      </c>
      <c r="X122" s="14">
        <v>109</v>
      </c>
      <c r="Y122" s="14">
        <v>1120.2350365125237</v>
      </c>
      <c r="Z122" s="14">
        <v>29.76496348747628</v>
      </c>
      <c r="AA122">
        <f t="shared" si="6"/>
        <v>0.94094488188976377</v>
      </c>
      <c r="AB122">
        <f t="shared" si="7"/>
        <v>1.5627549835376318</v>
      </c>
      <c r="AD122" s="14">
        <v>123</v>
      </c>
      <c r="AE122" s="14">
        <v>-22.857161730215637</v>
      </c>
    </row>
    <row r="123" spans="1:31" x14ac:dyDescent="0.3">
      <c r="A123" s="3"/>
      <c r="B123" s="3"/>
      <c r="C123" s="3" t="s">
        <v>72</v>
      </c>
      <c r="D123" s="3">
        <v>370</v>
      </c>
      <c r="E123" s="3">
        <v>28</v>
      </c>
      <c r="F123" s="3">
        <v>14</v>
      </c>
      <c r="G123" s="3">
        <v>33</v>
      </c>
      <c r="H123" s="3">
        <v>300</v>
      </c>
      <c r="W123">
        <v>121</v>
      </c>
      <c r="X123" s="14">
        <v>71</v>
      </c>
      <c r="Y123" s="14">
        <v>111.92429706074695</v>
      </c>
      <c r="Z123" s="14">
        <v>30.075702939253048</v>
      </c>
      <c r="AA123">
        <f t="shared" si="6"/>
        <v>0.94881889763779526</v>
      </c>
      <c r="AB123">
        <f t="shared" si="7"/>
        <v>1.6335079754521704</v>
      </c>
      <c r="AD123" s="14">
        <v>124</v>
      </c>
      <c r="AE123" s="14">
        <v>-22.3579140893371</v>
      </c>
    </row>
    <row r="124" spans="1:31" x14ac:dyDescent="0.3">
      <c r="A124" s="3"/>
      <c r="B124" s="3"/>
      <c r="C124" s="3" t="s">
        <v>15</v>
      </c>
      <c r="D124" s="3">
        <v>280</v>
      </c>
      <c r="E124" s="3">
        <v>4</v>
      </c>
      <c r="F124" s="3">
        <v>14</v>
      </c>
      <c r="G124" s="3">
        <v>36</v>
      </c>
      <c r="H124" s="3">
        <v>760</v>
      </c>
      <c r="W124">
        <v>122</v>
      </c>
      <c r="X124" s="14">
        <v>72</v>
      </c>
      <c r="Y124" s="14">
        <v>111.92429706074695</v>
      </c>
      <c r="Z124" s="14">
        <v>30.075702939253048</v>
      </c>
      <c r="AA124">
        <f t="shared" si="6"/>
        <v>0.95669291338582674</v>
      </c>
      <c r="AB124">
        <f t="shared" si="7"/>
        <v>1.7135349284234955</v>
      </c>
      <c r="AD124" s="14">
        <v>125</v>
      </c>
      <c r="AE124" s="14">
        <v>-90.31221332744758</v>
      </c>
    </row>
    <row r="125" spans="1:31" x14ac:dyDescent="0.3">
      <c r="A125" s="3"/>
      <c r="B125" s="3"/>
      <c r="C125" s="3" t="s">
        <v>85</v>
      </c>
      <c r="D125" s="3">
        <v>668</v>
      </c>
      <c r="E125" s="3">
        <v>36.82</v>
      </c>
      <c r="F125" s="3">
        <v>40.04</v>
      </c>
      <c r="G125" s="3">
        <v>38.94</v>
      </c>
      <c r="H125" s="3">
        <v>1706</v>
      </c>
      <c r="W125">
        <v>123</v>
      </c>
      <c r="X125" s="14">
        <v>39</v>
      </c>
      <c r="Y125" s="14">
        <v>82.36768887929739</v>
      </c>
      <c r="Z125" s="14">
        <v>47.63231112070261</v>
      </c>
      <c r="AA125">
        <f t="shared" si="6"/>
        <v>0.96456692913385822</v>
      </c>
      <c r="AB125">
        <f t="shared" si="7"/>
        <v>1.8063342710595689</v>
      </c>
      <c r="AD125" s="14">
        <v>126</v>
      </c>
      <c r="AE125" s="14">
        <v>0.26924282635036434</v>
      </c>
    </row>
    <row r="126" spans="1:31" x14ac:dyDescent="0.3">
      <c r="A126" s="3"/>
      <c r="B126" s="3"/>
      <c r="C126" s="3" t="s">
        <v>83</v>
      </c>
      <c r="D126" s="3">
        <v>784</v>
      </c>
      <c r="E126" s="3">
        <v>62</v>
      </c>
      <c r="F126" s="3">
        <v>44</v>
      </c>
      <c r="G126" s="3">
        <v>45</v>
      </c>
      <c r="H126" s="3">
        <v>678</v>
      </c>
      <c r="W126">
        <v>124</v>
      </c>
      <c r="X126" s="14">
        <v>41</v>
      </c>
      <c r="Y126" s="14">
        <v>82.36768887929739</v>
      </c>
      <c r="Z126" s="14">
        <v>47.63231112070261</v>
      </c>
      <c r="AA126">
        <f t="shared" si="6"/>
        <v>0.97244094488188981</v>
      </c>
      <c r="AB126">
        <f t="shared" si="7"/>
        <v>1.9179440159980572</v>
      </c>
      <c r="AD126" s="14">
        <v>127</v>
      </c>
      <c r="AE126" s="14">
        <v>0.26924282635036434</v>
      </c>
    </row>
    <row r="127" spans="1:31" x14ac:dyDescent="0.3">
      <c r="A127" s="3"/>
      <c r="B127" s="3"/>
      <c r="C127" s="3" t="s">
        <v>38</v>
      </c>
      <c r="D127" s="3">
        <v>600</v>
      </c>
      <c r="E127" s="3">
        <v>0</v>
      </c>
      <c r="F127" s="3">
        <v>42</v>
      </c>
      <c r="G127" s="3">
        <v>52</v>
      </c>
      <c r="H127" s="3">
        <v>0</v>
      </c>
    </row>
    <row r="128" spans="1:31" x14ac:dyDescent="0.3">
      <c r="A128" s="3"/>
      <c r="B128" s="3"/>
      <c r="C128" s="3" t="s">
        <v>38</v>
      </c>
      <c r="D128" s="3">
        <v>600</v>
      </c>
      <c r="E128" s="3">
        <v>0</v>
      </c>
      <c r="F128" s="3">
        <v>42</v>
      </c>
      <c r="G128" s="3">
        <v>52</v>
      </c>
      <c r="H128" s="3">
        <v>0</v>
      </c>
    </row>
    <row r="129" spans="1:8" x14ac:dyDescent="0.3">
      <c r="A129" s="3"/>
      <c r="B129" s="3"/>
      <c r="C129" s="3" t="s">
        <v>42</v>
      </c>
      <c r="D129" s="3">
        <v>1792</v>
      </c>
      <c r="E129" s="3">
        <v>179.2</v>
      </c>
      <c r="F129" s="3">
        <v>54.3</v>
      </c>
      <c r="G129" s="3">
        <v>55</v>
      </c>
      <c r="H129" s="3">
        <v>4090</v>
      </c>
    </row>
    <row r="130" spans="1:8" x14ac:dyDescent="0.3">
      <c r="A130" s="3"/>
      <c r="B130" s="3"/>
      <c r="C130" s="3"/>
      <c r="D130" s="3"/>
      <c r="E130" s="3"/>
      <c r="F130" s="3"/>
      <c r="G130" s="3"/>
      <c r="H130" s="3"/>
    </row>
    <row r="131" spans="1:8" x14ac:dyDescent="0.3">
      <c r="A131" s="3"/>
      <c r="B131" s="3"/>
      <c r="C131" s="3"/>
      <c r="D131" s="3"/>
      <c r="E131" s="3"/>
      <c r="F131" s="3"/>
      <c r="G131" s="3"/>
      <c r="H131" s="3"/>
    </row>
    <row r="132" spans="1:8" x14ac:dyDescent="0.3">
      <c r="A132" s="3"/>
      <c r="B132" s="3"/>
      <c r="C132" s="3"/>
      <c r="D132" s="3"/>
      <c r="E132" s="3"/>
      <c r="F132" s="3"/>
      <c r="G132" s="3"/>
      <c r="H132" s="3"/>
    </row>
    <row r="133" spans="1:8" x14ac:dyDescent="0.3">
      <c r="A133" s="3"/>
      <c r="B133" s="3"/>
      <c r="C133" s="3"/>
      <c r="D133" s="3"/>
      <c r="E133" s="3"/>
      <c r="F133" s="3"/>
      <c r="G133" s="3"/>
      <c r="H133" s="3"/>
    </row>
    <row r="134" spans="1:8" x14ac:dyDescent="0.3">
      <c r="A134" s="3"/>
      <c r="B134" s="3"/>
      <c r="C134" s="3"/>
      <c r="D134" s="3"/>
      <c r="E134" s="3"/>
      <c r="F134" s="3"/>
      <c r="G134" s="3"/>
      <c r="H134" s="3"/>
    </row>
    <row r="135" spans="1:8" x14ac:dyDescent="0.3">
      <c r="A135" s="3"/>
      <c r="B135" s="3"/>
      <c r="C135" s="3"/>
      <c r="D135" s="3"/>
      <c r="E135" s="3"/>
      <c r="F135" s="3"/>
      <c r="G135" s="3"/>
      <c r="H135" s="3"/>
    </row>
    <row r="136" spans="1:8" x14ac:dyDescent="0.3">
      <c r="A136" s="3"/>
      <c r="B136" s="3"/>
      <c r="C136" s="3"/>
      <c r="D136" s="3"/>
      <c r="E136" s="3"/>
      <c r="F136" s="3"/>
      <c r="G136" s="3"/>
      <c r="H136" s="3"/>
    </row>
    <row r="137" spans="1:8" x14ac:dyDescent="0.3">
      <c r="A137" s="3"/>
      <c r="B137" s="3"/>
      <c r="C137" s="3"/>
      <c r="D137" s="3"/>
      <c r="E137" s="3"/>
      <c r="F137" s="3"/>
      <c r="G137" s="3"/>
      <c r="H137" s="3"/>
    </row>
    <row r="138" spans="1:8" x14ac:dyDescent="0.3">
      <c r="A138" s="3"/>
      <c r="B138" s="3"/>
      <c r="C138" s="3"/>
      <c r="D138" s="3"/>
      <c r="E138" s="3"/>
      <c r="F138" s="3"/>
      <c r="G138" s="3"/>
      <c r="H138" s="3"/>
    </row>
    <row r="139" spans="1:8" x14ac:dyDescent="0.3">
      <c r="A139" s="3"/>
      <c r="B139" s="3"/>
      <c r="C139" s="3"/>
      <c r="D139" s="3"/>
      <c r="E139" s="3"/>
      <c r="F139" s="3"/>
      <c r="G139" s="3"/>
      <c r="H139" s="3"/>
    </row>
    <row r="140" spans="1:8" x14ac:dyDescent="0.3">
      <c r="A140" s="3"/>
      <c r="B140" s="3"/>
      <c r="C140" s="3"/>
      <c r="D140" s="3"/>
      <c r="E140" s="3"/>
      <c r="F140" s="3"/>
      <c r="G140" s="3"/>
      <c r="H140" s="3"/>
    </row>
    <row r="141" spans="1:8" x14ac:dyDescent="0.3">
      <c r="A141" s="3"/>
      <c r="B141" s="3"/>
      <c r="C141" s="3"/>
      <c r="D141" s="3"/>
      <c r="E141" s="3"/>
      <c r="F141" s="3"/>
      <c r="G141" s="3"/>
      <c r="H141" s="3"/>
    </row>
    <row r="142" spans="1:8" x14ac:dyDescent="0.3">
      <c r="A142" s="3"/>
      <c r="B142" s="3"/>
      <c r="C142" s="3"/>
      <c r="D142" s="3"/>
      <c r="E142" s="3"/>
      <c r="F142" s="3"/>
      <c r="G142" s="3"/>
      <c r="H142" s="3"/>
    </row>
    <row r="143" spans="1:8" x14ac:dyDescent="0.3">
      <c r="A143" s="3"/>
      <c r="B143" s="3"/>
      <c r="C143" s="3"/>
      <c r="D143" s="3"/>
      <c r="E143" s="3"/>
      <c r="F143" s="3"/>
      <c r="G143" s="3"/>
      <c r="H143" s="3"/>
    </row>
    <row r="144" spans="1:8" x14ac:dyDescent="0.3">
      <c r="A144" s="3"/>
      <c r="B144" s="3"/>
      <c r="C144" s="3"/>
      <c r="D144" s="3"/>
      <c r="E144" s="3"/>
      <c r="F144" s="3"/>
      <c r="G144" s="3"/>
      <c r="H144" s="3"/>
    </row>
    <row r="145" spans="1:8" x14ac:dyDescent="0.3">
      <c r="A145" s="3"/>
      <c r="B145" s="3"/>
      <c r="C145" s="3"/>
      <c r="D145" s="3"/>
      <c r="E145" s="3"/>
      <c r="F145" s="3"/>
      <c r="G145" s="3"/>
      <c r="H145" s="3"/>
    </row>
    <row r="146" spans="1:8" x14ac:dyDescent="0.3">
      <c r="A146" s="3"/>
      <c r="B146" s="3"/>
      <c r="C146" s="3"/>
      <c r="D146" s="3"/>
      <c r="E146" s="3"/>
      <c r="F146" s="3"/>
      <c r="G146" s="3"/>
      <c r="H146" s="3"/>
    </row>
    <row r="147" spans="1:8" x14ac:dyDescent="0.3">
      <c r="A147" s="3"/>
      <c r="B147" s="3"/>
      <c r="C147" s="3"/>
      <c r="D147" s="3"/>
      <c r="E147" s="3"/>
      <c r="F147" s="3"/>
      <c r="G147" s="3"/>
      <c r="H147" s="3"/>
    </row>
    <row r="148" spans="1:8" x14ac:dyDescent="0.3">
      <c r="A148" s="3"/>
      <c r="B148" s="3"/>
      <c r="C148" s="3"/>
      <c r="D148" s="3"/>
      <c r="E148" s="3"/>
      <c r="F148" s="3"/>
      <c r="G148" s="3"/>
      <c r="H148" s="3"/>
    </row>
    <row r="149" spans="1:8" x14ac:dyDescent="0.3">
      <c r="A149" s="3"/>
      <c r="B149" s="3"/>
      <c r="C149" s="3"/>
      <c r="D149" s="3"/>
      <c r="E149" s="3"/>
      <c r="F149" s="3"/>
      <c r="G149" s="3"/>
      <c r="H149" s="3"/>
    </row>
    <row r="150" spans="1:8" x14ac:dyDescent="0.3">
      <c r="A150" s="3"/>
      <c r="B150" s="3"/>
      <c r="C150" s="3"/>
      <c r="D150" s="3"/>
      <c r="E150" s="3"/>
      <c r="F150" s="3"/>
      <c r="G150" s="3"/>
      <c r="H150" s="3"/>
    </row>
    <row r="151" spans="1:8" x14ac:dyDescent="0.3">
      <c r="A151" s="3"/>
      <c r="B151" s="3"/>
      <c r="C151" s="3"/>
      <c r="D151" s="3"/>
      <c r="E151" s="3"/>
      <c r="F151" s="3"/>
      <c r="G151" s="3"/>
      <c r="H151" s="3"/>
    </row>
    <row r="152" spans="1:8" x14ac:dyDescent="0.3">
      <c r="A152" s="3"/>
      <c r="B152" s="3"/>
      <c r="C152" s="3"/>
      <c r="D152" s="3"/>
      <c r="E152" s="3"/>
      <c r="F152" s="3"/>
      <c r="G152" s="3"/>
      <c r="H152" s="3"/>
    </row>
    <row r="153" spans="1:8" x14ac:dyDescent="0.3">
      <c r="A153" s="3"/>
      <c r="B153" s="3"/>
      <c r="C153" s="3"/>
      <c r="D153" s="3"/>
      <c r="E153" s="3"/>
      <c r="F153" s="3"/>
      <c r="G153" s="3"/>
      <c r="H153" s="3"/>
    </row>
    <row r="154" spans="1:8" x14ac:dyDescent="0.3">
      <c r="A154" s="3"/>
      <c r="B154" s="3"/>
      <c r="C154" s="3"/>
      <c r="D154" s="3"/>
      <c r="E154" s="3"/>
      <c r="F154" s="3"/>
      <c r="G154" s="3"/>
      <c r="H154" s="3"/>
    </row>
    <row r="155" spans="1:8" x14ac:dyDescent="0.3">
      <c r="A155" s="3"/>
      <c r="B155" s="3"/>
      <c r="C155" s="3"/>
      <c r="D155" s="3"/>
      <c r="E155" s="3"/>
      <c r="F155" s="3"/>
      <c r="G155" s="3"/>
      <c r="H155" s="3"/>
    </row>
    <row r="156" spans="1:8" x14ac:dyDescent="0.3">
      <c r="A156" s="3"/>
      <c r="B156" s="3"/>
      <c r="C156" s="3"/>
      <c r="D156" s="3"/>
      <c r="E156" s="3"/>
      <c r="F156" s="3"/>
      <c r="G156" s="3"/>
      <c r="H156" s="3"/>
    </row>
    <row r="157" spans="1:8" x14ac:dyDescent="0.3">
      <c r="A157" s="3"/>
      <c r="B157" s="3"/>
      <c r="C157" s="3"/>
      <c r="D157" s="3"/>
      <c r="E157" s="3"/>
      <c r="F157" s="3"/>
      <c r="G157" s="3"/>
      <c r="H157" s="3"/>
    </row>
    <row r="158" spans="1:8" x14ac:dyDescent="0.3">
      <c r="A158" s="3"/>
      <c r="B158" s="3"/>
      <c r="C158" s="3"/>
      <c r="D158" s="3"/>
      <c r="E158" s="3"/>
      <c r="F158" s="3"/>
      <c r="G158" s="3"/>
      <c r="H158" s="3"/>
    </row>
    <row r="159" spans="1:8" x14ac:dyDescent="0.3">
      <c r="A159" s="3"/>
      <c r="B159" s="3"/>
      <c r="C159" s="3"/>
      <c r="D159" s="3"/>
      <c r="E159" s="3"/>
      <c r="F159" s="3"/>
      <c r="G159" s="3"/>
      <c r="H159" s="3"/>
    </row>
    <row r="160" spans="1:8" x14ac:dyDescent="0.3">
      <c r="A160" s="3"/>
      <c r="B160" s="3"/>
      <c r="C160" s="3"/>
      <c r="D160" s="3"/>
      <c r="E160" s="3"/>
      <c r="F160" s="3"/>
      <c r="G160" s="3"/>
      <c r="H160" s="3"/>
    </row>
    <row r="161" spans="1:8" x14ac:dyDescent="0.3">
      <c r="A161" s="3"/>
      <c r="B161" s="3"/>
      <c r="C161" s="3"/>
      <c r="D161" s="3"/>
      <c r="E161" s="3"/>
      <c r="F161" s="3"/>
      <c r="G161" s="3"/>
      <c r="H161" s="3"/>
    </row>
    <row r="162" spans="1:8" x14ac:dyDescent="0.3">
      <c r="A162" s="3"/>
      <c r="B162" s="3"/>
      <c r="C162" s="3"/>
      <c r="D162" s="3"/>
      <c r="E162" s="3"/>
      <c r="F162" s="3"/>
      <c r="G162" s="3"/>
      <c r="H162" s="3"/>
    </row>
    <row r="163" spans="1:8" x14ac:dyDescent="0.3">
      <c r="A163" s="3"/>
      <c r="B163" s="3"/>
      <c r="C163" s="3"/>
      <c r="D163" s="3"/>
      <c r="E163" s="3"/>
      <c r="F163" s="3"/>
      <c r="G163" s="3"/>
      <c r="H163" s="3"/>
    </row>
    <row r="164" spans="1:8" x14ac:dyDescent="0.3">
      <c r="A164" s="3"/>
      <c r="B164" s="3"/>
      <c r="C164" s="3"/>
      <c r="D164" s="3"/>
      <c r="E164" s="3"/>
      <c r="F164" s="3"/>
      <c r="G164" s="3"/>
      <c r="H164" s="3"/>
    </row>
    <row r="165" spans="1:8" x14ac:dyDescent="0.3">
      <c r="A165" s="3"/>
      <c r="B165" s="3"/>
      <c r="C165" s="3"/>
      <c r="D165" s="3"/>
      <c r="E165" s="3"/>
      <c r="F165" s="3"/>
      <c r="G165" s="3"/>
      <c r="H165" s="3"/>
    </row>
    <row r="166" spans="1:8" x14ac:dyDescent="0.3">
      <c r="A166" s="3"/>
      <c r="B166" s="3"/>
      <c r="C166" s="3"/>
      <c r="D166" s="3"/>
      <c r="E166" s="3"/>
      <c r="F166" s="3"/>
      <c r="G166" s="3"/>
      <c r="H166" s="3"/>
    </row>
    <row r="167" spans="1:8" x14ac:dyDescent="0.3">
      <c r="A167" s="3"/>
      <c r="B167" s="3"/>
      <c r="C167" s="3"/>
      <c r="D167" s="3"/>
      <c r="E167" s="3"/>
      <c r="F167" s="3"/>
      <c r="G167" s="3"/>
      <c r="H167" s="3"/>
    </row>
    <row r="168" spans="1:8" x14ac:dyDescent="0.3">
      <c r="A168" s="3"/>
      <c r="B168" s="3"/>
      <c r="C168" s="3"/>
      <c r="D168" s="3"/>
      <c r="E168" s="3"/>
      <c r="F168" s="3"/>
      <c r="G168" s="3"/>
      <c r="H168" s="3"/>
    </row>
    <row r="169" spans="1:8" x14ac:dyDescent="0.3">
      <c r="A169" s="3"/>
      <c r="B169" s="3"/>
      <c r="C169" s="3"/>
      <c r="D169" s="3"/>
      <c r="E169" s="3"/>
      <c r="F169" s="3"/>
      <c r="G169" s="3"/>
      <c r="H169" s="3"/>
    </row>
    <row r="170" spans="1:8" x14ac:dyDescent="0.3">
      <c r="A170" s="3"/>
      <c r="B170" s="3"/>
      <c r="C170" s="3"/>
      <c r="D170" s="3"/>
      <c r="E170" s="3"/>
      <c r="F170" s="3"/>
      <c r="G170" s="3"/>
      <c r="H170" s="3"/>
    </row>
    <row r="171" spans="1:8" x14ac:dyDescent="0.3">
      <c r="A171" s="3"/>
      <c r="B171" s="3"/>
      <c r="C171" s="3"/>
      <c r="D171" s="3"/>
      <c r="E171" s="3"/>
      <c r="F171" s="3"/>
      <c r="G171" s="3"/>
      <c r="H171" s="3"/>
    </row>
    <row r="172" spans="1:8" x14ac:dyDescent="0.3">
      <c r="A172" s="3"/>
      <c r="B172" s="3"/>
      <c r="C172" s="3"/>
      <c r="D172" s="3"/>
      <c r="E172" s="3"/>
      <c r="F172" s="3"/>
      <c r="G172" s="3"/>
      <c r="H172" s="3"/>
    </row>
    <row r="173" spans="1:8" x14ac:dyDescent="0.3">
      <c r="A173" s="3"/>
      <c r="B173" s="3"/>
      <c r="C173" s="3"/>
      <c r="D173" s="3"/>
      <c r="E173" s="3"/>
      <c r="F173" s="3"/>
      <c r="G173" s="3"/>
      <c r="H173" s="3"/>
    </row>
    <row r="174" spans="1:8" x14ac:dyDescent="0.3">
      <c r="A174" s="3"/>
      <c r="B174" s="3"/>
      <c r="C174" s="3"/>
      <c r="D174" s="3"/>
      <c r="E174" s="3"/>
      <c r="F174" s="3"/>
      <c r="G174" s="3"/>
      <c r="H174" s="3"/>
    </row>
    <row r="175" spans="1:8" x14ac:dyDescent="0.3">
      <c r="A175" s="3"/>
      <c r="B175" s="3"/>
      <c r="C175" s="3"/>
      <c r="D175" s="3"/>
      <c r="E175" s="3"/>
      <c r="F175" s="3"/>
      <c r="G175" s="3"/>
      <c r="H175" s="3"/>
    </row>
    <row r="176" spans="1:8" x14ac:dyDescent="0.3">
      <c r="A176" s="3"/>
      <c r="B176" s="3"/>
      <c r="C176" s="3"/>
      <c r="D176" s="3"/>
      <c r="E176" s="3"/>
      <c r="F176" s="3"/>
      <c r="G176" s="3"/>
      <c r="H176" s="3"/>
    </row>
    <row r="177" spans="1:8" x14ac:dyDescent="0.3">
      <c r="A177" s="3"/>
      <c r="B177" s="3"/>
      <c r="C177" s="3"/>
      <c r="D177" s="3"/>
      <c r="E177" s="3"/>
      <c r="F177" s="3"/>
      <c r="G177" s="3"/>
      <c r="H177" s="3"/>
    </row>
    <row r="178" spans="1:8" x14ac:dyDescent="0.3">
      <c r="A178" s="3"/>
      <c r="B178" s="3"/>
      <c r="C178" s="3"/>
      <c r="D178" s="3"/>
      <c r="E178" s="3"/>
      <c r="F178" s="3"/>
      <c r="G178" s="3"/>
      <c r="H178" s="3"/>
    </row>
    <row r="179" spans="1:8" x14ac:dyDescent="0.3">
      <c r="A179" s="3"/>
      <c r="B179" s="3"/>
      <c r="C179" s="3"/>
      <c r="D179" s="3"/>
      <c r="E179" s="3"/>
      <c r="F179" s="3"/>
      <c r="G179" s="3"/>
      <c r="H179" s="3"/>
    </row>
    <row r="180" spans="1:8" x14ac:dyDescent="0.3">
      <c r="A180" s="3"/>
      <c r="B180" s="3"/>
      <c r="C180" s="3"/>
      <c r="D180" s="3"/>
      <c r="E180" s="3"/>
      <c r="F180" s="3"/>
      <c r="G180" s="3"/>
      <c r="H180" s="3"/>
    </row>
    <row r="181" spans="1:8" x14ac:dyDescent="0.3">
      <c r="A181" s="3"/>
      <c r="B181" s="3"/>
      <c r="C181" s="3"/>
      <c r="D181" s="3"/>
      <c r="E181" s="3"/>
      <c r="F181" s="3"/>
      <c r="G181" s="3"/>
      <c r="H181" s="3"/>
    </row>
    <row r="182" spans="1:8" x14ac:dyDescent="0.3">
      <c r="A182" s="3"/>
      <c r="B182" s="3"/>
      <c r="C182" s="3"/>
      <c r="D182" s="3"/>
      <c r="E182" s="3"/>
      <c r="F182" s="3"/>
      <c r="G182" s="3"/>
      <c r="H182" s="3"/>
    </row>
    <row r="183" spans="1:8" x14ac:dyDescent="0.3">
      <c r="A183" s="3"/>
      <c r="B183" s="3"/>
      <c r="C183" s="3"/>
      <c r="D183" s="3"/>
      <c r="E183" s="3"/>
      <c r="F183" s="3"/>
      <c r="G183" s="3"/>
      <c r="H183" s="3"/>
    </row>
    <row r="184" spans="1:8" x14ac:dyDescent="0.3">
      <c r="A184" s="3"/>
      <c r="B184" s="3"/>
      <c r="C184" s="3"/>
      <c r="D184" s="3"/>
      <c r="E184" s="3"/>
      <c r="F184" s="3"/>
      <c r="G184" s="3"/>
      <c r="H184" s="3"/>
    </row>
    <row r="185" spans="1:8" x14ac:dyDescent="0.3">
      <c r="A185" s="3"/>
      <c r="B185" s="3"/>
      <c r="C185" s="3"/>
      <c r="D185" s="3"/>
      <c r="E185" s="3"/>
      <c r="F185" s="3"/>
      <c r="G185" s="3"/>
      <c r="H185" s="3"/>
    </row>
    <row r="186" spans="1:8" x14ac:dyDescent="0.3">
      <c r="A186" s="3"/>
      <c r="B186" s="3"/>
      <c r="C186" s="3"/>
      <c r="D186" s="3"/>
      <c r="E186" s="3"/>
      <c r="F186" s="3"/>
      <c r="G186" s="3"/>
      <c r="H186" s="3"/>
    </row>
    <row r="187" spans="1:8" x14ac:dyDescent="0.3">
      <c r="A187" s="3"/>
      <c r="B187" s="3"/>
      <c r="C187" s="3"/>
      <c r="D187" s="3"/>
      <c r="E187" s="3"/>
      <c r="F187" s="3"/>
      <c r="G187" s="3"/>
      <c r="H187" s="3"/>
    </row>
    <row r="188" spans="1:8" x14ac:dyDescent="0.3">
      <c r="A188" s="3"/>
      <c r="B188" s="3"/>
      <c r="C188" s="3"/>
      <c r="D188" s="3"/>
      <c r="E188" s="3"/>
      <c r="F188" s="3"/>
      <c r="G188" s="3"/>
      <c r="H188" s="3"/>
    </row>
    <row r="189" spans="1:8" x14ac:dyDescent="0.3">
      <c r="A189" s="3"/>
      <c r="B189" s="3"/>
      <c r="C189" s="3"/>
      <c r="D189" s="3"/>
      <c r="E189" s="3"/>
      <c r="F189" s="3"/>
      <c r="G189" s="3"/>
      <c r="H189" s="3"/>
    </row>
    <row r="190" spans="1:8" x14ac:dyDescent="0.3">
      <c r="A190" s="3"/>
      <c r="B190" s="3"/>
      <c r="C190" s="3"/>
      <c r="D190" s="3"/>
      <c r="E190" s="3"/>
      <c r="F190" s="3"/>
      <c r="G190" s="3"/>
      <c r="H190" s="3"/>
    </row>
    <row r="191" spans="1:8" x14ac:dyDescent="0.3">
      <c r="A191" s="3"/>
      <c r="B191" s="3"/>
      <c r="C191" s="3"/>
      <c r="D191" s="3"/>
      <c r="E191" s="3"/>
      <c r="F191" s="3"/>
      <c r="G191" s="3"/>
      <c r="H191" s="3"/>
    </row>
    <row r="192" spans="1:8" x14ac:dyDescent="0.3">
      <c r="A192" s="3"/>
      <c r="B192" s="3"/>
      <c r="C192" s="3"/>
      <c r="D192" s="3"/>
      <c r="E192" s="3"/>
      <c r="F192" s="3"/>
      <c r="G192" s="3"/>
      <c r="H192" s="3"/>
    </row>
    <row r="193" spans="1:8" x14ac:dyDescent="0.3">
      <c r="A193" s="3"/>
      <c r="B193" s="3"/>
      <c r="C193" s="3"/>
      <c r="D193" s="3"/>
      <c r="E193" s="3"/>
      <c r="F193" s="3"/>
      <c r="G193" s="3"/>
      <c r="H193" s="3"/>
    </row>
    <row r="194" spans="1:8" x14ac:dyDescent="0.3">
      <c r="A194" s="3"/>
      <c r="B194" s="3"/>
      <c r="C194" s="3"/>
      <c r="D194" s="3"/>
      <c r="E194" s="3"/>
      <c r="F194" s="3"/>
      <c r="G194" s="3"/>
      <c r="H194" s="3"/>
    </row>
    <row r="195" spans="1:8" x14ac:dyDescent="0.3">
      <c r="A195" s="3"/>
      <c r="B195" s="3"/>
      <c r="C195" s="3"/>
      <c r="D195" s="3"/>
      <c r="E195" s="3"/>
      <c r="F195" s="3"/>
      <c r="G195" s="3"/>
      <c r="H195" s="3"/>
    </row>
    <row r="196" spans="1:8" x14ac:dyDescent="0.3">
      <c r="A196" s="3"/>
      <c r="B196" s="3"/>
      <c r="C196" s="3"/>
      <c r="D196" s="3"/>
      <c r="E196" s="3"/>
      <c r="F196" s="3"/>
      <c r="G196" s="3"/>
      <c r="H196" s="3"/>
    </row>
    <row r="197" spans="1:8" x14ac:dyDescent="0.3">
      <c r="A197" s="3"/>
      <c r="B197" s="3"/>
      <c r="C197" s="3"/>
      <c r="D197" s="3"/>
      <c r="E197" s="3"/>
      <c r="F197" s="3"/>
      <c r="G197" s="3"/>
      <c r="H197" s="3"/>
    </row>
    <row r="198" spans="1:8" x14ac:dyDescent="0.3">
      <c r="A198" s="3"/>
      <c r="B198" s="3"/>
      <c r="C198" s="3"/>
      <c r="D198" s="3"/>
      <c r="E198" s="3"/>
      <c r="F198" s="3"/>
      <c r="G198" s="3"/>
      <c r="H198" s="3"/>
    </row>
    <row r="199" spans="1:8" x14ac:dyDescent="0.3">
      <c r="A199" s="3"/>
      <c r="B199" s="3"/>
      <c r="C199" s="3"/>
      <c r="D199" s="3"/>
      <c r="E199" s="3"/>
      <c r="F199" s="3"/>
      <c r="G199" s="3"/>
      <c r="H199" s="3"/>
    </row>
    <row r="200" spans="1:8" x14ac:dyDescent="0.3">
      <c r="A200" s="3"/>
      <c r="B200" s="3"/>
      <c r="C200" s="3"/>
      <c r="D200" s="3"/>
      <c r="E200" s="3"/>
      <c r="F200" s="3"/>
      <c r="G200" s="3"/>
      <c r="H200" s="3"/>
    </row>
    <row r="201" spans="1:8" x14ac:dyDescent="0.3">
      <c r="A201" s="3"/>
      <c r="B201" s="3"/>
      <c r="C201" s="3"/>
      <c r="D201" s="3"/>
      <c r="E201" s="3"/>
      <c r="F201" s="3"/>
      <c r="G201" s="3"/>
      <c r="H201" s="3"/>
    </row>
    <row r="202" spans="1:8" x14ac:dyDescent="0.3">
      <c r="A202" s="3"/>
      <c r="B202" s="3"/>
      <c r="C202" s="3"/>
      <c r="D202" s="3"/>
      <c r="E202" s="3"/>
      <c r="F202" s="3"/>
      <c r="G202" s="3"/>
      <c r="H202" s="3"/>
    </row>
    <row r="203" spans="1:8" x14ac:dyDescent="0.3">
      <c r="A203" s="3"/>
      <c r="B203" s="3"/>
      <c r="C203" s="3"/>
      <c r="D203" s="3"/>
      <c r="E203" s="3"/>
      <c r="F203" s="3"/>
      <c r="G203" s="3"/>
      <c r="H203" s="3"/>
    </row>
    <row r="204" spans="1:8" x14ac:dyDescent="0.3">
      <c r="A204" s="3"/>
      <c r="B204" s="3"/>
      <c r="C204" s="3"/>
      <c r="D204" s="3"/>
      <c r="E204" s="3"/>
      <c r="F204" s="3"/>
      <c r="G204" s="3"/>
      <c r="H204" s="3"/>
    </row>
    <row r="205" spans="1:8" x14ac:dyDescent="0.3">
      <c r="A205" s="3"/>
      <c r="B205" s="3"/>
      <c r="C205" s="3"/>
      <c r="D205" s="3"/>
      <c r="E205" s="3"/>
      <c r="F205" s="3"/>
      <c r="G205" s="3"/>
      <c r="H205" s="3"/>
    </row>
    <row r="206" spans="1:8" x14ac:dyDescent="0.3">
      <c r="A206" s="3"/>
      <c r="B206" s="3"/>
      <c r="C206" s="3"/>
      <c r="D206" s="3"/>
      <c r="E206" s="3"/>
      <c r="F206" s="3"/>
      <c r="G206" s="3"/>
      <c r="H206" s="3"/>
    </row>
    <row r="207" spans="1:8" x14ac:dyDescent="0.3">
      <c r="A207" s="3"/>
      <c r="B207" s="3"/>
      <c r="C207" s="3"/>
      <c r="D207" s="3"/>
      <c r="E207" s="3"/>
      <c r="F207" s="3"/>
      <c r="G207" s="3"/>
      <c r="H207" s="3"/>
    </row>
    <row r="208" spans="1:8" x14ac:dyDescent="0.3">
      <c r="A208" s="3"/>
      <c r="B208" s="3"/>
      <c r="C208" s="3"/>
      <c r="D208" s="3"/>
      <c r="E208" s="3"/>
      <c r="F208" s="3"/>
      <c r="G208" s="3"/>
      <c r="H208" s="3"/>
    </row>
    <row r="209" spans="1:8" x14ac:dyDescent="0.3">
      <c r="A209" s="3"/>
      <c r="B209" s="3"/>
      <c r="C209" s="3"/>
      <c r="D209" s="3"/>
      <c r="E209" s="3"/>
      <c r="F209" s="3"/>
      <c r="G209" s="3"/>
      <c r="H209" s="3"/>
    </row>
    <row r="210" spans="1:8" x14ac:dyDescent="0.3">
      <c r="A210" s="3"/>
      <c r="B210" s="3"/>
      <c r="C210" s="3"/>
      <c r="D210" s="3"/>
      <c r="E210" s="3"/>
      <c r="F210" s="3"/>
      <c r="G210" s="3"/>
      <c r="H210" s="3"/>
    </row>
    <row r="211" spans="1:8" x14ac:dyDescent="0.3">
      <c r="A211" s="3"/>
      <c r="B211" s="3"/>
      <c r="C211" s="3"/>
      <c r="D211" s="3"/>
      <c r="E211" s="3"/>
      <c r="F211" s="3"/>
      <c r="G211" s="3"/>
      <c r="H211" s="3"/>
    </row>
    <row r="212" spans="1:8" x14ac:dyDescent="0.3">
      <c r="A212" s="3"/>
      <c r="B212" s="3"/>
      <c r="C212" s="3"/>
      <c r="D212" s="3"/>
      <c r="E212" s="3"/>
      <c r="F212" s="3"/>
      <c r="G212" s="3"/>
      <c r="H212" s="3"/>
    </row>
    <row r="213" spans="1:8" x14ac:dyDescent="0.3">
      <c r="A213" s="3"/>
      <c r="B213" s="3"/>
      <c r="C213" s="3"/>
      <c r="D213" s="3"/>
      <c r="E213" s="3"/>
      <c r="F213" s="3"/>
      <c r="G213" s="3"/>
      <c r="H213" s="3"/>
    </row>
    <row r="214" spans="1:8" x14ac:dyDescent="0.3">
      <c r="A214" s="3"/>
      <c r="B214" s="3"/>
      <c r="C214" s="3"/>
      <c r="D214" s="3"/>
      <c r="E214" s="3"/>
      <c r="F214" s="3"/>
      <c r="G214" s="3"/>
      <c r="H214" s="3"/>
    </row>
    <row r="215" spans="1:8" x14ac:dyDescent="0.3">
      <c r="A215" s="3"/>
      <c r="B215" s="3"/>
      <c r="C215" s="3"/>
      <c r="D215" s="3"/>
      <c r="E215" s="3"/>
      <c r="F215" s="3"/>
      <c r="G215" s="3"/>
      <c r="H215" s="3"/>
    </row>
    <row r="216" spans="1:8" x14ac:dyDescent="0.3">
      <c r="A216" s="3"/>
      <c r="B216" s="3"/>
      <c r="C216" s="3"/>
      <c r="D216" s="3"/>
      <c r="E216" s="3"/>
      <c r="F216" s="3"/>
      <c r="G216" s="3"/>
      <c r="H216" s="3"/>
    </row>
    <row r="217" spans="1:8" x14ac:dyDescent="0.3">
      <c r="A217" s="3"/>
      <c r="B217" s="3"/>
      <c r="C217" s="3"/>
      <c r="D217" s="3"/>
      <c r="E217" s="3"/>
      <c r="F217" s="3"/>
      <c r="G217" s="3"/>
      <c r="H217" s="3"/>
    </row>
    <row r="218" spans="1:8" x14ac:dyDescent="0.3">
      <c r="A218" s="3"/>
      <c r="B218" s="3"/>
      <c r="C218" s="3"/>
      <c r="D218" s="3"/>
      <c r="E218" s="3"/>
      <c r="F218" s="3"/>
      <c r="G218" s="3"/>
      <c r="H218" s="3"/>
    </row>
    <row r="219" spans="1:8" x14ac:dyDescent="0.3">
      <c r="A219" s="3"/>
      <c r="B219" s="3"/>
      <c r="C219" s="3"/>
      <c r="D219" s="3"/>
      <c r="E219" s="3"/>
      <c r="F219" s="3"/>
      <c r="G219" s="3"/>
      <c r="H219" s="3"/>
    </row>
    <row r="220" spans="1:8" x14ac:dyDescent="0.3">
      <c r="A220" s="3"/>
      <c r="B220" s="3"/>
      <c r="C220" s="3"/>
      <c r="D220" s="3"/>
      <c r="E220" s="3"/>
      <c r="F220" s="3"/>
      <c r="G220" s="3"/>
      <c r="H220" s="3"/>
    </row>
    <row r="221" spans="1:8" x14ac:dyDescent="0.3">
      <c r="A221" s="3"/>
      <c r="B221" s="3"/>
      <c r="C221" s="3"/>
      <c r="D221" s="3"/>
      <c r="E221" s="3"/>
      <c r="F221" s="3"/>
      <c r="G221" s="3"/>
      <c r="H221" s="3"/>
    </row>
    <row r="222" spans="1:8" x14ac:dyDescent="0.3">
      <c r="A222" s="3"/>
      <c r="B222" s="3"/>
      <c r="C222" s="3"/>
      <c r="D222" s="3"/>
      <c r="E222" s="3"/>
      <c r="F222" s="3"/>
      <c r="G222" s="3"/>
      <c r="H222" s="3"/>
    </row>
    <row r="223" spans="1:8" x14ac:dyDescent="0.3">
      <c r="A223" s="3"/>
      <c r="B223" s="3"/>
      <c r="C223" s="3"/>
      <c r="D223" s="3"/>
      <c r="E223" s="3"/>
      <c r="F223" s="3"/>
      <c r="G223" s="3"/>
      <c r="H223" s="3"/>
    </row>
    <row r="224" spans="1:8" x14ac:dyDescent="0.3">
      <c r="A224" s="3"/>
      <c r="B224" s="3"/>
      <c r="C224" s="3"/>
      <c r="D224" s="3"/>
      <c r="E224" s="3"/>
      <c r="F224" s="3"/>
      <c r="G224" s="3"/>
      <c r="H224" s="3"/>
    </row>
    <row r="225" spans="1:8" x14ac:dyDescent="0.3">
      <c r="A225" s="3"/>
      <c r="B225" s="3"/>
      <c r="C225" s="3"/>
      <c r="D225" s="3"/>
      <c r="E225" s="3"/>
      <c r="F225" s="3"/>
      <c r="G225" s="3"/>
      <c r="H225" s="3"/>
    </row>
    <row r="226" spans="1:8" x14ac:dyDescent="0.3">
      <c r="A226" s="3"/>
      <c r="B226" s="3"/>
      <c r="C226" s="3"/>
      <c r="D226" s="3"/>
      <c r="E226" s="3"/>
      <c r="F226" s="3"/>
      <c r="G226" s="3"/>
      <c r="H226" s="3"/>
    </row>
    <row r="227" spans="1:8" x14ac:dyDescent="0.3">
      <c r="A227" s="3"/>
      <c r="B227" s="3"/>
      <c r="C227" s="3"/>
      <c r="D227" s="3"/>
      <c r="E227" s="3"/>
      <c r="F227" s="3"/>
      <c r="G227" s="3"/>
      <c r="H227" s="3"/>
    </row>
    <row r="228" spans="1:8" x14ac:dyDescent="0.3">
      <c r="A228" s="3"/>
      <c r="B228" s="3"/>
      <c r="C228" s="3"/>
      <c r="D228" s="3"/>
      <c r="E228" s="3"/>
      <c r="F228" s="3"/>
      <c r="G228" s="3"/>
      <c r="H228" s="3"/>
    </row>
  </sheetData>
  <sortState xmlns:xlrd2="http://schemas.microsoft.com/office/spreadsheetml/2017/richdata2" ref="AD3:AE126">
    <sortCondition ref="AD3:AD126"/>
  </sortState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DOMINGUEZ</dc:creator>
  <cp:lastModifiedBy>Gabriel Melendez</cp:lastModifiedBy>
  <dcterms:created xsi:type="dcterms:W3CDTF">2019-07-12T03:29:09Z</dcterms:created>
  <dcterms:modified xsi:type="dcterms:W3CDTF">2023-06-10T01:20:15Z</dcterms:modified>
</cp:coreProperties>
</file>