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Gyarmati Gábor 9B\html\html g\DigKult\"/>
    </mc:Choice>
  </mc:AlternateContent>
  <xr:revisionPtr revIDLastSave="0" documentId="13_ncr:1_{7360E40E-8249-473A-8449-B431C46EC3AD}" xr6:coauthVersionLast="36" xr6:coauthVersionMax="36" xr10:uidLastSave="{00000000-0000-0000-0000-000000000000}"/>
  <bookViews>
    <workbookView xWindow="0" yWindow="0" windowWidth="28800" windowHeight="12225" activeTab="1" xr2:uid="{64C8C510-E562-450E-9CAD-CB1A729A153F}"/>
  </bookViews>
  <sheets>
    <sheet name="Diagram" sheetId="2" r:id="rId1"/>
    <sheet name="Összes adat" sheetId="1" r:id="rId2"/>
    <sheet name="túlsúlyos" sheetId="3" r:id="rId3"/>
  </sheets>
  <definedNames>
    <definedName name="_xlnm._FilterDatabase" localSheetId="1" hidden="1">'Összes adat'!$A$1:$G$40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E4" i="1"/>
  <c r="F4" i="1" s="1"/>
  <c r="E5" i="1"/>
  <c r="F5" i="1" s="1"/>
  <c r="E6" i="1"/>
  <c r="G6" i="1" s="1"/>
  <c r="E7" i="1"/>
  <c r="G7" i="1" s="1"/>
  <c r="E8" i="1"/>
  <c r="G8" i="1" s="1"/>
  <c r="E9" i="1"/>
  <c r="F9" i="1" s="1"/>
  <c r="E10" i="1"/>
  <c r="G10" i="1" s="1"/>
  <c r="E11" i="1"/>
  <c r="G11" i="1" s="1"/>
  <c r="E12" i="1"/>
  <c r="F12" i="1" s="1"/>
  <c r="E13" i="1"/>
  <c r="F13" i="1" s="1"/>
  <c r="E14" i="1"/>
  <c r="G14" i="1" s="1"/>
  <c r="E15" i="1"/>
  <c r="G15" i="1" s="1"/>
  <c r="E16" i="1"/>
  <c r="F16" i="1" s="1"/>
  <c r="E17" i="1"/>
  <c r="F17" i="1" s="1"/>
  <c r="E18" i="1"/>
  <c r="G18" i="1" s="1"/>
  <c r="E19" i="1"/>
  <c r="G19" i="1" s="1"/>
  <c r="E20" i="1"/>
  <c r="G20" i="1" s="1"/>
  <c r="E21" i="1"/>
  <c r="F21" i="1" s="1"/>
  <c r="E22" i="1"/>
  <c r="G22" i="1" s="1"/>
  <c r="E23" i="1"/>
  <c r="G23" i="1" s="1"/>
  <c r="E24" i="1"/>
  <c r="G24" i="1" s="1"/>
  <c r="E25" i="1"/>
  <c r="F25" i="1" s="1"/>
  <c r="E26" i="1"/>
  <c r="G26" i="1" s="1"/>
  <c r="E27" i="1"/>
  <c r="G27" i="1" s="1"/>
  <c r="E28" i="1"/>
  <c r="F28" i="1" s="1"/>
  <c r="E29" i="1"/>
  <c r="F29" i="1" s="1"/>
  <c r="E30" i="1"/>
  <c r="G30" i="1" s="1"/>
  <c r="E31" i="1"/>
  <c r="G31" i="1" s="1"/>
  <c r="E32" i="1"/>
  <c r="F32" i="1" s="1"/>
  <c r="E33" i="1"/>
  <c r="F33" i="1" s="1"/>
  <c r="E34" i="1"/>
  <c r="G34" i="1" s="1"/>
  <c r="E35" i="1"/>
  <c r="G35" i="1" s="1"/>
  <c r="E36" i="1"/>
  <c r="G36" i="1" s="1"/>
  <c r="E37" i="1"/>
  <c r="F37" i="1" s="1"/>
  <c r="E38" i="1"/>
  <c r="G38" i="1" s="1"/>
  <c r="E2" i="1"/>
  <c r="G2" i="1" s="1"/>
  <c r="D40" i="1"/>
  <c r="C39" i="1"/>
  <c r="G33" i="1" l="1"/>
  <c r="G17" i="1"/>
  <c r="G29" i="1"/>
  <c r="G13" i="1"/>
  <c r="G25" i="1"/>
  <c r="G9" i="1"/>
  <c r="G37" i="1"/>
  <c r="G21" i="1"/>
  <c r="G5" i="1"/>
  <c r="F36" i="1"/>
  <c r="F24" i="1"/>
  <c r="F20" i="1"/>
  <c r="F8" i="1"/>
  <c r="F3" i="1"/>
  <c r="F35" i="1"/>
  <c r="F31" i="1"/>
  <c r="F27" i="1"/>
  <c r="F23" i="1"/>
  <c r="F19" i="1"/>
  <c r="F15" i="1"/>
  <c r="F11" i="1"/>
  <c r="F7" i="1"/>
  <c r="G32" i="1"/>
  <c r="G28" i="1"/>
  <c r="G16" i="1"/>
  <c r="G12" i="1"/>
  <c r="G4" i="1"/>
  <c r="G44" i="1" s="1"/>
  <c r="F2" i="1"/>
  <c r="F38" i="1"/>
  <c r="F34" i="1"/>
  <c r="F30" i="1"/>
  <c r="F26" i="1"/>
  <c r="F22" i="1"/>
  <c r="F18" i="1"/>
  <c r="F14" i="1"/>
  <c r="F10" i="1"/>
  <c r="F6" i="1"/>
  <c r="G45" i="1" l="1"/>
  <c r="G46" i="1"/>
  <c r="G47" i="1"/>
</calcChain>
</file>

<file path=xl/sharedStrings.xml><?xml version="1.0" encoding="utf-8"?>
<sst xmlns="http://schemas.openxmlformats.org/spreadsheetml/2006/main" count="115" uniqueCount="85">
  <si>
    <t>Név</t>
  </si>
  <si>
    <t>Magasság</t>
  </si>
  <si>
    <t>Testtömeg</t>
  </si>
  <si>
    <t>Orosz</t>
  </si>
  <si>
    <t>Ördög</t>
  </si>
  <si>
    <t>Árva</t>
  </si>
  <si>
    <t>Pálos</t>
  </si>
  <si>
    <t>István</t>
  </si>
  <si>
    <t>Rozsom</t>
  </si>
  <si>
    <t>Fejes</t>
  </si>
  <si>
    <t>Endrei</t>
  </si>
  <si>
    <t>Fitos</t>
  </si>
  <si>
    <t>Vidák</t>
  </si>
  <si>
    <t>Nyúl</t>
  </si>
  <si>
    <t>Csaba</t>
  </si>
  <si>
    <t>Nagy</t>
  </si>
  <si>
    <t>Sebes</t>
  </si>
  <si>
    <t>Arany</t>
  </si>
  <si>
    <t>Gyulai</t>
  </si>
  <si>
    <t>Jakab</t>
  </si>
  <si>
    <t>Rajna</t>
  </si>
  <si>
    <t>Tisza</t>
  </si>
  <si>
    <t>Dömsödi</t>
  </si>
  <si>
    <t>Hajnal</t>
  </si>
  <si>
    <t>Balogh</t>
  </si>
  <si>
    <t>Hence</t>
  </si>
  <si>
    <t>Albert</t>
  </si>
  <si>
    <t>Cilei</t>
  </si>
  <si>
    <t>Makács</t>
  </si>
  <si>
    <t>Érmelléki</t>
  </si>
  <si>
    <t>Ligeti</t>
  </si>
  <si>
    <t>Szigeti</t>
  </si>
  <si>
    <t>Ázsok</t>
  </si>
  <si>
    <t>Göröcs</t>
  </si>
  <si>
    <t>Kajtos</t>
  </si>
  <si>
    <t>Ötvös</t>
  </si>
  <si>
    <t>Kaszás</t>
  </si>
  <si>
    <t>Ujvári</t>
  </si>
  <si>
    <t>Zala</t>
  </si>
  <si>
    <t>Zsobó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</si>
  <si>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</si>
  <si>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</si>
  <si>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</si>
  <si>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</si>
  <si>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</si>
  <si>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</si>
  <si>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</si>
  <si>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</si>
  <si>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</si>
  <si>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</si>
  <si>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</si>
  <si>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</si>
  <si>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</si>
  <si>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</si>
  <si>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</si>
  <si>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</si>
  <si>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</si>
  <si>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</si>
  <si>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</si>
  <si>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</si>
  <si>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</si>
  <si>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</si>
  <si>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</si>
  <si>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</si>
  <si>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</si>
  <si>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</si>
  <si>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</si>
  <si>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</si>
  <si>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</si>
  <si>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</si>
  <si>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</si>
  <si>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</si>
  <si>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</si>
  <si>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</si>
  <si>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</si>
  <si>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</si>
  <si>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</si>
  <si>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Átlagmagasság:</t>
  </si>
  <si>
    <t>össztömeg:</t>
  </si>
  <si>
    <t>TTI</t>
  </si>
  <si>
    <t>kóros soványság</t>
  </si>
  <si>
    <t>normális</t>
  </si>
  <si>
    <t>túlsúly</t>
  </si>
  <si>
    <t>elhízás</t>
  </si>
  <si>
    <t>Testalkat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</si>
</sst>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\ &quot;cm &quot;"/>
    <numFmt numFmtId="166" formatCode="General\ &quot;kg&quot;"/>
    <numFmt numFmtId="169" formatCode="0.00&quot; cm 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9B-44C2-8195-5AEF4AC50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9B-44C2-8195-5AEF4AC50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9B-44C2-8195-5AEF4AC50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9B-44C2-8195-5AEF4AC50626}"/>
              </c:ext>
            </c:extLst>
          </c:dPt>
          <c:cat>
            <c:strRef>
              <c:f>'Összes adat'!$F$44:$F$47</c:f>
              <c:strCache>
                <c:ptCount val="4"/>
                <c:pt idx="0">
                  <c:v>kóros soványság</c:v>
                </c:pt>
                <c:pt idx="1">
                  <c:v>normális</c:v>
                </c:pt>
                <c:pt idx="2">
                  <c:v>túlsúly</c:v>
                </c:pt>
                <c:pt idx="3">
                  <c:v>elhízás</c:v>
                </c:pt>
              </c:strCache>
            </c:strRef>
          </c:cat>
          <c:val>
            <c:numRef>
              <c:f>'Összes adat'!$G$44:$G$47</c:f>
              <c:numCache>
                <c:formatCode>General</c:formatCode>
                <c:ptCount val="4"/>
                <c:pt idx="0">
                  <c:v>4</c:v>
                </c:pt>
                <c:pt idx="1">
                  <c:v>24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9B-44C2-8195-5AEF4AC50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4F4A69-2D4F-4358-9C4A-2B657628C7F9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018A0E4-F716-4C16-84C2-3723038947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A963-62C4-4A97-BFB4-F54BA939AF13}">
  <dimension ref="A1:G47"/>
  <sheetViews>
    <sheetView tabSelected="1" workbookViewId="0">
      <selection activeCell="V9" sqref="V9"/>
    </sheetView>
  </sheetViews>
  <sheetFormatPr defaultRowHeight="15" x14ac:dyDescent="0.25"/>
  <cols>
    <col min="3" max="3" width="14.7109375" bestFit="1" customWidth="1"/>
    <col min="4" max="4" width="10.42578125" bestFit="1" customWidth="1"/>
    <col min="6" max="6" width="15.42578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79</v>
      </c>
      <c r="F1" t="s">
        <v>84</v>
      </c>
    </row>
    <row r="2" spans="1:7" x14ac:dyDescent="0.25">
      <c r="A2" t="s">
        <v>40</v>
      </c>
      <c r="B2" t="s">
        <v>26</v>
      </c>
      <c r="C2" s="1">
        <v>170</v>
      </c>
      <c r="D2" s="2">
        <v>65</v>
      </c>
      <c r="E2" s="3">
        <f>D2/(C2*C2/10000)</f>
        <v>22.491349480968857</v>
      </c>
      <c r="F2" t="str">
        <f>VLOOKUP(E2,$A$44:$C$47,3)</f>
        <v>normális</v>
      </c>
      <c r="G2" t="str">
        <f>INDEX($C$44:$C$47,MATCH(E2,$A$44:$A$47,1))</f>
        <v>normális</v>
      </c>
    </row>
    <row r="3" spans="1:7" x14ac:dyDescent="0.25">
      <c r="A3" t="s">
        <v>41</v>
      </c>
      <c r="B3" t="s">
        <v>17</v>
      </c>
      <c r="C3" s="1">
        <v>165</v>
      </c>
      <c r="D3" s="2">
        <v>65</v>
      </c>
      <c r="E3" s="3">
        <f t="shared" ref="E3:E38" si="0">D3/(C3*C3/10000)</f>
        <v>23.875114784205692</v>
      </c>
      <c r="F3" t="str">
        <f t="shared" ref="F3:F38" si="1">VLOOKUP(E3,$A$44:$C$47,3)</f>
        <v>normális</v>
      </c>
      <c r="G3" t="str">
        <f t="shared" ref="G3:G38" si="2">INDEX($C$44:$C$47,MATCH(E3,$A$44:$A$47,1))</f>
        <v>normális</v>
      </c>
    </row>
    <row r="4" spans="1:7" x14ac:dyDescent="0.25">
      <c r="A4" t="s">
        <v>42</v>
      </c>
      <c r="B4" t="s">
        <v>5</v>
      </c>
      <c r="C4" s="1">
        <v>155</v>
      </c>
      <c r="D4" s="2">
        <v>54</v>
      </c>
      <c r="E4" s="3">
        <f t="shared" si="0"/>
        <v>22.47658688865765</v>
      </c>
      <c r="F4" t="str">
        <f t="shared" si="1"/>
        <v>normális</v>
      </c>
      <c r="G4" t="str">
        <f t="shared" si="2"/>
        <v>normális</v>
      </c>
    </row>
    <row r="5" spans="1:7" x14ac:dyDescent="0.25">
      <c r="A5" t="s">
        <v>43</v>
      </c>
      <c r="B5" t="s">
        <v>32</v>
      </c>
      <c r="C5" s="1">
        <v>175</v>
      </c>
      <c r="D5" s="2">
        <v>95</v>
      </c>
      <c r="E5" s="3">
        <f t="shared" si="0"/>
        <v>31.020408163265305</v>
      </c>
      <c r="F5" t="str">
        <f t="shared" si="1"/>
        <v>elhízás</v>
      </c>
      <c r="G5" t="str">
        <f t="shared" si="2"/>
        <v>elhízás</v>
      </c>
    </row>
    <row r="6" spans="1:7" x14ac:dyDescent="0.25">
      <c r="A6" t="s">
        <v>44</v>
      </c>
      <c r="B6" t="s">
        <v>24</v>
      </c>
      <c r="C6" s="1">
        <v>168</v>
      </c>
      <c r="D6" s="2">
        <v>66</v>
      </c>
      <c r="E6" s="3">
        <f t="shared" si="0"/>
        <v>23.3843537414966</v>
      </c>
      <c r="F6" t="str">
        <f t="shared" si="1"/>
        <v>normális</v>
      </c>
      <c r="G6" t="str">
        <f t="shared" si="2"/>
        <v>normális</v>
      </c>
    </row>
    <row r="7" spans="1:7" x14ac:dyDescent="0.25">
      <c r="A7" t="s">
        <v>45</v>
      </c>
      <c r="B7" t="s">
        <v>27</v>
      </c>
      <c r="C7" s="1">
        <v>170</v>
      </c>
      <c r="D7" s="2">
        <v>75</v>
      </c>
      <c r="E7" s="3">
        <f t="shared" si="0"/>
        <v>25.951557093425606</v>
      </c>
      <c r="F7" t="str">
        <f t="shared" si="1"/>
        <v>túlsúly</v>
      </c>
      <c r="G7" t="str">
        <f t="shared" si="2"/>
        <v>túlsúly</v>
      </c>
    </row>
    <row r="8" spans="1:7" x14ac:dyDescent="0.25">
      <c r="A8" t="s">
        <v>46</v>
      </c>
      <c r="B8" t="s">
        <v>14</v>
      </c>
      <c r="C8" s="1">
        <v>164</v>
      </c>
      <c r="D8" s="2">
        <v>68</v>
      </c>
      <c r="E8" s="3">
        <f t="shared" si="0"/>
        <v>25.282569898869721</v>
      </c>
      <c r="F8" t="str">
        <f t="shared" si="1"/>
        <v>túlsúly</v>
      </c>
      <c r="G8" t="str">
        <f t="shared" si="2"/>
        <v>túlsúly</v>
      </c>
    </row>
    <row r="9" spans="1:7" x14ac:dyDescent="0.25">
      <c r="A9" t="s">
        <v>47</v>
      </c>
      <c r="B9" t="s">
        <v>22</v>
      </c>
      <c r="C9" s="1">
        <v>167</v>
      </c>
      <c r="D9" s="2">
        <v>60</v>
      </c>
      <c r="E9" s="3">
        <f t="shared" si="0"/>
        <v>21.513858510523864</v>
      </c>
      <c r="F9" t="str">
        <f t="shared" si="1"/>
        <v>normális</v>
      </c>
      <c r="G9" t="str">
        <f t="shared" si="2"/>
        <v>normális</v>
      </c>
    </row>
    <row r="10" spans="1:7" x14ac:dyDescent="0.25">
      <c r="A10" t="s">
        <v>48</v>
      </c>
      <c r="B10" t="s">
        <v>10</v>
      </c>
      <c r="C10" s="1">
        <v>162</v>
      </c>
      <c r="D10" s="2">
        <v>55</v>
      </c>
      <c r="E10" s="3">
        <f t="shared" si="0"/>
        <v>20.957171162932479</v>
      </c>
      <c r="F10" t="str">
        <f t="shared" si="1"/>
        <v>normális</v>
      </c>
      <c r="G10" t="str">
        <f t="shared" si="2"/>
        <v>normális</v>
      </c>
    </row>
    <row r="11" spans="1:7" x14ac:dyDescent="0.25">
      <c r="A11" t="s">
        <v>49</v>
      </c>
      <c r="B11" t="s">
        <v>29</v>
      </c>
      <c r="C11" s="1">
        <v>171</v>
      </c>
      <c r="D11" s="2">
        <v>80</v>
      </c>
      <c r="E11" s="3">
        <f t="shared" si="0"/>
        <v>27.358845456721724</v>
      </c>
      <c r="F11" t="str">
        <f t="shared" si="1"/>
        <v>túlsúly</v>
      </c>
      <c r="G11" t="str">
        <f t="shared" si="2"/>
        <v>túlsúly</v>
      </c>
    </row>
    <row r="12" spans="1:7" x14ac:dyDescent="0.25">
      <c r="A12" t="s">
        <v>50</v>
      </c>
      <c r="B12" t="s">
        <v>9</v>
      </c>
      <c r="C12" s="1">
        <v>160</v>
      </c>
      <c r="D12" s="2">
        <v>46</v>
      </c>
      <c r="E12" s="3">
        <f t="shared" si="0"/>
        <v>17.96875</v>
      </c>
      <c r="F12" t="str">
        <f t="shared" si="1"/>
        <v>kóros soványság</v>
      </c>
      <c r="G12" t="str">
        <f t="shared" si="2"/>
        <v>kóros soványság</v>
      </c>
    </row>
    <row r="13" spans="1:7" x14ac:dyDescent="0.25">
      <c r="A13" t="s">
        <v>51</v>
      </c>
      <c r="B13" t="s">
        <v>11</v>
      </c>
      <c r="C13" s="1">
        <v>162</v>
      </c>
      <c r="D13" s="2">
        <v>77</v>
      </c>
      <c r="E13" s="3">
        <f t="shared" si="0"/>
        <v>29.340039628105473</v>
      </c>
      <c r="F13" t="str">
        <f t="shared" si="1"/>
        <v>túlsúly</v>
      </c>
      <c r="G13" t="str">
        <f t="shared" si="2"/>
        <v>túlsúly</v>
      </c>
    </row>
    <row r="14" spans="1:7" x14ac:dyDescent="0.25">
      <c r="A14" t="s">
        <v>52</v>
      </c>
      <c r="B14" t="s">
        <v>33</v>
      </c>
      <c r="C14" s="1">
        <v>175</v>
      </c>
      <c r="D14" s="2">
        <v>63</v>
      </c>
      <c r="E14" s="3">
        <f t="shared" si="0"/>
        <v>20.571428571428573</v>
      </c>
      <c r="F14" t="str">
        <f t="shared" si="1"/>
        <v>normális</v>
      </c>
      <c r="G14" t="str">
        <f t="shared" si="2"/>
        <v>normális</v>
      </c>
    </row>
    <row r="15" spans="1:7" x14ac:dyDescent="0.25">
      <c r="A15" t="s">
        <v>53</v>
      </c>
      <c r="B15" t="s">
        <v>18</v>
      </c>
      <c r="C15" s="1">
        <v>165</v>
      </c>
      <c r="D15" s="2">
        <v>62</v>
      </c>
      <c r="E15" s="3">
        <f t="shared" si="0"/>
        <v>22.773186409550046</v>
      </c>
      <c r="F15" t="str">
        <f t="shared" si="1"/>
        <v>normális</v>
      </c>
      <c r="G15" t="str">
        <f t="shared" si="2"/>
        <v>normális</v>
      </c>
    </row>
    <row r="16" spans="1:7" x14ac:dyDescent="0.25">
      <c r="A16" t="s">
        <v>54</v>
      </c>
      <c r="B16" t="s">
        <v>23</v>
      </c>
      <c r="C16" s="1">
        <v>167</v>
      </c>
      <c r="D16" s="2">
        <v>65</v>
      </c>
      <c r="E16" s="3">
        <f t="shared" si="0"/>
        <v>23.306680053067517</v>
      </c>
      <c r="F16" t="str">
        <f t="shared" si="1"/>
        <v>normális</v>
      </c>
      <c r="G16" t="str">
        <f t="shared" si="2"/>
        <v>normális</v>
      </c>
    </row>
    <row r="17" spans="1:7" x14ac:dyDescent="0.25">
      <c r="A17" t="s">
        <v>55</v>
      </c>
      <c r="B17" t="s">
        <v>25</v>
      </c>
      <c r="C17" s="1">
        <v>168</v>
      </c>
      <c r="D17" s="2">
        <v>68</v>
      </c>
      <c r="E17" s="3">
        <f t="shared" si="0"/>
        <v>24.09297052154195</v>
      </c>
      <c r="F17" t="str">
        <f t="shared" si="1"/>
        <v>normális</v>
      </c>
      <c r="G17" t="str">
        <f t="shared" si="2"/>
        <v>normális</v>
      </c>
    </row>
    <row r="18" spans="1:7" x14ac:dyDescent="0.25">
      <c r="A18" t="s">
        <v>56</v>
      </c>
      <c r="B18" t="s">
        <v>7</v>
      </c>
      <c r="C18" s="1">
        <v>156</v>
      </c>
      <c r="D18" s="2">
        <v>54</v>
      </c>
      <c r="E18" s="3">
        <f t="shared" si="0"/>
        <v>22.189349112426033</v>
      </c>
      <c r="F18" t="str">
        <f t="shared" si="1"/>
        <v>normális</v>
      </c>
      <c r="G18" t="str">
        <f t="shared" si="2"/>
        <v>normális</v>
      </c>
    </row>
    <row r="19" spans="1:7" x14ac:dyDescent="0.25">
      <c r="A19" t="s">
        <v>57</v>
      </c>
      <c r="B19" t="s">
        <v>19</v>
      </c>
      <c r="C19" s="1">
        <v>166</v>
      </c>
      <c r="D19" s="2">
        <v>55</v>
      </c>
      <c r="E19" s="3">
        <f t="shared" si="0"/>
        <v>19.959355494266223</v>
      </c>
      <c r="F19" t="str">
        <f t="shared" si="1"/>
        <v>normális</v>
      </c>
      <c r="G19" t="str">
        <f t="shared" si="2"/>
        <v>normális</v>
      </c>
    </row>
    <row r="20" spans="1:7" x14ac:dyDescent="0.25">
      <c r="A20" t="s">
        <v>58</v>
      </c>
      <c r="B20" t="s">
        <v>34</v>
      </c>
      <c r="C20" s="1">
        <v>175</v>
      </c>
      <c r="D20" s="2">
        <v>76</v>
      </c>
      <c r="E20" s="3">
        <f t="shared" si="0"/>
        <v>24.816326530612244</v>
      </c>
      <c r="F20" t="str">
        <f t="shared" si="1"/>
        <v>normális</v>
      </c>
      <c r="G20" t="str">
        <f t="shared" si="2"/>
        <v>normális</v>
      </c>
    </row>
    <row r="21" spans="1:7" x14ac:dyDescent="0.25">
      <c r="A21" t="s">
        <v>59</v>
      </c>
      <c r="B21" t="s">
        <v>36</v>
      </c>
      <c r="C21" s="1">
        <v>177</v>
      </c>
      <c r="D21" s="2">
        <v>70</v>
      </c>
      <c r="E21" s="3">
        <f t="shared" si="0"/>
        <v>22.343515592581955</v>
      </c>
      <c r="F21" t="str">
        <f t="shared" si="1"/>
        <v>normális</v>
      </c>
      <c r="G21" t="str">
        <f t="shared" si="2"/>
        <v>normális</v>
      </c>
    </row>
    <row r="22" spans="1:7" x14ac:dyDescent="0.25">
      <c r="A22" t="s">
        <v>60</v>
      </c>
      <c r="B22" t="s">
        <v>30</v>
      </c>
      <c r="C22" s="1">
        <v>172</v>
      </c>
      <c r="D22" s="2">
        <v>90</v>
      </c>
      <c r="E22" s="3">
        <f t="shared" si="0"/>
        <v>30.421849648458625</v>
      </c>
      <c r="F22" t="str">
        <f t="shared" si="1"/>
        <v>elhízás</v>
      </c>
      <c r="G22" t="str">
        <f t="shared" si="2"/>
        <v>elhízás</v>
      </c>
    </row>
    <row r="23" spans="1:7" x14ac:dyDescent="0.25">
      <c r="A23" t="s">
        <v>61</v>
      </c>
      <c r="B23" t="s">
        <v>28</v>
      </c>
      <c r="C23" s="1">
        <v>170</v>
      </c>
      <c r="D23" s="2">
        <v>70</v>
      </c>
      <c r="E23" s="3">
        <f t="shared" si="0"/>
        <v>24.221453287197232</v>
      </c>
      <c r="F23" t="str">
        <f t="shared" si="1"/>
        <v>normális</v>
      </c>
      <c r="G23" t="str">
        <f t="shared" si="2"/>
        <v>normális</v>
      </c>
    </row>
    <row r="24" spans="1:7" x14ac:dyDescent="0.25">
      <c r="A24" t="s">
        <v>62</v>
      </c>
      <c r="B24" t="s">
        <v>15</v>
      </c>
      <c r="C24" s="1">
        <v>164</v>
      </c>
      <c r="D24" s="2">
        <v>72</v>
      </c>
      <c r="E24" s="3">
        <f t="shared" si="0"/>
        <v>26.76977989292088</v>
      </c>
      <c r="F24" t="str">
        <f t="shared" si="1"/>
        <v>túlsúly</v>
      </c>
      <c r="G24" t="str">
        <f t="shared" si="2"/>
        <v>túlsúly</v>
      </c>
    </row>
    <row r="25" spans="1:7" x14ac:dyDescent="0.25">
      <c r="A25" t="s">
        <v>63</v>
      </c>
      <c r="B25" t="s">
        <v>13</v>
      </c>
      <c r="C25" s="1">
        <v>163</v>
      </c>
      <c r="D25" s="2">
        <v>47</v>
      </c>
      <c r="E25" s="3">
        <f t="shared" si="0"/>
        <v>17.689788851669238</v>
      </c>
      <c r="F25" t="str">
        <f t="shared" si="1"/>
        <v>kóros soványság</v>
      </c>
      <c r="G25" t="str">
        <f t="shared" si="2"/>
        <v>kóros soványság</v>
      </c>
    </row>
    <row r="26" spans="1:7" x14ac:dyDescent="0.25">
      <c r="A26" t="s">
        <v>64</v>
      </c>
      <c r="B26" t="s">
        <v>3</v>
      </c>
      <c r="C26" s="1">
        <v>151</v>
      </c>
      <c r="D26" s="2">
        <v>45</v>
      </c>
      <c r="E26" s="3">
        <f t="shared" si="0"/>
        <v>19.735976492259113</v>
      </c>
      <c r="F26" t="str">
        <f t="shared" si="1"/>
        <v>normális</v>
      </c>
      <c r="G26" t="str">
        <f t="shared" si="2"/>
        <v>normális</v>
      </c>
    </row>
    <row r="27" spans="1:7" x14ac:dyDescent="0.25">
      <c r="A27" t="s">
        <v>65</v>
      </c>
      <c r="B27" t="s">
        <v>4</v>
      </c>
      <c r="C27" s="1">
        <v>152</v>
      </c>
      <c r="D27" s="2">
        <v>42</v>
      </c>
      <c r="E27" s="3">
        <f t="shared" si="0"/>
        <v>18.178670360110804</v>
      </c>
      <c r="F27" t="str">
        <f t="shared" si="1"/>
        <v>normális</v>
      </c>
      <c r="G27" t="str">
        <f t="shared" si="2"/>
        <v>normális</v>
      </c>
    </row>
    <row r="28" spans="1:7" x14ac:dyDescent="0.25">
      <c r="A28" t="s">
        <v>66</v>
      </c>
      <c r="B28" t="s">
        <v>35</v>
      </c>
      <c r="C28" s="1">
        <v>176</v>
      </c>
      <c r="D28" s="2">
        <v>70</v>
      </c>
      <c r="E28" s="3">
        <f t="shared" si="0"/>
        <v>22.598140495867771</v>
      </c>
      <c r="F28" t="str">
        <f t="shared" si="1"/>
        <v>normális</v>
      </c>
      <c r="G28" t="str">
        <f t="shared" si="2"/>
        <v>normális</v>
      </c>
    </row>
    <row r="29" spans="1:7" x14ac:dyDescent="0.25">
      <c r="A29" t="s">
        <v>67</v>
      </c>
      <c r="B29" t="s">
        <v>6</v>
      </c>
      <c r="C29" s="1">
        <v>155</v>
      </c>
      <c r="D29" s="2">
        <v>65</v>
      </c>
      <c r="E29" s="3">
        <f t="shared" si="0"/>
        <v>27.055150884495319</v>
      </c>
      <c r="F29" t="str">
        <f t="shared" si="1"/>
        <v>túlsúly</v>
      </c>
      <c r="G29" t="str">
        <f t="shared" si="2"/>
        <v>túlsúly</v>
      </c>
    </row>
    <row r="30" spans="1:7" x14ac:dyDescent="0.25">
      <c r="A30" t="s">
        <v>68</v>
      </c>
      <c r="B30" t="s">
        <v>20</v>
      </c>
      <c r="C30" s="1">
        <v>166</v>
      </c>
      <c r="D30" s="2">
        <v>50</v>
      </c>
      <c r="E30" s="3">
        <f t="shared" si="0"/>
        <v>18.144868631151112</v>
      </c>
      <c r="F30" t="str">
        <f t="shared" si="1"/>
        <v>normális</v>
      </c>
      <c r="G30" t="str">
        <f t="shared" si="2"/>
        <v>normális</v>
      </c>
    </row>
    <row r="31" spans="1:7" x14ac:dyDescent="0.25">
      <c r="A31" t="s">
        <v>69</v>
      </c>
      <c r="B31" t="s">
        <v>8</v>
      </c>
      <c r="C31" s="1">
        <v>158</v>
      </c>
      <c r="D31" s="2">
        <v>48</v>
      </c>
      <c r="E31" s="3">
        <f t="shared" si="0"/>
        <v>19.227687870533568</v>
      </c>
      <c r="F31" t="str">
        <f t="shared" si="1"/>
        <v>normális</v>
      </c>
      <c r="G31" t="str">
        <f t="shared" si="2"/>
        <v>normális</v>
      </c>
    </row>
    <row r="32" spans="1:7" x14ac:dyDescent="0.25">
      <c r="A32" t="s">
        <v>70</v>
      </c>
      <c r="B32" t="s">
        <v>16</v>
      </c>
      <c r="C32" s="1">
        <v>164</v>
      </c>
      <c r="D32" s="2">
        <v>48</v>
      </c>
      <c r="E32" s="3">
        <f t="shared" si="0"/>
        <v>17.846519928613919</v>
      </c>
      <c r="F32" t="str">
        <f t="shared" si="1"/>
        <v>kóros soványság</v>
      </c>
      <c r="G32" t="str">
        <f t="shared" si="2"/>
        <v>kóros soványság</v>
      </c>
    </row>
    <row r="33" spans="1:7" x14ac:dyDescent="0.25">
      <c r="A33" t="s">
        <v>71</v>
      </c>
      <c r="B33" t="s">
        <v>31</v>
      </c>
      <c r="C33" s="1">
        <v>173</v>
      </c>
      <c r="D33" s="2">
        <v>65</v>
      </c>
      <c r="E33" s="3">
        <f t="shared" si="0"/>
        <v>21.718066089745729</v>
      </c>
      <c r="F33" t="str">
        <f t="shared" si="1"/>
        <v>normális</v>
      </c>
      <c r="G33" t="str">
        <f t="shared" si="2"/>
        <v>normális</v>
      </c>
    </row>
    <row r="34" spans="1:7" x14ac:dyDescent="0.25">
      <c r="A34" t="s">
        <v>72</v>
      </c>
      <c r="B34" t="s">
        <v>21</v>
      </c>
      <c r="C34" s="1">
        <v>166</v>
      </c>
      <c r="D34" s="2">
        <v>55</v>
      </c>
      <c r="E34" s="3">
        <f t="shared" si="0"/>
        <v>19.959355494266223</v>
      </c>
      <c r="F34" t="str">
        <f t="shared" si="1"/>
        <v>normális</v>
      </c>
      <c r="G34" t="str">
        <f t="shared" si="2"/>
        <v>normális</v>
      </c>
    </row>
    <row r="35" spans="1:7" x14ac:dyDescent="0.25">
      <c r="A35" t="s">
        <v>73</v>
      </c>
      <c r="B35" t="s">
        <v>37</v>
      </c>
      <c r="C35" s="1">
        <v>177</v>
      </c>
      <c r="D35" s="2">
        <v>72</v>
      </c>
      <c r="E35" s="3">
        <f t="shared" si="0"/>
        <v>22.98190175237001</v>
      </c>
      <c r="F35" t="str">
        <f t="shared" si="1"/>
        <v>normális</v>
      </c>
      <c r="G35" t="str">
        <f t="shared" si="2"/>
        <v>normális</v>
      </c>
    </row>
    <row r="36" spans="1:7" x14ac:dyDescent="0.25">
      <c r="A36" t="s">
        <v>74</v>
      </c>
      <c r="B36" t="s">
        <v>12</v>
      </c>
      <c r="C36" s="1">
        <v>162</v>
      </c>
      <c r="D36" s="2">
        <v>65</v>
      </c>
      <c r="E36" s="3">
        <f t="shared" si="0"/>
        <v>24.767565919829295</v>
      </c>
      <c r="F36" t="str">
        <f t="shared" si="1"/>
        <v>normális</v>
      </c>
      <c r="G36" t="str">
        <f t="shared" si="2"/>
        <v>normális</v>
      </c>
    </row>
    <row r="37" spans="1:7" x14ac:dyDescent="0.25">
      <c r="A37" t="s">
        <v>75</v>
      </c>
      <c r="B37" t="s">
        <v>38</v>
      </c>
      <c r="C37" s="1">
        <v>178</v>
      </c>
      <c r="D37" s="2">
        <v>88</v>
      </c>
      <c r="E37" s="3">
        <f t="shared" si="0"/>
        <v>27.774270925388208</v>
      </c>
      <c r="F37" t="str">
        <f t="shared" si="1"/>
        <v>túlsúly</v>
      </c>
      <c r="G37" t="str">
        <f t="shared" si="2"/>
        <v>túlsúly</v>
      </c>
    </row>
    <row r="38" spans="1:7" x14ac:dyDescent="0.25">
      <c r="A38" t="s">
        <v>76</v>
      </c>
      <c r="B38" t="s">
        <v>39</v>
      </c>
      <c r="C38" s="1">
        <v>180</v>
      </c>
      <c r="D38" s="2">
        <v>58</v>
      </c>
      <c r="E38" s="3">
        <f t="shared" si="0"/>
        <v>17.901234567901234</v>
      </c>
      <c r="F38" t="str">
        <f t="shared" si="1"/>
        <v>kóros soványság</v>
      </c>
      <c r="G38" t="str">
        <f t="shared" si="2"/>
        <v>kóros soványság</v>
      </c>
    </row>
    <row r="39" spans="1:7" x14ac:dyDescent="0.25">
      <c r="B39" t="s">
        <v>77</v>
      </c>
      <c r="C39" s="4">
        <f>AVERAGE(C2:C38)</f>
        <v>166.62162162162161</v>
      </c>
      <c r="E39" s="1"/>
    </row>
    <row r="40" spans="1:7" x14ac:dyDescent="0.25">
      <c r="C40" t="s">
        <v>78</v>
      </c>
      <c r="D40" s="2">
        <f>SUM(D2:D38)</f>
        <v>2369</v>
      </c>
    </row>
    <row r="44" spans="1:7" x14ac:dyDescent="0.25">
      <c r="A44">
        <v>0</v>
      </c>
      <c r="B44">
        <v>18</v>
      </c>
      <c r="C44" t="s">
        <v>80</v>
      </c>
      <c r="F44" t="s">
        <v>80</v>
      </c>
      <c r="G44">
        <f>COUNTIF(G2:G38,F44)</f>
        <v>4</v>
      </c>
    </row>
    <row r="45" spans="1:7" x14ac:dyDescent="0.25">
      <c r="A45">
        <v>18</v>
      </c>
      <c r="B45">
        <v>25</v>
      </c>
      <c r="C45" t="s">
        <v>81</v>
      </c>
      <c r="F45" t="s">
        <v>81</v>
      </c>
      <c r="G45">
        <f>COUNTIF(G2:G38,F45)</f>
        <v>24</v>
      </c>
    </row>
    <row r="46" spans="1:7" x14ac:dyDescent="0.25">
      <c r="A46">
        <v>25</v>
      </c>
      <c r="B46">
        <v>30</v>
      </c>
      <c r="C46" t="s">
        <v>82</v>
      </c>
      <c r="F46" t="s">
        <v>82</v>
      </c>
      <c r="G46">
        <f>COUNTIF(G2:G38,F46)</f>
        <v>7</v>
      </c>
    </row>
    <row r="47" spans="1:7" x14ac:dyDescent="0.25">
      <c r="A47">
        <v>30</v>
      </c>
      <c r="C47" t="s">
        <v>83</v>
      </c>
      <c r="F47" t="s">
        <v>83</v>
      </c>
      <c r="G47">
        <f>COUNTIF(G2:G38,F47)</f>
        <v>2</v>
      </c>
    </row>
  </sheetData>
  <sortState ref="B2:D38">
    <sortCondition ref="B4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2F95-B383-4965-83F4-BBA5A0FB520C}">
  <dimension ref="A1:F8"/>
  <sheetViews>
    <sheetView workbookViewId="0">
      <selection activeCell="D17" sqref="D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79</v>
      </c>
      <c r="E1" t="s">
        <v>84</v>
      </c>
    </row>
    <row r="2" spans="1:6" x14ac:dyDescent="0.25">
      <c r="A2" t="s">
        <v>27</v>
      </c>
      <c r="B2" s="1">
        <v>170</v>
      </c>
      <c r="C2" s="2">
        <v>75</v>
      </c>
      <c r="D2" s="3">
        <v>25.951557093425606</v>
      </c>
      <c r="E2" t="s">
        <v>82</v>
      </c>
      <c r="F2" t="s">
        <v>82</v>
      </c>
    </row>
    <row r="3" spans="1:6" x14ac:dyDescent="0.25">
      <c r="A3" t="s">
        <v>14</v>
      </c>
      <c r="B3" s="1">
        <v>164</v>
      </c>
      <c r="C3" s="2">
        <v>68</v>
      </c>
      <c r="D3" s="3">
        <v>25.282569898869721</v>
      </c>
      <c r="E3" t="s">
        <v>82</v>
      </c>
      <c r="F3" t="s">
        <v>82</v>
      </c>
    </row>
    <row r="4" spans="1:6" x14ac:dyDescent="0.25">
      <c r="A4" t="s">
        <v>29</v>
      </c>
      <c r="B4" s="1">
        <v>171</v>
      </c>
      <c r="C4" s="2">
        <v>80</v>
      </c>
      <c r="D4" s="3">
        <v>27.358845456721724</v>
      </c>
      <c r="E4" t="s">
        <v>82</v>
      </c>
      <c r="F4" t="s">
        <v>82</v>
      </c>
    </row>
    <row r="5" spans="1:6" x14ac:dyDescent="0.25">
      <c r="A5" t="s">
        <v>11</v>
      </c>
      <c r="B5" s="1">
        <v>162</v>
      </c>
      <c r="C5" s="2">
        <v>77</v>
      </c>
      <c r="D5" s="3">
        <v>29.340039628105473</v>
      </c>
      <c r="E5" t="s">
        <v>82</v>
      </c>
      <c r="F5" t="s">
        <v>82</v>
      </c>
    </row>
    <row r="6" spans="1:6" x14ac:dyDescent="0.25">
      <c r="A6" t="s">
        <v>15</v>
      </c>
      <c r="B6" s="1">
        <v>164</v>
      </c>
      <c r="C6" s="2">
        <v>72</v>
      </c>
      <c r="D6" s="3">
        <v>26.76977989292088</v>
      </c>
      <c r="E6" t="s">
        <v>82</v>
      </c>
      <c r="F6" t="s">
        <v>82</v>
      </c>
    </row>
    <row r="7" spans="1:6" x14ac:dyDescent="0.25">
      <c r="A7" t="s">
        <v>6</v>
      </c>
      <c r="B7" s="1">
        <v>155</v>
      </c>
      <c r="C7" s="2">
        <v>65</v>
      </c>
      <c r="D7" s="3">
        <v>27.055150884495319</v>
      </c>
      <c r="E7" t="s">
        <v>82</v>
      </c>
      <c r="F7" t="s">
        <v>82</v>
      </c>
    </row>
    <row r="8" spans="1:6" x14ac:dyDescent="0.25">
      <c r="A8" t="s">
        <v>38</v>
      </c>
      <c r="B8" s="1">
        <v>178</v>
      </c>
      <c r="C8" s="2">
        <v>88</v>
      </c>
      <c r="D8" s="3">
        <v>27.774270925388208</v>
      </c>
      <c r="E8" t="s">
        <v>82</v>
      </c>
      <c r="F8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Diagramok</vt:lpstr>
      </vt:variant>
      <vt:variant>
        <vt:i4>1</vt:i4>
      </vt:variant>
    </vt:vector>
  </HeadingPairs>
  <TitlesOfParts>
    <vt:vector size="3" baseType="lpstr">
      <vt:lpstr>Összes adat</vt:lpstr>
      <vt:lpstr>túlsúlyos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Gyarmati Gábor</dc:creator>
  <cp:lastModifiedBy>Gyarmati Gábor</cp:lastModifiedBy>
  <dcterms:created xsi:type="dcterms:W3CDTF">2023-05-04T10:01:33Z</dcterms:created>
  <dcterms:modified xsi:type="dcterms:W3CDTF">2023-05-04T11:01:34Z</dcterms:modified>
</cp:coreProperties>
</file>