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brjgs100\DFSWEG\GROUPS\BR_SC_JGS_WEG_RI\Resultados Trimestrais\2024\4T24\08 Site\RI\PT\"/>
    </mc:Choice>
  </mc:AlternateContent>
  <xr:revisionPtr revIDLastSave="0" documentId="13_ncr:1_{AD5AC75B-F6F3-4B10-BC67-63FA4FF47F6E}" xr6:coauthVersionLast="47" xr6:coauthVersionMax="47" xr10:uidLastSave="{00000000-0000-0000-0000-000000000000}"/>
  <bookViews>
    <workbookView xWindow="-120" yWindow="-120" windowWidth="29040" windowHeight="15720" tabRatio="731" xr2:uid="{00000000-000D-0000-FFFF-FFFF00000000}"/>
  </bookViews>
  <sheets>
    <sheet name="DRE - Consolidado" sheetId="3" r:id="rId1"/>
    <sheet name="DRE - Consolidado Detalhado" sheetId="6" r:id="rId2"/>
  </sheets>
  <definedNames>
    <definedName name="_xlnm.Print_Area" localSheetId="0">'DRE - Consolidado'!$A$1:$W$32</definedName>
    <definedName name="_xlnm.Print_Area" localSheetId="1">'DRE - Consolidado Detalhado'!$A$1:$BA$113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12" i="6" l="1"/>
  <c r="BD112" i="6" s="1"/>
  <c r="BC111" i="6"/>
  <c r="BC110" i="6"/>
  <c r="BC109" i="6"/>
  <c r="AY77" i="6"/>
  <c r="AX77" i="6"/>
  <c r="AY32" i="6"/>
  <c r="AX32" i="6"/>
  <c r="AY31" i="6"/>
  <c r="BC6" i="6"/>
  <c r="BD6" i="6" s="1"/>
  <c r="BC5" i="6"/>
  <c r="BD5" i="6" s="1"/>
  <c r="BC4" i="6"/>
</calcChain>
</file>

<file path=xl/sharedStrings.xml><?xml version="1.0" encoding="utf-8"?>
<sst xmlns="http://schemas.openxmlformats.org/spreadsheetml/2006/main" count="255" uniqueCount="187">
  <si>
    <t>Código da Conta</t>
  </si>
  <si>
    <t>Descrição da Conta</t>
  </si>
  <si>
    <t>3.01</t>
  </si>
  <si>
    <t>Receita de Venda de Bens e/ou Serviços</t>
  </si>
  <si>
    <t>3.02</t>
  </si>
  <si>
    <t>Custo dos Bens e/ou Serviços Vendidos</t>
  </si>
  <si>
    <t>3.03</t>
  </si>
  <si>
    <t>Resultado Bruto</t>
  </si>
  <si>
    <t>3.04</t>
  </si>
  <si>
    <t>Despesas/Receitas Operacionais</t>
  </si>
  <si>
    <t>3.04.01</t>
  </si>
  <si>
    <t>Despesas com Vendas</t>
  </si>
  <si>
    <t>3.04.02</t>
  </si>
  <si>
    <t>Despesas Gerais e Administrativas</t>
  </si>
  <si>
    <t>3.04.02.01</t>
  </si>
  <si>
    <t>Honorários dos Administradores</t>
  </si>
  <si>
    <t>3.04.02.02</t>
  </si>
  <si>
    <t>Outras Despesas Administrativas</t>
  </si>
  <si>
    <t>3.04.04</t>
  </si>
  <si>
    <t>Outras Receitas Operacionais</t>
  </si>
  <si>
    <t>3.04.05</t>
  </si>
  <si>
    <t>Outras Despesas Operacionais</t>
  </si>
  <si>
    <t>3.04.06</t>
  </si>
  <si>
    <t>Resultado de Equivalência Patrimonial</t>
  </si>
  <si>
    <t>3.05</t>
  </si>
  <si>
    <t>Resultado Antes do Resultado Financeiro e dos Tributos</t>
  </si>
  <si>
    <t>3.06</t>
  </si>
  <si>
    <t>Resultado Financeiro</t>
  </si>
  <si>
    <t>3.06.01</t>
  </si>
  <si>
    <t>Receitas Financeiras</t>
  </si>
  <si>
    <t>3.06.02</t>
  </si>
  <si>
    <t>Despesas Financeiras</t>
  </si>
  <si>
    <t>3.07</t>
  </si>
  <si>
    <t>Resultado Antes dos Tributos sobre o Lucro</t>
  </si>
  <si>
    <t>3.08</t>
  </si>
  <si>
    <t>Imposto de Renda e Contribuição Social sobre o Lucro</t>
  </si>
  <si>
    <t>3.08.01</t>
  </si>
  <si>
    <t>Corrente</t>
  </si>
  <si>
    <t>3.08.02</t>
  </si>
  <si>
    <t>Diferido</t>
  </si>
  <si>
    <t>3.09</t>
  </si>
  <si>
    <t>Resultado Líquido das Operações Continuadas</t>
  </si>
  <si>
    <t>3.11</t>
  </si>
  <si>
    <t>Lucro/Prejuízo Consolidado do Período</t>
  </si>
  <si>
    <t>3.11.01</t>
  </si>
  <si>
    <t>Atribuído a Sócios da Empresa Controladora</t>
  </si>
  <si>
    <t>3.11.02</t>
  </si>
  <si>
    <t>Atribuído a Sócios Não Controladores</t>
  </si>
  <si>
    <t>3.99</t>
  </si>
  <si>
    <t>Lucro por Ação - (Reais / Ação)</t>
  </si>
  <si>
    <t>3.99.01</t>
  </si>
  <si>
    <t>Lucro Básico por Ação</t>
  </si>
  <si>
    <t>3.99.01.01</t>
  </si>
  <si>
    <t>ON</t>
  </si>
  <si>
    <t>3.99.02</t>
  </si>
  <si>
    <t>Lucro Diluído por Ação</t>
  </si>
  <si>
    <t>3.99.02.01</t>
  </si>
  <si>
    <t>1T10</t>
  </si>
  <si>
    <t>2T10</t>
  </si>
  <si>
    <t>3T10</t>
  </si>
  <si>
    <t>4T10</t>
  </si>
  <si>
    <t>1T11</t>
  </si>
  <si>
    <t>2T11</t>
  </si>
  <si>
    <t>3T11</t>
  </si>
  <si>
    <t>4T11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</si>
  <si>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</si>
  <si>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</si>
  <si>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</si>
  <si>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</si>
  <si>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</si>
  <si>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</si>
  <si>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</si>
  <si>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</si>
  <si>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</si>
  <si>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</si>
  <si>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3T14</t>
  </si>
  <si>
    <t>4T14</t>
  </si>
  <si>
    <t>1T15</t>
  </si>
  <si>
    <t>Materiais</t>
  </si>
  <si>
    <t>Pessoal</t>
  </si>
  <si>
    <t>Depreciação</t>
  </si>
  <si>
    <t>Outros</t>
  </si>
  <si>
    <t>Depreciação e Amortização</t>
  </si>
  <si>
    <t>Despesas com Pessoal</t>
  </si>
  <si>
    <t>Matérias Primas e Materiais de Uso e Consumo</t>
  </si>
  <si>
    <t>Outras Despesas</t>
  </si>
  <si>
    <t>Custo dos Produtos e Serviços Vendidos</t>
  </si>
  <si>
    <t>Resultado da equivalência patrimonial</t>
  </si>
  <si>
    <t>2T15</t>
  </si>
  <si>
    <t>Participação nos resultados - colaboradores</t>
  </si>
  <si>
    <t>Participação nos resultados - controladas no exterior</t>
  </si>
  <si>
    <t>Provisão/Reversão de processos tributários</t>
  </si>
  <si>
    <r>
      <t xml:space="preserve">Incentivos fiscais da Lei </t>
    </r>
    <r>
      <rPr>
        <i/>
        <sz val="10"/>
        <color theme="1"/>
        <rFont val="Arial"/>
        <family val="2"/>
      </rPr>
      <t>Rouanet</t>
    </r>
  </si>
  <si>
    <t>Outras</t>
  </si>
  <si>
    <t>Variação cambial</t>
  </si>
  <si>
    <t>Variação cambial - Fornecedores</t>
  </si>
  <si>
    <t>Variação cambial - Clientes</t>
  </si>
  <si>
    <t>Variação cambial - Empréstimos</t>
  </si>
  <si>
    <t>Variação cambial - Outras</t>
  </si>
  <si>
    <t>Ajuste a valor presente - clientes</t>
  </si>
  <si>
    <t>PIS/COFINS s/ juros capital próprio</t>
  </si>
  <si>
    <t>Derivativos</t>
  </si>
  <si>
    <t>PROEX - Equaliz. Taxa de Juros</t>
  </si>
  <si>
    <t>Outras receitas</t>
  </si>
  <si>
    <t>Rendimento de aplicações financeiras</t>
  </si>
  <si>
    <t>Juros s/ financiamentos e empréstimos</t>
  </si>
  <si>
    <t>Ajuste a valor presente - fornecedores</t>
  </si>
  <si>
    <t>Outras despesas</t>
  </si>
  <si>
    <t>Resultado de investimentos em controladas</t>
  </si>
  <si>
    <t>Diferença de alíquotas s/ resultados no exterior</t>
  </si>
  <si>
    <t>Incentivos fiscais</t>
  </si>
  <si>
    <t>Reintegra</t>
  </si>
  <si>
    <t>Juros sobre o capital próprio</t>
  </si>
  <si>
    <t>Outros Ajustes</t>
  </si>
  <si>
    <t>3T15</t>
  </si>
  <si>
    <t>PIS/COFINS s/ receitas financeiras</t>
  </si>
  <si>
    <t>4T15</t>
  </si>
  <si>
    <t>1T16</t>
  </si>
  <si>
    <t>2T16</t>
  </si>
  <si>
    <t>Provisão IRPJ/CSLL (Lei do Bem)</t>
  </si>
  <si>
    <t>3T16</t>
  </si>
  <si>
    <t>4T16</t>
  </si>
  <si>
    <t>1T17</t>
  </si>
  <si>
    <t>2T17</t>
  </si>
  <si>
    <t>3T17</t>
  </si>
  <si>
    <t>4T17</t>
  </si>
  <si>
    <t>1T18</t>
  </si>
  <si>
    <t>2T18</t>
  </si>
  <si>
    <t>Ajuste de consolidação - Lucros a realizar</t>
  </si>
  <si>
    <t>3T18</t>
  </si>
  <si>
    <t>4T18</t>
  </si>
  <si>
    <t>1T19</t>
  </si>
  <si>
    <t xml:space="preserve">            -  </t>
  </si>
  <si>
    <t xml:space="preserve"> </t>
  </si>
  <si>
    <t>2T19</t>
  </si>
  <si>
    <t>3T19</t>
  </si>
  <si>
    <t>Plano baseado em ações</t>
  </si>
  <si>
    <t>4T19</t>
  </si>
  <si>
    <t>1T20</t>
  </si>
  <si>
    <t>Crédito Financeiro da Lei de Informática - IRPJ/CSLL</t>
  </si>
  <si>
    <t>2T20</t>
  </si>
  <si>
    <t>3T20</t>
  </si>
  <si>
    <t>4T20</t>
  </si>
  <si>
    <t>1T21</t>
  </si>
  <si>
    <t>Média ponderada de ações ordinárias (Mil)</t>
  </si>
  <si>
    <t>Média ponderada de ações ordinárias potenciais diluidoras (Mil)</t>
  </si>
  <si>
    <t>Nota: (*) Os valores de Lucro por Ação estão apresentados conforme a média ponderada de ações do respectivo período.</t>
  </si>
  <si>
    <t>Lucro Básico por Ação*</t>
  </si>
  <si>
    <t>Lucro Diluído por Ação*</t>
  </si>
  <si>
    <t>2T21</t>
  </si>
  <si>
    <t>Juros Auferidos s/ Crédito Tributário - Exclusão do ICMS na base de cálculo do PIS/COFINS</t>
  </si>
  <si>
    <t>3T21</t>
  </si>
  <si>
    <t>-</t>
  </si>
  <si>
    <t>(Reais milhões)</t>
  </si>
  <si>
    <t>(Reais mil)</t>
  </si>
  <si>
    <t>4T21</t>
  </si>
  <si>
    <t>3.04.01.01</t>
  </si>
  <si>
    <t>Reversões de créditos de liquidação duvidosa</t>
  </si>
  <si>
    <t>3.04.01.02</t>
  </si>
  <si>
    <t>Outras Despesas de Vendas</t>
  </si>
  <si>
    <t>1T22</t>
  </si>
  <si>
    <t>Despesas e seguros com fretes</t>
  </si>
  <si>
    <t>2T22</t>
  </si>
  <si>
    <t>3T22</t>
  </si>
  <si>
    <t>Manutenção de máquinas, equipamentos, contruções e benfeitorias</t>
  </si>
  <si>
    <t>Despesas com energia elétrica</t>
  </si>
  <si>
    <t>4T22</t>
  </si>
  <si>
    <t>1T23</t>
  </si>
  <si>
    <t>2T23</t>
  </si>
  <si>
    <t>Mercado Interno (Nota explicativa 21)</t>
  </si>
  <si>
    <t>Mercado Externo (Nota explicativa 21)</t>
  </si>
  <si>
    <t>Outras Despesas Operacionais (Nota explicativa 24)</t>
  </si>
  <si>
    <t>Bônus dos Administradores</t>
  </si>
  <si>
    <t>Perda/Ganho de capital s/ investimentos</t>
  </si>
  <si>
    <t>Receitas Financeiras (Nota explicativa 25)</t>
  </si>
  <si>
    <t>Despesas Financeiras (Nota explicativa 25)</t>
  </si>
  <si>
    <t>IRPJ e CSLL calculados a alíquota nominal (Nota explicativa 26)</t>
  </si>
  <si>
    <r>
      <t xml:space="preserve">NATUREZA DA DESPESA </t>
    </r>
    <r>
      <rPr>
        <sz val="10"/>
        <color theme="1"/>
        <rFont val="Arial"/>
        <family val="2"/>
      </rPr>
      <t>(Nota explicativa 23)</t>
    </r>
  </si>
  <si>
    <t>Participação no resultado - colaboradores</t>
  </si>
  <si>
    <r>
      <t>FUNÇÃO DA DESPESA</t>
    </r>
    <r>
      <rPr>
        <sz val="10"/>
        <color theme="1"/>
        <rFont val="Arial"/>
        <family val="2"/>
      </rPr>
      <t xml:space="preserve"> (Nota explicativa 23)</t>
    </r>
  </si>
  <si>
    <t>3T23</t>
  </si>
  <si>
    <t>4T23</t>
  </si>
  <si>
    <t>(Provisão) reversão ao valor recuperável de clientes</t>
  </si>
  <si>
    <t>1T24</t>
  </si>
  <si>
    <t>2T24</t>
  </si>
  <si>
    <t>3T24</t>
  </si>
  <si>
    <t>4T24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</si>
</sst>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0000_-;\-* #,##0.00000_-;_-* &quot;-&quot;??_-;_-@_-"/>
    <numFmt numFmtId="167" formatCode="_-* #,##0.0_-;\-* #,##0.0_-;_-* &quot;-&quot;??_-;_-@_-"/>
    <numFmt numFmtId="168" formatCode="#,##0.0_);\(#,##0.0\)"/>
    <numFmt numFmtId="169" formatCode="0.0%"/>
    <numFmt numFmtId="170" formatCode="#,##0.000_);\(#,##0.000\)"/>
    <numFmt numFmtId="171" formatCode="_-* #,##0.000_-;\-* #,##0.000_-;_-* &quot;-&quot;??_-;_-@_-"/>
    <numFmt numFmtId="172" formatCode="_-* #,##0.0000_-;\-* #,##0.0000_-;_-* &quot;-&quot;????_-;_-@_-"/>
    <numFmt numFmtId="173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65" fontId="0" fillId="0" borderId="0" xfId="1" applyNumberFormat="1" applyFont="1"/>
    <xf numFmtId="166" fontId="0" fillId="0" borderId="0" xfId="1" applyNumberFormat="1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5" fontId="5" fillId="3" borderId="1" xfId="1" applyNumberFormat="1" applyFont="1" applyFill="1" applyBorder="1"/>
    <xf numFmtId="167" fontId="5" fillId="3" borderId="1" xfId="1" applyNumberFormat="1" applyFont="1" applyFill="1" applyBorder="1"/>
    <xf numFmtId="167" fontId="6" fillId="3" borderId="1" xfId="1" applyNumberFormat="1" applyFont="1" applyFill="1" applyBorder="1"/>
    <xf numFmtId="166" fontId="0" fillId="0" borderId="0" xfId="1" applyNumberFormat="1" applyFont="1" applyFill="1"/>
    <xf numFmtId="165" fontId="0" fillId="0" borderId="0" xfId="1" applyNumberFormat="1" applyFont="1" applyFill="1"/>
    <xf numFmtId="0" fontId="8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7" fontId="4" fillId="0" borderId="0" xfId="1" applyNumberFormat="1" applyFont="1" applyFill="1" applyBorder="1"/>
    <xf numFmtId="165" fontId="4" fillId="0" borderId="0" xfId="1" applyNumberFormat="1" applyFont="1" applyFill="1"/>
    <xf numFmtId="167" fontId="4" fillId="0" borderId="0" xfId="1" applyNumberFormat="1" applyFont="1" applyFill="1"/>
    <xf numFmtId="165" fontId="5" fillId="0" borderId="0" xfId="1" applyNumberFormat="1" applyFont="1" applyFill="1"/>
    <xf numFmtId="168" fontId="6" fillId="0" borderId="0" xfId="2" applyNumberFormat="1" applyFont="1" applyFill="1" applyBorder="1" applyAlignment="1">
      <alignment horizontal="right" vertical="center"/>
    </xf>
    <xf numFmtId="169" fontId="4" fillId="0" borderId="0" xfId="3" applyNumberFormat="1" applyFont="1" applyFill="1"/>
    <xf numFmtId="171" fontId="4" fillId="0" borderId="0" xfId="1" applyNumberFormat="1" applyFont="1" applyFill="1"/>
    <xf numFmtId="170" fontId="4" fillId="0" borderId="0" xfId="1" applyNumberFormat="1" applyFont="1" applyFill="1"/>
    <xf numFmtId="43" fontId="5" fillId="0" borderId="0" xfId="1" applyFont="1" applyFill="1"/>
    <xf numFmtId="165" fontId="6" fillId="0" borderId="0" xfId="1" applyNumberFormat="1" applyFont="1" applyFill="1"/>
    <xf numFmtId="168" fontId="4" fillId="0" borderId="0" xfId="2" applyNumberFormat="1" applyFont="1" applyFill="1" applyBorder="1" applyAlignment="1">
      <alignment horizontal="right" vertical="center"/>
    </xf>
    <xf numFmtId="165" fontId="5" fillId="0" borderId="0" xfId="1" applyNumberFormat="1" applyFont="1" applyFill="1" applyAlignment="1">
      <alignment horizontal="left" indent="1"/>
    </xf>
    <xf numFmtId="170" fontId="4" fillId="0" borderId="0" xfId="2" applyNumberFormat="1" applyFont="1" applyFill="1" applyBorder="1" applyAlignment="1">
      <alignment horizontal="right" vertical="center"/>
    </xf>
    <xf numFmtId="166" fontId="4" fillId="0" borderId="0" xfId="1" applyNumberFormat="1" applyFont="1" applyFill="1"/>
    <xf numFmtId="172" fontId="4" fillId="0" borderId="0" xfId="0" applyNumberFormat="1" applyFont="1"/>
    <xf numFmtId="0" fontId="5" fillId="0" borderId="2" xfId="0" applyFont="1" applyBorder="1"/>
    <xf numFmtId="0" fontId="4" fillId="0" borderId="2" xfId="0" applyFont="1" applyBorder="1"/>
    <xf numFmtId="170" fontId="4" fillId="0" borderId="2" xfId="1" applyNumberFormat="1" applyFont="1" applyFill="1" applyBorder="1"/>
    <xf numFmtId="165" fontId="4" fillId="0" borderId="2" xfId="1" applyNumberFormat="1" applyFont="1" applyFill="1" applyBorder="1"/>
    <xf numFmtId="168" fontId="4" fillId="0" borderId="0" xfId="0" applyNumberFormat="1" applyFont="1"/>
    <xf numFmtId="0" fontId="4" fillId="4" borderId="0" xfId="0" applyFont="1" applyFill="1"/>
    <xf numFmtId="0" fontId="6" fillId="4" borderId="0" xfId="0" applyFont="1" applyFill="1" applyAlignment="1">
      <alignment horizontal="center"/>
    </xf>
    <xf numFmtId="167" fontId="4" fillId="4" borderId="0" xfId="1" applyNumberFormat="1" applyFont="1" applyFill="1" applyBorder="1"/>
    <xf numFmtId="167" fontId="4" fillId="4" borderId="0" xfId="1" applyNumberFormat="1" applyFont="1" applyFill="1"/>
    <xf numFmtId="168" fontId="6" fillId="4" borderId="0" xfId="2" applyNumberFormat="1" applyFont="1" applyFill="1" applyBorder="1" applyAlignment="1">
      <alignment horizontal="right" vertical="center"/>
    </xf>
    <xf numFmtId="170" fontId="4" fillId="4" borderId="0" xfId="1" applyNumberFormat="1" applyFont="1" applyFill="1"/>
    <xf numFmtId="165" fontId="5" fillId="4" borderId="0" xfId="1" applyNumberFormat="1" applyFont="1" applyFill="1"/>
    <xf numFmtId="168" fontId="4" fillId="4" borderId="0" xfId="2" applyNumberFormat="1" applyFont="1" applyFill="1" applyBorder="1" applyAlignment="1">
      <alignment horizontal="right" vertical="center"/>
    </xf>
    <xf numFmtId="166" fontId="4" fillId="4" borderId="0" xfId="1" applyNumberFormat="1" applyFont="1" applyFill="1"/>
    <xf numFmtId="172" fontId="4" fillId="4" borderId="0" xfId="0" applyNumberFormat="1" applyFont="1" applyFill="1"/>
    <xf numFmtId="0" fontId="4" fillId="4" borderId="2" xfId="0" applyFont="1" applyFill="1" applyBorder="1"/>
    <xf numFmtId="171" fontId="4" fillId="4" borderId="0" xfId="1" applyNumberFormat="1" applyFont="1" applyFill="1"/>
    <xf numFmtId="0" fontId="8" fillId="4" borderId="0" xfId="0" applyFont="1" applyFill="1"/>
    <xf numFmtId="0" fontId="0" fillId="4" borderId="0" xfId="0" applyFill="1"/>
    <xf numFmtId="168" fontId="6" fillId="4" borderId="0" xfId="2" applyNumberFormat="1" applyFont="1" applyFill="1" applyAlignment="1">
      <alignment horizontal="right" vertical="center"/>
    </xf>
    <xf numFmtId="168" fontId="4" fillId="4" borderId="0" xfId="2" applyNumberFormat="1" applyFont="1" applyFill="1" applyAlignment="1">
      <alignment horizontal="right" vertical="center"/>
    </xf>
    <xf numFmtId="168" fontId="4" fillId="0" borderId="0" xfId="2" applyNumberFormat="1" applyFont="1" applyAlignment="1">
      <alignment horizontal="right" vertical="center"/>
    </xf>
    <xf numFmtId="170" fontId="4" fillId="0" borderId="0" xfId="2" applyNumberFormat="1" applyFont="1" applyAlignment="1">
      <alignment horizontal="right" vertical="center"/>
    </xf>
    <xf numFmtId="165" fontId="4" fillId="4" borderId="0" xfId="1" applyNumberFormat="1" applyFont="1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5" fontId="0" fillId="0" borderId="0" xfId="0" applyNumberFormat="1"/>
    <xf numFmtId="168" fontId="4" fillId="0" borderId="0" xfId="2" applyNumberFormat="1" applyFont="1" applyFill="1" applyAlignment="1">
      <alignment horizontal="right" vertical="center"/>
    </xf>
    <xf numFmtId="165" fontId="1" fillId="0" borderId="0" xfId="1" applyNumberFormat="1" applyFont="1" applyFill="1" applyBorder="1" applyAlignment="1">
      <alignment horizontal="left" indent="2"/>
    </xf>
    <xf numFmtId="165" fontId="1" fillId="0" borderId="0" xfId="1" applyNumberFormat="1" applyFont="1" applyFill="1" applyAlignment="1">
      <alignment horizontal="left" indent="1"/>
    </xf>
    <xf numFmtId="165" fontId="1" fillId="0" borderId="0" xfId="1" applyNumberFormat="1" applyFont="1" applyFill="1"/>
    <xf numFmtId="0" fontId="1" fillId="0" borderId="0" xfId="0" applyFont="1" applyAlignment="1">
      <alignment horizontal="left" indent="1"/>
    </xf>
    <xf numFmtId="169" fontId="1" fillId="4" borderId="0" xfId="3" applyNumberFormat="1" applyFont="1" applyFill="1"/>
    <xf numFmtId="168" fontId="1" fillId="4" borderId="0" xfId="1" applyNumberFormat="1" applyFont="1" applyFill="1"/>
    <xf numFmtId="165" fontId="1" fillId="4" borderId="0" xfId="1" applyNumberFormat="1" applyFont="1" applyFill="1"/>
    <xf numFmtId="166" fontId="1" fillId="0" borderId="0" xfId="1" applyNumberFormat="1" applyFont="1" applyFill="1"/>
    <xf numFmtId="170" fontId="1" fillId="4" borderId="0" xfId="1" applyNumberFormat="1" applyFont="1" applyFill="1"/>
    <xf numFmtId="170" fontId="1" fillId="4" borderId="2" xfId="1" applyNumberFormat="1" applyFont="1" applyFill="1" applyBorder="1"/>
    <xf numFmtId="43" fontId="1" fillId="4" borderId="0" xfId="1" applyFont="1" applyFill="1"/>
    <xf numFmtId="0" fontId="1" fillId="0" borderId="0" xfId="0" applyFont="1" applyAlignment="1">
      <alignment horizontal="left" indent="3"/>
    </xf>
    <xf numFmtId="0" fontId="1" fillId="0" borderId="0" xfId="0" applyFont="1"/>
    <xf numFmtId="167" fontId="1" fillId="0" borderId="0" xfId="1" applyNumberFormat="1" applyFont="1" applyFill="1" applyBorder="1"/>
    <xf numFmtId="0" fontId="1" fillId="0" borderId="0" xfId="0" applyFont="1" applyAlignment="1">
      <alignment horizontal="left" indent="2"/>
    </xf>
    <xf numFmtId="169" fontId="1" fillId="0" borderId="0" xfId="3" applyNumberFormat="1" applyFont="1" applyFill="1"/>
    <xf numFmtId="165" fontId="1" fillId="0" borderId="0" xfId="1" applyNumberFormat="1" applyFont="1" applyFill="1" applyAlignment="1">
      <alignment horizontal="left" indent="2"/>
    </xf>
    <xf numFmtId="168" fontId="1" fillId="0" borderId="0" xfId="1" applyNumberFormat="1" applyFont="1" applyFill="1"/>
    <xf numFmtId="165" fontId="1" fillId="4" borderId="0" xfId="1" applyNumberFormat="1" applyFont="1" applyFill="1" applyAlignment="1">
      <alignment horizontal="left" indent="2"/>
    </xf>
    <xf numFmtId="167" fontId="1" fillId="0" borderId="0" xfId="1" applyNumberFormat="1" applyFont="1" applyFill="1"/>
    <xf numFmtId="0" fontId="1" fillId="0" borderId="0" xfId="0" applyFont="1" applyAlignment="1">
      <alignment horizontal="left" indent="4"/>
    </xf>
    <xf numFmtId="0" fontId="1" fillId="4" borderId="0" xfId="0" applyFont="1" applyFill="1" applyAlignment="1">
      <alignment horizontal="left" indent="3"/>
    </xf>
    <xf numFmtId="168" fontId="1" fillId="0" borderId="0" xfId="0" applyNumberFormat="1" applyFont="1"/>
    <xf numFmtId="168" fontId="1" fillId="0" borderId="2" xfId="0" applyNumberFormat="1" applyFont="1" applyBorder="1"/>
    <xf numFmtId="165" fontId="1" fillId="0" borderId="2" xfId="1" applyNumberFormat="1" applyFont="1" applyFill="1" applyBorder="1"/>
    <xf numFmtId="168" fontId="1" fillId="0" borderId="2" xfId="1" applyNumberFormat="1" applyFont="1" applyFill="1" applyBorder="1"/>
    <xf numFmtId="168" fontId="1" fillId="4" borderId="2" xfId="1" applyNumberFormat="1" applyFont="1" applyFill="1" applyBorder="1"/>
    <xf numFmtId="43" fontId="4" fillId="0" borderId="0" xfId="1" applyFont="1" applyAlignment="1">
      <alignment horizontal="right" vertical="center"/>
    </xf>
    <xf numFmtId="173" fontId="0" fillId="0" borderId="0" xfId="1" applyNumberFormat="1" applyFont="1"/>
    <xf numFmtId="43" fontId="4" fillId="0" borderId="0" xfId="1" applyFont="1" applyFill="1" applyAlignment="1">
      <alignment horizontal="right" vertical="center"/>
    </xf>
    <xf numFmtId="167" fontId="4" fillId="0" borderId="0" xfId="1" applyNumberFormat="1" applyFont="1" applyAlignment="1">
      <alignment horizontal="right" vertical="center"/>
    </xf>
    <xf numFmtId="43" fontId="4" fillId="4" borderId="0" xfId="1" applyFont="1" applyFill="1" applyAlignment="1">
      <alignment horizontal="right" vertical="center"/>
    </xf>
    <xf numFmtId="43" fontId="0" fillId="0" borderId="0" xfId="1" applyFont="1"/>
  </cellXfs>
  <cellStyles count="4">
    <cellStyle name="Comma 15" xfId="2" xr:uid="{00000000-0005-0000-0000-000000000000}"/>
    <cellStyle name="Normal" xfId="0" builtinId="0"/>
    <cellStyle name="Porcentagem" xfId="3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CA288250-EEAD-4A06-8582-72F1E5767B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38"/>
  <sheetViews>
    <sheetView tabSelected="1" zoomScale="85" zoomScaleNormal="85" workbookViewId="0">
      <pane xSplit="2" ySplit="2" topLeftCell="AL3" activePane="bottomRight" state="frozen"/>
      <selection pane="topRight" activeCell="C1" sqref="C1"/>
      <selection pane="bottomLeft" activeCell="A3" sqref="A3"/>
      <selection pane="bottomRight" activeCell="BI19" sqref="BI19"/>
    </sheetView>
  </sheetViews>
  <sheetFormatPr defaultRowHeight="15" outlineLevelCol="1" x14ac:dyDescent="0.25"/>
  <cols>
    <col min="1" max="1" width="15.7109375" customWidth="1"/>
    <col min="2" max="2" width="60.7109375" customWidth="1"/>
    <col min="3" max="44" width="12.7109375" hidden="1" customWidth="1" outlineLevel="1"/>
    <col min="45" max="45" width="12.7109375" hidden="1" customWidth="1" outlineLevel="1" collapsed="1"/>
    <col min="46" max="46" width="12.7109375" hidden="1" customWidth="1" outlineLevel="1"/>
    <col min="47" max="47" width="12.7109375" style="2" hidden="1" customWidth="1" outlineLevel="1" collapsed="1"/>
    <col min="48" max="50" width="12.7109375" hidden="1" customWidth="1" outlineLevel="1"/>
    <col min="51" max="55" width="12.7109375" hidden="1" customWidth="1" outlineLevel="1" collapsed="1"/>
    <col min="56" max="57" width="12.7109375" hidden="1" customWidth="1" outlineLevel="1"/>
    <col min="58" max="58" width="12.7109375" hidden="1" customWidth="1" outlineLevel="1" collapsed="1"/>
    <col min="59" max="59" width="12.7109375" customWidth="1" collapsed="1"/>
    <col min="60" max="62" width="12.7109375" customWidth="1"/>
  </cols>
  <sheetData>
    <row r="1" spans="1:62" x14ac:dyDescent="0.25">
      <c r="A1" t="s">
        <v>154</v>
      </c>
    </row>
    <row r="2" spans="1:62" x14ac:dyDescent="0.25">
      <c r="A2" s="1" t="s">
        <v>0</v>
      </c>
      <c r="B2" s="57" t="s">
        <v>1</v>
      </c>
      <c r="C2" s="56">
        <v>40268</v>
      </c>
      <c r="D2" s="56">
        <v>40359</v>
      </c>
      <c r="E2" s="56">
        <v>40451</v>
      </c>
      <c r="F2" s="56">
        <v>40543</v>
      </c>
      <c r="G2" s="56">
        <v>40633</v>
      </c>
      <c r="H2" s="56">
        <v>40724</v>
      </c>
      <c r="I2" s="56">
        <v>40816</v>
      </c>
      <c r="J2" s="56">
        <v>40908</v>
      </c>
      <c r="K2" s="56">
        <v>40999</v>
      </c>
      <c r="L2" s="56">
        <v>41090</v>
      </c>
      <c r="M2" s="56">
        <v>41182</v>
      </c>
      <c r="N2" s="56">
        <v>41274</v>
      </c>
      <c r="O2" s="56">
        <v>41364</v>
      </c>
      <c r="P2" s="56">
        <v>41455</v>
      </c>
      <c r="Q2" s="56">
        <v>41547</v>
      </c>
      <c r="R2" s="56">
        <v>41639</v>
      </c>
      <c r="S2" s="56">
        <v>41729</v>
      </c>
      <c r="T2" s="56">
        <v>41820</v>
      </c>
      <c r="U2" s="56">
        <v>41912</v>
      </c>
      <c r="V2" s="56">
        <v>42004</v>
      </c>
      <c r="W2" s="56">
        <v>42094</v>
      </c>
      <c r="X2" s="56">
        <v>42185</v>
      </c>
      <c r="Y2" s="56">
        <v>42277</v>
      </c>
      <c r="Z2" s="56">
        <v>42369</v>
      </c>
      <c r="AA2" s="56">
        <v>42460</v>
      </c>
      <c r="AB2" s="56">
        <v>42551</v>
      </c>
      <c r="AC2" s="56">
        <v>42643</v>
      </c>
      <c r="AD2" s="56">
        <v>42735</v>
      </c>
      <c r="AE2" s="56">
        <v>42825</v>
      </c>
      <c r="AF2" s="56">
        <v>42916</v>
      </c>
      <c r="AG2" s="56">
        <v>43008</v>
      </c>
      <c r="AH2" s="56">
        <v>43100</v>
      </c>
      <c r="AI2" s="56">
        <v>43190</v>
      </c>
      <c r="AJ2" s="56">
        <v>43281</v>
      </c>
      <c r="AK2" s="56">
        <v>43373</v>
      </c>
      <c r="AL2" s="56">
        <v>43465</v>
      </c>
      <c r="AM2" s="56">
        <v>43555</v>
      </c>
      <c r="AN2" s="56">
        <v>43646</v>
      </c>
      <c r="AO2" s="56">
        <v>43738</v>
      </c>
      <c r="AP2" s="56">
        <v>43830</v>
      </c>
      <c r="AQ2" s="56">
        <v>43921</v>
      </c>
      <c r="AR2" s="56">
        <v>44012</v>
      </c>
      <c r="AS2" s="56">
        <v>44104</v>
      </c>
      <c r="AT2" s="56">
        <v>44196</v>
      </c>
      <c r="AU2" s="56">
        <v>44286</v>
      </c>
      <c r="AV2" s="56">
        <v>44377</v>
      </c>
      <c r="AW2" s="56">
        <v>44469</v>
      </c>
      <c r="AX2" s="56">
        <v>44561</v>
      </c>
      <c r="AY2" s="56">
        <v>44651</v>
      </c>
      <c r="AZ2" s="56">
        <v>44742</v>
      </c>
      <c r="BA2" s="56">
        <v>44834</v>
      </c>
      <c r="BB2" s="56">
        <v>44926</v>
      </c>
      <c r="BC2" s="56">
        <v>45016</v>
      </c>
      <c r="BD2" s="56">
        <v>45107</v>
      </c>
      <c r="BE2" s="56">
        <v>45199</v>
      </c>
      <c r="BF2" s="56">
        <v>45291</v>
      </c>
      <c r="BG2" s="56">
        <v>45382</v>
      </c>
      <c r="BH2" s="56">
        <v>45473</v>
      </c>
      <c r="BI2" s="56">
        <v>45565</v>
      </c>
      <c r="BJ2" s="56">
        <v>45657</v>
      </c>
    </row>
    <row r="3" spans="1:62" x14ac:dyDescent="0.25">
      <c r="A3" s="2" t="s">
        <v>2</v>
      </c>
      <c r="B3" s="2" t="s">
        <v>3</v>
      </c>
      <c r="C3" s="2">
        <v>931907</v>
      </c>
      <c r="D3" s="2">
        <v>1013015</v>
      </c>
      <c r="E3" s="2">
        <v>1188622</v>
      </c>
      <c r="F3" s="2">
        <v>1258429</v>
      </c>
      <c r="G3" s="2">
        <v>1126117</v>
      </c>
      <c r="H3" s="2">
        <v>1277258</v>
      </c>
      <c r="I3" s="2">
        <v>1317483</v>
      </c>
      <c r="J3" s="2">
        <v>1468551</v>
      </c>
      <c r="K3" s="2">
        <v>1369762</v>
      </c>
      <c r="L3" s="2">
        <v>1528791</v>
      </c>
      <c r="M3" s="2">
        <v>1613067</v>
      </c>
      <c r="N3" s="2">
        <v>1662258</v>
      </c>
      <c r="O3" s="2">
        <v>1477577</v>
      </c>
      <c r="P3" s="2">
        <v>1699639</v>
      </c>
      <c r="Q3" s="2">
        <v>1758381</v>
      </c>
      <c r="R3" s="2">
        <v>1893299</v>
      </c>
      <c r="S3" s="2">
        <v>1783543</v>
      </c>
      <c r="T3" s="2">
        <v>1821547</v>
      </c>
      <c r="U3" s="11">
        <v>2055972</v>
      </c>
      <c r="V3" s="2">
        <v>2179695</v>
      </c>
      <c r="W3" s="2">
        <v>2130291</v>
      </c>
      <c r="X3" s="2">
        <v>2349432</v>
      </c>
      <c r="Y3" s="2">
        <v>2546349</v>
      </c>
      <c r="Z3" s="2">
        <v>2734251</v>
      </c>
      <c r="AA3" s="2">
        <v>2416344</v>
      </c>
      <c r="AB3" s="2">
        <v>2335255</v>
      </c>
      <c r="AC3" s="2">
        <v>2238078</v>
      </c>
      <c r="AD3" s="2">
        <v>2377331</v>
      </c>
      <c r="AE3" s="2">
        <v>2134229</v>
      </c>
      <c r="AF3" s="2">
        <v>2280769</v>
      </c>
      <c r="AG3" s="2">
        <v>2435085</v>
      </c>
      <c r="AH3" s="2">
        <v>2673747</v>
      </c>
      <c r="AI3" s="2">
        <v>2551476</v>
      </c>
      <c r="AJ3" s="2">
        <v>3056648</v>
      </c>
      <c r="AK3" s="2">
        <v>3237309</v>
      </c>
      <c r="AL3" s="2">
        <v>3124657</v>
      </c>
      <c r="AM3" s="2">
        <v>2932379</v>
      </c>
      <c r="AN3" s="11">
        <v>3286605</v>
      </c>
      <c r="AO3" s="11">
        <v>3349604</v>
      </c>
      <c r="AP3" s="11">
        <v>3778846</v>
      </c>
      <c r="AQ3" s="11">
        <v>3714436</v>
      </c>
      <c r="AR3" s="2">
        <v>4063943</v>
      </c>
      <c r="AS3" s="2">
        <v>4801260</v>
      </c>
      <c r="AT3" s="2">
        <v>4889918</v>
      </c>
      <c r="AU3" s="2">
        <v>5076879</v>
      </c>
      <c r="AV3" s="2">
        <v>5748206</v>
      </c>
      <c r="AW3" s="2">
        <v>6198243</v>
      </c>
      <c r="AX3" s="2">
        <v>6540010</v>
      </c>
      <c r="AY3" s="2">
        <v>6828106</v>
      </c>
      <c r="AZ3" s="2">
        <v>7185787</v>
      </c>
      <c r="BA3" s="2">
        <v>7911192</v>
      </c>
      <c r="BB3" s="2">
        <v>7979637</v>
      </c>
      <c r="BC3" s="2">
        <v>7696157</v>
      </c>
      <c r="BD3" s="2">
        <v>8171322</v>
      </c>
      <c r="BE3" s="2">
        <v>8074837</v>
      </c>
      <c r="BF3" s="2">
        <v>8561285</v>
      </c>
      <c r="BG3" s="2">
        <v>8033304</v>
      </c>
      <c r="BH3" s="2">
        <v>9274426</v>
      </c>
      <c r="BI3" s="2">
        <v>9856935</v>
      </c>
      <c r="BJ3" s="2">
        <v>10822276</v>
      </c>
    </row>
    <row r="4" spans="1:62" x14ac:dyDescent="0.25">
      <c r="A4" s="2" t="s">
        <v>4</v>
      </c>
      <c r="B4" s="2" t="s">
        <v>5</v>
      </c>
      <c r="C4" s="2">
        <v>-623294</v>
      </c>
      <c r="D4" s="2">
        <v>-703203</v>
      </c>
      <c r="E4" s="2">
        <v>-811395</v>
      </c>
      <c r="F4" s="2">
        <v>-867129</v>
      </c>
      <c r="G4" s="2">
        <v>-815455</v>
      </c>
      <c r="H4" s="2">
        <v>-895821</v>
      </c>
      <c r="I4" s="2">
        <v>-899217</v>
      </c>
      <c r="J4" s="2">
        <v>-1022865</v>
      </c>
      <c r="K4" s="2">
        <v>-977830</v>
      </c>
      <c r="L4" s="2">
        <v>-1067366</v>
      </c>
      <c r="M4" s="2">
        <v>-1114536</v>
      </c>
      <c r="N4" s="2">
        <v>-1133459</v>
      </c>
      <c r="O4" s="2">
        <v>-1013973</v>
      </c>
      <c r="P4" s="2">
        <v>-1141643</v>
      </c>
      <c r="Q4" s="2">
        <v>-1159168</v>
      </c>
      <c r="R4" s="2">
        <v>-1277346</v>
      </c>
      <c r="S4" s="2">
        <v>-1213122</v>
      </c>
      <c r="T4" s="2">
        <v>-1244222</v>
      </c>
      <c r="U4" s="11">
        <v>-1417439</v>
      </c>
      <c r="V4" s="2">
        <v>-1481477</v>
      </c>
      <c r="W4" s="2">
        <v>-1491668</v>
      </c>
      <c r="X4" s="2">
        <v>-1677705</v>
      </c>
      <c r="Y4" s="2">
        <v>-1821547</v>
      </c>
      <c r="Z4" s="2">
        <v>-2003815</v>
      </c>
      <c r="AA4" s="2">
        <v>-1743591</v>
      </c>
      <c r="AB4" s="2">
        <v>-1693587</v>
      </c>
      <c r="AC4" s="2">
        <v>-1619116</v>
      </c>
      <c r="AD4" s="2">
        <v>-1674935</v>
      </c>
      <c r="AE4" s="2">
        <v>-1496877</v>
      </c>
      <c r="AF4" s="2">
        <v>-1599657</v>
      </c>
      <c r="AG4" s="2">
        <v>-1701858</v>
      </c>
      <c r="AH4" s="2">
        <v>-1966991</v>
      </c>
      <c r="AI4" s="2">
        <v>-1827877</v>
      </c>
      <c r="AJ4" s="2">
        <v>-2177665</v>
      </c>
      <c r="AK4" s="2">
        <v>-2288304</v>
      </c>
      <c r="AL4" s="2">
        <v>-2206970</v>
      </c>
      <c r="AM4" s="2">
        <v>-2074772</v>
      </c>
      <c r="AN4" s="11">
        <v>-2341339</v>
      </c>
      <c r="AO4" s="11">
        <v>-2344433</v>
      </c>
      <c r="AP4" s="11">
        <v>-2633622</v>
      </c>
      <c r="AQ4" s="11">
        <v>-2616903</v>
      </c>
      <c r="AR4" s="2">
        <v>-2831840</v>
      </c>
      <c r="AS4" s="2">
        <v>-3289688</v>
      </c>
      <c r="AT4" s="2">
        <v>-3293619</v>
      </c>
      <c r="AU4" s="2">
        <v>-3457140</v>
      </c>
      <c r="AV4" s="2">
        <v>-4001699</v>
      </c>
      <c r="AW4" s="2">
        <v>-4411429</v>
      </c>
      <c r="AX4" s="2">
        <v>-4732113</v>
      </c>
      <c r="AY4" s="2">
        <v>-4933270</v>
      </c>
      <c r="AZ4" s="2">
        <v>-5217781</v>
      </c>
      <c r="BA4" s="2">
        <v>-5493544</v>
      </c>
      <c r="BB4" s="2">
        <v>-5564640</v>
      </c>
      <c r="BC4" s="2">
        <v>-5149094</v>
      </c>
      <c r="BD4" s="2">
        <v>-5416778</v>
      </c>
      <c r="BE4" s="2">
        <v>-5461011</v>
      </c>
      <c r="BF4" s="2">
        <v>-5675854</v>
      </c>
      <c r="BG4" s="2">
        <v>-5362600</v>
      </c>
      <c r="BH4" s="2">
        <v>-6148231</v>
      </c>
      <c r="BI4" s="2">
        <v>-6458216</v>
      </c>
      <c r="BJ4" s="2">
        <v>-7204049</v>
      </c>
    </row>
    <row r="5" spans="1:62" x14ac:dyDescent="0.25">
      <c r="A5" s="2" t="s">
        <v>6</v>
      </c>
      <c r="B5" s="2" t="s">
        <v>7</v>
      </c>
      <c r="C5" s="2">
        <v>308613</v>
      </c>
      <c r="D5" s="2">
        <v>309812</v>
      </c>
      <c r="E5" s="2">
        <v>377227</v>
      </c>
      <c r="F5" s="2">
        <v>391300</v>
      </c>
      <c r="G5" s="2">
        <v>310662</v>
      </c>
      <c r="H5" s="2">
        <v>381437</v>
      </c>
      <c r="I5" s="2">
        <v>418266</v>
      </c>
      <c r="J5" s="2">
        <v>445686</v>
      </c>
      <c r="K5" s="2">
        <v>391932</v>
      </c>
      <c r="L5" s="2">
        <v>461425</v>
      </c>
      <c r="M5" s="2">
        <v>498531</v>
      </c>
      <c r="N5" s="2">
        <v>528799</v>
      </c>
      <c r="O5" s="2">
        <v>463604</v>
      </c>
      <c r="P5" s="2">
        <v>557996</v>
      </c>
      <c r="Q5" s="2">
        <v>599213</v>
      </c>
      <c r="R5" s="2">
        <v>615953</v>
      </c>
      <c r="S5" s="2">
        <v>570421</v>
      </c>
      <c r="T5" s="2">
        <v>577325</v>
      </c>
      <c r="U5" s="11">
        <v>638533</v>
      </c>
      <c r="V5" s="2">
        <v>698218</v>
      </c>
      <c r="W5" s="2">
        <v>638623</v>
      </c>
      <c r="X5" s="2">
        <v>671727</v>
      </c>
      <c r="Y5" s="2">
        <v>724802</v>
      </c>
      <c r="Z5" s="2">
        <v>730436</v>
      </c>
      <c r="AA5" s="2">
        <v>672753</v>
      </c>
      <c r="AB5" s="2">
        <v>641668</v>
      </c>
      <c r="AC5" s="2">
        <v>618962</v>
      </c>
      <c r="AD5" s="2">
        <v>702396</v>
      </c>
      <c r="AE5" s="2">
        <v>637352</v>
      </c>
      <c r="AF5" s="2">
        <v>681112</v>
      </c>
      <c r="AG5" s="2">
        <v>733227</v>
      </c>
      <c r="AH5" s="2">
        <v>706756</v>
      </c>
      <c r="AI5" s="2">
        <v>723599</v>
      </c>
      <c r="AJ5" s="2">
        <v>878983</v>
      </c>
      <c r="AK5" s="2">
        <v>949005</v>
      </c>
      <c r="AL5" s="2">
        <v>917687</v>
      </c>
      <c r="AM5" s="2">
        <v>857607</v>
      </c>
      <c r="AN5" s="11">
        <v>945266</v>
      </c>
      <c r="AO5" s="11">
        <v>1005171</v>
      </c>
      <c r="AP5" s="11">
        <v>1145224</v>
      </c>
      <c r="AQ5" s="11">
        <v>1097533</v>
      </c>
      <c r="AR5" s="2">
        <v>1232103</v>
      </c>
      <c r="AS5" s="2">
        <v>1511572</v>
      </c>
      <c r="AT5" s="2">
        <v>1596299</v>
      </c>
      <c r="AU5" s="2">
        <v>1619739</v>
      </c>
      <c r="AV5" s="2">
        <v>1746507</v>
      </c>
      <c r="AW5" s="2">
        <v>1786814</v>
      </c>
      <c r="AX5" s="2">
        <v>1807897</v>
      </c>
      <c r="AY5" s="2">
        <v>1894836</v>
      </c>
      <c r="AZ5" s="2">
        <v>1968006</v>
      </c>
      <c r="BA5" s="2">
        <v>2417648</v>
      </c>
      <c r="BB5" s="2">
        <v>2414997</v>
      </c>
      <c r="BC5" s="2">
        <v>2547063</v>
      </c>
      <c r="BD5" s="2">
        <v>2754544</v>
      </c>
      <c r="BE5" s="2">
        <v>2613826</v>
      </c>
      <c r="BF5" s="2">
        <v>2885431</v>
      </c>
      <c r="BG5" s="2">
        <v>2670704</v>
      </c>
      <c r="BH5" s="2">
        <v>3126195</v>
      </c>
      <c r="BI5" s="2">
        <v>3398719</v>
      </c>
      <c r="BJ5" s="2">
        <v>3618227</v>
      </c>
    </row>
    <row r="6" spans="1:62" x14ac:dyDescent="0.25">
      <c r="A6" s="2" t="s">
        <v>8</v>
      </c>
      <c r="B6" s="2" t="s">
        <v>9</v>
      </c>
      <c r="C6" s="2">
        <v>-169009</v>
      </c>
      <c r="D6" s="2">
        <v>-180123</v>
      </c>
      <c r="E6" s="2">
        <v>-210590</v>
      </c>
      <c r="F6" s="2">
        <v>-224593</v>
      </c>
      <c r="G6" s="2">
        <v>-188625</v>
      </c>
      <c r="H6" s="2">
        <v>-216768</v>
      </c>
      <c r="I6" s="2">
        <v>-224867</v>
      </c>
      <c r="J6" s="2">
        <v>-262666</v>
      </c>
      <c r="K6" s="2">
        <v>-243254</v>
      </c>
      <c r="L6" s="2">
        <v>-259611</v>
      </c>
      <c r="M6" s="2">
        <v>-276426</v>
      </c>
      <c r="N6" s="2">
        <v>-292985</v>
      </c>
      <c r="O6" s="2">
        <v>-266842</v>
      </c>
      <c r="P6" s="2">
        <v>-299060</v>
      </c>
      <c r="Q6" s="2">
        <v>-328036</v>
      </c>
      <c r="R6" s="2">
        <v>-331075</v>
      </c>
      <c r="S6" s="2">
        <v>-329583</v>
      </c>
      <c r="T6" s="2">
        <v>-326086</v>
      </c>
      <c r="U6" s="11">
        <v>-351435</v>
      </c>
      <c r="V6" s="2">
        <v>-383041</v>
      </c>
      <c r="W6" s="2">
        <v>-364561</v>
      </c>
      <c r="X6" s="2">
        <v>-397090</v>
      </c>
      <c r="Y6" s="2">
        <v>-412115</v>
      </c>
      <c r="Z6" s="2">
        <v>-433577</v>
      </c>
      <c r="AA6" s="2">
        <v>-415679</v>
      </c>
      <c r="AB6" s="2">
        <v>-400708</v>
      </c>
      <c r="AC6" s="2">
        <v>-364708</v>
      </c>
      <c r="AD6" s="2">
        <v>-391010</v>
      </c>
      <c r="AE6" s="2">
        <v>-375344</v>
      </c>
      <c r="AF6" s="2">
        <v>-380894</v>
      </c>
      <c r="AG6" s="2">
        <v>-416881</v>
      </c>
      <c r="AH6" s="2">
        <v>-402916</v>
      </c>
      <c r="AI6" s="2">
        <v>-417301</v>
      </c>
      <c r="AJ6" s="2">
        <v>-490273</v>
      </c>
      <c r="AK6" s="2">
        <v>-540158</v>
      </c>
      <c r="AL6" s="2">
        <v>-514511</v>
      </c>
      <c r="AM6" s="2">
        <v>-490377</v>
      </c>
      <c r="AN6" s="11">
        <v>-507029</v>
      </c>
      <c r="AO6" s="11">
        <v>-527082</v>
      </c>
      <c r="AP6" s="11">
        <v>-581046</v>
      </c>
      <c r="AQ6" s="11">
        <v>-578596</v>
      </c>
      <c r="AR6" s="2">
        <v>-612638</v>
      </c>
      <c r="AS6" s="2">
        <v>-694088</v>
      </c>
      <c r="AT6" s="2">
        <v>-735861</v>
      </c>
      <c r="AU6" s="2">
        <v>-726557</v>
      </c>
      <c r="AV6" s="2">
        <v>-480535</v>
      </c>
      <c r="AW6" s="2">
        <v>-772773</v>
      </c>
      <c r="AX6" s="2">
        <v>-822749</v>
      </c>
      <c r="AY6" s="2">
        <v>-796248</v>
      </c>
      <c r="AZ6" s="2">
        <v>-846565</v>
      </c>
      <c r="BA6" s="2">
        <v>-991701</v>
      </c>
      <c r="BB6" s="2">
        <v>-1009386</v>
      </c>
      <c r="BC6" s="2">
        <v>-1008870</v>
      </c>
      <c r="BD6" s="2">
        <v>-1073271</v>
      </c>
      <c r="BE6" s="2">
        <v>-1032657</v>
      </c>
      <c r="BF6" s="2">
        <v>-1223941</v>
      </c>
      <c r="BG6" s="2">
        <v>-1067357</v>
      </c>
      <c r="BH6" s="2">
        <v>-1194905</v>
      </c>
      <c r="BI6" s="2">
        <v>-1385878</v>
      </c>
      <c r="BJ6" s="2">
        <v>-1475177</v>
      </c>
    </row>
    <row r="7" spans="1:62" x14ac:dyDescent="0.25">
      <c r="A7" s="2" t="s">
        <v>10</v>
      </c>
      <c r="B7" s="2" t="s">
        <v>11</v>
      </c>
      <c r="C7" s="2">
        <v>-93055</v>
      </c>
      <c r="D7" s="2">
        <v>-100257</v>
      </c>
      <c r="E7" s="2">
        <v>-121602</v>
      </c>
      <c r="F7" s="2">
        <v>-119335</v>
      </c>
      <c r="G7" s="2">
        <v>-116310</v>
      </c>
      <c r="H7" s="2">
        <v>-123172</v>
      </c>
      <c r="I7" s="2">
        <v>-129965</v>
      </c>
      <c r="J7" s="2">
        <v>-141215</v>
      </c>
      <c r="K7" s="2">
        <v>-142790</v>
      </c>
      <c r="L7" s="2">
        <v>-155462</v>
      </c>
      <c r="M7" s="2">
        <v>-157004</v>
      </c>
      <c r="N7" s="2">
        <v>-166459</v>
      </c>
      <c r="O7" s="2">
        <v>-157029</v>
      </c>
      <c r="P7" s="2">
        <v>-174312</v>
      </c>
      <c r="Q7" s="2">
        <v>-186360</v>
      </c>
      <c r="R7" s="2">
        <v>-198657</v>
      </c>
      <c r="S7" s="2">
        <v>-196661</v>
      </c>
      <c r="T7" s="2">
        <v>-191300</v>
      </c>
      <c r="U7" s="11">
        <v>-205555</v>
      </c>
      <c r="V7" s="2">
        <v>-226955</v>
      </c>
      <c r="W7" s="2">
        <v>-206835</v>
      </c>
      <c r="X7" s="2">
        <v>-236201</v>
      </c>
      <c r="Y7" s="2">
        <v>-245007</v>
      </c>
      <c r="Z7" s="2">
        <v>-262209</v>
      </c>
      <c r="AA7" s="2">
        <v>-242051</v>
      </c>
      <c r="AB7" s="2">
        <v>-233148</v>
      </c>
      <c r="AC7" s="2">
        <v>-222418</v>
      </c>
      <c r="AD7" s="2">
        <v>-227382</v>
      </c>
      <c r="AE7" s="2">
        <v>-204357</v>
      </c>
      <c r="AF7" s="2">
        <v>-214260</v>
      </c>
      <c r="AG7" s="2">
        <v>-238374</v>
      </c>
      <c r="AH7" s="2">
        <v>-237362</v>
      </c>
      <c r="AI7" s="2">
        <v>-242599</v>
      </c>
      <c r="AJ7" s="2">
        <v>-284127</v>
      </c>
      <c r="AK7" s="2">
        <v>-312897</v>
      </c>
      <c r="AL7" s="2">
        <v>-299790</v>
      </c>
      <c r="AM7" s="2">
        <v>-290761</v>
      </c>
      <c r="AN7" s="11">
        <v>-296313</v>
      </c>
      <c r="AO7" s="11">
        <v>-309062</v>
      </c>
      <c r="AP7" s="11">
        <v>-357029</v>
      </c>
      <c r="AQ7" s="11">
        <v>-349093</v>
      </c>
      <c r="AR7" s="2">
        <v>-356198</v>
      </c>
      <c r="AS7" s="2">
        <v>-395780</v>
      </c>
      <c r="AT7" s="2">
        <v>-405746</v>
      </c>
      <c r="AU7" s="2">
        <v>-434281</v>
      </c>
      <c r="AV7" s="2">
        <v>-443133</v>
      </c>
      <c r="AW7" s="2">
        <v>-457889</v>
      </c>
      <c r="AX7" s="2">
        <v>-497901</v>
      </c>
      <c r="AY7" s="2">
        <v>-493016</v>
      </c>
      <c r="AZ7" s="2">
        <v>-506697</v>
      </c>
      <c r="BA7" s="2">
        <v>-562267</v>
      </c>
      <c r="BB7" s="2">
        <v>-602822</v>
      </c>
      <c r="BC7" s="2">
        <v>-568133</v>
      </c>
      <c r="BD7" s="2">
        <v>-606886</v>
      </c>
      <c r="BE7" s="2">
        <v>-597988</v>
      </c>
      <c r="BF7" s="2">
        <v>-653452</v>
      </c>
      <c r="BG7" s="2">
        <v>-624184</v>
      </c>
      <c r="BH7" s="2">
        <v>-702805</v>
      </c>
      <c r="BI7" s="2">
        <v>-776315</v>
      </c>
      <c r="BJ7" s="2">
        <v>-884003</v>
      </c>
    </row>
    <row r="8" spans="1:62" x14ac:dyDescent="0.25">
      <c r="A8" s="2" t="s">
        <v>156</v>
      </c>
      <c r="B8" s="2" t="s">
        <v>157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11"/>
      <c r="AO8" s="11"/>
      <c r="AP8" s="11"/>
      <c r="AQ8" s="11"/>
      <c r="AR8" s="2"/>
      <c r="AS8" s="2"/>
      <c r="AT8" s="2"/>
      <c r="AU8" s="2">
        <v>3016</v>
      </c>
      <c r="AV8" s="2">
        <v>700</v>
      </c>
      <c r="AW8" s="2">
        <v>4121</v>
      </c>
      <c r="AX8" s="2">
        <v>718</v>
      </c>
      <c r="AY8" s="2">
        <v>1154</v>
      </c>
      <c r="AZ8" s="2">
        <v>1784</v>
      </c>
      <c r="BA8" s="2">
        <v>-601</v>
      </c>
      <c r="BB8" s="2">
        <v>6135</v>
      </c>
      <c r="BC8" s="2">
        <v>-444</v>
      </c>
      <c r="BD8" s="2">
        <v>-1617</v>
      </c>
      <c r="BE8" s="2">
        <v>-14624</v>
      </c>
      <c r="BF8" s="2">
        <v>-1254</v>
      </c>
      <c r="BG8" s="2">
        <v>-8700</v>
      </c>
      <c r="BH8" s="2">
        <v>2356</v>
      </c>
      <c r="BI8" s="2">
        <v>-1344</v>
      </c>
      <c r="BJ8" s="2">
        <v>-15208</v>
      </c>
    </row>
    <row r="9" spans="1:62" x14ac:dyDescent="0.25">
      <c r="A9" s="2" t="s">
        <v>158</v>
      </c>
      <c r="B9" s="2" t="s">
        <v>159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1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11"/>
      <c r="AO9" s="11"/>
      <c r="AP9" s="11"/>
      <c r="AQ9" s="11"/>
      <c r="AR9" s="2"/>
      <c r="AS9" s="2"/>
      <c r="AT9" s="2"/>
      <c r="AU9" s="2">
        <v>-437297</v>
      </c>
      <c r="AV9" s="2">
        <v>-443833</v>
      </c>
      <c r="AW9" s="2">
        <v>-462010</v>
      </c>
      <c r="AX9" s="2">
        <v>-498619</v>
      </c>
      <c r="AY9" s="2">
        <v>-494170</v>
      </c>
      <c r="AZ9" s="2">
        <v>-508481</v>
      </c>
      <c r="BA9" s="2">
        <v>-561666</v>
      </c>
      <c r="BB9" s="2">
        <v>-608957</v>
      </c>
      <c r="BC9" s="2">
        <v>-567689</v>
      </c>
      <c r="BD9" s="2">
        <v>-605269</v>
      </c>
      <c r="BE9" s="2">
        <v>-583364</v>
      </c>
      <c r="BF9" s="2">
        <v>-652198</v>
      </c>
      <c r="BG9" s="2">
        <v>-615484</v>
      </c>
      <c r="BH9" s="2">
        <v>-705161</v>
      </c>
      <c r="BI9" s="2">
        <v>-774971</v>
      </c>
      <c r="BJ9" s="2">
        <v>-868795</v>
      </c>
    </row>
    <row r="10" spans="1:62" x14ac:dyDescent="0.25">
      <c r="A10" s="2" t="s">
        <v>12</v>
      </c>
      <c r="B10" s="2" t="s">
        <v>13</v>
      </c>
      <c r="C10" s="2">
        <v>-57861</v>
      </c>
      <c r="D10" s="2">
        <v>-65075</v>
      </c>
      <c r="E10" s="2">
        <v>-71111</v>
      </c>
      <c r="F10" s="2">
        <v>-68677</v>
      </c>
      <c r="G10" s="2">
        <v>-58199</v>
      </c>
      <c r="H10" s="2">
        <v>-63777</v>
      </c>
      <c r="I10" s="2">
        <v>-66033</v>
      </c>
      <c r="J10" s="2">
        <v>-69716</v>
      </c>
      <c r="K10" s="2">
        <v>-67133</v>
      </c>
      <c r="L10" s="2">
        <v>-75462</v>
      </c>
      <c r="M10" s="2">
        <v>-81075</v>
      </c>
      <c r="N10" s="2">
        <v>-81628</v>
      </c>
      <c r="O10" s="2">
        <v>-73273</v>
      </c>
      <c r="P10" s="2">
        <v>-79701</v>
      </c>
      <c r="Q10" s="2">
        <v>-85576</v>
      </c>
      <c r="R10" s="2">
        <v>-90313</v>
      </c>
      <c r="S10" s="2">
        <v>-88703</v>
      </c>
      <c r="T10" s="2">
        <v>-96418</v>
      </c>
      <c r="U10" s="11">
        <v>-97548</v>
      </c>
      <c r="V10" s="2">
        <v>-103443</v>
      </c>
      <c r="W10" s="2">
        <v>-106341</v>
      </c>
      <c r="X10" s="2">
        <v>-108028</v>
      </c>
      <c r="Y10" s="2">
        <v>-119326</v>
      </c>
      <c r="Z10" s="2">
        <v>-125258</v>
      </c>
      <c r="AA10" s="2">
        <v>-118924</v>
      </c>
      <c r="AB10" s="2">
        <v>-120947</v>
      </c>
      <c r="AC10" s="2">
        <v>-109558</v>
      </c>
      <c r="AD10" s="2">
        <v>-115954</v>
      </c>
      <c r="AE10" s="2">
        <v>-114031</v>
      </c>
      <c r="AF10" s="2">
        <v>-121671</v>
      </c>
      <c r="AG10" s="2">
        <v>-125875</v>
      </c>
      <c r="AH10" s="2">
        <v>-127104</v>
      </c>
      <c r="AI10" s="2">
        <v>-129450</v>
      </c>
      <c r="AJ10" s="2">
        <v>-145026</v>
      </c>
      <c r="AK10" s="2">
        <v>-154625</v>
      </c>
      <c r="AL10" s="2">
        <v>-137530</v>
      </c>
      <c r="AM10" s="2">
        <v>-138504</v>
      </c>
      <c r="AN10" s="11">
        <v>-136587</v>
      </c>
      <c r="AO10" s="11">
        <v>-135468</v>
      </c>
      <c r="AP10" s="11">
        <v>-137848</v>
      </c>
      <c r="AQ10" s="11">
        <v>-155685</v>
      </c>
      <c r="AR10" s="2">
        <v>-145995</v>
      </c>
      <c r="AS10" s="2">
        <v>-169122</v>
      </c>
      <c r="AT10" s="2">
        <v>-183667</v>
      </c>
      <c r="AU10" s="2">
        <v>-174928</v>
      </c>
      <c r="AV10" s="2">
        <v>-193870</v>
      </c>
      <c r="AW10" s="2">
        <v>-205711</v>
      </c>
      <c r="AX10" s="2">
        <v>-201498</v>
      </c>
      <c r="AY10" s="2">
        <v>-199747</v>
      </c>
      <c r="AZ10" s="2">
        <v>-214447</v>
      </c>
      <c r="BA10" s="2">
        <v>-230720</v>
      </c>
      <c r="BB10" s="2">
        <v>-228021</v>
      </c>
      <c r="BC10" s="2">
        <v>-258622</v>
      </c>
      <c r="BD10" s="2">
        <v>-246668</v>
      </c>
      <c r="BE10" s="2">
        <v>-262164</v>
      </c>
      <c r="BF10" s="2">
        <v>-277434</v>
      </c>
      <c r="BG10" s="2">
        <v>-259970</v>
      </c>
      <c r="BH10" s="2">
        <v>-308248</v>
      </c>
      <c r="BI10" s="2">
        <v>-355930</v>
      </c>
      <c r="BJ10" s="2">
        <v>-375273</v>
      </c>
    </row>
    <row r="11" spans="1:62" x14ac:dyDescent="0.25">
      <c r="A11" s="2" t="s">
        <v>14</v>
      </c>
      <c r="B11" s="2" t="s">
        <v>15</v>
      </c>
      <c r="C11" s="2">
        <v>-3901</v>
      </c>
      <c r="D11" s="2">
        <v>-4176</v>
      </c>
      <c r="E11" s="2">
        <v>-3958</v>
      </c>
      <c r="F11" s="2">
        <v>-5301</v>
      </c>
      <c r="G11" s="2">
        <v>-3374</v>
      </c>
      <c r="H11" s="2">
        <v>-3421</v>
      </c>
      <c r="I11" s="2">
        <v>-3406</v>
      </c>
      <c r="J11" s="2">
        <v>-3427</v>
      </c>
      <c r="K11" s="2">
        <v>-3840</v>
      </c>
      <c r="L11" s="2">
        <v>-3775</v>
      </c>
      <c r="M11" s="2">
        <v>-3972</v>
      </c>
      <c r="N11" s="2">
        <v>-4059</v>
      </c>
      <c r="O11" s="2">
        <v>-4410</v>
      </c>
      <c r="P11" s="2">
        <v>-4353</v>
      </c>
      <c r="Q11" s="2">
        <v>-4559</v>
      </c>
      <c r="R11" s="2">
        <v>-4688</v>
      </c>
      <c r="S11" s="2">
        <v>-4814</v>
      </c>
      <c r="T11" s="2">
        <v>-4934</v>
      </c>
      <c r="U11" s="11">
        <v>-4916</v>
      </c>
      <c r="V11" s="2">
        <v>-5484</v>
      </c>
      <c r="W11" s="2">
        <v>-5558</v>
      </c>
      <c r="X11" s="2">
        <v>-5336</v>
      </c>
      <c r="Y11" s="2">
        <v>-5355</v>
      </c>
      <c r="Z11" s="2">
        <v>-5945</v>
      </c>
      <c r="AA11" s="2">
        <v>-5881</v>
      </c>
      <c r="AB11" s="2">
        <v>-5645</v>
      </c>
      <c r="AC11" s="2">
        <v>-5447</v>
      </c>
      <c r="AD11" s="2">
        <v>-5627</v>
      </c>
      <c r="AE11" s="2">
        <v>-5935</v>
      </c>
      <c r="AF11" s="2">
        <v>-5790</v>
      </c>
      <c r="AG11" s="2">
        <v>-5893</v>
      </c>
      <c r="AH11" s="2">
        <v>-6013</v>
      </c>
      <c r="AI11" s="2">
        <v>-6046</v>
      </c>
      <c r="AJ11" s="2">
        <v>-6425</v>
      </c>
      <c r="AK11" s="2">
        <v>-6402</v>
      </c>
      <c r="AL11" s="2">
        <v>-6501</v>
      </c>
      <c r="AM11" s="2">
        <v>-6672</v>
      </c>
      <c r="AN11" s="11">
        <v>-6597</v>
      </c>
      <c r="AO11" s="11">
        <v>-6630</v>
      </c>
      <c r="AP11" s="11">
        <v>-6710</v>
      </c>
      <c r="AQ11" s="11">
        <v>-6953</v>
      </c>
      <c r="AR11" s="2">
        <v>-6088</v>
      </c>
      <c r="AS11" s="2">
        <v>-6178</v>
      </c>
      <c r="AT11" s="2">
        <v>-6332</v>
      </c>
      <c r="AU11" s="2">
        <v>-6060</v>
      </c>
      <c r="AV11" s="2">
        <v>-6273</v>
      </c>
      <c r="AW11" s="2">
        <v>-6273</v>
      </c>
      <c r="AX11" s="2">
        <v>-6651</v>
      </c>
      <c r="AY11" s="2">
        <v>-7106</v>
      </c>
      <c r="AZ11" s="2">
        <v>-5609</v>
      </c>
      <c r="BA11" s="2">
        <v>-4828</v>
      </c>
      <c r="BB11" s="2">
        <v>-4552</v>
      </c>
      <c r="BC11" s="2">
        <v>-5336</v>
      </c>
      <c r="BD11" s="2">
        <v>-5336</v>
      </c>
      <c r="BE11" s="2">
        <v>-5336</v>
      </c>
      <c r="BF11" s="2">
        <v>-5360</v>
      </c>
      <c r="BG11" s="2">
        <v>-5631</v>
      </c>
      <c r="BH11" s="2">
        <v>-5351</v>
      </c>
      <c r="BI11" s="2">
        <v>-5332</v>
      </c>
      <c r="BJ11" s="2">
        <v>-5332</v>
      </c>
    </row>
    <row r="12" spans="1:62" x14ac:dyDescent="0.25">
      <c r="A12" s="2" t="s">
        <v>16</v>
      </c>
      <c r="B12" s="2" t="s">
        <v>17</v>
      </c>
      <c r="C12" s="2">
        <v>-53960</v>
      </c>
      <c r="D12" s="2">
        <v>-60899</v>
      </c>
      <c r="E12" s="2">
        <v>-67153</v>
      </c>
      <c r="F12" s="2">
        <v>-63376</v>
      </c>
      <c r="G12" s="2">
        <v>-54825</v>
      </c>
      <c r="H12" s="2">
        <v>-60356</v>
      </c>
      <c r="I12" s="2">
        <v>-62627</v>
      </c>
      <c r="J12" s="2">
        <v>-66289</v>
      </c>
      <c r="K12" s="2">
        <v>-63293</v>
      </c>
      <c r="L12" s="2">
        <v>-71687</v>
      </c>
      <c r="M12" s="2">
        <v>-77103</v>
      </c>
      <c r="N12" s="2">
        <v>-77569</v>
      </c>
      <c r="O12" s="2">
        <v>-68863</v>
      </c>
      <c r="P12" s="2">
        <v>-75348</v>
      </c>
      <c r="Q12" s="2">
        <v>-81017</v>
      </c>
      <c r="R12" s="2">
        <v>-85625</v>
      </c>
      <c r="S12" s="2">
        <v>-83889</v>
      </c>
      <c r="T12" s="2">
        <v>-91484</v>
      </c>
      <c r="U12" s="11">
        <v>-92632</v>
      </c>
      <c r="V12" s="2">
        <v>-97959</v>
      </c>
      <c r="W12" s="2">
        <v>-100783</v>
      </c>
      <c r="X12" s="2">
        <v>-102692</v>
      </c>
      <c r="Y12" s="2">
        <v>-113971</v>
      </c>
      <c r="Z12" s="2">
        <v>-119313</v>
      </c>
      <c r="AA12" s="2">
        <v>-113043</v>
      </c>
      <c r="AB12" s="2">
        <v>-115302</v>
      </c>
      <c r="AC12" s="2">
        <v>-104111</v>
      </c>
      <c r="AD12" s="2">
        <v>-110327</v>
      </c>
      <c r="AE12" s="2">
        <v>-108096</v>
      </c>
      <c r="AF12" s="2">
        <v>-115881</v>
      </c>
      <c r="AG12" s="2">
        <v>-119982</v>
      </c>
      <c r="AH12" s="2">
        <v>-121091</v>
      </c>
      <c r="AI12" s="2">
        <v>-123404</v>
      </c>
      <c r="AJ12" s="2">
        <v>-138601</v>
      </c>
      <c r="AK12" s="2">
        <v>-148223</v>
      </c>
      <c r="AL12" s="2">
        <v>-131029</v>
      </c>
      <c r="AM12" s="2">
        <v>-131832</v>
      </c>
      <c r="AN12" s="11">
        <v>-129990</v>
      </c>
      <c r="AO12" s="11">
        <v>-128838</v>
      </c>
      <c r="AP12" s="11">
        <v>-131138</v>
      </c>
      <c r="AQ12" s="11">
        <v>-148732</v>
      </c>
      <c r="AR12" s="2">
        <v>-139907</v>
      </c>
      <c r="AS12" s="2">
        <v>-162944</v>
      </c>
      <c r="AT12" s="2">
        <v>-177335</v>
      </c>
      <c r="AU12" s="2">
        <v>-168868</v>
      </c>
      <c r="AV12" s="2">
        <v>-187597</v>
      </c>
      <c r="AW12" s="2">
        <v>-199438</v>
      </c>
      <c r="AX12" s="2">
        <v>-194847</v>
      </c>
      <c r="AY12" s="2">
        <v>-192641</v>
      </c>
      <c r="AZ12" s="2">
        <v>-208838</v>
      </c>
      <c r="BA12" s="2">
        <v>-225892</v>
      </c>
      <c r="BB12" s="2">
        <v>-223469</v>
      </c>
      <c r="BC12" s="2">
        <v>-253286</v>
      </c>
      <c r="BD12" s="2">
        <v>-241332</v>
      </c>
      <c r="BE12" s="2">
        <v>-256828</v>
      </c>
      <c r="BF12" s="2">
        <v>-272074</v>
      </c>
      <c r="BG12" s="2">
        <v>-254339</v>
      </c>
      <c r="BH12" s="2">
        <v>-302897</v>
      </c>
      <c r="BI12" s="2">
        <v>-350598</v>
      </c>
      <c r="BJ12" s="2">
        <v>-369941</v>
      </c>
    </row>
    <row r="13" spans="1:62" x14ac:dyDescent="0.25">
      <c r="A13" s="11" t="s">
        <v>18</v>
      </c>
      <c r="B13" s="11" t="s">
        <v>19</v>
      </c>
      <c r="C13" s="11">
        <v>8515</v>
      </c>
      <c r="D13" s="11">
        <v>2116</v>
      </c>
      <c r="E13" s="11">
        <v>5541</v>
      </c>
      <c r="F13" s="11">
        <v>3926</v>
      </c>
      <c r="G13" s="11">
        <v>8671</v>
      </c>
      <c r="H13" s="11">
        <v>1995</v>
      </c>
      <c r="I13" s="11">
        <v>479</v>
      </c>
      <c r="J13" s="11">
        <v>5927</v>
      </c>
      <c r="K13" s="11">
        <v>4958</v>
      </c>
      <c r="L13" s="11">
        <v>8236</v>
      </c>
      <c r="M13" s="11">
        <v>1246</v>
      </c>
      <c r="N13" s="11">
        <v>4153</v>
      </c>
      <c r="O13" s="11">
        <v>5568</v>
      </c>
      <c r="P13" s="11">
        <v>4991</v>
      </c>
      <c r="Q13" s="11">
        <v>2382</v>
      </c>
      <c r="R13" s="11">
        <v>3490</v>
      </c>
      <c r="S13" s="11">
        <v>1846</v>
      </c>
      <c r="T13" s="11">
        <v>1739</v>
      </c>
      <c r="U13" s="11">
        <v>2072</v>
      </c>
      <c r="V13" s="11">
        <v>10245</v>
      </c>
      <c r="W13" s="11">
        <v>3511</v>
      </c>
      <c r="X13" s="11">
        <v>2940</v>
      </c>
      <c r="Y13" s="11">
        <v>14393</v>
      </c>
      <c r="Z13" s="11">
        <v>7507</v>
      </c>
      <c r="AA13" s="11">
        <v>4468</v>
      </c>
      <c r="AB13" s="11">
        <v>4108</v>
      </c>
      <c r="AC13" s="11">
        <v>2085</v>
      </c>
      <c r="AD13" s="11">
        <v>4865</v>
      </c>
      <c r="AE13" s="11">
        <v>2078</v>
      </c>
      <c r="AF13" s="11">
        <v>10425</v>
      </c>
      <c r="AG13" s="11">
        <v>5339</v>
      </c>
      <c r="AH13" s="11">
        <v>5363</v>
      </c>
      <c r="AI13" s="11">
        <v>3371</v>
      </c>
      <c r="AJ13" s="11">
        <v>9405</v>
      </c>
      <c r="AK13" s="11">
        <v>3940</v>
      </c>
      <c r="AL13" s="11">
        <v>5940</v>
      </c>
      <c r="AM13" s="11">
        <v>4265</v>
      </c>
      <c r="AN13" s="11">
        <v>6236</v>
      </c>
      <c r="AO13" s="11">
        <v>4473</v>
      </c>
      <c r="AP13" s="11">
        <v>15304</v>
      </c>
      <c r="AQ13" s="11">
        <v>7885</v>
      </c>
      <c r="AR13" s="11">
        <v>3959</v>
      </c>
      <c r="AS13" s="11">
        <v>3821</v>
      </c>
      <c r="AT13" s="11">
        <v>30704</v>
      </c>
      <c r="AU13" s="11">
        <v>16211</v>
      </c>
      <c r="AV13" s="11">
        <v>371255</v>
      </c>
      <c r="AW13" s="11">
        <v>23461</v>
      </c>
      <c r="AX13" s="11">
        <v>11227</v>
      </c>
      <c r="AY13" s="11">
        <v>46014</v>
      </c>
      <c r="AZ13" s="11">
        <v>15639</v>
      </c>
      <c r="BA13" s="11">
        <v>25109</v>
      </c>
      <c r="BB13" s="2">
        <v>60598</v>
      </c>
      <c r="BC13" s="11">
        <v>54812</v>
      </c>
      <c r="BD13" s="2">
        <v>15591</v>
      </c>
      <c r="BE13" s="2">
        <v>43217</v>
      </c>
      <c r="BF13" s="2">
        <v>41846</v>
      </c>
      <c r="BG13" s="2">
        <v>16934</v>
      </c>
      <c r="BH13" s="2">
        <v>35284</v>
      </c>
      <c r="BI13" s="2">
        <v>19175</v>
      </c>
      <c r="BJ13" s="2">
        <v>92399</v>
      </c>
    </row>
    <row r="14" spans="1:62" x14ac:dyDescent="0.25">
      <c r="A14" s="11" t="s">
        <v>20</v>
      </c>
      <c r="B14" s="11" t="s">
        <v>21</v>
      </c>
      <c r="C14" s="11">
        <v>-26540</v>
      </c>
      <c r="D14" s="11">
        <v>-18179</v>
      </c>
      <c r="E14" s="11">
        <v>-23901</v>
      </c>
      <c r="F14" s="11">
        <v>-40910</v>
      </c>
      <c r="G14" s="11">
        <v>-22787</v>
      </c>
      <c r="H14" s="11">
        <v>-31814</v>
      </c>
      <c r="I14" s="11">
        <v>-29348</v>
      </c>
      <c r="J14" s="11">
        <v>-57662</v>
      </c>
      <c r="K14" s="11">
        <v>-38289</v>
      </c>
      <c r="L14" s="11">
        <v>-36923</v>
      </c>
      <c r="M14" s="11">
        <v>-39593</v>
      </c>
      <c r="N14" s="11">
        <v>-49051</v>
      </c>
      <c r="O14" s="11">
        <v>-42108</v>
      </c>
      <c r="P14" s="11">
        <v>-50038</v>
      </c>
      <c r="Q14" s="11">
        <v>-58482</v>
      </c>
      <c r="R14" s="11">
        <v>-45595</v>
      </c>
      <c r="S14" s="11">
        <v>-46065</v>
      </c>
      <c r="T14" s="11">
        <v>-40107</v>
      </c>
      <c r="U14" s="11">
        <v>-50404</v>
      </c>
      <c r="V14" s="11">
        <v>-62888</v>
      </c>
      <c r="W14" s="11">
        <v>-54896</v>
      </c>
      <c r="X14" s="11">
        <v>-55801</v>
      </c>
      <c r="Y14" s="11">
        <v>-62175</v>
      </c>
      <c r="Z14" s="11">
        <v>-53617</v>
      </c>
      <c r="AA14" s="11">
        <v>-59172</v>
      </c>
      <c r="AB14" s="11">
        <v>-50721</v>
      </c>
      <c r="AC14" s="11">
        <v>-34817</v>
      </c>
      <c r="AD14" s="11">
        <v>-52539</v>
      </c>
      <c r="AE14" s="11">
        <v>-59034</v>
      </c>
      <c r="AF14" s="11">
        <v>-55388</v>
      </c>
      <c r="AG14" s="11">
        <v>-57971</v>
      </c>
      <c r="AH14" s="11">
        <v>-43813</v>
      </c>
      <c r="AI14" s="11">
        <v>-48916</v>
      </c>
      <c r="AJ14" s="11">
        <v>-70525</v>
      </c>
      <c r="AK14" s="11">
        <v>-78647</v>
      </c>
      <c r="AL14" s="11">
        <v>-84196</v>
      </c>
      <c r="AM14" s="11">
        <v>-65377</v>
      </c>
      <c r="AN14" s="11">
        <v>-83204</v>
      </c>
      <c r="AO14" s="11">
        <v>-87025</v>
      </c>
      <c r="AP14" s="11">
        <v>-109069</v>
      </c>
      <c r="AQ14" s="11">
        <v>-81703</v>
      </c>
      <c r="AR14" s="11">
        <v>-110173</v>
      </c>
      <c r="AS14" s="11">
        <v>-139855</v>
      </c>
      <c r="AT14" s="11">
        <v>-178405</v>
      </c>
      <c r="AU14" s="11">
        <v>-133559</v>
      </c>
      <c r="AV14" s="11">
        <v>-214787</v>
      </c>
      <c r="AW14" s="11">
        <v>-132634</v>
      </c>
      <c r="AX14" s="11">
        <v>-134577</v>
      </c>
      <c r="AY14" s="11">
        <v>-149499</v>
      </c>
      <c r="AZ14" s="11">
        <v>-141060</v>
      </c>
      <c r="BA14" s="11">
        <v>-223823</v>
      </c>
      <c r="BB14" s="2">
        <v>-239141</v>
      </c>
      <c r="BC14" s="11">
        <v>-236927</v>
      </c>
      <c r="BD14" s="2">
        <v>-235308</v>
      </c>
      <c r="BE14" s="2">
        <v>-215722</v>
      </c>
      <c r="BF14" s="2">
        <v>-335014</v>
      </c>
      <c r="BG14" s="2">
        <v>-200210</v>
      </c>
      <c r="BH14" s="2">
        <v>-217863</v>
      </c>
      <c r="BI14" s="2">
        <v>-272974</v>
      </c>
      <c r="BJ14" s="2">
        <v>-304136</v>
      </c>
    </row>
    <row r="15" spans="1:62" x14ac:dyDescent="0.25">
      <c r="A15" s="2" t="s">
        <v>22</v>
      </c>
      <c r="B15" s="2" t="s">
        <v>23</v>
      </c>
      <c r="C15" s="2">
        <v>-68</v>
      </c>
      <c r="D15" s="2">
        <v>1272</v>
      </c>
      <c r="E15" s="2">
        <v>483</v>
      </c>
      <c r="F15" s="2">
        <v>403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11">
        <v>0</v>
      </c>
      <c r="V15" s="2">
        <v>0</v>
      </c>
      <c r="W15" s="2">
        <v>0</v>
      </c>
      <c r="X15" s="2">
        <v>0</v>
      </c>
      <c r="Y15" s="2">
        <v>0</v>
      </c>
      <c r="Z15" s="2"/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293</v>
      </c>
      <c r="AJ15" s="2">
        <v>0</v>
      </c>
      <c r="AK15" s="2">
        <v>2071</v>
      </c>
      <c r="AL15" s="2">
        <v>1065</v>
      </c>
      <c r="AM15" s="2">
        <v>0</v>
      </c>
      <c r="AN15" s="11">
        <v>2839</v>
      </c>
      <c r="AO15" s="11">
        <v>0</v>
      </c>
      <c r="AP15" s="11">
        <v>7596</v>
      </c>
      <c r="AQ15" s="11">
        <v>0</v>
      </c>
      <c r="AR15" s="2">
        <v>-4231</v>
      </c>
      <c r="AS15" s="2">
        <v>6848</v>
      </c>
      <c r="AT15" s="2">
        <v>1253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113</v>
      </c>
      <c r="BG15" s="2">
        <v>73</v>
      </c>
      <c r="BH15" s="2">
        <v>-1273</v>
      </c>
      <c r="BI15" s="2">
        <v>166</v>
      </c>
      <c r="BJ15" s="2">
        <v>-4164</v>
      </c>
    </row>
    <row r="16" spans="1:62" x14ac:dyDescent="0.25">
      <c r="A16" s="2" t="s">
        <v>24</v>
      </c>
      <c r="B16" s="2" t="s">
        <v>25</v>
      </c>
      <c r="C16" s="2">
        <v>139604</v>
      </c>
      <c r="D16" s="2">
        <v>129689</v>
      </c>
      <c r="E16" s="2">
        <v>166637</v>
      </c>
      <c r="F16" s="2">
        <v>166707</v>
      </c>
      <c r="G16" s="2">
        <v>122037</v>
      </c>
      <c r="H16" s="2">
        <v>164669</v>
      </c>
      <c r="I16" s="2">
        <v>193399</v>
      </c>
      <c r="J16" s="2">
        <v>183020</v>
      </c>
      <c r="K16" s="2">
        <v>148678</v>
      </c>
      <c r="L16" s="2">
        <v>201814</v>
      </c>
      <c r="M16" s="2">
        <v>222105</v>
      </c>
      <c r="N16" s="2">
        <v>235814</v>
      </c>
      <c r="O16" s="2">
        <v>196762</v>
      </c>
      <c r="P16" s="2">
        <v>258936</v>
      </c>
      <c r="Q16" s="2">
        <v>271177</v>
      </c>
      <c r="R16" s="2">
        <v>284878</v>
      </c>
      <c r="S16" s="2">
        <v>240838</v>
      </c>
      <c r="T16" s="2">
        <v>251239</v>
      </c>
      <c r="U16" s="11">
        <v>287098</v>
      </c>
      <c r="V16" s="2">
        <v>315177</v>
      </c>
      <c r="W16" s="2">
        <v>274062</v>
      </c>
      <c r="X16" s="2">
        <v>274637</v>
      </c>
      <c r="Y16" s="2">
        <v>312687</v>
      </c>
      <c r="Z16" s="2">
        <v>296859</v>
      </c>
      <c r="AA16" s="2">
        <v>257074</v>
      </c>
      <c r="AB16" s="2">
        <v>240960</v>
      </c>
      <c r="AC16" s="2">
        <v>254254</v>
      </c>
      <c r="AD16" s="2">
        <v>311386</v>
      </c>
      <c r="AE16" s="2">
        <v>262008</v>
      </c>
      <c r="AF16" s="2">
        <v>300218</v>
      </c>
      <c r="AG16" s="2">
        <v>316346</v>
      </c>
      <c r="AH16" s="2">
        <v>303840</v>
      </c>
      <c r="AI16" s="2">
        <v>306298</v>
      </c>
      <c r="AJ16" s="2">
        <v>388710</v>
      </c>
      <c r="AK16" s="2">
        <v>408847</v>
      </c>
      <c r="AL16" s="2">
        <v>403176</v>
      </c>
      <c r="AM16" s="2">
        <v>367230</v>
      </c>
      <c r="AN16" s="11">
        <v>438237</v>
      </c>
      <c r="AO16" s="11">
        <v>478089</v>
      </c>
      <c r="AP16" s="11">
        <v>564178</v>
      </c>
      <c r="AQ16" s="11">
        <v>518937</v>
      </c>
      <c r="AR16" s="2">
        <v>619465</v>
      </c>
      <c r="AS16" s="2">
        <v>817484</v>
      </c>
      <c r="AT16" s="2">
        <v>860438</v>
      </c>
      <c r="AU16" s="2">
        <v>893182</v>
      </c>
      <c r="AV16" s="2">
        <v>1265972</v>
      </c>
      <c r="AW16" s="2">
        <v>1014041</v>
      </c>
      <c r="AX16" s="2">
        <v>985148</v>
      </c>
      <c r="AY16" s="2">
        <v>1098588</v>
      </c>
      <c r="AZ16" s="2">
        <v>1121441</v>
      </c>
      <c r="BA16" s="2">
        <v>1425947</v>
      </c>
      <c r="BB16" s="2">
        <v>1405611</v>
      </c>
      <c r="BC16" s="2">
        <v>1538193</v>
      </c>
      <c r="BD16" s="2">
        <v>1681273</v>
      </c>
      <c r="BE16" s="2">
        <v>1581169</v>
      </c>
      <c r="BF16" s="2">
        <v>1661490</v>
      </c>
      <c r="BG16" s="2">
        <v>1603347</v>
      </c>
      <c r="BH16" s="2">
        <v>1931290</v>
      </c>
      <c r="BI16" s="2">
        <v>2012841</v>
      </c>
      <c r="BJ16" s="2">
        <v>2143050</v>
      </c>
    </row>
    <row r="17" spans="1:62" x14ac:dyDescent="0.25">
      <c r="A17" s="2" t="s">
        <v>26</v>
      </c>
      <c r="B17" s="2" t="s">
        <v>27</v>
      </c>
      <c r="C17" s="2">
        <v>18595</v>
      </c>
      <c r="D17" s="2">
        <v>28143</v>
      </c>
      <c r="E17" s="2">
        <v>40154</v>
      </c>
      <c r="F17" s="2">
        <v>36223</v>
      </c>
      <c r="G17" s="2">
        <v>39846</v>
      </c>
      <c r="H17" s="2">
        <v>42114</v>
      </c>
      <c r="I17" s="2">
        <v>-7990</v>
      </c>
      <c r="J17" s="2">
        <v>29031</v>
      </c>
      <c r="K17" s="2">
        <v>45885</v>
      </c>
      <c r="L17" s="2">
        <v>-13481</v>
      </c>
      <c r="M17" s="2">
        <v>20626</v>
      </c>
      <c r="N17" s="2">
        <v>2661</v>
      </c>
      <c r="O17" s="2">
        <v>24651</v>
      </c>
      <c r="P17" s="2">
        <v>-2483</v>
      </c>
      <c r="Q17" s="2">
        <v>26548</v>
      </c>
      <c r="R17" s="2">
        <v>24410</v>
      </c>
      <c r="S17" s="2">
        <v>28479</v>
      </c>
      <c r="T17" s="2">
        <v>32349</v>
      </c>
      <c r="U17" s="11">
        <v>41583</v>
      </c>
      <c r="V17" s="2">
        <v>31166</v>
      </c>
      <c r="W17" s="2">
        <v>41679</v>
      </c>
      <c r="X17" s="2">
        <v>53472</v>
      </c>
      <c r="Y17" s="2">
        <v>-28713</v>
      </c>
      <c r="Z17" s="2">
        <v>79045</v>
      </c>
      <c r="AA17" s="2">
        <v>60544</v>
      </c>
      <c r="AB17" s="2">
        <v>41811</v>
      </c>
      <c r="AC17" s="2">
        <v>65856</v>
      </c>
      <c r="AD17" s="2">
        <v>47629</v>
      </c>
      <c r="AE17" s="2">
        <v>28009</v>
      </c>
      <c r="AF17" s="2">
        <v>9945</v>
      </c>
      <c r="AG17" s="2">
        <v>26731</v>
      </c>
      <c r="AH17" s="2">
        <v>-6649</v>
      </c>
      <c r="AI17" s="2">
        <v>27935</v>
      </c>
      <c r="AJ17" s="2">
        <v>-6471</v>
      </c>
      <c r="AK17" s="2">
        <v>8481</v>
      </c>
      <c r="AL17" s="2">
        <v>-39434</v>
      </c>
      <c r="AM17" s="2">
        <v>-36136</v>
      </c>
      <c r="AN17" s="11">
        <v>-4525</v>
      </c>
      <c r="AO17" s="11">
        <v>-15508</v>
      </c>
      <c r="AP17" s="11">
        <v>12886</v>
      </c>
      <c r="AQ17" s="11">
        <v>-752</v>
      </c>
      <c r="AR17" s="2">
        <v>-46164</v>
      </c>
      <c r="AS17" s="2">
        <v>-31980</v>
      </c>
      <c r="AT17" s="2">
        <v>9221</v>
      </c>
      <c r="AU17" s="2">
        <v>10535</v>
      </c>
      <c r="AV17" s="2">
        <v>139906</v>
      </c>
      <c r="AW17" s="2">
        <v>3725</v>
      </c>
      <c r="AX17" s="2">
        <v>17527</v>
      </c>
      <c r="AY17" s="2">
        <v>54264</v>
      </c>
      <c r="AZ17" s="2">
        <v>-4443</v>
      </c>
      <c r="BA17" s="2">
        <v>18073</v>
      </c>
      <c r="BB17" s="2">
        <v>-3839</v>
      </c>
      <c r="BC17" s="2">
        <v>68508</v>
      </c>
      <c r="BD17" s="2">
        <v>35882</v>
      </c>
      <c r="BE17" s="2">
        <v>33420</v>
      </c>
      <c r="BF17" s="2">
        <v>-9138</v>
      </c>
      <c r="BG17" s="2">
        <v>72452</v>
      </c>
      <c r="BH17" s="2">
        <v>25281</v>
      </c>
      <c r="BI17" s="2">
        <v>64448</v>
      </c>
      <c r="BJ17" s="2">
        <v>55799</v>
      </c>
    </row>
    <row r="18" spans="1:62" x14ac:dyDescent="0.25">
      <c r="A18" s="2" t="s">
        <v>28</v>
      </c>
      <c r="B18" s="2" t="s">
        <v>29</v>
      </c>
      <c r="C18" s="2">
        <v>71255</v>
      </c>
      <c r="D18" s="2">
        <v>87396</v>
      </c>
      <c r="E18" s="2">
        <v>92081</v>
      </c>
      <c r="F18" s="2">
        <v>97739</v>
      </c>
      <c r="G18" s="2">
        <v>93543</v>
      </c>
      <c r="H18" s="2">
        <v>111387</v>
      </c>
      <c r="I18" s="2">
        <v>154397</v>
      </c>
      <c r="J18" s="2">
        <v>140243</v>
      </c>
      <c r="K18" s="2">
        <v>127801</v>
      </c>
      <c r="L18" s="2">
        <v>134525</v>
      </c>
      <c r="M18" s="2">
        <v>101326</v>
      </c>
      <c r="N18" s="2">
        <v>96768</v>
      </c>
      <c r="O18" s="2">
        <v>123036</v>
      </c>
      <c r="P18" s="2">
        <v>145637</v>
      </c>
      <c r="Q18" s="2">
        <v>156197</v>
      </c>
      <c r="R18" s="2">
        <v>175104</v>
      </c>
      <c r="S18" s="2">
        <v>152842</v>
      </c>
      <c r="T18" s="2">
        <v>142242</v>
      </c>
      <c r="U18" s="11">
        <v>208182</v>
      </c>
      <c r="V18" s="2">
        <v>282237</v>
      </c>
      <c r="W18" s="2">
        <v>519628</v>
      </c>
      <c r="X18" s="2">
        <v>18198</v>
      </c>
      <c r="Y18" s="2">
        <v>522019</v>
      </c>
      <c r="Z18" s="2">
        <v>285788</v>
      </c>
      <c r="AA18" s="2">
        <v>163631</v>
      </c>
      <c r="AB18" s="2">
        <v>154234</v>
      </c>
      <c r="AC18" s="2">
        <v>236118</v>
      </c>
      <c r="AD18" s="2">
        <v>262104</v>
      </c>
      <c r="AE18" s="2">
        <v>182149</v>
      </c>
      <c r="AF18" s="2">
        <v>254408</v>
      </c>
      <c r="AG18" s="2">
        <v>178778</v>
      </c>
      <c r="AH18" s="2">
        <v>236517</v>
      </c>
      <c r="AI18" s="2">
        <v>238391</v>
      </c>
      <c r="AJ18" s="2">
        <v>140758</v>
      </c>
      <c r="AK18" s="2">
        <v>233424</v>
      </c>
      <c r="AL18" s="2">
        <v>265101</v>
      </c>
      <c r="AM18" s="2">
        <v>129369</v>
      </c>
      <c r="AN18" s="11">
        <v>408673</v>
      </c>
      <c r="AO18" s="11">
        <v>219642</v>
      </c>
      <c r="AP18" s="11">
        <v>159698</v>
      </c>
      <c r="AQ18" s="11">
        <v>381196</v>
      </c>
      <c r="AR18" s="2">
        <v>192294</v>
      </c>
      <c r="AS18" s="2">
        <v>196626</v>
      </c>
      <c r="AT18" s="2">
        <v>250310</v>
      </c>
      <c r="AU18" s="2">
        <v>163865</v>
      </c>
      <c r="AV18" s="2">
        <v>425155</v>
      </c>
      <c r="AW18" s="2">
        <v>162309</v>
      </c>
      <c r="AX18" s="2">
        <v>241410</v>
      </c>
      <c r="AY18" s="2">
        <v>424099</v>
      </c>
      <c r="AZ18" s="2">
        <v>120091</v>
      </c>
      <c r="BA18" s="2">
        <v>323688</v>
      </c>
      <c r="BB18" s="2">
        <v>238116</v>
      </c>
      <c r="BC18" s="2">
        <v>388642</v>
      </c>
      <c r="BD18" s="2">
        <v>448591</v>
      </c>
      <c r="BE18" s="2">
        <v>297429</v>
      </c>
      <c r="BF18" s="2">
        <v>418987</v>
      </c>
      <c r="BG18" s="2">
        <v>324627</v>
      </c>
      <c r="BH18" s="2">
        <v>524936</v>
      </c>
      <c r="BI18" s="2">
        <v>538244</v>
      </c>
      <c r="BJ18" s="2">
        <v>554311</v>
      </c>
    </row>
    <row r="19" spans="1:62" x14ac:dyDescent="0.25">
      <c r="A19" s="2" t="s">
        <v>30</v>
      </c>
      <c r="B19" s="2" t="s">
        <v>31</v>
      </c>
      <c r="C19" s="2">
        <v>-52660</v>
      </c>
      <c r="D19" s="2">
        <v>-59253</v>
      </c>
      <c r="E19" s="2">
        <v>-51927</v>
      </c>
      <c r="F19" s="2">
        <v>-61516</v>
      </c>
      <c r="G19" s="2">
        <v>-53697</v>
      </c>
      <c r="H19" s="2">
        <v>-69273</v>
      </c>
      <c r="I19" s="2">
        <v>-162387</v>
      </c>
      <c r="J19" s="2">
        <v>-111212</v>
      </c>
      <c r="K19" s="2">
        <v>-81916</v>
      </c>
      <c r="L19" s="2">
        <v>-148006</v>
      </c>
      <c r="M19" s="2">
        <v>-80700</v>
      </c>
      <c r="N19" s="2">
        <v>-94107</v>
      </c>
      <c r="O19" s="2">
        <v>-98385</v>
      </c>
      <c r="P19" s="2">
        <v>-148120</v>
      </c>
      <c r="Q19" s="2">
        <v>-129649</v>
      </c>
      <c r="R19" s="2">
        <v>-150694</v>
      </c>
      <c r="S19" s="2">
        <v>-124363</v>
      </c>
      <c r="T19" s="2">
        <v>-109893</v>
      </c>
      <c r="U19" s="11">
        <v>-166599</v>
      </c>
      <c r="V19" s="2">
        <v>-251071</v>
      </c>
      <c r="W19" s="2">
        <v>-477949</v>
      </c>
      <c r="X19" s="2">
        <v>35274</v>
      </c>
      <c r="Y19" s="2">
        <v>-550732</v>
      </c>
      <c r="Z19" s="2">
        <v>-206743</v>
      </c>
      <c r="AA19" s="2">
        <v>-103087</v>
      </c>
      <c r="AB19" s="2">
        <v>-112423</v>
      </c>
      <c r="AC19" s="2">
        <v>-170262</v>
      </c>
      <c r="AD19" s="2">
        <v>-214475</v>
      </c>
      <c r="AE19" s="2">
        <v>-154140</v>
      </c>
      <c r="AF19" s="2">
        <v>-244463</v>
      </c>
      <c r="AG19" s="2">
        <v>-152047</v>
      </c>
      <c r="AH19" s="2">
        <v>-243166</v>
      </c>
      <c r="AI19" s="2">
        <v>-210456</v>
      </c>
      <c r="AJ19" s="2">
        <v>-147229</v>
      </c>
      <c r="AK19" s="2">
        <v>-224943</v>
      </c>
      <c r="AL19" s="2">
        <v>-304535</v>
      </c>
      <c r="AM19" s="2">
        <v>-165505</v>
      </c>
      <c r="AN19" s="11">
        <v>-413198</v>
      </c>
      <c r="AO19" s="11">
        <v>-235150</v>
      </c>
      <c r="AP19" s="11">
        <v>-146812</v>
      </c>
      <c r="AQ19" s="11">
        <v>-381948</v>
      </c>
      <c r="AR19" s="2">
        <v>-238458</v>
      </c>
      <c r="AS19" s="2">
        <v>-228606</v>
      </c>
      <c r="AT19" s="2">
        <v>-241089</v>
      </c>
      <c r="AU19" s="2">
        <v>-153330</v>
      </c>
      <c r="AV19" s="2">
        <v>-285249</v>
      </c>
      <c r="AW19" s="2">
        <v>-158584</v>
      </c>
      <c r="AX19" s="2">
        <v>-223883</v>
      </c>
      <c r="AY19" s="2">
        <v>-369835</v>
      </c>
      <c r="AZ19" s="2">
        <v>-124534</v>
      </c>
      <c r="BA19" s="2">
        <v>-305615</v>
      </c>
      <c r="BB19" s="2">
        <v>-241955</v>
      </c>
      <c r="BC19" s="2">
        <v>-320134</v>
      </c>
      <c r="BD19" s="2">
        <v>-412709</v>
      </c>
      <c r="BE19" s="2">
        <v>-264009</v>
      </c>
      <c r="BF19" s="2">
        <v>-428125</v>
      </c>
      <c r="BG19" s="2">
        <v>-252175</v>
      </c>
      <c r="BH19" s="2">
        <v>-499655</v>
      </c>
      <c r="BI19" s="2">
        <v>-473796</v>
      </c>
      <c r="BJ19" s="2">
        <v>-498512</v>
      </c>
    </row>
    <row r="20" spans="1:62" x14ac:dyDescent="0.25">
      <c r="A20" s="2" t="s">
        <v>32</v>
      </c>
      <c r="B20" s="2" t="s">
        <v>33</v>
      </c>
      <c r="C20" s="2">
        <v>158199</v>
      </c>
      <c r="D20" s="2">
        <v>157832</v>
      </c>
      <c r="E20" s="2">
        <v>206791</v>
      </c>
      <c r="F20" s="2">
        <v>202930</v>
      </c>
      <c r="G20" s="2">
        <v>161883</v>
      </c>
      <c r="H20" s="2">
        <v>206783</v>
      </c>
      <c r="I20" s="2">
        <v>185409</v>
      </c>
      <c r="J20" s="2">
        <v>212051</v>
      </c>
      <c r="K20" s="2">
        <v>194563</v>
      </c>
      <c r="L20" s="2">
        <v>188333</v>
      </c>
      <c r="M20" s="2">
        <v>242731</v>
      </c>
      <c r="N20" s="2">
        <v>238475</v>
      </c>
      <c r="O20" s="2">
        <v>221413</v>
      </c>
      <c r="P20" s="2">
        <v>256453</v>
      </c>
      <c r="Q20" s="2">
        <v>297725</v>
      </c>
      <c r="R20" s="2">
        <v>309288</v>
      </c>
      <c r="S20" s="2">
        <v>269317</v>
      </c>
      <c r="T20" s="2">
        <v>283588</v>
      </c>
      <c r="U20" s="11">
        <v>328681</v>
      </c>
      <c r="V20" s="2">
        <v>346343</v>
      </c>
      <c r="W20" s="2">
        <v>315741</v>
      </c>
      <c r="X20" s="2">
        <v>328109</v>
      </c>
      <c r="Y20" s="2">
        <v>283974</v>
      </c>
      <c r="Z20" s="2">
        <v>375904</v>
      </c>
      <c r="AA20" s="2">
        <v>317618</v>
      </c>
      <c r="AB20" s="2">
        <v>282771</v>
      </c>
      <c r="AC20" s="2">
        <v>320110</v>
      </c>
      <c r="AD20" s="2">
        <v>359015</v>
      </c>
      <c r="AE20" s="2">
        <v>290017</v>
      </c>
      <c r="AF20" s="2">
        <v>310163</v>
      </c>
      <c r="AG20" s="2">
        <v>343077</v>
      </c>
      <c r="AH20" s="2">
        <v>297191</v>
      </c>
      <c r="AI20" s="2">
        <v>334233</v>
      </c>
      <c r="AJ20" s="2">
        <v>382239</v>
      </c>
      <c r="AK20" s="2">
        <v>417328</v>
      </c>
      <c r="AL20" s="2">
        <v>363742</v>
      </c>
      <c r="AM20" s="2">
        <v>331094</v>
      </c>
      <c r="AN20" s="11">
        <v>433712</v>
      </c>
      <c r="AO20" s="11">
        <v>462581</v>
      </c>
      <c r="AP20" s="11">
        <v>577064</v>
      </c>
      <c r="AQ20" s="11">
        <v>518185</v>
      </c>
      <c r="AR20" s="2">
        <v>573301</v>
      </c>
      <c r="AS20" s="2">
        <v>785504</v>
      </c>
      <c r="AT20" s="2">
        <v>869659</v>
      </c>
      <c r="AU20" s="2">
        <v>903717</v>
      </c>
      <c r="AV20" s="2">
        <v>1405878</v>
      </c>
      <c r="AW20" s="2">
        <v>1017766</v>
      </c>
      <c r="AX20" s="2">
        <v>1002675</v>
      </c>
      <c r="AY20" s="2">
        <v>1152852</v>
      </c>
      <c r="AZ20" s="2">
        <v>1116998</v>
      </c>
      <c r="BA20" s="2">
        <v>1444020</v>
      </c>
      <c r="BB20" s="2">
        <v>1401772</v>
      </c>
      <c r="BC20" s="2">
        <v>1606701</v>
      </c>
      <c r="BD20" s="2">
        <v>1717155</v>
      </c>
      <c r="BE20" s="2">
        <v>1614589</v>
      </c>
      <c r="BF20" s="2">
        <v>1652352</v>
      </c>
      <c r="BG20" s="2">
        <v>1675799</v>
      </c>
      <c r="BH20" s="2">
        <v>1956571</v>
      </c>
      <c r="BI20" s="2">
        <v>2077289</v>
      </c>
      <c r="BJ20" s="2">
        <v>2198849</v>
      </c>
    </row>
    <row r="21" spans="1:62" x14ac:dyDescent="0.25">
      <c r="A21" s="2" t="s">
        <v>34</v>
      </c>
      <c r="B21" s="2" t="s">
        <v>35</v>
      </c>
      <c r="C21" s="2">
        <v>-37740</v>
      </c>
      <c r="D21" s="2">
        <v>-40876</v>
      </c>
      <c r="E21" s="2">
        <v>-57372</v>
      </c>
      <c r="F21" s="2">
        <v>-56130</v>
      </c>
      <c r="G21" s="2">
        <v>-37624</v>
      </c>
      <c r="H21" s="2">
        <v>-47991</v>
      </c>
      <c r="I21" s="2">
        <v>-25219</v>
      </c>
      <c r="J21" s="2">
        <v>-48271</v>
      </c>
      <c r="K21" s="2">
        <v>-43288</v>
      </c>
      <c r="L21" s="2">
        <v>-46498</v>
      </c>
      <c r="M21" s="2">
        <v>-55785</v>
      </c>
      <c r="N21" s="2">
        <v>-53667</v>
      </c>
      <c r="O21" s="2">
        <v>-48342</v>
      </c>
      <c r="P21" s="2">
        <v>-51691</v>
      </c>
      <c r="Q21" s="2">
        <v>-67507</v>
      </c>
      <c r="R21" s="2">
        <v>-72035</v>
      </c>
      <c r="S21" s="2">
        <v>-61986</v>
      </c>
      <c r="T21" s="2">
        <v>-55493</v>
      </c>
      <c r="U21" s="11">
        <v>-66085</v>
      </c>
      <c r="V21" s="2">
        <v>-82049</v>
      </c>
      <c r="W21" s="2">
        <v>-64944</v>
      </c>
      <c r="X21" s="2">
        <v>-64891</v>
      </c>
      <c r="Y21" s="2">
        <v>-15853</v>
      </c>
      <c r="Z21" s="2">
        <v>7770</v>
      </c>
      <c r="AA21" s="2">
        <v>-30360</v>
      </c>
      <c r="AB21" s="2">
        <v>-24565</v>
      </c>
      <c r="AC21" s="2">
        <v>-62101</v>
      </c>
      <c r="AD21" s="2">
        <v>-34656</v>
      </c>
      <c r="AE21" s="2">
        <v>-33475</v>
      </c>
      <c r="AF21" s="2">
        <v>-35057</v>
      </c>
      <c r="AG21" s="2">
        <v>-30188</v>
      </c>
      <c r="AH21" s="2">
        <v>-786</v>
      </c>
      <c r="AI21" s="2">
        <v>-46089</v>
      </c>
      <c r="AJ21" s="2">
        <v>-43199</v>
      </c>
      <c r="AK21" s="2">
        <v>-37216</v>
      </c>
      <c r="AL21" s="2">
        <v>-26890</v>
      </c>
      <c r="AM21" s="2">
        <v>-22887</v>
      </c>
      <c r="AN21" s="11">
        <v>-38452</v>
      </c>
      <c r="AO21" s="11">
        <v>-38041</v>
      </c>
      <c r="AP21" s="11">
        <v>-72616</v>
      </c>
      <c r="AQ21" s="11">
        <v>-64210</v>
      </c>
      <c r="AR21" s="2">
        <v>-46784</v>
      </c>
      <c r="AS21" s="2">
        <v>-131892</v>
      </c>
      <c r="AT21" s="2">
        <v>-107806</v>
      </c>
      <c r="AU21" s="2">
        <v>-124796</v>
      </c>
      <c r="AV21" s="2">
        <v>-253477</v>
      </c>
      <c r="AW21" s="2">
        <v>-185534</v>
      </c>
      <c r="AX21" s="2">
        <v>-108749</v>
      </c>
      <c r="AY21" s="2">
        <v>-199370</v>
      </c>
      <c r="AZ21" s="2">
        <v>-190878</v>
      </c>
      <c r="BA21" s="2">
        <v>-269816</v>
      </c>
      <c r="BB21" s="2">
        <v>-182706</v>
      </c>
      <c r="BC21" s="2">
        <v>-282760</v>
      </c>
      <c r="BD21" s="2">
        <v>-307368</v>
      </c>
      <c r="BE21" s="2">
        <v>-268697</v>
      </c>
      <c r="BF21" s="2">
        <v>135643</v>
      </c>
      <c r="BG21" s="2">
        <v>-298545</v>
      </c>
      <c r="BH21" s="2">
        <v>-444508</v>
      </c>
      <c r="BI21" s="2">
        <v>-416771</v>
      </c>
      <c r="BJ21" s="2">
        <v>-429921</v>
      </c>
    </row>
    <row r="22" spans="1:62" x14ac:dyDescent="0.25">
      <c r="A22" s="2" t="s">
        <v>36</v>
      </c>
      <c r="B22" s="2" t="s">
        <v>37</v>
      </c>
      <c r="C22" s="2">
        <v>-25472</v>
      </c>
      <c r="D22" s="2">
        <v>-40817</v>
      </c>
      <c r="E22" s="2">
        <v>-50430</v>
      </c>
      <c r="F22" s="2">
        <v>-41476</v>
      </c>
      <c r="G22" s="2">
        <v>-40104</v>
      </c>
      <c r="H22" s="2">
        <v>-58850</v>
      </c>
      <c r="I22" s="2">
        <v>-37444</v>
      </c>
      <c r="J22" s="2">
        <v>-46558</v>
      </c>
      <c r="K22" s="2">
        <v>-48453</v>
      </c>
      <c r="L22" s="2">
        <v>-56193</v>
      </c>
      <c r="M22" s="2">
        <v>-61926</v>
      </c>
      <c r="N22" s="2">
        <v>-62287</v>
      </c>
      <c r="O22" s="2">
        <v>-51305</v>
      </c>
      <c r="P22" s="2">
        <v>-59551</v>
      </c>
      <c r="Q22" s="2">
        <v>-92342</v>
      </c>
      <c r="R22" s="2">
        <v>-71661</v>
      </c>
      <c r="S22" s="2">
        <v>-70669</v>
      </c>
      <c r="T22" s="2">
        <v>-53088</v>
      </c>
      <c r="U22" s="11">
        <v>-77674</v>
      </c>
      <c r="V22" s="2">
        <v>-70152</v>
      </c>
      <c r="W22" s="2">
        <v>-76322</v>
      </c>
      <c r="X22" s="2">
        <v>-48468</v>
      </c>
      <c r="Y22" s="2">
        <v>-99702</v>
      </c>
      <c r="Z22" s="2">
        <v>-9624</v>
      </c>
      <c r="AA22" s="2">
        <v>-50175</v>
      </c>
      <c r="AB22" s="2">
        <v>-41967</v>
      </c>
      <c r="AC22" s="2">
        <v>-83457</v>
      </c>
      <c r="AD22" s="2">
        <v>-69816</v>
      </c>
      <c r="AE22" s="2">
        <v>-32984</v>
      </c>
      <c r="AF22" s="2">
        <v>-56736</v>
      </c>
      <c r="AG22" s="2">
        <v>-48180</v>
      </c>
      <c r="AH22" s="2">
        <v>-29781</v>
      </c>
      <c r="AI22" s="2">
        <v>-28014</v>
      </c>
      <c r="AJ22" s="2">
        <v>-71684</v>
      </c>
      <c r="AK22" s="2">
        <v>-59705</v>
      </c>
      <c r="AL22" s="2">
        <v>-28782</v>
      </c>
      <c r="AM22" s="2">
        <v>-29425</v>
      </c>
      <c r="AN22" s="11">
        <v>-51513</v>
      </c>
      <c r="AO22" s="11">
        <v>-45360</v>
      </c>
      <c r="AP22" s="11">
        <v>-90800</v>
      </c>
      <c r="AQ22" s="11">
        <v>-52856</v>
      </c>
      <c r="AR22" s="2">
        <v>-104439</v>
      </c>
      <c r="AS22" s="2">
        <v>-161867</v>
      </c>
      <c r="AT22" s="2">
        <v>-181288</v>
      </c>
      <c r="AU22" s="2">
        <v>-41999</v>
      </c>
      <c r="AV22" s="2">
        <v>-363674</v>
      </c>
      <c r="AW22" s="2">
        <v>-169456</v>
      </c>
      <c r="AX22" s="2">
        <v>-118725</v>
      </c>
      <c r="AY22" s="2">
        <v>-142496</v>
      </c>
      <c r="AZ22" s="2">
        <v>-249859</v>
      </c>
      <c r="BA22" s="2">
        <v>-280043</v>
      </c>
      <c r="BB22" s="2">
        <v>-212657</v>
      </c>
      <c r="BC22" s="2">
        <v>-254699</v>
      </c>
      <c r="BD22" s="2">
        <v>-358711</v>
      </c>
      <c r="BE22" s="2">
        <v>-262087</v>
      </c>
      <c r="BF22" s="2">
        <v>-252440</v>
      </c>
      <c r="BG22" s="2">
        <v>-344340</v>
      </c>
      <c r="BH22" s="2">
        <v>-421756</v>
      </c>
      <c r="BI22" s="2">
        <v>-450540</v>
      </c>
      <c r="BJ22" s="2">
        <v>-395018</v>
      </c>
    </row>
    <row r="23" spans="1:62" x14ac:dyDescent="0.25">
      <c r="A23" s="2" t="s">
        <v>38</v>
      </c>
      <c r="B23" s="2" t="s">
        <v>39</v>
      </c>
      <c r="C23" s="2">
        <v>-12268</v>
      </c>
      <c r="D23" s="2">
        <v>-59</v>
      </c>
      <c r="E23" s="2">
        <v>-6942</v>
      </c>
      <c r="F23" s="2">
        <v>-14654</v>
      </c>
      <c r="G23" s="2">
        <v>2480</v>
      </c>
      <c r="H23" s="2">
        <v>10859</v>
      </c>
      <c r="I23" s="2">
        <v>12225</v>
      </c>
      <c r="J23" s="2">
        <v>-1713</v>
      </c>
      <c r="K23" s="2">
        <v>5165</v>
      </c>
      <c r="L23" s="2">
        <v>9695</v>
      </c>
      <c r="M23" s="2">
        <v>6141</v>
      </c>
      <c r="N23" s="2">
        <v>8620</v>
      </c>
      <c r="O23" s="2">
        <v>2963</v>
      </c>
      <c r="P23" s="2">
        <v>7860</v>
      </c>
      <c r="Q23" s="2">
        <v>24835</v>
      </c>
      <c r="R23" s="2">
        <v>-374</v>
      </c>
      <c r="S23" s="2">
        <v>8683</v>
      </c>
      <c r="T23" s="2">
        <v>-2405</v>
      </c>
      <c r="U23" s="11">
        <v>11589</v>
      </c>
      <c r="V23" s="2">
        <v>-11897</v>
      </c>
      <c r="W23" s="2">
        <v>11378</v>
      </c>
      <c r="X23" s="2">
        <v>-16423</v>
      </c>
      <c r="Y23" s="2">
        <v>83849</v>
      </c>
      <c r="Z23" s="2">
        <v>17394</v>
      </c>
      <c r="AA23" s="2">
        <v>19815</v>
      </c>
      <c r="AB23" s="2">
        <v>17402</v>
      </c>
      <c r="AC23" s="2">
        <v>21356</v>
      </c>
      <c r="AD23" s="2">
        <v>35160</v>
      </c>
      <c r="AE23" s="2">
        <v>-491</v>
      </c>
      <c r="AF23" s="2">
        <v>21679</v>
      </c>
      <c r="AG23" s="2">
        <v>17992</v>
      </c>
      <c r="AH23" s="2">
        <v>28995</v>
      </c>
      <c r="AI23" s="2">
        <v>-18075</v>
      </c>
      <c r="AJ23" s="2">
        <v>28485</v>
      </c>
      <c r="AK23" s="2">
        <v>22489</v>
      </c>
      <c r="AL23" s="2">
        <v>1892</v>
      </c>
      <c r="AM23" s="2">
        <v>6538</v>
      </c>
      <c r="AN23" s="11">
        <v>13061</v>
      </c>
      <c r="AO23" s="11">
        <v>7319</v>
      </c>
      <c r="AP23" s="11">
        <v>18184</v>
      </c>
      <c r="AQ23" s="11">
        <v>-11354</v>
      </c>
      <c r="AR23" s="2">
        <v>57655</v>
      </c>
      <c r="AS23" s="2">
        <v>29975</v>
      </c>
      <c r="AT23" s="2">
        <v>73482</v>
      </c>
      <c r="AU23" s="2">
        <v>-82797</v>
      </c>
      <c r="AV23" s="2">
        <v>110197</v>
      </c>
      <c r="AW23" s="2">
        <v>-16078</v>
      </c>
      <c r="AX23" s="2">
        <v>9976</v>
      </c>
      <c r="AY23" s="2">
        <v>-56874</v>
      </c>
      <c r="AZ23" s="2">
        <v>58981</v>
      </c>
      <c r="BA23" s="2">
        <v>10227</v>
      </c>
      <c r="BB23" s="2">
        <v>29951</v>
      </c>
      <c r="BC23" s="2">
        <v>-28061</v>
      </c>
      <c r="BD23" s="2">
        <v>51343</v>
      </c>
      <c r="BE23" s="2">
        <v>-6610</v>
      </c>
      <c r="BF23" s="2">
        <v>388083</v>
      </c>
      <c r="BG23" s="2">
        <v>45795</v>
      </c>
      <c r="BH23" s="2">
        <v>-22752</v>
      </c>
      <c r="BI23" s="2">
        <v>33769</v>
      </c>
      <c r="BJ23" s="2">
        <v>-34903</v>
      </c>
    </row>
    <row r="24" spans="1:62" x14ac:dyDescent="0.25">
      <c r="A24" s="2" t="s">
        <v>40</v>
      </c>
      <c r="B24" s="2" t="s">
        <v>41</v>
      </c>
      <c r="C24" s="2">
        <v>120459</v>
      </c>
      <c r="D24" s="2">
        <v>116956</v>
      </c>
      <c r="E24" s="2">
        <v>149419</v>
      </c>
      <c r="F24" s="2">
        <v>146800</v>
      </c>
      <c r="G24" s="2">
        <v>124259</v>
      </c>
      <c r="H24" s="2">
        <v>158792</v>
      </c>
      <c r="I24" s="2">
        <v>160190</v>
      </c>
      <c r="J24" s="2">
        <v>163780</v>
      </c>
      <c r="K24" s="2">
        <v>151275</v>
      </c>
      <c r="L24" s="2">
        <v>141835</v>
      </c>
      <c r="M24" s="2">
        <v>186946</v>
      </c>
      <c r="N24" s="2">
        <v>184808</v>
      </c>
      <c r="O24" s="2">
        <v>173071</v>
      </c>
      <c r="P24" s="2">
        <v>204762</v>
      </c>
      <c r="Q24" s="2">
        <v>230218</v>
      </c>
      <c r="R24" s="2">
        <v>237253</v>
      </c>
      <c r="S24" s="2">
        <v>207331</v>
      </c>
      <c r="T24" s="2">
        <v>228095</v>
      </c>
      <c r="U24" s="11">
        <v>262596</v>
      </c>
      <c r="V24" s="2">
        <v>264294</v>
      </c>
      <c r="W24" s="2">
        <v>250797</v>
      </c>
      <c r="X24" s="2">
        <v>263218</v>
      </c>
      <c r="Y24" s="2">
        <v>268121</v>
      </c>
      <c r="Z24" s="2">
        <v>383674</v>
      </c>
      <c r="AA24" s="2">
        <v>287258</v>
      </c>
      <c r="AB24" s="2">
        <v>258206</v>
      </c>
      <c r="AC24" s="2">
        <v>258009</v>
      </c>
      <c r="AD24" s="2">
        <v>324359</v>
      </c>
      <c r="AE24" s="2">
        <v>256542</v>
      </c>
      <c r="AF24" s="2">
        <v>275106</v>
      </c>
      <c r="AG24" s="2">
        <v>312889</v>
      </c>
      <c r="AH24" s="2">
        <v>296405</v>
      </c>
      <c r="AI24" s="2">
        <v>288144</v>
      </c>
      <c r="AJ24" s="2">
        <v>339040</v>
      </c>
      <c r="AK24" s="2">
        <v>380112</v>
      </c>
      <c r="AL24" s="2">
        <v>336852</v>
      </c>
      <c r="AM24" s="2">
        <v>308207</v>
      </c>
      <c r="AN24" s="11">
        <v>395260</v>
      </c>
      <c r="AO24" s="11">
        <v>424540</v>
      </c>
      <c r="AP24" s="11">
        <v>504448</v>
      </c>
      <c r="AQ24" s="11">
        <v>453975</v>
      </c>
      <c r="AR24" s="2">
        <v>526517</v>
      </c>
      <c r="AS24" s="2">
        <v>653612</v>
      </c>
      <c r="AT24" s="2">
        <v>761853</v>
      </c>
      <c r="AU24" s="2">
        <v>778921</v>
      </c>
      <c r="AV24" s="2">
        <v>1152401</v>
      </c>
      <c r="AW24" s="2">
        <v>832232</v>
      </c>
      <c r="AX24" s="2">
        <v>893926</v>
      </c>
      <c r="AY24" s="2">
        <v>953482</v>
      </c>
      <c r="AZ24" s="2">
        <v>926120</v>
      </c>
      <c r="BA24" s="2">
        <v>1174204</v>
      </c>
      <c r="BB24" s="2">
        <v>1219066</v>
      </c>
      <c r="BC24" s="2">
        <v>1323941</v>
      </c>
      <c r="BD24" s="2">
        <v>1409787</v>
      </c>
      <c r="BE24" s="2">
        <v>1345892</v>
      </c>
      <c r="BF24" s="2">
        <v>1787995</v>
      </c>
      <c r="BG24" s="2">
        <v>1377254</v>
      </c>
      <c r="BH24" s="2">
        <v>1512063</v>
      </c>
      <c r="BI24" s="2">
        <v>1660518</v>
      </c>
      <c r="BJ24" s="2">
        <v>1768928</v>
      </c>
    </row>
    <row r="25" spans="1:62" x14ac:dyDescent="0.25">
      <c r="A25" s="2" t="s">
        <v>42</v>
      </c>
      <c r="B25" s="2" t="s">
        <v>43</v>
      </c>
      <c r="C25" s="2">
        <v>120459</v>
      </c>
      <c r="D25" s="2">
        <v>116956</v>
      </c>
      <c r="E25" s="2">
        <v>149419</v>
      </c>
      <c r="F25" s="2">
        <v>146800</v>
      </c>
      <c r="G25" s="2">
        <v>124259</v>
      </c>
      <c r="H25" s="2">
        <v>158792</v>
      </c>
      <c r="I25" s="2">
        <v>160190</v>
      </c>
      <c r="J25" s="2">
        <v>163780</v>
      </c>
      <c r="K25" s="2">
        <v>151275</v>
      </c>
      <c r="L25" s="2">
        <v>141835</v>
      </c>
      <c r="M25" s="2">
        <v>186946</v>
      </c>
      <c r="N25" s="2">
        <v>184808</v>
      </c>
      <c r="O25" s="2">
        <v>173071</v>
      </c>
      <c r="P25" s="2">
        <v>204762</v>
      </c>
      <c r="Q25" s="2">
        <v>230218</v>
      </c>
      <c r="R25" s="2">
        <v>237253</v>
      </c>
      <c r="S25" s="2">
        <v>207331</v>
      </c>
      <c r="T25" s="2">
        <v>228095</v>
      </c>
      <c r="U25" s="11">
        <v>262596</v>
      </c>
      <c r="V25" s="2">
        <v>264294</v>
      </c>
      <c r="W25" s="2">
        <v>250797</v>
      </c>
      <c r="X25" s="2">
        <v>263218</v>
      </c>
      <c r="Y25" s="2">
        <v>268121</v>
      </c>
      <c r="Z25" s="2">
        <v>383674</v>
      </c>
      <c r="AA25" s="2">
        <v>287258</v>
      </c>
      <c r="AB25" s="2">
        <v>258206</v>
      </c>
      <c r="AC25" s="2">
        <v>258009</v>
      </c>
      <c r="AD25" s="2">
        <v>324359</v>
      </c>
      <c r="AE25" s="2">
        <v>256542</v>
      </c>
      <c r="AF25" s="2">
        <v>275106</v>
      </c>
      <c r="AG25" s="2">
        <v>312889</v>
      </c>
      <c r="AH25" s="2">
        <v>296405</v>
      </c>
      <c r="AI25" s="2">
        <v>288144</v>
      </c>
      <c r="AJ25" s="2">
        <v>339040</v>
      </c>
      <c r="AK25" s="2">
        <v>380112</v>
      </c>
      <c r="AL25" s="2">
        <v>336852</v>
      </c>
      <c r="AM25" s="2">
        <v>308207</v>
      </c>
      <c r="AN25" s="11">
        <v>395260</v>
      </c>
      <c r="AO25" s="11">
        <v>424540</v>
      </c>
      <c r="AP25" s="11">
        <v>504448</v>
      </c>
      <c r="AQ25" s="11">
        <v>453975</v>
      </c>
      <c r="AR25" s="2">
        <v>526517</v>
      </c>
      <c r="AS25" s="2">
        <v>653612</v>
      </c>
      <c r="AT25" s="2">
        <v>761853</v>
      </c>
      <c r="AU25" s="2">
        <v>778921</v>
      </c>
      <c r="AV25" s="2">
        <v>1152401</v>
      </c>
      <c r="AW25" s="2">
        <v>832232</v>
      </c>
      <c r="AX25" s="2">
        <v>893926</v>
      </c>
      <c r="AY25" s="2">
        <v>953482</v>
      </c>
      <c r="AZ25" s="2">
        <v>926120</v>
      </c>
      <c r="BA25" s="2">
        <v>1174204</v>
      </c>
      <c r="BB25" s="2">
        <v>1219066</v>
      </c>
      <c r="BC25" s="2">
        <v>1323941</v>
      </c>
      <c r="BD25" s="2">
        <v>1409787</v>
      </c>
      <c r="BE25" s="2">
        <v>1345892</v>
      </c>
      <c r="BF25" s="2">
        <v>1787995</v>
      </c>
      <c r="BG25" s="2">
        <v>1377254</v>
      </c>
      <c r="BH25" s="2">
        <v>1512063</v>
      </c>
      <c r="BI25" s="2">
        <v>1660518</v>
      </c>
      <c r="BJ25" s="2">
        <v>1768928</v>
      </c>
    </row>
    <row r="26" spans="1:62" x14ac:dyDescent="0.25">
      <c r="A26" s="2" t="s">
        <v>44</v>
      </c>
      <c r="B26" s="2" t="s">
        <v>45</v>
      </c>
      <c r="C26" s="2">
        <v>119645</v>
      </c>
      <c r="D26" s="2">
        <v>116522</v>
      </c>
      <c r="E26" s="2">
        <v>142107</v>
      </c>
      <c r="F26" s="2">
        <v>141508</v>
      </c>
      <c r="G26" s="2">
        <v>121564</v>
      </c>
      <c r="H26" s="2">
        <v>154557</v>
      </c>
      <c r="I26" s="2">
        <v>154567</v>
      </c>
      <c r="J26" s="2">
        <v>156248</v>
      </c>
      <c r="K26" s="2">
        <v>148247</v>
      </c>
      <c r="L26" s="2">
        <v>139819</v>
      </c>
      <c r="M26" s="2">
        <v>184756</v>
      </c>
      <c r="N26" s="2">
        <v>183157</v>
      </c>
      <c r="O26" s="2">
        <v>172299</v>
      </c>
      <c r="P26" s="2">
        <v>204968</v>
      </c>
      <c r="Q26" s="2">
        <v>228761</v>
      </c>
      <c r="R26" s="2">
        <v>237439</v>
      </c>
      <c r="S26" s="2">
        <v>204887</v>
      </c>
      <c r="T26" s="2">
        <v>227985</v>
      </c>
      <c r="U26" s="11">
        <v>258569</v>
      </c>
      <c r="V26" s="2">
        <v>263285</v>
      </c>
      <c r="W26" s="2">
        <v>245859</v>
      </c>
      <c r="X26" s="2">
        <v>260881</v>
      </c>
      <c r="Y26" s="2">
        <v>265409</v>
      </c>
      <c r="Z26" s="2">
        <v>383916</v>
      </c>
      <c r="AA26" s="2">
        <v>282396</v>
      </c>
      <c r="AB26" s="2">
        <v>254997</v>
      </c>
      <c r="AC26" s="2">
        <v>257043</v>
      </c>
      <c r="AD26" s="2">
        <v>323188</v>
      </c>
      <c r="AE26" s="2">
        <v>257703</v>
      </c>
      <c r="AF26" s="2">
        <v>272166</v>
      </c>
      <c r="AG26" s="2">
        <v>312030</v>
      </c>
      <c r="AH26" s="2">
        <v>300250</v>
      </c>
      <c r="AI26" s="2">
        <v>285004</v>
      </c>
      <c r="AJ26" s="2">
        <v>336605</v>
      </c>
      <c r="AK26" s="2">
        <v>381430</v>
      </c>
      <c r="AL26" s="2">
        <v>335280</v>
      </c>
      <c r="AM26" s="2">
        <v>306849</v>
      </c>
      <c r="AN26" s="11">
        <v>389002</v>
      </c>
      <c r="AO26" s="11">
        <v>418243</v>
      </c>
      <c r="AP26" s="11">
        <v>500487</v>
      </c>
      <c r="AQ26" s="11">
        <v>440023</v>
      </c>
      <c r="AR26" s="2">
        <v>514375</v>
      </c>
      <c r="AS26" s="2">
        <v>644246</v>
      </c>
      <c r="AT26" s="2">
        <v>742229</v>
      </c>
      <c r="AU26" s="2">
        <v>764258</v>
      </c>
      <c r="AV26" s="2">
        <v>1134709</v>
      </c>
      <c r="AW26" s="2">
        <v>812925</v>
      </c>
      <c r="AX26" s="2">
        <v>874055</v>
      </c>
      <c r="AY26" s="2">
        <v>943900</v>
      </c>
      <c r="AZ26" s="2">
        <v>912965</v>
      </c>
      <c r="BA26" s="2">
        <v>1158032</v>
      </c>
      <c r="BB26" s="2">
        <v>1193187</v>
      </c>
      <c r="BC26" s="2">
        <v>1306653</v>
      </c>
      <c r="BD26" s="2">
        <v>1368400</v>
      </c>
      <c r="BE26" s="2">
        <v>1311688</v>
      </c>
      <c r="BF26" s="2">
        <v>1744929</v>
      </c>
      <c r="BG26" s="2">
        <v>1327964</v>
      </c>
      <c r="BH26" s="2">
        <v>1441655</v>
      </c>
      <c r="BI26" s="2">
        <v>1578678</v>
      </c>
      <c r="BJ26" s="2">
        <v>1694296</v>
      </c>
    </row>
    <row r="27" spans="1:62" x14ac:dyDescent="0.25">
      <c r="A27" s="2" t="s">
        <v>46</v>
      </c>
      <c r="B27" s="2" t="s">
        <v>47</v>
      </c>
      <c r="C27" s="2">
        <v>814</v>
      </c>
      <c r="D27" s="2">
        <v>434</v>
      </c>
      <c r="E27" s="2">
        <v>7312</v>
      </c>
      <c r="F27" s="2">
        <v>5292</v>
      </c>
      <c r="G27" s="2">
        <v>2695</v>
      </c>
      <c r="H27" s="2">
        <v>4235</v>
      </c>
      <c r="I27" s="2">
        <v>5623</v>
      </c>
      <c r="J27" s="2">
        <v>7532</v>
      </c>
      <c r="K27" s="2">
        <v>3028</v>
      </c>
      <c r="L27" s="2">
        <v>2016</v>
      </c>
      <c r="M27" s="2">
        <v>2190</v>
      </c>
      <c r="N27" s="2">
        <v>1651</v>
      </c>
      <c r="O27" s="2">
        <v>772</v>
      </c>
      <c r="P27" s="2">
        <v>-206</v>
      </c>
      <c r="Q27" s="2">
        <v>1457</v>
      </c>
      <c r="R27" s="2">
        <v>-186</v>
      </c>
      <c r="S27" s="2">
        <v>2444</v>
      </c>
      <c r="T27" s="2">
        <v>110</v>
      </c>
      <c r="U27" s="11">
        <v>4027</v>
      </c>
      <c r="V27" s="2">
        <v>1009</v>
      </c>
      <c r="W27" s="2">
        <v>4938</v>
      </c>
      <c r="X27" s="2">
        <v>2337</v>
      </c>
      <c r="Y27" s="2">
        <v>2712</v>
      </c>
      <c r="Z27" s="2">
        <v>-242</v>
      </c>
      <c r="AA27" s="2">
        <v>4862</v>
      </c>
      <c r="AB27" s="2">
        <v>3209</v>
      </c>
      <c r="AC27" s="2">
        <v>966</v>
      </c>
      <c r="AD27" s="2">
        <v>1171</v>
      </c>
      <c r="AE27" s="2">
        <v>-1161</v>
      </c>
      <c r="AF27" s="2">
        <v>2940</v>
      </c>
      <c r="AG27" s="2">
        <v>859</v>
      </c>
      <c r="AH27" s="2">
        <v>-3845</v>
      </c>
      <c r="AI27" s="2">
        <v>3140</v>
      </c>
      <c r="AJ27" s="2">
        <v>2435</v>
      </c>
      <c r="AK27" s="2">
        <v>-1318</v>
      </c>
      <c r="AL27" s="2">
        <v>1572</v>
      </c>
      <c r="AM27" s="2">
        <v>1358</v>
      </c>
      <c r="AN27" s="11">
        <v>6258</v>
      </c>
      <c r="AO27" s="11">
        <v>6297</v>
      </c>
      <c r="AP27" s="11">
        <v>3961</v>
      </c>
      <c r="AQ27" s="11">
        <v>13952</v>
      </c>
      <c r="AR27" s="2">
        <v>12142</v>
      </c>
      <c r="AS27" s="2">
        <v>9366</v>
      </c>
      <c r="AT27" s="2">
        <v>19624</v>
      </c>
      <c r="AU27" s="2">
        <v>14663</v>
      </c>
      <c r="AV27" s="2">
        <v>17692</v>
      </c>
      <c r="AW27" s="2">
        <v>19307</v>
      </c>
      <c r="AX27" s="2">
        <v>19871</v>
      </c>
      <c r="AY27" s="2">
        <v>9582</v>
      </c>
      <c r="AZ27" s="2">
        <v>13155</v>
      </c>
      <c r="BA27" s="2">
        <v>16172</v>
      </c>
      <c r="BB27" s="2">
        <v>25879</v>
      </c>
      <c r="BC27" s="2">
        <v>17288</v>
      </c>
      <c r="BD27" s="2">
        <v>41387</v>
      </c>
      <c r="BE27" s="2">
        <v>34204</v>
      </c>
      <c r="BF27" s="2">
        <v>43066</v>
      </c>
      <c r="BG27" s="2">
        <v>49290</v>
      </c>
      <c r="BH27" s="2">
        <v>70408</v>
      </c>
      <c r="BI27" s="2">
        <v>81840</v>
      </c>
      <c r="BJ27" s="2">
        <v>74632</v>
      </c>
    </row>
    <row r="28" spans="1:62" x14ac:dyDescent="0.25">
      <c r="A28" s="2" t="s">
        <v>48</v>
      </c>
      <c r="B28" s="2" t="s">
        <v>49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W28" s="2"/>
      <c r="AX28" s="2"/>
      <c r="AY28" s="2"/>
      <c r="AZ28" s="2"/>
      <c r="BA28" s="2"/>
      <c r="BB28" s="2">
        <v>0</v>
      </c>
      <c r="BC28" s="2"/>
      <c r="BD28" s="2"/>
      <c r="BE28" s="2"/>
      <c r="BF28" s="2"/>
      <c r="BG28" s="2"/>
      <c r="BH28" s="2"/>
      <c r="BI28" s="2"/>
      <c r="BJ28" s="2"/>
    </row>
    <row r="29" spans="1:62" x14ac:dyDescent="0.25">
      <c r="A29" s="2" t="s">
        <v>50</v>
      </c>
      <c r="B29" s="2" t="s">
        <v>147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W29" s="2"/>
      <c r="AX29" s="2"/>
      <c r="AY29" s="2"/>
      <c r="AZ29" s="2"/>
      <c r="BA29" s="2"/>
      <c r="BB29" s="2">
        <v>0</v>
      </c>
      <c r="BC29" s="2"/>
      <c r="BD29" s="2"/>
      <c r="BE29" s="2"/>
      <c r="BF29" s="2"/>
      <c r="BG29" s="2"/>
      <c r="BH29" s="2"/>
      <c r="BI29" s="2"/>
      <c r="BJ29" s="2"/>
    </row>
    <row r="30" spans="1:62" x14ac:dyDescent="0.25">
      <c r="A30" s="2" t="s">
        <v>52</v>
      </c>
      <c r="B30" s="2" t="s">
        <v>53</v>
      </c>
      <c r="C30" s="10">
        <v>0.19270000000000001</v>
      </c>
      <c r="D30" s="10">
        <v>0.18765999999999999</v>
      </c>
      <c r="E30" s="10">
        <v>0.22889999999999999</v>
      </c>
      <c r="F30" s="10">
        <v>0.23073999999999997</v>
      </c>
      <c r="G30" s="10">
        <v>0.19578999999999999</v>
      </c>
      <c r="H30" s="10">
        <v>0.24912000000000001</v>
      </c>
      <c r="I30" s="10">
        <v>0.24909999999999999</v>
      </c>
      <c r="J30" s="10">
        <v>0.25598999999999994</v>
      </c>
      <c r="K30" s="10">
        <v>0.23895</v>
      </c>
      <c r="L30" s="10">
        <v>0.22536999999999999</v>
      </c>
      <c r="M30" s="10">
        <v>0.29780000000000001</v>
      </c>
      <c r="N30" s="10">
        <v>0.29788000000000003</v>
      </c>
      <c r="O30" s="10">
        <v>0.27772000000000002</v>
      </c>
      <c r="P30" s="10">
        <v>0.33037</v>
      </c>
      <c r="Q30" s="10">
        <v>0.36870999999999998</v>
      </c>
      <c r="R30" s="10">
        <v>0.3832000000000001</v>
      </c>
      <c r="S30" s="10">
        <v>0.33023000000000002</v>
      </c>
      <c r="T30" s="3">
        <v>0.28264</v>
      </c>
      <c r="U30" s="10">
        <v>0.32056000000000001</v>
      </c>
      <c r="V30" s="10">
        <v>0.32642000000000004</v>
      </c>
      <c r="W30" s="10">
        <v>0.30480000000000002</v>
      </c>
      <c r="X30" s="3">
        <v>0.16170000000000001</v>
      </c>
      <c r="Y30" s="3">
        <v>0.16458999999999999</v>
      </c>
      <c r="Z30" s="3">
        <v>0.23800000000000004</v>
      </c>
      <c r="AA30" s="3">
        <v>0.17505999999999999</v>
      </c>
      <c r="AB30" s="3">
        <v>0.15806000000000001</v>
      </c>
      <c r="AC30" s="3">
        <v>0.15933</v>
      </c>
      <c r="AD30" s="3">
        <v>0.20033000000000001</v>
      </c>
      <c r="AE30" s="3">
        <v>0.15973000000000001</v>
      </c>
      <c r="AF30" s="10">
        <v>0.16869000000000001</v>
      </c>
      <c r="AG30" s="3">
        <v>0.19338</v>
      </c>
      <c r="AH30" s="3">
        <v>0.18609000000000001</v>
      </c>
      <c r="AI30" s="3">
        <v>0.17668</v>
      </c>
      <c r="AJ30" s="3">
        <v>0.16052</v>
      </c>
      <c r="AK30" s="3">
        <v>0.18187</v>
      </c>
      <c r="AL30" s="3">
        <v>0.15987000000000001</v>
      </c>
      <c r="AM30" s="3">
        <v>0.14631</v>
      </c>
      <c r="AN30" s="10">
        <v>0.18546000000000001</v>
      </c>
      <c r="AO30" s="10">
        <v>0.19939000000000001</v>
      </c>
      <c r="AP30" s="10">
        <v>0.23861999999999994</v>
      </c>
      <c r="AQ30" s="3">
        <v>0.20977000000000001</v>
      </c>
      <c r="AR30" s="3">
        <v>0.24521000000000001</v>
      </c>
      <c r="AS30" s="3">
        <v>0.30710999999999999</v>
      </c>
      <c r="AT30" s="3">
        <v>0.35382999999999998</v>
      </c>
      <c r="AU30" s="3">
        <v>0.36429</v>
      </c>
      <c r="AV30" s="3">
        <v>0.27044000000000001</v>
      </c>
      <c r="AW30" s="3">
        <v>0.19372</v>
      </c>
      <c r="AX30" s="3">
        <v>0.20832000000000001</v>
      </c>
      <c r="AY30" s="3">
        <v>0.22495000000000001</v>
      </c>
      <c r="AZ30" s="3">
        <v>0.21758</v>
      </c>
      <c r="BA30" s="3">
        <v>0.27598</v>
      </c>
      <c r="BB30" s="3">
        <v>0.28437000000000001</v>
      </c>
      <c r="BC30" s="3">
        <v>0.31139</v>
      </c>
      <c r="BD30" s="3">
        <v>0.3261</v>
      </c>
      <c r="BE30" s="3">
        <v>0.31269999999999998</v>
      </c>
      <c r="BF30" s="3">
        <v>0.41588999999999998</v>
      </c>
      <c r="BG30" s="3">
        <v>0.31652999999999998</v>
      </c>
      <c r="BH30" s="3">
        <v>0.34361000000000003</v>
      </c>
      <c r="BI30" s="3">
        <v>0.37628</v>
      </c>
      <c r="BJ30" s="3">
        <v>0.40384000000000014</v>
      </c>
    </row>
    <row r="31" spans="1:62" x14ac:dyDescent="0.25">
      <c r="A31" s="2" t="s">
        <v>54</v>
      </c>
      <c r="B31" s="2" t="s">
        <v>148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3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3"/>
      <c r="AR31" s="3"/>
      <c r="AS31" s="3"/>
      <c r="AT31" s="3"/>
      <c r="AU31" s="3"/>
      <c r="AV31" s="3"/>
      <c r="AW31" s="2"/>
      <c r="AX31" s="2"/>
      <c r="AY31" s="2"/>
      <c r="AZ31" s="2"/>
      <c r="BA31" s="2"/>
      <c r="BB31" s="2">
        <v>0</v>
      </c>
      <c r="BC31" s="2"/>
      <c r="BD31" s="2"/>
      <c r="BE31" s="2"/>
      <c r="BF31" s="88"/>
      <c r="BG31" s="88"/>
      <c r="BH31" s="88"/>
      <c r="BI31" s="88"/>
      <c r="BJ31" s="88"/>
    </row>
    <row r="32" spans="1:62" x14ac:dyDescent="0.25">
      <c r="A32" s="2" t="s">
        <v>56</v>
      </c>
      <c r="B32" s="2" t="s">
        <v>53</v>
      </c>
      <c r="C32" s="10">
        <v>0.19270000000000001</v>
      </c>
      <c r="D32" s="10">
        <v>0.18765999999999999</v>
      </c>
      <c r="E32" s="10">
        <v>0.22889999999999999</v>
      </c>
      <c r="F32" s="10">
        <v>0.23073999999999997</v>
      </c>
      <c r="G32" s="10">
        <v>0.19578999999999999</v>
      </c>
      <c r="H32" s="10">
        <v>0.24912000000000001</v>
      </c>
      <c r="I32" s="10">
        <v>0.24909999999999999</v>
      </c>
      <c r="J32" s="10">
        <v>0.25598999999999994</v>
      </c>
      <c r="K32" s="10">
        <v>0.23887</v>
      </c>
      <c r="L32" s="10">
        <v>0.22528999999999999</v>
      </c>
      <c r="M32" s="10">
        <v>0.29768</v>
      </c>
      <c r="N32" s="10">
        <v>0.29816000000000009</v>
      </c>
      <c r="O32" s="10">
        <v>0.27761000000000002</v>
      </c>
      <c r="P32" s="10">
        <v>0.33019999999999999</v>
      </c>
      <c r="Q32" s="10">
        <v>0.36851</v>
      </c>
      <c r="R32" s="10">
        <v>0.38368000000000013</v>
      </c>
      <c r="S32" s="10">
        <v>0.33001000000000003</v>
      </c>
      <c r="T32" s="3">
        <v>0.28239999999999998</v>
      </c>
      <c r="U32" s="10">
        <v>0.32030999999999998</v>
      </c>
      <c r="V32" s="10">
        <v>0.32616000000000001</v>
      </c>
      <c r="W32" s="10">
        <v>0.30456</v>
      </c>
      <c r="X32" s="3">
        <v>0.16159999999999999</v>
      </c>
      <c r="Y32" s="3">
        <v>0.16445000000000001</v>
      </c>
      <c r="Z32" s="3">
        <v>0.23781999999999998</v>
      </c>
      <c r="AA32" s="3">
        <v>0.17494999999999999</v>
      </c>
      <c r="AB32" s="3">
        <v>0.15797</v>
      </c>
      <c r="AC32" s="3">
        <v>0.15923999999999999</v>
      </c>
      <c r="AD32" s="3">
        <v>0.20021999999999995</v>
      </c>
      <c r="AE32" s="3">
        <v>0.15967000000000001</v>
      </c>
      <c r="AF32" s="10">
        <v>0.16863</v>
      </c>
      <c r="AG32" s="3">
        <v>0.19333</v>
      </c>
      <c r="AH32" s="3">
        <v>0.18604000000000001</v>
      </c>
      <c r="AI32" s="3">
        <v>0.17655999999999999</v>
      </c>
      <c r="AJ32" s="3">
        <v>0.16041</v>
      </c>
      <c r="AK32" s="3">
        <v>0.18176999999999999</v>
      </c>
      <c r="AL32" s="3">
        <v>0.15786</v>
      </c>
      <c r="AM32" s="3">
        <v>0.1462</v>
      </c>
      <c r="AN32" s="10">
        <v>0.18536</v>
      </c>
      <c r="AO32" s="10">
        <v>0.19928000000000001</v>
      </c>
      <c r="AP32" s="10">
        <v>0.23847000000000007</v>
      </c>
      <c r="AQ32" s="3">
        <v>0.20968000000000001</v>
      </c>
      <c r="AR32" s="3">
        <v>0.24510000000000001</v>
      </c>
      <c r="AS32" s="3">
        <v>0.30698999999999999</v>
      </c>
      <c r="AT32" s="3">
        <v>0.35368000000000011</v>
      </c>
      <c r="AU32" s="3">
        <v>0.36418</v>
      </c>
      <c r="AV32" s="3">
        <v>0.27039999999999997</v>
      </c>
      <c r="AW32" s="3">
        <v>0.19370999999999999</v>
      </c>
      <c r="AX32" s="3">
        <v>0.20827000000000001</v>
      </c>
      <c r="AY32" s="3">
        <v>0.22489999999999999</v>
      </c>
      <c r="AZ32" s="3">
        <v>0.21753</v>
      </c>
      <c r="BA32" s="3">
        <v>0.27592</v>
      </c>
      <c r="BB32" s="3">
        <v>0.28429000000000004</v>
      </c>
      <c r="BC32" s="3">
        <v>0.31131999999999999</v>
      </c>
      <c r="BD32" s="3">
        <v>0.32602999999999999</v>
      </c>
      <c r="BE32" s="3">
        <v>0.31263000000000002</v>
      </c>
      <c r="BF32" s="3">
        <v>0.41578999999999988</v>
      </c>
      <c r="BG32" s="3">
        <v>0.31645000000000001</v>
      </c>
      <c r="BH32" s="3">
        <v>0.34355000000000002</v>
      </c>
      <c r="BI32" s="3">
        <v>0.37619999999999998</v>
      </c>
      <c r="BJ32" s="3">
        <v>0.40373999999999988</v>
      </c>
    </row>
    <row r="33" spans="1:62" x14ac:dyDescent="0.25"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5">
      <c r="B34" t="s">
        <v>144</v>
      </c>
      <c r="C34" s="2">
        <v>620905</v>
      </c>
      <c r="D34" s="2">
        <v>620905</v>
      </c>
      <c r="E34" s="2">
        <v>620905</v>
      </c>
      <c r="F34" s="2">
        <v>620905</v>
      </c>
      <c r="G34" s="2">
        <v>620905</v>
      </c>
      <c r="H34" s="2">
        <v>620405</v>
      </c>
      <c r="I34" s="2">
        <v>620405</v>
      </c>
      <c r="J34" s="2">
        <v>620405</v>
      </c>
      <c r="K34" s="2">
        <v>620405</v>
      </c>
      <c r="L34" s="2">
        <v>620405</v>
      </c>
      <c r="M34" s="2">
        <v>620405</v>
      </c>
      <c r="N34" s="2">
        <v>620405</v>
      </c>
      <c r="O34" s="2">
        <v>620405</v>
      </c>
      <c r="P34" s="2">
        <v>620416</v>
      </c>
      <c r="Q34" s="2">
        <v>620422</v>
      </c>
      <c r="R34" s="2">
        <v>620422</v>
      </c>
      <c r="S34" s="2">
        <v>620432</v>
      </c>
      <c r="T34" s="2">
        <v>806587</v>
      </c>
      <c r="U34" s="2">
        <v>806595</v>
      </c>
      <c r="V34" s="2">
        <v>806597</v>
      </c>
      <c r="W34" s="2">
        <v>806634</v>
      </c>
      <c r="X34" s="2">
        <v>1613305</v>
      </c>
      <c r="Y34" s="2">
        <v>1613060</v>
      </c>
      <c r="Z34" s="2">
        <v>1613063</v>
      </c>
      <c r="AA34" s="2">
        <v>1613147</v>
      </c>
      <c r="AB34" s="2">
        <v>1613209</v>
      </c>
      <c r="AC34" s="2">
        <v>1613244</v>
      </c>
      <c r="AD34" s="2">
        <v>1613245</v>
      </c>
      <c r="AE34" s="2">
        <v>1613332</v>
      </c>
      <c r="AF34" s="2">
        <v>1613382</v>
      </c>
      <c r="AG34" s="2">
        <v>1613440</v>
      </c>
      <c r="AH34" s="2">
        <v>1613447</v>
      </c>
      <c r="AI34" s="2">
        <v>1613080</v>
      </c>
      <c r="AJ34" s="2">
        <v>2097159</v>
      </c>
      <c r="AK34" s="2">
        <v>2097199</v>
      </c>
      <c r="AL34" s="2">
        <v>2097199</v>
      </c>
      <c r="AM34" s="2">
        <v>2097279</v>
      </c>
      <c r="AN34" s="2">
        <v>2097413</v>
      </c>
      <c r="AO34" s="2">
        <v>2097454</v>
      </c>
      <c r="AP34" s="2">
        <v>2097460</v>
      </c>
      <c r="AQ34" s="2">
        <v>2097669</v>
      </c>
      <c r="AR34" s="2">
        <v>2097692</v>
      </c>
      <c r="AS34" s="2">
        <v>2097712</v>
      </c>
      <c r="AT34" s="2">
        <v>2097712</v>
      </c>
      <c r="AU34" s="2">
        <v>2097965</v>
      </c>
      <c r="AV34" s="2">
        <v>4196102</v>
      </c>
      <c r="AW34" s="2">
        <v>4196142</v>
      </c>
      <c r="AX34" s="2">
        <v>4196116</v>
      </c>
      <c r="AY34" s="2">
        <v>4196040</v>
      </c>
      <c r="AZ34" s="2">
        <v>4195995</v>
      </c>
      <c r="BA34" s="2">
        <v>4196013</v>
      </c>
      <c r="BB34" s="2">
        <v>4196013</v>
      </c>
      <c r="BC34" s="2">
        <v>4196212</v>
      </c>
      <c r="BD34" s="2">
        <v>4196212</v>
      </c>
      <c r="BE34" s="2">
        <v>4195717</v>
      </c>
      <c r="BF34" s="2">
        <v>4195717</v>
      </c>
      <c r="BG34" s="2">
        <v>4195353</v>
      </c>
      <c r="BH34" s="2">
        <v>4195458</v>
      </c>
      <c r="BI34" s="2">
        <v>4195467</v>
      </c>
      <c r="BJ34" s="2">
        <v>4195474</v>
      </c>
    </row>
    <row r="35" spans="1:62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5">
      <c r="B36" t="s">
        <v>145</v>
      </c>
      <c r="C36" s="2">
        <v>620905</v>
      </c>
      <c r="D36" s="2">
        <v>620905</v>
      </c>
      <c r="E36" s="2">
        <v>620905</v>
      </c>
      <c r="F36" s="2">
        <v>620905</v>
      </c>
      <c r="G36" s="2">
        <v>620905</v>
      </c>
      <c r="H36" s="2">
        <v>620405</v>
      </c>
      <c r="I36" s="2">
        <v>620405</v>
      </c>
      <c r="J36" s="2">
        <v>620274</v>
      </c>
      <c r="K36" s="2">
        <v>620613</v>
      </c>
      <c r="L36" s="2">
        <v>620613</v>
      </c>
      <c r="M36" s="2">
        <v>620648</v>
      </c>
      <c r="N36" s="2">
        <v>620648</v>
      </c>
      <c r="O36" s="2">
        <v>620648</v>
      </c>
      <c r="P36" s="2">
        <v>620700</v>
      </c>
      <c r="Q36" s="2">
        <v>620728</v>
      </c>
      <c r="R36" s="2">
        <v>620727</v>
      </c>
      <c r="S36" s="2">
        <v>620854</v>
      </c>
      <c r="T36" s="2">
        <v>807227</v>
      </c>
      <c r="U36" s="11">
        <v>807223</v>
      </c>
      <c r="V36" s="2">
        <v>807223</v>
      </c>
      <c r="W36" s="2">
        <v>807249</v>
      </c>
      <c r="X36" s="2">
        <v>1614447</v>
      </c>
      <c r="Y36" s="2">
        <v>1614269</v>
      </c>
      <c r="Z36" s="2">
        <v>1614269</v>
      </c>
      <c r="AA36" s="2">
        <v>1614188</v>
      </c>
      <c r="AB36" s="2">
        <v>1614188</v>
      </c>
      <c r="AC36" s="2">
        <v>1614188</v>
      </c>
      <c r="AD36" s="2">
        <v>1614188</v>
      </c>
      <c r="AE36" s="2">
        <v>1613968</v>
      </c>
      <c r="AF36" s="2">
        <v>1613968</v>
      </c>
      <c r="AG36" s="2">
        <v>1613968</v>
      </c>
      <c r="AH36" s="2">
        <v>1613968</v>
      </c>
      <c r="AI36" s="2">
        <v>1614197</v>
      </c>
      <c r="AJ36" s="2">
        <v>2098459</v>
      </c>
      <c r="AK36" s="2">
        <v>2098459</v>
      </c>
      <c r="AL36" s="2">
        <v>2098459</v>
      </c>
      <c r="AM36" s="2">
        <v>2098776</v>
      </c>
      <c r="AN36" s="2">
        <v>2098746</v>
      </c>
      <c r="AO36" s="2">
        <v>2098746</v>
      </c>
      <c r="AP36" s="2">
        <v>2098746</v>
      </c>
      <c r="AQ36" s="2">
        <v>2098583</v>
      </c>
      <c r="AR36" s="2">
        <v>2098583</v>
      </c>
      <c r="AS36" s="2">
        <v>2098583</v>
      </c>
      <c r="AT36" s="2">
        <v>2098583</v>
      </c>
      <c r="AU36" s="2">
        <v>2098569</v>
      </c>
      <c r="AV36" s="2">
        <v>4196706</v>
      </c>
      <c r="AW36" s="2">
        <v>4196706</v>
      </c>
      <c r="AX36" s="2">
        <v>4196700</v>
      </c>
      <c r="AY36" s="2">
        <v>4197039</v>
      </c>
      <c r="AZ36" s="2">
        <v>4196994</v>
      </c>
      <c r="BA36" s="58">
        <v>4196987</v>
      </c>
      <c r="BB36" s="2">
        <v>4196987</v>
      </c>
      <c r="BC36" s="2">
        <v>4197172</v>
      </c>
      <c r="BD36" s="2">
        <v>4197172</v>
      </c>
      <c r="BE36" s="2">
        <v>4196661</v>
      </c>
      <c r="BF36" s="2">
        <v>4196661</v>
      </c>
      <c r="BG36" s="2">
        <v>4196468</v>
      </c>
      <c r="BH36" s="2">
        <v>4196428</v>
      </c>
      <c r="BI36" s="2">
        <v>4196424</v>
      </c>
      <c r="BJ36" s="2">
        <v>4196422</v>
      </c>
    </row>
    <row r="38" spans="1:62" x14ac:dyDescent="0.25">
      <c r="A38" t="s">
        <v>146</v>
      </c>
    </row>
  </sheetData>
  <printOptions horizontalCentered="1" verticalCentered="1"/>
  <pageMargins left="0.11811023622047245" right="0.11811023622047245" top="0.19685039370078741" bottom="0.19685039370078741" header="0.31496062992125984" footer="0.31496062992125984"/>
  <pageSetup paperSize="9"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4C3F-164F-46A9-9634-7EEDE59DC508}">
  <sheetPr>
    <pageSetUpPr fitToPage="1"/>
  </sheetPr>
  <dimension ref="A1:BI125"/>
  <sheetViews>
    <sheetView showGridLines="0" zoomScale="85" zoomScaleNormal="85" workbookViewId="0">
      <pane xSplit="1" ySplit="2" topLeftCell="BF3" activePane="bottomRight" state="frozen"/>
      <selection sqref="A1:XFD1048576"/>
      <selection pane="topRight" sqref="A1:XFD1048576"/>
      <selection pane="bottomLeft" sqref="A1:XFD1048576"/>
      <selection pane="bottomRight" activeCell="BJ11" sqref="BJ11"/>
    </sheetView>
  </sheetViews>
  <sheetFormatPr defaultRowHeight="15" outlineLevelRow="2" outlineLevelCol="1" x14ac:dyDescent="0.25"/>
  <cols>
    <col min="1" max="1" width="60.7109375" customWidth="1"/>
    <col min="2" max="5" width="12.7109375" hidden="1" customWidth="1" outlineLevel="1"/>
    <col min="6" max="18" width="12.7109375" style="12" hidden="1" customWidth="1" outlineLevel="1"/>
    <col min="19" max="19" width="12.7109375" hidden="1" customWidth="1" outlineLevel="1"/>
    <col min="20" max="20" width="12.7109375" style="12" hidden="1" customWidth="1" outlineLevel="1"/>
    <col min="21" max="21" width="12.7109375" hidden="1" customWidth="1" outlineLevel="1"/>
    <col min="22" max="30" width="12.7109375" style="12" hidden="1" customWidth="1" outlineLevel="1"/>
    <col min="31" max="31" width="12.7109375" hidden="1" customWidth="1" outlineLevel="1"/>
    <col min="32" max="39" width="12.7109375" style="12" hidden="1" customWidth="1" outlineLevel="1"/>
    <col min="40" max="42" width="12.7109375" style="49" hidden="1" customWidth="1" outlineLevel="1"/>
    <col min="43" max="43" width="12.7109375" hidden="1" customWidth="1" outlineLevel="1"/>
    <col min="44" max="44" width="12.7109375" hidden="1" customWidth="1" outlineLevel="1" collapsed="1"/>
    <col min="45" max="45" width="12.7109375" hidden="1" customWidth="1" outlineLevel="1"/>
    <col min="46" max="54" width="12.7109375" hidden="1" customWidth="1" outlineLevel="1" collapsed="1"/>
    <col min="55" max="57" width="12.7109375" hidden="1" customWidth="1" outlineLevel="1"/>
    <col min="58" max="58" width="12.7109375" customWidth="1" collapsed="1"/>
    <col min="59" max="61" width="12.7109375" customWidth="1"/>
  </cols>
  <sheetData>
    <row r="1" spans="1:61" x14ac:dyDescent="0.25">
      <c r="A1" s="72" t="s">
        <v>153</v>
      </c>
      <c r="B1" s="72"/>
      <c r="C1" s="72"/>
      <c r="D1" s="72"/>
      <c r="E1" s="7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72"/>
      <c r="T1" s="13"/>
      <c r="U1" s="72"/>
      <c r="V1" s="13"/>
      <c r="W1" s="13"/>
      <c r="X1" s="13"/>
      <c r="Y1" s="13"/>
      <c r="Z1" s="13"/>
      <c r="AA1" s="13"/>
      <c r="AB1" s="13"/>
      <c r="AC1" s="13"/>
      <c r="AD1" s="13"/>
      <c r="AF1" s="13"/>
      <c r="AG1" s="13"/>
      <c r="AH1" s="13"/>
      <c r="AI1" s="13"/>
      <c r="AJ1" s="13"/>
      <c r="AK1" s="13"/>
      <c r="AL1" s="13"/>
      <c r="AM1" s="13"/>
      <c r="AN1" s="37"/>
      <c r="AO1" s="37"/>
      <c r="AP1" s="37"/>
    </row>
    <row r="2" spans="1:61" x14ac:dyDescent="0.25">
      <c r="A2" s="4" t="s">
        <v>1</v>
      </c>
      <c r="B2" s="5" t="s">
        <v>57</v>
      </c>
      <c r="C2" s="5" t="s">
        <v>58</v>
      </c>
      <c r="D2" s="5" t="s">
        <v>59</v>
      </c>
      <c r="E2" s="5" t="s">
        <v>60</v>
      </c>
      <c r="F2" s="6" t="s">
        <v>61</v>
      </c>
      <c r="G2" s="6" t="s">
        <v>62</v>
      </c>
      <c r="H2" s="6" t="s">
        <v>63</v>
      </c>
      <c r="I2" s="6" t="s">
        <v>64</v>
      </c>
      <c r="J2" s="6" t="s">
        <v>65</v>
      </c>
      <c r="K2" s="6" t="s">
        <v>66</v>
      </c>
      <c r="L2" s="6" t="s">
        <v>67</v>
      </c>
      <c r="M2" s="6" t="s">
        <v>68</v>
      </c>
      <c r="N2" s="6" t="s">
        <v>69</v>
      </c>
      <c r="O2" s="6" t="s">
        <v>70</v>
      </c>
      <c r="P2" s="6" t="s">
        <v>71</v>
      </c>
      <c r="Q2" s="6" t="s">
        <v>72</v>
      </c>
      <c r="R2" s="6" t="s">
        <v>73</v>
      </c>
      <c r="S2" s="5" t="s">
        <v>74</v>
      </c>
      <c r="T2" s="6" t="s">
        <v>75</v>
      </c>
      <c r="U2" s="5" t="s">
        <v>76</v>
      </c>
      <c r="V2" s="6" t="s">
        <v>77</v>
      </c>
      <c r="W2" s="6" t="s">
        <v>88</v>
      </c>
      <c r="X2" s="6" t="s">
        <v>114</v>
      </c>
      <c r="Y2" s="6" t="s">
        <v>116</v>
      </c>
      <c r="Z2" s="6" t="s">
        <v>117</v>
      </c>
      <c r="AA2" s="6" t="s">
        <v>118</v>
      </c>
      <c r="AB2" s="6" t="s">
        <v>120</v>
      </c>
      <c r="AC2" s="6" t="s">
        <v>121</v>
      </c>
      <c r="AD2" s="6" t="s">
        <v>122</v>
      </c>
      <c r="AE2" s="6" t="s">
        <v>123</v>
      </c>
      <c r="AF2" s="6" t="s">
        <v>124</v>
      </c>
      <c r="AG2" s="6" t="s">
        <v>125</v>
      </c>
      <c r="AH2" s="6" t="s">
        <v>126</v>
      </c>
      <c r="AI2" s="6" t="s">
        <v>127</v>
      </c>
      <c r="AJ2" s="6" t="s">
        <v>129</v>
      </c>
      <c r="AK2" s="6" t="s">
        <v>130</v>
      </c>
      <c r="AL2" s="6" t="s">
        <v>131</v>
      </c>
      <c r="AM2" s="6" t="s">
        <v>134</v>
      </c>
      <c r="AN2" s="6" t="s">
        <v>135</v>
      </c>
      <c r="AO2" s="6" t="s">
        <v>137</v>
      </c>
      <c r="AP2" s="6" t="s">
        <v>138</v>
      </c>
      <c r="AQ2" s="6" t="s">
        <v>140</v>
      </c>
      <c r="AR2" s="6" t="s">
        <v>141</v>
      </c>
      <c r="AS2" s="6" t="s">
        <v>142</v>
      </c>
      <c r="AT2" s="6" t="s">
        <v>143</v>
      </c>
      <c r="AU2" s="6" t="s">
        <v>149</v>
      </c>
      <c r="AV2" s="6" t="s">
        <v>151</v>
      </c>
      <c r="AW2" s="6" t="s">
        <v>155</v>
      </c>
      <c r="AX2" s="6" t="s">
        <v>160</v>
      </c>
      <c r="AY2" s="6" t="s">
        <v>162</v>
      </c>
      <c r="AZ2" s="6" t="s">
        <v>163</v>
      </c>
      <c r="BA2" s="6" t="s">
        <v>166</v>
      </c>
      <c r="BB2" s="6" t="s">
        <v>167</v>
      </c>
      <c r="BC2" s="6" t="s">
        <v>168</v>
      </c>
      <c r="BD2" s="6" t="s">
        <v>180</v>
      </c>
      <c r="BE2" s="6" t="s">
        <v>181</v>
      </c>
      <c r="BF2" s="6" t="s">
        <v>183</v>
      </c>
      <c r="BG2" s="6" t="s">
        <v>184</v>
      </c>
      <c r="BH2" s="6" t="s">
        <v>185</v>
      </c>
      <c r="BI2" s="6" t="s">
        <v>186</v>
      </c>
    </row>
    <row r="3" spans="1:6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  <c r="O3" s="16"/>
      <c r="P3" s="16"/>
      <c r="Q3" s="16"/>
      <c r="R3" s="16"/>
      <c r="S3" s="15"/>
      <c r="T3" s="16"/>
      <c r="U3" s="15"/>
      <c r="V3" s="16"/>
      <c r="W3" s="16"/>
      <c r="X3" s="16"/>
      <c r="Y3" s="16"/>
      <c r="Z3" s="16"/>
      <c r="AA3" s="16"/>
      <c r="AB3" s="16"/>
      <c r="AC3" s="16"/>
      <c r="AD3" s="16"/>
      <c r="AF3" s="16"/>
      <c r="AG3" s="16"/>
      <c r="AH3" s="16"/>
      <c r="AI3" s="16"/>
      <c r="AJ3" s="16"/>
      <c r="AK3" s="16"/>
      <c r="AL3" s="16"/>
      <c r="AM3" s="16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</row>
    <row r="4" spans="1:61" x14ac:dyDescent="0.25">
      <c r="A4" s="7" t="s">
        <v>3</v>
      </c>
      <c r="B4" s="8">
        <v>931.90700000000004</v>
      </c>
      <c r="C4" s="8">
        <v>1013.015</v>
      </c>
      <c r="D4" s="8">
        <v>1188.6220000000001</v>
      </c>
      <c r="E4" s="8">
        <v>1258.4290000000001</v>
      </c>
      <c r="F4" s="9">
        <v>1126.117</v>
      </c>
      <c r="G4" s="9">
        <v>1277.258</v>
      </c>
      <c r="H4" s="9">
        <v>1317.4829999999999</v>
      </c>
      <c r="I4" s="9">
        <v>1468.5509999999999</v>
      </c>
      <c r="J4" s="9">
        <v>1369.7619999999999</v>
      </c>
      <c r="K4" s="9">
        <v>1528.7909999999999</v>
      </c>
      <c r="L4" s="9">
        <v>1613.067</v>
      </c>
      <c r="M4" s="9">
        <v>1662.258</v>
      </c>
      <c r="N4" s="9">
        <v>1477.577</v>
      </c>
      <c r="O4" s="9">
        <v>1699.6389999999999</v>
      </c>
      <c r="P4" s="9">
        <v>1758.3810000000001</v>
      </c>
      <c r="Q4" s="9">
        <v>1893.299</v>
      </c>
      <c r="R4" s="9">
        <v>1783.5429999999999</v>
      </c>
      <c r="S4" s="8">
        <v>1821.547</v>
      </c>
      <c r="T4" s="9">
        <v>2055.9720000000002</v>
      </c>
      <c r="U4" s="8">
        <v>2179.6950000000002</v>
      </c>
      <c r="V4" s="9">
        <v>2130.2910000000002</v>
      </c>
      <c r="W4" s="9">
        <v>2349.4319999999998</v>
      </c>
      <c r="X4" s="9">
        <v>2546.3490000000002</v>
      </c>
      <c r="Y4" s="9">
        <v>2734.2510000000002</v>
      </c>
      <c r="Z4" s="9">
        <v>2416.3440000000001</v>
      </c>
      <c r="AA4" s="9">
        <v>2335.2550000000001</v>
      </c>
      <c r="AB4" s="9">
        <v>2238.078</v>
      </c>
      <c r="AC4" s="9">
        <v>2377.3310000000001</v>
      </c>
      <c r="AD4" s="9">
        <v>2134.2289999999998</v>
      </c>
      <c r="AE4" s="9">
        <v>2280.7689999999998</v>
      </c>
      <c r="AF4" s="9">
        <v>2435.085</v>
      </c>
      <c r="AG4" s="9">
        <v>2673.7469999999998</v>
      </c>
      <c r="AH4" s="9">
        <v>2551.4760000000001</v>
      </c>
      <c r="AI4" s="9">
        <v>3056.6480000000001</v>
      </c>
      <c r="AJ4" s="9">
        <v>3237.3090000000002</v>
      </c>
      <c r="AK4" s="9">
        <v>3124.6570000000002</v>
      </c>
      <c r="AL4" s="9">
        <v>2932.4</v>
      </c>
      <c r="AM4" s="9">
        <v>3286.605</v>
      </c>
      <c r="AN4" s="9">
        <v>3349.6039999999998</v>
      </c>
      <c r="AO4" s="9">
        <v>3778.846</v>
      </c>
      <c r="AP4" s="9">
        <v>3714.4360000000001</v>
      </c>
      <c r="AQ4" s="9">
        <v>4063.9430000000002</v>
      </c>
      <c r="AR4" s="9">
        <v>4801.26</v>
      </c>
      <c r="AS4" s="9">
        <v>4889.9179999999997</v>
      </c>
      <c r="AT4" s="9">
        <v>5076.8789999999999</v>
      </c>
      <c r="AU4" s="9">
        <v>5748.2060000000001</v>
      </c>
      <c r="AV4" s="9">
        <v>6198.2</v>
      </c>
      <c r="AW4" s="9">
        <v>6540.01</v>
      </c>
      <c r="AX4" s="9">
        <v>6828.1059999999998</v>
      </c>
      <c r="AY4" s="9">
        <v>7185.7870000000003</v>
      </c>
      <c r="AZ4" s="9">
        <v>7911.192</v>
      </c>
      <c r="BA4" s="9">
        <v>7979.6369999999997</v>
      </c>
      <c r="BB4" s="9">
        <v>7696.1570000000002</v>
      </c>
      <c r="BC4" s="9">
        <f>15867.479-BB4</f>
        <v>8171.3219999999992</v>
      </c>
      <c r="BD4" s="9">
        <v>8074.8370000000004</v>
      </c>
      <c r="BE4" s="9">
        <v>8561.2849999999999</v>
      </c>
      <c r="BF4" s="9">
        <v>8033.3040000000001</v>
      </c>
      <c r="BG4" s="9">
        <v>9274.4259999999995</v>
      </c>
      <c r="BH4" s="9">
        <v>9856.9350000000013</v>
      </c>
      <c r="BI4" s="9">
        <v>10822.275999999998</v>
      </c>
    </row>
    <row r="5" spans="1:61" outlineLevel="1" x14ac:dyDescent="0.25">
      <c r="A5" s="60" t="s">
        <v>169</v>
      </c>
      <c r="B5" s="73">
        <v>614.54100000000005</v>
      </c>
      <c r="C5" s="73">
        <v>629.05700000000002</v>
      </c>
      <c r="D5" s="73">
        <v>690.43</v>
      </c>
      <c r="E5" s="73">
        <v>736.41499999999996</v>
      </c>
      <c r="F5" s="17">
        <v>660.322</v>
      </c>
      <c r="G5" s="17">
        <v>723.34799999999996</v>
      </c>
      <c r="H5" s="17">
        <v>737.35</v>
      </c>
      <c r="I5" s="17">
        <v>781.93799999999999</v>
      </c>
      <c r="J5" s="17">
        <v>714.26800000000003</v>
      </c>
      <c r="K5" s="17">
        <v>729.23500000000001</v>
      </c>
      <c r="L5" s="17">
        <v>798.62599999999998</v>
      </c>
      <c r="M5" s="17">
        <v>774.53300000000002</v>
      </c>
      <c r="N5" s="17">
        <v>772.93499999999995</v>
      </c>
      <c r="O5" s="17">
        <v>873.35400000000004</v>
      </c>
      <c r="P5" s="17">
        <v>872.36300000000006</v>
      </c>
      <c r="Q5" s="17">
        <v>913.38799999999992</v>
      </c>
      <c r="R5" s="17">
        <v>895.44600000000003</v>
      </c>
      <c r="S5" s="73">
        <v>900.34900000000005</v>
      </c>
      <c r="T5" s="17">
        <v>994.06</v>
      </c>
      <c r="U5" s="73">
        <v>1086.902</v>
      </c>
      <c r="V5" s="17">
        <v>1027.854</v>
      </c>
      <c r="W5" s="17">
        <v>1051.5260000000001</v>
      </c>
      <c r="X5" s="17">
        <v>1087.3869999999999</v>
      </c>
      <c r="Y5" s="17">
        <v>1060.5190000000005</v>
      </c>
      <c r="Z5" s="17">
        <v>994.80499999999995</v>
      </c>
      <c r="AA5" s="17">
        <v>947.2410000000001</v>
      </c>
      <c r="AB5" s="17">
        <v>991.101</v>
      </c>
      <c r="AC5" s="17">
        <v>1069.1320000000001</v>
      </c>
      <c r="AD5" s="17">
        <v>990.91</v>
      </c>
      <c r="AE5" s="17">
        <v>972.61400000000003</v>
      </c>
      <c r="AF5" s="17">
        <v>1008.1609999999999</v>
      </c>
      <c r="AG5" s="17">
        <v>1231.9950000000003</v>
      </c>
      <c r="AH5" s="17">
        <v>1128.5709999999999</v>
      </c>
      <c r="AI5" s="17">
        <v>1318.922</v>
      </c>
      <c r="AJ5" s="17">
        <v>1375.424</v>
      </c>
      <c r="AK5" s="17">
        <v>1259.721</v>
      </c>
      <c r="AL5" s="17">
        <v>1252.2</v>
      </c>
      <c r="AM5" s="17">
        <v>1289.664</v>
      </c>
      <c r="AN5" s="39">
        <v>1378.1360000000002</v>
      </c>
      <c r="AO5" s="39">
        <v>1643.0879999999995</v>
      </c>
      <c r="AP5" s="39">
        <v>1692.4</v>
      </c>
      <c r="AQ5" s="40">
        <v>1604.2</v>
      </c>
      <c r="AR5" s="40">
        <v>2085.1999999999998</v>
      </c>
      <c r="AS5" s="40">
        <v>2247.987000000001</v>
      </c>
      <c r="AT5" s="40">
        <v>2343.1080000000002</v>
      </c>
      <c r="AU5" s="40">
        <v>2577.9709999999995</v>
      </c>
      <c r="AV5" s="40">
        <v>2930.9210000000003</v>
      </c>
      <c r="AW5" s="40">
        <v>2890.4</v>
      </c>
      <c r="AX5" s="40">
        <v>3470.9540000000002</v>
      </c>
      <c r="AY5" s="40">
        <v>3637.8</v>
      </c>
      <c r="AZ5" s="40">
        <v>3937.8</v>
      </c>
      <c r="BA5" s="40">
        <v>3817.7</v>
      </c>
      <c r="BB5" s="40">
        <v>3658.2249999999999</v>
      </c>
      <c r="BC5" s="40">
        <f>7402.581-BB5</f>
        <v>3744.3560000000002</v>
      </c>
      <c r="BD5" s="40">
        <f>11229.266-BC5-BB5</f>
        <v>3826.6849999999999</v>
      </c>
      <c r="BE5" s="40">
        <v>4082.8050000000007</v>
      </c>
      <c r="BF5" s="40">
        <v>3894.4479999999999</v>
      </c>
      <c r="BG5" s="40">
        <v>4133.4369999999999</v>
      </c>
      <c r="BH5" s="40">
        <v>3883.5300000000011</v>
      </c>
      <c r="BI5" s="40">
        <v>4429.2179999999989</v>
      </c>
    </row>
    <row r="6" spans="1:61" outlineLevel="1" x14ac:dyDescent="0.25">
      <c r="A6" s="60" t="s">
        <v>170</v>
      </c>
      <c r="B6" s="73">
        <v>317.36599999999999</v>
      </c>
      <c r="C6" s="73">
        <v>383.95800000000003</v>
      </c>
      <c r="D6" s="73">
        <v>498.19200000000001</v>
      </c>
      <c r="E6" s="73">
        <v>522.01400000000001</v>
      </c>
      <c r="F6" s="17">
        <v>465.79500000000002</v>
      </c>
      <c r="G6" s="17">
        <v>553.91</v>
      </c>
      <c r="H6" s="17">
        <v>580.13300000000004</v>
      </c>
      <c r="I6" s="17">
        <v>686.61300000000006</v>
      </c>
      <c r="J6" s="17">
        <v>655.49400000000003</v>
      </c>
      <c r="K6" s="17">
        <v>799.55600000000004</v>
      </c>
      <c r="L6" s="17">
        <v>814.44100000000003</v>
      </c>
      <c r="M6" s="17">
        <v>887.72500000000002</v>
      </c>
      <c r="N6" s="17">
        <v>704.64200000000005</v>
      </c>
      <c r="O6" s="17">
        <v>826.28499999999985</v>
      </c>
      <c r="P6" s="17">
        <v>886.01800000000026</v>
      </c>
      <c r="Q6" s="17">
        <v>979.91100000000006</v>
      </c>
      <c r="R6" s="17">
        <v>888.09699999999998</v>
      </c>
      <c r="S6" s="73">
        <v>921.19800000000009</v>
      </c>
      <c r="T6" s="17">
        <v>1061.9119999999998</v>
      </c>
      <c r="U6" s="73">
        <v>1092.7930000000001</v>
      </c>
      <c r="V6" s="17">
        <v>1102.4369999999999</v>
      </c>
      <c r="W6" s="17">
        <v>1297.9059999999999</v>
      </c>
      <c r="X6" s="17">
        <v>1458.962</v>
      </c>
      <c r="Y6" s="17">
        <v>1673.7320000000004</v>
      </c>
      <c r="Z6" s="17">
        <v>1421.539</v>
      </c>
      <c r="AA6" s="17">
        <v>1388.0139999999999</v>
      </c>
      <c r="AB6" s="17">
        <v>1246.9770000000001</v>
      </c>
      <c r="AC6" s="17">
        <v>1308.1990000000003</v>
      </c>
      <c r="AD6" s="17">
        <v>1143.319</v>
      </c>
      <c r="AE6" s="17">
        <v>1308.155</v>
      </c>
      <c r="AF6" s="17">
        <v>1426.924</v>
      </c>
      <c r="AG6" s="17">
        <v>1441.7520000000004</v>
      </c>
      <c r="AH6" s="17">
        <v>1422.905</v>
      </c>
      <c r="AI6" s="17">
        <v>1737.7259999999999</v>
      </c>
      <c r="AJ6" s="17">
        <v>1861.885</v>
      </c>
      <c r="AK6" s="17">
        <v>1864.9360000000008</v>
      </c>
      <c r="AL6" s="17">
        <v>1680.2</v>
      </c>
      <c r="AM6" s="17">
        <v>1996.9399999999998</v>
      </c>
      <c r="AN6" s="39">
        <v>1971.4680000000001</v>
      </c>
      <c r="AO6" s="39">
        <v>2135.7580000000007</v>
      </c>
      <c r="AP6" s="39">
        <v>2022.0360000000001</v>
      </c>
      <c r="AQ6" s="40">
        <v>2459.6999999999998</v>
      </c>
      <c r="AR6" s="40">
        <v>2716</v>
      </c>
      <c r="AS6" s="40">
        <v>2642.0340000000006</v>
      </c>
      <c r="AT6" s="40">
        <v>2733.7710000000002</v>
      </c>
      <c r="AU6" s="40">
        <v>3170.2350000000001</v>
      </c>
      <c r="AV6" s="40">
        <v>3267.2939999999985</v>
      </c>
      <c r="AW6" s="40">
        <v>3649.6</v>
      </c>
      <c r="AX6" s="40">
        <v>3357.1219999999998</v>
      </c>
      <c r="AY6" s="40">
        <v>3548</v>
      </c>
      <c r="AZ6" s="40">
        <v>3973.4</v>
      </c>
      <c r="BA6" s="40">
        <v>4161.8999999999996</v>
      </c>
      <c r="BB6" s="40">
        <v>4037.9319999999998</v>
      </c>
      <c r="BC6" s="40">
        <f>8464.898-BB6</f>
        <v>4426.9659999999994</v>
      </c>
      <c r="BD6" s="40">
        <f>12713.05-BC6-BB6</f>
        <v>4248.1519999999991</v>
      </c>
      <c r="BE6" s="40">
        <v>4478.4800000000005</v>
      </c>
      <c r="BF6" s="40">
        <v>4138.8559999999998</v>
      </c>
      <c r="BG6" s="40">
        <v>5140.9889999999996</v>
      </c>
      <c r="BH6" s="40">
        <v>5973.4050000000007</v>
      </c>
      <c r="BI6" s="40">
        <v>6393.0580000000009</v>
      </c>
    </row>
    <row r="7" spans="1:61" x14ac:dyDescent="0.25">
      <c r="A7" s="62" t="s">
        <v>133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62"/>
      <c r="T7" s="18"/>
      <c r="U7" s="62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</row>
    <row r="8" spans="1:61" x14ac:dyDescent="0.25">
      <c r="A8" s="20" t="s">
        <v>5</v>
      </c>
      <c r="B8" s="21">
        <v>-623.29399999999998</v>
      </c>
      <c r="C8" s="21">
        <v>-703.20299999999997</v>
      </c>
      <c r="D8" s="21">
        <v>-811.39499999999998</v>
      </c>
      <c r="E8" s="21">
        <v>-867.12900000000002</v>
      </c>
      <c r="F8" s="21">
        <v>-815.45500000000004</v>
      </c>
      <c r="G8" s="21">
        <v>-895.82100000000003</v>
      </c>
      <c r="H8" s="21">
        <v>-899.21699999999998</v>
      </c>
      <c r="I8" s="21">
        <v>-1022.865</v>
      </c>
      <c r="J8" s="21">
        <v>-977.82999999999993</v>
      </c>
      <c r="K8" s="21">
        <v>-1067.3660000000002</v>
      </c>
      <c r="L8" s="21">
        <v>-1114.5360000000001</v>
      </c>
      <c r="M8" s="21">
        <v>-1133.4589999999998</v>
      </c>
      <c r="N8" s="21">
        <v>-1013.973</v>
      </c>
      <c r="O8" s="21">
        <v>-1141.643</v>
      </c>
      <c r="P8" s="21">
        <v>-1159.1679999999999</v>
      </c>
      <c r="Q8" s="21">
        <v>-1277.346</v>
      </c>
      <c r="R8" s="21">
        <v>-1213.1220000000001</v>
      </c>
      <c r="S8" s="21">
        <v>-1244.222</v>
      </c>
      <c r="T8" s="21">
        <v>-1417.4390000000001</v>
      </c>
      <c r="U8" s="21">
        <v>-1481.4770000000001</v>
      </c>
      <c r="V8" s="21">
        <v>-1491.6679999999999</v>
      </c>
      <c r="W8" s="21">
        <v>-1677.7049999999999</v>
      </c>
      <c r="X8" s="21">
        <v>-1821.547</v>
      </c>
      <c r="Y8" s="21">
        <v>-2003.8150000000001</v>
      </c>
      <c r="Z8" s="21">
        <v>-1743.5909999999999</v>
      </c>
      <c r="AA8" s="21">
        <v>-1693.587</v>
      </c>
      <c r="AB8" s="21">
        <v>-1619.116</v>
      </c>
      <c r="AC8" s="21">
        <v>-1674.9349999999999</v>
      </c>
      <c r="AD8" s="21">
        <v>-1496.877</v>
      </c>
      <c r="AE8" s="21">
        <v>-1599.6569999999999</v>
      </c>
      <c r="AF8" s="21">
        <v>-1701.8579999999999</v>
      </c>
      <c r="AG8" s="21">
        <v>-1966.991</v>
      </c>
      <c r="AH8" s="21">
        <v>-1827.877</v>
      </c>
      <c r="AI8" s="21">
        <v>-2177.665</v>
      </c>
      <c r="AJ8" s="21">
        <v>-2288.3040000000001</v>
      </c>
      <c r="AK8" s="21">
        <v>-2206.9699999999998</v>
      </c>
      <c r="AL8" s="21">
        <v>-2074.8000000000002</v>
      </c>
      <c r="AM8" s="21">
        <v>-2341.3389999999999</v>
      </c>
      <c r="AN8" s="41">
        <v>-2344.433</v>
      </c>
      <c r="AO8" s="41">
        <v>-2633.6219999999998</v>
      </c>
      <c r="AP8" s="41">
        <v>-2616.9029999999998</v>
      </c>
      <c r="AQ8" s="51">
        <v>-2831.84</v>
      </c>
      <c r="AR8" s="51">
        <v>-3289.6880000000001</v>
      </c>
      <c r="AS8" s="51">
        <v>-3293.6190000000001</v>
      </c>
      <c r="AT8" s="51">
        <v>-3457.14</v>
      </c>
      <c r="AU8" s="51">
        <v>-4001.6990000000001</v>
      </c>
      <c r="AV8" s="51">
        <v>-4411.3999999999996</v>
      </c>
      <c r="AW8" s="51">
        <v>-4732.1000000000004</v>
      </c>
      <c r="AX8" s="51">
        <v>-4933.2700000000004</v>
      </c>
      <c r="AY8" s="51">
        <v>-5217.7809999999999</v>
      </c>
      <c r="AZ8" s="51">
        <v>-5493.5439999999999</v>
      </c>
      <c r="BA8" s="51">
        <v>-5564.6399999999994</v>
      </c>
      <c r="BB8" s="51">
        <v>-5149.0940000000001</v>
      </c>
      <c r="BC8" s="51">
        <v>-5416.7879999999996</v>
      </c>
      <c r="BD8" s="51">
        <v>-5461.0110000000004</v>
      </c>
      <c r="BE8" s="51">
        <v>-5675.8540000000003</v>
      </c>
      <c r="BF8" s="51">
        <v>-5362.6</v>
      </c>
      <c r="BG8" s="51">
        <v>-6148.2309999999998</v>
      </c>
      <c r="BH8" s="51">
        <v>-6458.2159999999985</v>
      </c>
      <c r="BI8" s="51">
        <v>-7204.049</v>
      </c>
    </row>
    <row r="9" spans="1:61" outlineLevel="1" x14ac:dyDescent="0.25">
      <c r="A9" s="74" t="s">
        <v>78</v>
      </c>
      <c r="B9" s="75">
        <v>0.62581486738690428</v>
      </c>
      <c r="C9" s="75">
        <v>0.607548058156405</v>
      </c>
      <c r="D9" s="75">
        <v>0.62114575637586555</v>
      </c>
      <c r="E9" s="75">
        <v>0.63641592686438986</v>
      </c>
      <c r="F9" s="75">
        <v>0.64302840585392151</v>
      </c>
      <c r="G9" s="75">
        <v>0.64690039543830125</v>
      </c>
      <c r="H9" s="75">
        <v>0.64890062447469266</v>
      </c>
      <c r="I9" s="75">
        <v>0.65785276330060483</v>
      </c>
      <c r="J9" s="75">
        <v>0.64139448956319511</v>
      </c>
      <c r="K9" s="75">
        <v>0.63289705106407923</v>
      </c>
      <c r="L9" s="75">
        <v>0.64156327131456903</v>
      </c>
      <c r="M9" s="75">
        <v>0.65115159719130244</v>
      </c>
      <c r="N9" s="75">
        <v>0.63762827934474686</v>
      </c>
      <c r="O9" s="75">
        <v>0.63304111796134932</v>
      </c>
      <c r="P9" s="75">
        <v>0.63801101655014503</v>
      </c>
      <c r="Q9" s="75">
        <v>0.644464722775416</v>
      </c>
      <c r="R9" s="75">
        <v>0.64502298578843187</v>
      </c>
      <c r="S9" s="75">
        <v>0.63831806636677646</v>
      </c>
      <c r="T9" s="22">
        <v>0.64834646481579383</v>
      </c>
      <c r="U9" s="75">
        <v>0.65348307999202226</v>
      </c>
      <c r="V9" s="75">
        <v>0.64889261731475611</v>
      </c>
      <c r="W9" s="75">
        <v>0.64200000000000002</v>
      </c>
      <c r="X9" s="75">
        <v>0.64800000000000002</v>
      </c>
      <c r="Y9" s="75">
        <v>0.66301441428876817</v>
      </c>
      <c r="Z9" s="75">
        <v>0.65282884320611023</v>
      </c>
      <c r="AA9" s="75">
        <v>0.64199833220514235</v>
      </c>
      <c r="AB9" s="75">
        <v>0.63904876898498975</v>
      </c>
      <c r="AC9" s="75">
        <v>0.65680402048432462</v>
      </c>
      <c r="AD9" s="75">
        <v>0.62480697371504412</v>
      </c>
      <c r="AE9" s="75">
        <v>0.62583787834630922</v>
      </c>
      <c r="AF9" s="75">
        <v>0.63837730477127885</v>
      </c>
      <c r="AG9" s="75">
        <v>0.68346006638494727</v>
      </c>
      <c r="AH9" s="75">
        <v>0.65638432419397963</v>
      </c>
      <c r="AI9" s="75">
        <v>0.67356809005081519</v>
      </c>
      <c r="AJ9" s="75">
        <v>0.6652502319470095</v>
      </c>
      <c r="AK9" s="75">
        <v>0.67466716066784371</v>
      </c>
      <c r="AL9" s="75">
        <v>0.64048738490949098</v>
      </c>
      <c r="AM9" s="75">
        <v>0.63954192333111892</v>
      </c>
      <c r="AN9" s="64">
        <v>0.6456518538302447</v>
      </c>
      <c r="AO9" s="64">
        <v>0.69747966550887486</v>
      </c>
      <c r="AP9" s="64">
        <v>0.63954192333111892</v>
      </c>
      <c r="AQ9" s="64">
        <v>0.68223537236671539</v>
      </c>
      <c r="AR9" s="64">
        <v>0.70268696506030648</v>
      </c>
      <c r="AS9" s="64">
        <v>0.69113048757351547</v>
      </c>
      <c r="AT9" s="64">
        <v>0.7044171167976323</v>
      </c>
      <c r="AU9" s="64">
        <v>0.72205966618662032</v>
      </c>
      <c r="AV9" s="64">
        <v>0.73399999999999999</v>
      </c>
      <c r="AW9" s="64">
        <v>0.73399999999999999</v>
      </c>
      <c r="AX9" s="64">
        <v>0.74099999999999999</v>
      </c>
      <c r="AY9" s="64">
        <v>0.73499999999999999</v>
      </c>
      <c r="AZ9" s="64">
        <v>0.73699999999999999</v>
      </c>
      <c r="BA9" s="64">
        <v>0.747</v>
      </c>
      <c r="BB9" s="64">
        <v>0.71699999999999997</v>
      </c>
      <c r="BC9" s="64">
        <v>0.72099999999999997</v>
      </c>
      <c r="BD9" s="64">
        <v>0.71699999999999997</v>
      </c>
      <c r="BE9" s="64">
        <v>0.72199999999999998</v>
      </c>
      <c r="BF9" s="64">
        <v>0.70199999999999996</v>
      </c>
      <c r="BG9" s="64">
        <v>0.70499999999999996</v>
      </c>
      <c r="BH9" s="64">
        <v>0.69799999999999995</v>
      </c>
      <c r="BI9" s="64">
        <v>0.73099999999999998</v>
      </c>
    </row>
    <row r="10" spans="1:61" outlineLevel="1" x14ac:dyDescent="0.25">
      <c r="A10" s="74" t="s">
        <v>79</v>
      </c>
      <c r="B10" s="75">
        <v>0.24864462581815314</v>
      </c>
      <c r="C10" s="75">
        <v>0.23800924648029803</v>
      </c>
      <c r="D10" s="75">
        <v>0.22823023266111836</v>
      </c>
      <c r="E10" s="75">
        <v>0.21716888770820497</v>
      </c>
      <c r="F10" s="75">
        <v>0.22161711824847924</v>
      </c>
      <c r="G10" s="75">
        <v>0.21753660562955143</v>
      </c>
      <c r="H10" s="75">
        <v>0.21730157733825892</v>
      </c>
      <c r="I10" s="75">
        <v>0.20988891137770133</v>
      </c>
      <c r="J10" s="75">
        <v>0.23439792694440925</v>
      </c>
      <c r="K10" s="75">
        <v>0.23092083406617028</v>
      </c>
      <c r="L10" s="75">
        <v>0.22386333630066266</v>
      </c>
      <c r="M10" s="75">
        <v>0.21357259413510171</v>
      </c>
      <c r="N10" s="75">
        <v>0.22855918216529128</v>
      </c>
      <c r="O10" s="75">
        <v>0.22471304938707079</v>
      </c>
      <c r="P10" s="75">
        <v>0.22154093045659543</v>
      </c>
      <c r="Q10" s="75">
        <v>0.21555300118210485</v>
      </c>
      <c r="R10" s="75">
        <v>0.22779447632682076</v>
      </c>
      <c r="S10" s="75">
        <v>0.23044932296974285</v>
      </c>
      <c r="T10" s="22">
        <v>0.22260274149247572</v>
      </c>
      <c r="U10" s="75">
        <v>0.21546757335075656</v>
      </c>
      <c r="V10" s="75">
        <v>0.21399883948277917</v>
      </c>
      <c r="W10" s="75">
        <v>0.21099999999999999</v>
      </c>
      <c r="X10" s="75">
        <v>0.20499999999999999</v>
      </c>
      <c r="Y10" s="75">
        <v>0.19579494648228021</v>
      </c>
      <c r="Z10" s="75">
        <v>0.21347794833344225</v>
      </c>
      <c r="AA10" s="75">
        <v>0.22332162650719731</v>
      </c>
      <c r="AB10" s="75">
        <v>0.21373623117550761</v>
      </c>
      <c r="AC10" s="75">
        <v>0.19830375374891546</v>
      </c>
      <c r="AD10" s="75">
        <v>0.23134579962119114</v>
      </c>
      <c r="AE10" s="75">
        <v>0.23142951106859525</v>
      </c>
      <c r="AF10" s="75">
        <v>0.22399886772862132</v>
      </c>
      <c r="AG10" s="75">
        <v>0.19360938170125147</v>
      </c>
      <c r="AH10" s="75">
        <v>0.21897540013265304</v>
      </c>
      <c r="AI10" s="75">
        <v>0.20984485567184916</v>
      </c>
      <c r="AJ10" s="75">
        <v>0.20526261992665057</v>
      </c>
      <c r="AK10" s="75">
        <v>0.20118877337031699</v>
      </c>
      <c r="AL10" s="75">
        <v>0.23524738527564149</v>
      </c>
      <c r="AM10" s="75">
        <v>0.22906096246821403</v>
      </c>
      <c r="AN10" s="64">
        <v>0.22675778307378341</v>
      </c>
      <c r="AO10" s="64">
        <v>0.1966099976622239</v>
      </c>
      <c r="AP10" s="64">
        <v>0.22906096246821403</v>
      </c>
      <c r="AQ10" s="64">
        <v>0.19869454886421728</v>
      </c>
      <c r="AR10" s="64">
        <v>0.1852356568618006</v>
      </c>
      <c r="AS10" s="64">
        <v>0.1951899829254411</v>
      </c>
      <c r="AT10" s="64">
        <v>0.19289575030473147</v>
      </c>
      <c r="AU10" s="64">
        <v>0.17787603609168809</v>
      </c>
      <c r="AV10" s="64">
        <v>0.16500000000000001</v>
      </c>
      <c r="AW10" s="64">
        <v>0.156</v>
      </c>
      <c r="AX10" s="64">
        <v>0.156</v>
      </c>
      <c r="AY10" s="64">
        <v>0.155</v>
      </c>
      <c r="AZ10" s="64">
        <v>0.15</v>
      </c>
      <c r="BA10" s="64">
        <v>0.14499999999999999</v>
      </c>
      <c r="BB10" s="64">
        <v>0.16800000000000001</v>
      </c>
      <c r="BC10" s="64">
        <v>0.16800000000000001</v>
      </c>
      <c r="BD10" s="64">
        <v>0.16500000000000001</v>
      </c>
      <c r="BE10" s="64">
        <v>0.161</v>
      </c>
      <c r="BF10" s="64">
        <v>0.17799999999999999</v>
      </c>
      <c r="BG10" s="64">
        <v>0.17799999999999999</v>
      </c>
      <c r="BH10" s="64">
        <v>0.18099999999999999</v>
      </c>
      <c r="BI10" s="64">
        <v>0.16</v>
      </c>
    </row>
    <row r="11" spans="1:61" outlineLevel="1" x14ac:dyDescent="0.25">
      <c r="A11" s="74" t="s">
        <v>80</v>
      </c>
      <c r="B11" s="75">
        <v>3.5201942538706198E-2</v>
      </c>
      <c r="C11" s="75">
        <v>5.6789063069960823E-2</v>
      </c>
      <c r="D11" s="75">
        <v>5.3552842250494663E-2</v>
      </c>
      <c r="E11" s="75">
        <v>4.9319523764717772E-2</v>
      </c>
      <c r="F11" s="75">
        <v>4.8055329237140176E-2</v>
      </c>
      <c r="G11" s="75">
        <v>4.5833593630950333E-2</v>
      </c>
      <c r="H11" s="75">
        <v>4.4728631376217298E-2</v>
      </c>
      <c r="I11" s="75">
        <v>4.3268352887600184E-2</v>
      </c>
      <c r="J11" s="75">
        <v>4.3550720787368748E-2</v>
      </c>
      <c r="K11" s="75">
        <v>4.2718043423032578E-2</v>
      </c>
      <c r="L11" s="75">
        <v>4.1912077452039155E-2</v>
      </c>
      <c r="M11" s="75">
        <v>4.1603291601022316E-2</v>
      </c>
      <c r="N11" s="75">
        <v>4.6259884222194854E-2</v>
      </c>
      <c r="O11" s="75">
        <v>4.4091410740664687E-2</v>
      </c>
      <c r="P11" s="75">
        <v>4.3723478201108404E-2</v>
      </c>
      <c r="Q11" s="75">
        <v>4.2529665218245534E-2</v>
      </c>
      <c r="R11" s="75">
        <v>4.3164353535511624E-2</v>
      </c>
      <c r="S11" s="75">
        <v>4.3027552110062046E-2</v>
      </c>
      <c r="T11" s="22">
        <v>4.2154508762201962E-2</v>
      </c>
      <c r="U11" s="75">
        <v>4.1861625326009066E-2</v>
      </c>
      <c r="V11" s="75">
        <v>4.4647750861342317E-2</v>
      </c>
      <c r="W11" s="75">
        <v>4.2999999999999997E-2</v>
      </c>
      <c r="X11" s="75">
        <v>4.2000000000000003E-2</v>
      </c>
      <c r="Y11" s="75">
        <v>4.0795758136259554E-2</v>
      </c>
      <c r="Z11" s="75">
        <v>4.3699204468459048E-2</v>
      </c>
      <c r="AA11" s="75">
        <v>4.5062920010174375E-2</v>
      </c>
      <c r="AB11" s="75">
        <v>4.6510910118990299E-2</v>
      </c>
      <c r="AC11" s="75">
        <v>4.4705331963256156E-2</v>
      </c>
      <c r="AD11" s="75">
        <v>4.0994009425491022E-2</v>
      </c>
      <c r="AE11" s="75">
        <v>4.0087450148477415E-2</v>
      </c>
      <c r="AF11" s="75">
        <v>3.7786620874667894E-2</v>
      </c>
      <c r="AG11" s="75">
        <v>3.2872338046949161E-2</v>
      </c>
      <c r="AH11" s="75">
        <v>3.6116513773005815E-2</v>
      </c>
      <c r="AI11" s="75">
        <v>3.1547069075279953E-2</v>
      </c>
      <c r="AJ11" s="75">
        <v>3.0906174595381329E-2</v>
      </c>
      <c r="AK11" s="75">
        <v>3.4365995084748677E-2</v>
      </c>
      <c r="AL11" s="75">
        <v>3.7875864368204837E-2</v>
      </c>
      <c r="AM11" s="75">
        <v>3.7422915275541063E-2</v>
      </c>
      <c r="AN11" s="64">
        <v>3.7121546753228964E-2</v>
      </c>
      <c r="AO11" s="64">
        <v>3.2142908480982682E-2</v>
      </c>
      <c r="AP11" s="64">
        <v>3.7422915275541063E-2</v>
      </c>
      <c r="AQ11" s="64">
        <v>3.3500506957604786E-2</v>
      </c>
      <c r="AR11" s="64">
        <v>2.9870160261192952E-2</v>
      </c>
      <c r="AS11" s="64">
        <v>3.0107076456080441E-2</v>
      </c>
      <c r="AT11" s="64">
        <v>2.9748271838414504E-2</v>
      </c>
      <c r="AU11" s="64">
        <v>2.6241367100007823E-2</v>
      </c>
      <c r="AV11" s="64">
        <v>2.5000000000000001E-2</v>
      </c>
      <c r="AW11" s="64">
        <v>2.5000000000000001E-2</v>
      </c>
      <c r="AX11" s="64">
        <v>2.3E-2</v>
      </c>
      <c r="AY11" s="64">
        <v>2.1000000000000001E-2</v>
      </c>
      <c r="AZ11" s="64">
        <v>2.1999999999999999E-2</v>
      </c>
      <c r="BA11" s="64">
        <v>2.1999999999999999E-2</v>
      </c>
      <c r="BB11" s="64">
        <v>2.4E-2</v>
      </c>
      <c r="BC11" s="64">
        <v>2.3E-2</v>
      </c>
      <c r="BD11" s="64">
        <v>2.4E-2</v>
      </c>
      <c r="BE11" s="64">
        <v>2.4E-2</v>
      </c>
      <c r="BF11" s="64">
        <v>2.5999999999999999E-2</v>
      </c>
      <c r="BG11" s="64">
        <v>2.5999999999999999E-2</v>
      </c>
      <c r="BH11" s="64">
        <v>2.7E-2</v>
      </c>
      <c r="BI11" s="64">
        <v>2.9000000000000001E-2</v>
      </c>
    </row>
    <row r="12" spans="1:61" outlineLevel="1" x14ac:dyDescent="0.25">
      <c r="A12" s="74" t="s">
        <v>81</v>
      </c>
      <c r="B12" s="75">
        <v>9.033856425623632E-2</v>
      </c>
      <c r="C12" s="75">
        <v>9.7653632293336123E-2</v>
      </c>
      <c r="D12" s="75">
        <v>9.7071168712521527E-2</v>
      </c>
      <c r="E12" s="75">
        <v>9.7095661662687349E-2</v>
      </c>
      <c r="F12" s="75">
        <v>8.7299146660459126E-2</v>
      </c>
      <c r="G12" s="75">
        <v>8.9729405301196996E-2</v>
      </c>
      <c r="H12" s="75">
        <v>8.9069166810831102E-2</v>
      </c>
      <c r="I12" s="75">
        <v>8.8989972434093567E-2</v>
      </c>
      <c r="J12" s="75">
        <v>8.0656862705026922E-2</v>
      </c>
      <c r="K12" s="75">
        <v>9.3464071446717978E-2</v>
      </c>
      <c r="L12" s="75">
        <v>9.2661314932729111E-2</v>
      </c>
      <c r="M12" s="75">
        <v>9.3672517072573624E-2</v>
      </c>
      <c r="N12" s="75">
        <v>8.7552654267767038E-2</v>
      </c>
      <c r="O12" s="75">
        <v>9.8154421910915168E-2</v>
      </c>
      <c r="P12" s="75">
        <v>9.672457479215113E-2</v>
      </c>
      <c r="Q12" s="75">
        <v>9.7452610824233621E-2</v>
      </c>
      <c r="R12" s="75">
        <v>8.4018184349235692E-2</v>
      </c>
      <c r="S12" s="75">
        <v>8.8205058553418647E-2</v>
      </c>
      <c r="T12" s="22">
        <v>8.68962849295285E-2</v>
      </c>
      <c r="U12" s="75">
        <v>8.9187721331212E-2</v>
      </c>
      <c r="V12" s="75">
        <v>9.2460792341122366E-2</v>
      </c>
      <c r="W12" s="75">
        <v>0.10299999999999999</v>
      </c>
      <c r="X12" s="75">
        <v>0.105</v>
      </c>
      <c r="Y12" s="75">
        <v>0.10039488109269203</v>
      </c>
      <c r="Z12" s="75">
        <v>8.9994003991988425E-2</v>
      </c>
      <c r="AA12" s="75">
        <v>8.9617121277485903E-2</v>
      </c>
      <c r="AB12" s="75">
        <v>0.10070408972051242</v>
      </c>
      <c r="AC12" s="75">
        <v>0.10018689380350375</v>
      </c>
      <c r="AD12" s="75">
        <v>0.1028532172382737</v>
      </c>
      <c r="AE12" s="75">
        <v>0.10264516043661821</v>
      </c>
      <c r="AF12" s="75">
        <v>9.9837206625431885E-2</v>
      </c>
      <c r="AG12" s="75">
        <v>9.0058213866852227E-2</v>
      </c>
      <c r="AH12" s="75">
        <v>8.8523761900361445E-2</v>
      </c>
      <c r="AI12" s="75">
        <v>8.5039985202055704E-2</v>
      </c>
      <c r="AJ12" s="75">
        <v>9.8580973530958571E-2</v>
      </c>
      <c r="AK12" s="75">
        <v>8.9778070877090721E-2</v>
      </c>
      <c r="AL12" s="75">
        <v>8.6389365446662786E-2</v>
      </c>
      <c r="AM12" s="75">
        <v>9.3974198925125929E-2</v>
      </c>
      <c r="AN12" s="64">
        <v>9.0468816342742869E-2</v>
      </c>
      <c r="AO12" s="64">
        <v>7.3767428347918565E-2</v>
      </c>
      <c r="AP12" s="64">
        <v>9.3974198925125929E-2</v>
      </c>
      <c r="AQ12" s="64">
        <v>8.5569571811462519E-2</v>
      </c>
      <c r="AR12" s="64">
        <v>8.2207217816700082E-2</v>
      </c>
      <c r="AS12" s="64">
        <v>8.3572453044962983E-2</v>
      </c>
      <c r="AT12" s="64">
        <v>7.2938861059221635E-2</v>
      </c>
      <c r="AU12" s="64">
        <v>7.3822930621683727E-2</v>
      </c>
      <c r="AV12" s="64">
        <v>7.5999999999999998E-2</v>
      </c>
      <c r="AW12" s="64">
        <v>8.5000000000000006E-2</v>
      </c>
      <c r="AX12" s="64">
        <v>0.08</v>
      </c>
      <c r="AY12" s="64">
        <v>8.8999999999999996E-2</v>
      </c>
      <c r="AZ12" s="64">
        <v>9.0999999999999998E-2</v>
      </c>
      <c r="BA12" s="64">
        <v>8.5999999999999993E-2</v>
      </c>
      <c r="BB12" s="64">
        <v>9.0999999999999998E-2</v>
      </c>
      <c r="BC12" s="64">
        <v>8.7999999999999995E-2</v>
      </c>
      <c r="BD12" s="64">
        <v>9.4E-2</v>
      </c>
      <c r="BE12" s="64">
        <v>9.2999999999999999E-2</v>
      </c>
      <c r="BF12" s="64">
        <v>9.4E-2</v>
      </c>
      <c r="BG12" s="64">
        <v>9.0999999999999998E-2</v>
      </c>
      <c r="BH12" s="64">
        <v>9.4E-2</v>
      </c>
      <c r="BI12" s="64">
        <v>0.08</v>
      </c>
    </row>
    <row r="13" spans="1:61" x14ac:dyDescent="0.25">
      <c r="A13" s="74" t="s">
        <v>133</v>
      </c>
      <c r="B13" s="72"/>
      <c r="C13" s="72"/>
      <c r="D13" s="72"/>
      <c r="E13" s="7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62"/>
      <c r="T13" s="18"/>
      <c r="U13" s="62"/>
      <c r="V13" s="23"/>
      <c r="W13" s="24"/>
      <c r="X13" s="24"/>
      <c r="Y13" s="24"/>
      <c r="Z13" s="24"/>
      <c r="AA13" s="24"/>
      <c r="AB13" s="24"/>
      <c r="AC13" s="24"/>
      <c r="AD13" s="24"/>
      <c r="AF13" s="24"/>
      <c r="AG13" s="24"/>
      <c r="AH13" s="24"/>
      <c r="AI13" s="24"/>
      <c r="AJ13" s="24"/>
      <c r="AK13" s="24"/>
      <c r="AL13" s="24"/>
      <c r="AM13" s="24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</row>
    <row r="14" spans="1:61" x14ac:dyDescent="0.25">
      <c r="A14" s="7" t="s">
        <v>7</v>
      </c>
      <c r="B14" s="8">
        <v>308.613</v>
      </c>
      <c r="C14" s="8">
        <v>309.81200000000001</v>
      </c>
      <c r="D14" s="8">
        <v>377.22699999999998</v>
      </c>
      <c r="E14" s="8">
        <v>391.3</v>
      </c>
      <c r="F14" s="9">
        <v>310.66199999999998</v>
      </c>
      <c r="G14" s="9">
        <v>381.43700000000001</v>
      </c>
      <c r="H14" s="9">
        <v>418.26600000000002</v>
      </c>
      <c r="I14" s="9">
        <v>445.68599999999998</v>
      </c>
      <c r="J14" s="9">
        <v>391.93199999999996</v>
      </c>
      <c r="K14" s="9">
        <v>461.42500000000001</v>
      </c>
      <c r="L14" s="9">
        <v>498.53100000000001</v>
      </c>
      <c r="M14" s="9">
        <v>528.79899999999998</v>
      </c>
      <c r="N14" s="9">
        <v>463.60399999999998</v>
      </c>
      <c r="O14" s="9">
        <v>557.99599999999998</v>
      </c>
      <c r="P14" s="9">
        <v>599.21299999999997</v>
      </c>
      <c r="Q14" s="9">
        <v>615.95299999999997</v>
      </c>
      <c r="R14" s="9">
        <v>570.42100000000005</v>
      </c>
      <c r="S14" s="8">
        <v>577.32500000000005</v>
      </c>
      <c r="T14" s="9">
        <v>638.53300000000002</v>
      </c>
      <c r="U14" s="8">
        <v>698.21799999999996</v>
      </c>
      <c r="V14" s="8">
        <v>638.62300000000005</v>
      </c>
      <c r="W14" s="8">
        <v>671.72699999999998</v>
      </c>
      <c r="X14" s="8">
        <v>724.80200000000002</v>
      </c>
      <c r="Y14" s="8">
        <v>730.43600000000004</v>
      </c>
      <c r="Z14" s="8">
        <v>672.75300000000004</v>
      </c>
      <c r="AA14" s="8">
        <v>641.66800000000001</v>
      </c>
      <c r="AB14" s="8">
        <v>618.96199999999999</v>
      </c>
      <c r="AC14" s="8">
        <v>702.39599999999996</v>
      </c>
      <c r="AD14" s="8">
        <v>637.35199999999998</v>
      </c>
      <c r="AE14" s="8">
        <v>681.11199999999997</v>
      </c>
      <c r="AF14" s="8">
        <v>733.22699999999998</v>
      </c>
      <c r="AG14" s="8">
        <v>706.75599999999997</v>
      </c>
      <c r="AH14" s="8">
        <v>723.59900000000005</v>
      </c>
      <c r="AI14" s="8">
        <v>878.98299999999995</v>
      </c>
      <c r="AJ14" s="8">
        <v>949.005</v>
      </c>
      <c r="AK14" s="8">
        <v>917.68700000000001</v>
      </c>
      <c r="AL14" s="8">
        <v>857.6</v>
      </c>
      <c r="AM14" s="8">
        <v>945.26599999999996</v>
      </c>
      <c r="AN14" s="8">
        <v>1005.171</v>
      </c>
      <c r="AO14" s="8">
        <v>1145.2239999999999</v>
      </c>
      <c r="AP14" s="8">
        <v>1097.5329999999999</v>
      </c>
      <c r="AQ14" s="8">
        <v>1232.1030000000001</v>
      </c>
      <c r="AR14" s="8">
        <v>1511.5719999999999</v>
      </c>
      <c r="AS14" s="8">
        <v>1596.299</v>
      </c>
      <c r="AT14" s="8">
        <v>1619.739</v>
      </c>
      <c r="AU14" s="8">
        <v>1746.5070000000001</v>
      </c>
      <c r="AV14" s="8">
        <v>1786.8</v>
      </c>
      <c r="AW14" s="8">
        <v>1807.9</v>
      </c>
      <c r="AX14" s="8">
        <v>1894.836</v>
      </c>
      <c r="AY14" s="8">
        <v>1968.0060000000001</v>
      </c>
      <c r="AZ14" s="8">
        <v>2417.6480000000001</v>
      </c>
      <c r="BA14" s="8">
        <v>2414.9969999999998</v>
      </c>
      <c r="BB14" s="8">
        <v>2547.0630000000001</v>
      </c>
      <c r="BC14" s="8">
        <v>2754.5439999999999</v>
      </c>
      <c r="BD14" s="8">
        <v>2613.826</v>
      </c>
      <c r="BE14" s="8">
        <v>2885.4309999999996</v>
      </c>
      <c r="BF14" s="8">
        <v>2670.7040000000002</v>
      </c>
      <c r="BG14" s="8">
        <v>3126.1950000000002</v>
      </c>
      <c r="BH14" s="8">
        <v>3398.7190000000005</v>
      </c>
      <c r="BI14" s="8">
        <v>3618.226999999998</v>
      </c>
    </row>
    <row r="15" spans="1:61" x14ac:dyDescent="0.25">
      <c r="A15" s="20" t="s">
        <v>133</v>
      </c>
      <c r="B15" s="25"/>
      <c r="C15" s="20"/>
      <c r="D15" s="20"/>
      <c r="E15" s="20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0"/>
      <c r="T15" s="26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</row>
    <row r="16" spans="1:61" x14ac:dyDescent="0.25">
      <c r="A16" s="20" t="s">
        <v>9</v>
      </c>
      <c r="B16" s="21">
        <v>-169.00899999999999</v>
      </c>
      <c r="C16" s="21">
        <v>-180.12299999999999</v>
      </c>
      <c r="D16" s="21">
        <v>-210.59</v>
      </c>
      <c r="E16" s="21">
        <v>-224.59299999999999</v>
      </c>
      <c r="F16" s="21">
        <v>-188.625</v>
      </c>
      <c r="G16" s="21">
        <v>-216.768</v>
      </c>
      <c r="H16" s="21">
        <v>-224.86699999999999</v>
      </c>
      <c r="I16" s="21">
        <v>-262.666</v>
      </c>
      <c r="J16" s="21">
        <v>-243.25399999999999</v>
      </c>
      <c r="K16" s="21">
        <v>-259.61099999999999</v>
      </c>
      <c r="L16" s="21">
        <v>-276.42600000000004</v>
      </c>
      <c r="M16" s="21">
        <v>-292.98500000000001</v>
      </c>
      <c r="N16" s="21">
        <v>-266.84199999999998</v>
      </c>
      <c r="O16" s="21">
        <v>-299.06</v>
      </c>
      <c r="P16" s="21">
        <v>-328.036</v>
      </c>
      <c r="Q16" s="21">
        <v>-331.07499999999999</v>
      </c>
      <c r="R16" s="21">
        <v>-329.58300000000003</v>
      </c>
      <c r="S16" s="21">
        <v>-326.08600000000001</v>
      </c>
      <c r="T16" s="21">
        <v>-351.435</v>
      </c>
      <c r="U16" s="21">
        <v>-383.041</v>
      </c>
      <c r="V16" s="21">
        <v>-364.56099999999998</v>
      </c>
      <c r="W16" s="21">
        <v>-397.09</v>
      </c>
      <c r="X16" s="21">
        <v>-412.11500000000001</v>
      </c>
      <c r="Y16" s="21">
        <v>-433.577</v>
      </c>
      <c r="Z16" s="21">
        <v>-415.67899999999997</v>
      </c>
      <c r="AA16" s="21">
        <v>-400.70800000000003</v>
      </c>
      <c r="AB16" s="21">
        <v>-364.70800000000003</v>
      </c>
      <c r="AC16" s="21">
        <v>-391.01</v>
      </c>
      <c r="AD16" s="21">
        <v>-375.34399999999999</v>
      </c>
      <c r="AE16" s="21">
        <v>-380.89400000000001</v>
      </c>
      <c r="AF16" s="21">
        <v>-416.88099999999997</v>
      </c>
      <c r="AG16" s="21">
        <v>-402.916</v>
      </c>
      <c r="AH16" s="21">
        <v>-417.30099999999999</v>
      </c>
      <c r="AI16" s="21">
        <v>-490.27300000000002</v>
      </c>
      <c r="AJ16" s="21">
        <v>-540.15800000000002</v>
      </c>
      <c r="AK16" s="21">
        <v>-514.51099999999997</v>
      </c>
      <c r="AL16" s="21">
        <v>-490.4</v>
      </c>
      <c r="AM16" s="21">
        <v>-507.029</v>
      </c>
      <c r="AN16" s="41">
        <v>-527.08199999999999</v>
      </c>
      <c r="AO16" s="41">
        <v>-581.04600000000005</v>
      </c>
      <c r="AP16" s="41">
        <v>-578.596</v>
      </c>
      <c r="AQ16" s="51">
        <v>-612.63800000000003</v>
      </c>
      <c r="AR16" s="51">
        <v>-694.08799999999997</v>
      </c>
      <c r="AS16" s="51">
        <v>-735.86099999999999</v>
      </c>
      <c r="AT16" s="51">
        <v>-726.55700000000002</v>
      </c>
      <c r="AU16" s="51">
        <v>-480.53500000000003</v>
      </c>
      <c r="AV16" s="51">
        <v>-772.8</v>
      </c>
      <c r="AW16" s="51">
        <v>-822.7</v>
      </c>
      <c r="AX16" s="51">
        <v>-796.24800000000005</v>
      </c>
      <c r="AY16" s="51">
        <v>-846.56500000000005</v>
      </c>
      <c r="AZ16" s="51">
        <v>-991.70100000000002</v>
      </c>
      <c r="BA16" s="51">
        <v>-1009.386</v>
      </c>
      <c r="BB16" s="51">
        <v>-1008.87</v>
      </c>
      <c r="BC16" s="51">
        <v>-1073.271</v>
      </c>
      <c r="BD16" s="51">
        <v>-1032.6569999999999</v>
      </c>
      <c r="BE16" s="51">
        <v>-1223.9409999999998</v>
      </c>
      <c r="BF16" s="51">
        <v>-1067.357</v>
      </c>
      <c r="BG16" s="51">
        <v>-1194.9050000000002</v>
      </c>
      <c r="BH16" s="51">
        <v>-1385.8779999999997</v>
      </c>
      <c r="BI16" s="51">
        <v>-1475.1770000000001</v>
      </c>
    </row>
    <row r="17" spans="1:61" outlineLevel="1" x14ac:dyDescent="0.25">
      <c r="A17" s="61" t="s">
        <v>11</v>
      </c>
      <c r="B17" s="27">
        <v>-93.055000000000007</v>
      </c>
      <c r="C17" s="27">
        <v>-100.25700000000001</v>
      </c>
      <c r="D17" s="27">
        <v>-121.602</v>
      </c>
      <c r="E17" s="27">
        <v>-119.33499999999999</v>
      </c>
      <c r="F17" s="27">
        <v>-116.31</v>
      </c>
      <c r="G17" s="27">
        <v>-123.172</v>
      </c>
      <c r="H17" s="27">
        <v>-129.965</v>
      </c>
      <c r="I17" s="27">
        <v>-141.21500000000003</v>
      </c>
      <c r="J17" s="27">
        <v>-142.79</v>
      </c>
      <c r="K17" s="27">
        <v>-155.46199999999999</v>
      </c>
      <c r="L17" s="27">
        <v>-157.00399999999999</v>
      </c>
      <c r="M17" s="27">
        <v>-166.45900000000003</v>
      </c>
      <c r="N17" s="27">
        <v>-157.029</v>
      </c>
      <c r="O17" s="27">
        <v>-174.31200000000001</v>
      </c>
      <c r="P17" s="27">
        <v>-186.36</v>
      </c>
      <c r="Q17" s="27">
        <v>-198.65700000000001</v>
      </c>
      <c r="R17" s="27">
        <v>-196.661</v>
      </c>
      <c r="S17" s="27">
        <v>-191.3</v>
      </c>
      <c r="T17" s="27">
        <v>-205.55500000000001</v>
      </c>
      <c r="U17" s="27">
        <v>-226.95500000000001</v>
      </c>
      <c r="V17" s="27">
        <v>-206.83500000000001</v>
      </c>
      <c r="W17" s="27">
        <v>-236.20099999999999</v>
      </c>
      <c r="X17" s="27">
        <v>-245.00700000000001</v>
      </c>
      <c r="Y17" s="27">
        <v>-262.209</v>
      </c>
      <c r="Z17" s="27">
        <v>-242.05099999999999</v>
      </c>
      <c r="AA17" s="27">
        <v>-233.148</v>
      </c>
      <c r="AB17" s="27">
        <v>-222.41800000000001</v>
      </c>
      <c r="AC17" s="27">
        <v>-227.38200000000001</v>
      </c>
      <c r="AD17" s="27">
        <v>-204.357</v>
      </c>
      <c r="AE17" s="27">
        <v>-214.26</v>
      </c>
      <c r="AF17" s="27">
        <v>-238.374</v>
      </c>
      <c r="AG17" s="27">
        <v>-237.36199999999999</v>
      </c>
      <c r="AH17" s="27">
        <v>-242.59899999999999</v>
      </c>
      <c r="AI17" s="27">
        <v>-284.12700000000001</v>
      </c>
      <c r="AJ17" s="27">
        <v>-312.89699999999999</v>
      </c>
      <c r="AK17" s="27">
        <v>-299.79000000000002</v>
      </c>
      <c r="AL17" s="27">
        <v>-290.8</v>
      </c>
      <c r="AM17" s="27">
        <v>-296.31299999999999</v>
      </c>
      <c r="AN17" s="44">
        <v>-309.06200000000001</v>
      </c>
      <c r="AO17" s="44">
        <v>-357.029</v>
      </c>
      <c r="AP17" s="44">
        <v>-349.09300000000002</v>
      </c>
      <c r="AQ17" s="52">
        <v>-356.19799999999998</v>
      </c>
      <c r="AR17" s="52">
        <v>-395.78</v>
      </c>
      <c r="AS17" s="52">
        <v>-405.74599999999998</v>
      </c>
      <c r="AT17" s="52">
        <v>-434.28100000000001</v>
      </c>
      <c r="AU17" s="52">
        <v>-443.13299999999998</v>
      </c>
      <c r="AV17" s="52">
        <v>-457.9</v>
      </c>
      <c r="AW17" s="52">
        <v>-497.9</v>
      </c>
      <c r="AX17" s="52">
        <v>-493.01600000000002</v>
      </c>
      <c r="AY17" s="52">
        <v>-506.697</v>
      </c>
      <c r="AZ17" s="52">
        <v>-562.26700000000005</v>
      </c>
      <c r="BA17" s="52">
        <v>-602.822</v>
      </c>
      <c r="BB17" s="52">
        <v>-568.13300000000004</v>
      </c>
      <c r="BC17" s="52">
        <v>-606.88599999999997</v>
      </c>
      <c r="BD17" s="52">
        <v>-597.98800000000006</v>
      </c>
      <c r="BE17" s="52">
        <v>-653.45199999999977</v>
      </c>
      <c r="BF17" s="52">
        <v>-624.18399999999997</v>
      </c>
      <c r="BG17" s="52">
        <v>-702.80500000000006</v>
      </c>
      <c r="BH17" s="52">
        <v>-776.31500000000005</v>
      </c>
      <c r="BI17" s="52">
        <v>-884.0029999999997</v>
      </c>
    </row>
    <row r="18" spans="1:61" outlineLevel="1" x14ac:dyDescent="0.25">
      <c r="A18" s="76" t="s">
        <v>182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44"/>
      <c r="AO18" s="44"/>
      <c r="AP18" s="44"/>
      <c r="AQ18" s="52"/>
      <c r="AR18" s="52"/>
      <c r="AS18" s="52"/>
      <c r="AT18" s="52">
        <v>3.016</v>
      </c>
      <c r="AU18" s="52">
        <v>0.7</v>
      </c>
      <c r="AV18" s="52">
        <v>4.1210000000000004</v>
      </c>
      <c r="AW18" s="52">
        <v>0.71799999999999997</v>
      </c>
      <c r="AX18" s="52">
        <v>1.1539999999999999</v>
      </c>
      <c r="AY18" s="52">
        <v>1.784</v>
      </c>
      <c r="AZ18" s="52">
        <v>-0.60099999999999998</v>
      </c>
      <c r="BA18" s="52">
        <v>6.1349999999999998</v>
      </c>
      <c r="BB18" s="52">
        <v>-0.44400000000000001</v>
      </c>
      <c r="BC18" s="52">
        <v>-1.617</v>
      </c>
      <c r="BD18" s="52">
        <v>-14.624000000000001</v>
      </c>
      <c r="BE18" s="52">
        <v>-1.254</v>
      </c>
      <c r="BF18" s="52">
        <v>-8.6999999999999993</v>
      </c>
      <c r="BG18" s="52">
        <v>2.355999999999999</v>
      </c>
      <c r="BH18" s="52">
        <v>-1.3439999999999994</v>
      </c>
      <c r="BI18" s="52">
        <v>-15.207999999999998</v>
      </c>
    </row>
    <row r="19" spans="1:61" outlineLevel="1" x14ac:dyDescent="0.25">
      <c r="A19" s="76" t="s">
        <v>159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44"/>
      <c r="AO19" s="44"/>
      <c r="AP19" s="44"/>
      <c r="AQ19" s="52"/>
      <c r="AR19" s="52"/>
      <c r="AS19" s="52"/>
      <c r="AT19" s="52">
        <v>-437.29700000000003</v>
      </c>
      <c r="AU19" s="52">
        <v>-443.83300000000003</v>
      </c>
      <c r="AV19" s="52">
        <v>-462.01</v>
      </c>
      <c r="AW19" s="52">
        <v>-498.61900000000003</v>
      </c>
      <c r="AX19" s="52">
        <v>-494.17</v>
      </c>
      <c r="AY19" s="52">
        <v>-508.48099999999999</v>
      </c>
      <c r="AZ19" s="52">
        <v>-561.66600000000005</v>
      </c>
      <c r="BA19" s="52">
        <v>-608.95699999999999</v>
      </c>
      <c r="BB19" s="52">
        <v>-567.68899999999996</v>
      </c>
      <c r="BC19" s="52">
        <v>-605.26900000000001</v>
      </c>
      <c r="BD19" s="52">
        <v>-583.36400000000003</v>
      </c>
      <c r="BE19" s="52">
        <v>-652.19799999999998</v>
      </c>
      <c r="BF19" s="52">
        <v>-615.48400000000004</v>
      </c>
      <c r="BG19" s="52">
        <v>-705.16099999999994</v>
      </c>
      <c r="BH19" s="52">
        <v>-774.97099999999989</v>
      </c>
      <c r="BI19" s="52">
        <v>-868.79499999999996</v>
      </c>
    </row>
    <row r="20" spans="1:61" outlineLevel="1" x14ac:dyDescent="0.25">
      <c r="A20" s="61" t="s">
        <v>13</v>
      </c>
      <c r="B20" s="27">
        <v>-57.860999999999997</v>
      </c>
      <c r="C20" s="27">
        <v>-65.075000000000003</v>
      </c>
      <c r="D20" s="27">
        <v>-71.111000000000004</v>
      </c>
      <c r="E20" s="27">
        <v>-68.677000000000007</v>
      </c>
      <c r="F20" s="27">
        <v>-58.198999999999998</v>
      </c>
      <c r="G20" s="27">
        <v>-63.777000000000001</v>
      </c>
      <c r="H20" s="27">
        <v>-66.033000000000001</v>
      </c>
      <c r="I20" s="27">
        <v>-69.715999999999994</v>
      </c>
      <c r="J20" s="27">
        <v>-67.132999999999996</v>
      </c>
      <c r="K20" s="27">
        <v>-75.462000000000003</v>
      </c>
      <c r="L20" s="27">
        <v>-81.075000000000003</v>
      </c>
      <c r="M20" s="27">
        <v>-81.628000000000014</v>
      </c>
      <c r="N20" s="27">
        <v>-73.272999999999996</v>
      </c>
      <c r="O20" s="27">
        <v>-79.700999999999993</v>
      </c>
      <c r="P20" s="27">
        <v>-85.575999999999993</v>
      </c>
      <c r="Q20" s="27">
        <v>-90.313000000000002</v>
      </c>
      <c r="R20" s="27">
        <v>-88.703000000000003</v>
      </c>
      <c r="S20" s="27">
        <v>-96.418000000000006</v>
      </c>
      <c r="T20" s="27">
        <v>-97.548000000000002</v>
      </c>
      <c r="U20" s="27">
        <v>-103.443</v>
      </c>
      <c r="V20" s="27">
        <v>-106.34099999999999</v>
      </c>
      <c r="W20" s="27">
        <v>-108.02800000000001</v>
      </c>
      <c r="X20" s="27">
        <v>-119.32599999999999</v>
      </c>
      <c r="Y20" s="27">
        <v>-125.258</v>
      </c>
      <c r="Z20" s="27">
        <v>-118.92400000000001</v>
      </c>
      <c r="AA20" s="27">
        <v>-120.947</v>
      </c>
      <c r="AB20" s="27">
        <v>-109.55800000000001</v>
      </c>
      <c r="AC20" s="27">
        <v>-115.95399999999999</v>
      </c>
      <c r="AD20" s="27">
        <v>-114.03100000000001</v>
      </c>
      <c r="AE20" s="27">
        <v>-121.67100000000001</v>
      </c>
      <c r="AF20" s="27">
        <v>-125.875</v>
      </c>
      <c r="AG20" s="27">
        <v>-127.104</v>
      </c>
      <c r="AH20" s="27">
        <v>-129.44999999999999</v>
      </c>
      <c r="AI20" s="27">
        <v>-145.02600000000001</v>
      </c>
      <c r="AJ20" s="27">
        <v>-154.625</v>
      </c>
      <c r="AK20" s="27">
        <v>-137.53</v>
      </c>
      <c r="AL20" s="27">
        <v>-138.5</v>
      </c>
      <c r="AM20" s="27">
        <v>-136.58699999999999</v>
      </c>
      <c r="AN20" s="44">
        <v>-135.46799999999999</v>
      </c>
      <c r="AO20" s="44">
        <v>-137.84800000000001</v>
      </c>
      <c r="AP20" s="44">
        <v>-155.685</v>
      </c>
      <c r="AQ20" s="52">
        <v>-145.995</v>
      </c>
      <c r="AR20" s="52">
        <v>-169.12200000000001</v>
      </c>
      <c r="AS20" s="52">
        <v>-183.667</v>
      </c>
      <c r="AT20" s="52">
        <v>-174.928</v>
      </c>
      <c r="AU20" s="52">
        <v>-193.87</v>
      </c>
      <c r="AV20" s="52">
        <v>-205.7</v>
      </c>
      <c r="AW20" s="52">
        <v>-201.5</v>
      </c>
      <c r="AX20" s="52">
        <v>-199.74700000000001</v>
      </c>
      <c r="AY20" s="52">
        <v>-214.447</v>
      </c>
      <c r="AZ20" s="52">
        <v>-230.72</v>
      </c>
      <c r="BA20" s="52">
        <v>-228.02099999999999</v>
      </c>
      <c r="BB20" s="52">
        <v>-258.62200000000001</v>
      </c>
      <c r="BC20" s="52">
        <v>-246.66800000000001</v>
      </c>
      <c r="BD20" s="52">
        <v>-262.16399999999999</v>
      </c>
      <c r="BE20" s="52">
        <v>-277.43400000000003</v>
      </c>
      <c r="BF20" s="52">
        <v>-259.97000000000003</v>
      </c>
      <c r="BG20" s="52">
        <v>-308.24799999999993</v>
      </c>
      <c r="BH20" s="52">
        <v>-355.93000000000006</v>
      </c>
      <c r="BI20" s="52">
        <v>-375.27300000000002</v>
      </c>
    </row>
    <row r="21" spans="1:61" outlineLevel="2" x14ac:dyDescent="0.25">
      <c r="A21" s="76" t="s">
        <v>15</v>
      </c>
      <c r="B21" s="27">
        <v>-3.9009999999999998</v>
      </c>
      <c r="C21" s="27">
        <v>-4.1760000000000002</v>
      </c>
      <c r="D21" s="27">
        <v>-3.9580000000000002</v>
      </c>
      <c r="E21" s="27">
        <v>-5.3010000000000002</v>
      </c>
      <c r="F21" s="27">
        <v>-3.3740000000000001</v>
      </c>
      <c r="G21" s="27">
        <v>-3.4209999999999998</v>
      </c>
      <c r="H21" s="27">
        <v>-3.4060000000000001</v>
      </c>
      <c r="I21" s="27">
        <v>-3.427</v>
      </c>
      <c r="J21" s="27">
        <v>-3.84</v>
      </c>
      <c r="K21" s="27">
        <v>-3.7749999999999999</v>
      </c>
      <c r="L21" s="27">
        <v>-3.972</v>
      </c>
      <c r="M21" s="27">
        <v>-4.0590000000000002</v>
      </c>
      <c r="N21" s="27">
        <v>-4.41</v>
      </c>
      <c r="O21" s="27">
        <v>-4.3529999999999998</v>
      </c>
      <c r="P21" s="27">
        <v>-4.5590000000000002</v>
      </c>
      <c r="Q21" s="27">
        <v>-4.6879999999999997</v>
      </c>
      <c r="R21" s="27">
        <v>-4.8140000000000001</v>
      </c>
      <c r="S21" s="27">
        <v>-4.9340000000000002</v>
      </c>
      <c r="T21" s="27">
        <v>-4.9160000000000004</v>
      </c>
      <c r="U21" s="27">
        <v>-5.484</v>
      </c>
      <c r="V21" s="27">
        <v>-5.5579999999999998</v>
      </c>
      <c r="W21" s="27">
        <v>-5.3360000000000003</v>
      </c>
      <c r="X21" s="27">
        <v>-5.3550000000000004</v>
      </c>
      <c r="Y21" s="27">
        <v>-5.9450000000000003</v>
      </c>
      <c r="Z21" s="27">
        <v>-5.8810000000000002</v>
      </c>
      <c r="AA21" s="27">
        <v>-5.6449999999999996</v>
      </c>
      <c r="AB21" s="27">
        <v>-5.4470000000000001</v>
      </c>
      <c r="AC21" s="27">
        <v>-5.6269999999999998</v>
      </c>
      <c r="AD21" s="27">
        <v>-5.9349999999999996</v>
      </c>
      <c r="AE21" s="27">
        <v>-5.79</v>
      </c>
      <c r="AF21" s="27">
        <v>-5.8929999999999998</v>
      </c>
      <c r="AG21" s="27">
        <v>-6.0129999999999999</v>
      </c>
      <c r="AH21" s="27">
        <v>-6.0460000000000003</v>
      </c>
      <c r="AI21" s="27">
        <v>-6.4249999999999998</v>
      </c>
      <c r="AJ21" s="27">
        <v>-6.4020000000000001</v>
      </c>
      <c r="AK21" s="27">
        <v>-6.5010000000000003</v>
      </c>
      <c r="AL21" s="27">
        <v>-6.7</v>
      </c>
      <c r="AM21" s="27">
        <v>-6.5970000000000004</v>
      </c>
      <c r="AN21" s="44">
        <v>-6.63</v>
      </c>
      <c r="AO21" s="44">
        <v>-6.71</v>
      </c>
      <c r="AP21" s="44">
        <v>-6.9530000000000003</v>
      </c>
      <c r="AQ21" s="52">
        <v>-6.0880000000000001</v>
      </c>
      <c r="AR21" s="52">
        <v>-6.1779999999999999</v>
      </c>
      <c r="AS21" s="52">
        <v>-6.3319999999999999</v>
      </c>
      <c r="AT21" s="52">
        <v>-6.06</v>
      </c>
      <c r="AU21" s="52">
        <v>-6.2729999999999997</v>
      </c>
      <c r="AV21" s="52">
        <v>-6.3</v>
      </c>
      <c r="AW21" s="52">
        <v>-6.6</v>
      </c>
      <c r="AX21" s="52">
        <v>-7.1059999999999999</v>
      </c>
      <c r="AY21" s="52">
        <v>-5.609</v>
      </c>
      <c r="AZ21" s="52">
        <v>-4.8280000000000003</v>
      </c>
      <c r="BA21" s="52">
        <v>-4.5519999999999996</v>
      </c>
      <c r="BB21" s="52">
        <v>-5.3360000000000003</v>
      </c>
      <c r="BC21" s="52">
        <v>-5.3360000000000003</v>
      </c>
      <c r="BD21" s="52">
        <v>-5.3360000000000003</v>
      </c>
      <c r="BE21" s="52">
        <v>-5.36</v>
      </c>
      <c r="BF21" s="52">
        <v>-5.6310000000000002</v>
      </c>
      <c r="BG21" s="52">
        <v>-5.3509999999999991</v>
      </c>
      <c r="BH21" s="52">
        <v>-5.3320000000000007</v>
      </c>
      <c r="BI21" s="52">
        <v>-5.3320000000000007</v>
      </c>
    </row>
    <row r="22" spans="1:61" outlineLevel="2" x14ac:dyDescent="0.25">
      <c r="A22" s="76" t="s">
        <v>17</v>
      </c>
      <c r="B22" s="27">
        <v>-53.96</v>
      </c>
      <c r="C22" s="27">
        <v>-60.899000000000001</v>
      </c>
      <c r="D22" s="27">
        <v>-67.153000000000006</v>
      </c>
      <c r="E22" s="27">
        <v>-63.375999999999998</v>
      </c>
      <c r="F22" s="27">
        <v>-54.825000000000003</v>
      </c>
      <c r="G22" s="27">
        <v>-60.356000000000002</v>
      </c>
      <c r="H22" s="27">
        <v>-62.627000000000002</v>
      </c>
      <c r="I22" s="27">
        <v>-66.289000000000001</v>
      </c>
      <c r="J22" s="27">
        <v>-63.292999999999999</v>
      </c>
      <c r="K22" s="27">
        <v>-71.686999999999998</v>
      </c>
      <c r="L22" s="27">
        <v>-77.102999999999994</v>
      </c>
      <c r="M22" s="27">
        <v>-77.569000000000017</v>
      </c>
      <c r="N22" s="27">
        <v>-68.863</v>
      </c>
      <c r="O22" s="27">
        <v>-75.347999999999999</v>
      </c>
      <c r="P22" s="27">
        <v>-81.016999999999996</v>
      </c>
      <c r="Q22" s="27">
        <v>-85.625</v>
      </c>
      <c r="R22" s="27">
        <v>-83.888999999999996</v>
      </c>
      <c r="S22" s="27">
        <v>-91.483999999999995</v>
      </c>
      <c r="T22" s="27">
        <v>-92.632000000000005</v>
      </c>
      <c r="U22" s="27">
        <v>-97.959000000000003</v>
      </c>
      <c r="V22" s="27">
        <v>-100.783</v>
      </c>
      <c r="W22" s="27">
        <v>-102.69199999999999</v>
      </c>
      <c r="X22" s="27">
        <v>-113.971</v>
      </c>
      <c r="Y22" s="27">
        <v>-119.313</v>
      </c>
      <c r="Z22" s="27">
        <v>-113.04300000000001</v>
      </c>
      <c r="AA22" s="27">
        <v>-115.30200000000001</v>
      </c>
      <c r="AB22" s="27">
        <v>-104.111</v>
      </c>
      <c r="AC22" s="27">
        <v>-110.327</v>
      </c>
      <c r="AD22" s="27">
        <v>-108.096</v>
      </c>
      <c r="AE22" s="27">
        <v>-115.881</v>
      </c>
      <c r="AF22" s="27">
        <v>-119.982</v>
      </c>
      <c r="AG22" s="27">
        <v>-121.09099999999999</v>
      </c>
      <c r="AH22" s="27">
        <v>-123.404</v>
      </c>
      <c r="AI22" s="27">
        <v>-138.601</v>
      </c>
      <c r="AJ22" s="27">
        <v>-148.22300000000001</v>
      </c>
      <c r="AK22" s="27">
        <v>-131.029</v>
      </c>
      <c r="AL22" s="27">
        <v>-131.80000000000001</v>
      </c>
      <c r="AM22" s="27">
        <v>-129.99</v>
      </c>
      <c r="AN22" s="44">
        <v>-128.83799999999999</v>
      </c>
      <c r="AO22" s="44">
        <v>-131.13800000000001</v>
      </c>
      <c r="AP22" s="44">
        <v>-148.732</v>
      </c>
      <c r="AQ22" s="52">
        <v>-139.90700000000001</v>
      </c>
      <c r="AR22" s="52">
        <v>-162.94399999999999</v>
      </c>
      <c r="AS22" s="52">
        <v>-177.33500000000001</v>
      </c>
      <c r="AT22" s="52">
        <v>-168.86799999999999</v>
      </c>
      <c r="AU22" s="52">
        <v>-187.59700000000001</v>
      </c>
      <c r="AV22" s="52">
        <v>-199.4</v>
      </c>
      <c r="AW22" s="52">
        <v>-194.8</v>
      </c>
      <c r="AX22" s="52">
        <v>-192.64099999999999</v>
      </c>
      <c r="AY22" s="52">
        <v>-208.83799999999999</v>
      </c>
      <c r="AZ22" s="52">
        <v>-225.892</v>
      </c>
      <c r="BA22" s="52">
        <v>-223.46899999999999</v>
      </c>
      <c r="BB22" s="52">
        <v>-253.286</v>
      </c>
      <c r="BC22" s="52">
        <v>-241.33199999999999</v>
      </c>
      <c r="BD22" s="52">
        <v>-256.82799999999997</v>
      </c>
      <c r="BE22" s="52">
        <v>-272.07400000000001</v>
      </c>
      <c r="BF22" s="52">
        <v>-254.339</v>
      </c>
      <c r="BG22" s="52">
        <v>-302.89699999999999</v>
      </c>
      <c r="BH22" s="52">
        <v>-350.5979999999999</v>
      </c>
      <c r="BI22" s="52">
        <v>-369.9410000000002</v>
      </c>
    </row>
    <row r="23" spans="1:61" outlineLevel="1" x14ac:dyDescent="0.25">
      <c r="A23" s="61" t="s">
        <v>19</v>
      </c>
      <c r="B23" s="27">
        <v>8.5150000000000006</v>
      </c>
      <c r="C23" s="27">
        <v>2.1160000000000001</v>
      </c>
      <c r="D23" s="27">
        <v>5.5410000000000004</v>
      </c>
      <c r="E23" s="27">
        <v>3.9260000000000002</v>
      </c>
      <c r="F23" s="27">
        <v>8.6709999999999994</v>
      </c>
      <c r="G23" s="27">
        <v>1.9950000000000001</v>
      </c>
      <c r="H23" s="27">
        <v>0.47899999999999998</v>
      </c>
      <c r="I23" s="27">
        <v>5.9269999999999996</v>
      </c>
      <c r="J23" s="27">
        <v>4.9580000000000002</v>
      </c>
      <c r="K23" s="27">
        <v>8.2360000000000007</v>
      </c>
      <c r="L23" s="27">
        <v>1.246</v>
      </c>
      <c r="M23" s="27">
        <v>4.1529999999999996</v>
      </c>
      <c r="N23" s="27">
        <v>5.5679999999999996</v>
      </c>
      <c r="O23" s="27">
        <v>4.9909999999999997</v>
      </c>
      <c r="P23" s="27">
        <v>2.3820000000000001</v>
      </c>
      <c r="Q23" s="27">
        <v>3.49</v>
      </c>
      <c r="R23" s="27">
        <v>1.8460000000000001</v>
      </c>
      <c r="S23" s="27">
        <v>1.7390000000000001</v>
      </c>
      <c r="T23" s="27">
        <v>2.0720000000000001</v>
      </c>
      <c r="U23" s="27">
        <v>10.244999999999999</v>
      </c>
      <c r="V23" s="27">
        <v>3.5110000000000001</v>
      </c>
      <c r="W23" s="27">
        <v>2.94</v>
      </c>
      <c r="X23" s="27">
        <v>14.393000000000001</v>
      </c>
      <c r="Y23" s="27">
        <v>7.5069999999999997</v>
      </c>
      <c r="Z23" s="27">
        <v>4.468</v>
      </c>
      <c r="AA23" s="27">
        <v>4.1079999999999997</v>
      </c>
      <c r="AB23" s="27">
        <v>2.085</v>
      </c>
      <c r="AC23" s="27">
        <v>4.8650000000000002</v>
      </c>
      <c r="AD23" s="27">
        <v>2.0779999999999998</v>
      </c>
      <c r="AE23" s="27">
        <v>10.425000000000001</v>
      </c>
      <c r="AF23" s="27">
        <v>5.3390000000000004</v>
      </c>
      <c r="AG23" s="27">
        <v>5.3630000000000004</v>
      </c>
      <c r="AH23" s="27">
        <v>3.371</v>
      </c>
      <c r="AI23" s="27">
        <v>9.4049999999999994</v>
      </c>
      <c r="AJ23" s="27">
        <v>3.94</v>
      </c>
      <c r="AK23" s="27">
        <v>5.94</v>
      </c>
      <c r="AL23" s="27">
        <v>4.3</v>
      </c>
      <c r="AM23" s="27">
        <v>6.2359999999999998</v>
      </c>
      <c r="AN23" s="27">
        <v>4.4729999999999999</v>
      </c>
      <c r="AO23" s="27">
        <v>15.304</v>
      </c>
      <c r="AP23" s="27">
        <v>7.8849999999999998</v>
      </c>
      <c r="AQ23" s="59">
        <v>3.9590000000000001</v>
      </c>
      <c r="AR23" s="59">
        <v>3.8210000000000002</v>
      </c>
      <c r="AS23" s="59">
        <v>30.704000000000001</v>
      </c>
      <c r="AT23" s="59">
        <v>16.210999999999999</v>
      </c>
      <c r="AU23" s="59">
        <v>371.255</v>
      </c>
      <c r="AV23" s="59">
        <v>23.433999999999969</v>
      </c>
      <c r="AW23" s="59">
        <v>44.225999999999999</v>
      </c>
      <c r="AX23" s="59">
        <v>46.014000000000003</v>
      </c>
      <c r="AY23" s="59">
        <v>15.638999999999999</v>
      </c>
      <c r="AZ23" s="59">
        <v>25.109000000000002</v>
      </c>
      <c r="BA23" s="59">
        <v>60.597999999999999</v>
      </c>
      <c r="BB23" s="59">
        <v>54.811999999999998</v>
      </c>
      <c r="BC23" s="59">
        <v>15.590999999999999</v>
      </c>
      <c r="BD23" s="59">
        <v>43.216999999999999</v>
      </c>
      <c r="BE23" s="59">
        <v>41.845999999999997</v>
      </c>
      <c r="BF23" s="59">
        <v>16.934000000000001</v>
      </c>
      <c r="BG23" s="59">
        <v>35.284000000000006</v>
      </c>
      <c r="BH23" s="59">
        <v>19.174999999999994</v>
      </c>
      <c r="BI23" s="59">
        <v>92.399000000000015</v>
      </c>
    </row>
    <row r="24" spans="1:61" outlineLevel="1" x14ac:dyDescent="0.25">
      <c r="A24" s="61" t="s">
        <v>171</v>
      </c>
      <c r="B24" s="27">
        <v>-26.54</v>
      </c>
      <c r="C24" s="27">
        <v>-18.178999999999998</v>
      </c>
      <c r="D24" s="27">
        <v>-23.901</v>
      </c>
      <c r="E24" s="27">
        <v>-40.909999999999997</v>
      </c>
      <c r="F24" s="27">
        <v>-22.786999999999999</v>
      </c>
      <c r="G24" s="27">
        <v>-31.814</v>
      </c>
      <c r="H24" s="27">
        <v>-29.347999999999999</v>
      </c>
      <c r="I24" s="27">
        <v>-57.661999999999999</v>
      </c>
      <c r="J24" s="27">
        <v>-38.289000000000001</v>
      </c>
      <c r="K24" s="27">
        <v>-36.923000000000002</v>
      </c>
      <c r="L24" s="27">
        <v>-39.593000000000004</v>
      </c>
      <c r="M24" s="27">
        <v>-49.051000000000002</v>
      </c>
      <c r="N24" s="27">
        <v>-42.107999999999997</v>
      </c>
      <c r="O24" s="27">
        <v>-50.037999999999997</v>
      </c>
      <c r="P24" s="27">
        <v>-58.481999999999999</v>
      </c>
      <c r="Q24" s="27">
        <v>-45.594999999999999</v>
      </c>
      <c r="R24" s="27">
        <v>-46.064999999999998</v>
      </c>
      <c r="S24" s="27">
        <v>-40.106999999999999</v>
      </c>
      <c r="T24" s="27">
        <v>-50.404000000000003</v>
      </c>
      <c r="U24" s="27">
        <v>-62.887999999999998</v>
      </c>
      <c r="V24" s="27">
        <v>-54.896000000000001</v>
      </c>
      <c r="W24" s="27">
        <v>-55.801000000000002</v>
      </c>
      <c r="X24" s="27">
        <v>-62.174999999999997</v>
      </c>
      <c r="Y24" s="27">
        <v>-53.616999999999997</v>
      </c>
      <c r="Z24" s="27">
        <v>-59.171999999999997</v>
      </c>
      <c r="AA24" s="27">
        <v>-50.720999999999997</v>
      </c>
      <c r="AB24" s="27">
        <v>-34.817</v>
      </c>
      <c r="AC24" s="27">
        <v>-52.539000000000001</v>
      </c>
      <c r="AD24" s="27">
        <v>-59.033999999999999</v>
      </c>
      <c r="AE24" s="27">
        <v>-55.387999999999998</v>
      </c>
      <c r="AF24" s="27">
        <v>-57.970999999999997</v>
      </c>
      <c r="AG24" s="27">
        <v>-43.813000000000002</v>
      </c>
      <c r="AH24" s="27">
        <v>-48.915999999999997</v>
      </c>
      <c r="AI24" s="27">
        <v>-70.525000000000006</v>
      </c>
      <c r="AJ24" s="27">
        <v>-78.647000000000006</v>
      </c>
      <c r="AK24" s="27">
        <v>-84.195999999999998</v>
      </c>
      <c r="AL24" s="27">
        <v>-65.400000000000006</v>
      </c>
      <c r="AM24" s="27">
        <v>-83.203999999999994</v>
      </c>
      <c r="AN24" s="27">
        <v>-87.025000000000006</v>
      </c>
      <c r="AO24" s="27">
        <v>-109.069</v>
      </c>
      <c r="AP24" s="27">
        <v>-81.703000000000003</v>
      </c>
      <c r="AQ24" s="59">
        <v>-110.173</v>
      </c>
      <c r="AR24" s="59">
        <v>-139.85499999999999</v>
      </c>
      <c r="AS24" s="59">
        <v>-178.405</v>
      </c>
      <c r="AT24" s="59">
        <v>-133.559</v>
      </c>
      <c r="AU24" s="59">
        <v>-214.78700000000001</v>
      </c>
      <c r="AV24" s="59">
        <v>-132.63400000000004</v>
      </c>
      <c r="AW24" s="59">
        <v>-167.54899999999998</v>
      </c>
      <c r="AX24" s="59">
        <v>-149.499</v>
      </c>
      <c r="AY24" s="59">
        <v>-141.06</v>
      </c>
      <c r="AZ24" s="59">
        <v>-223.82300000000001</v>
      </c>
      <c r="BA24" s="59">
        <v>-239.14099999999999</v>
      </c>
      <c r="BB24" s="59">
        <v>-236.92699999999999</v>
      </c>
      <c r="BC24" s="59">
        <v>-235.30799999999999</v>
      </c>
      <c r="BD24" s="59">
        <v>-215.72200000000001</v>
      </c>
      <c r="BE24" s="59">
        <v>-335.01400000000001</v>
      </c>
      <c r="BF24" s="59">
        <v>-200.21</v>
      </c>
      <c r="BG24" s="59">
        <v>-217.86299999999997</v>
      </c>
      <c r="BH24" s="59">
        <v>-272.97400000000005</v>
      </c>
      <c r="BI24" s="59">
        <v>-304.13599999999997</v>
      </c>
    </row>
    <row r="25" spans="1:61" outlineLevel="1" x14ac:dyDescent="0.25">
      <c r="A25" s="76" t="s">
        <v>89</v>
      </c>
      <c r="B25" s="27">
        <v>-19.004000000000001</v>
      </c>
      <c r="C25" s="27">
        <v>-13.834</v>
      </c>
      <c r="D25" s="27">
        <v>-20.624000000000002</v>
      </c>
      <c r="E25" s="27">
        <v>-26.222999999999999</v>
      </c>
      <c r="F25" s="27">
        <v>-17.808</v>
      </c>
      <c r="G25" s="27">
        <v>-23.343000000000004</v>
      </c>
      <c r="H25" s="27">
        <v>-23.300999999999995</v>
      </c>
      <c r="I25" s="27">
        <v>-23.177000000000007</v>
      </c>
      <c r="J25" s="27">
        <v>-21.408000000000001</v>
      </c>
      <c r="K25" s="27">
        <v>-20.945</v>
      </c>
      <c r="L25" s="27">
        <v>-26.192</v>
      </c>
      <c r="M25" s="27">
        <v>-31.063000000000002</v>
      </c>
      <c r="N25" s="27">
        <v>-26.026</v>
      </c>
      <c r="O25" s="27">
        <v>-32.278000000000006</v>
      </c>
      <c r="P25" s="27">
        <v>-35.119</v>
      </c>
      <c r="Q25" s="27">
        <v>-38.661000000000001</v>
      </c>
      <c r="R25" s="27">
        <v>-31.12</v>
      </c>
      <c r="S25" s="27">
        <v>-31.621999999999996</v>
      </c>
      <c r="T25" s="27">
        <v>-36.552</v>
      </c>
      <c r="U25" s="27">
        <v>-47.875000000000014</v>
      </c>
      <c r="V25" s="27">
        <v>-30.832000000000001</v>
      </c>
      <c r="W25" s="27">
        <v>-40.914999999999999</v>
      </c>
      <c r="X25" s="27">
        <v>-41.865000000000002</v>
      </c>
      <c r="Y25" s="27">
        <v>-59.855999999999987</v>
      </c>
      <c r="Z25" s="27">
        <v>-37.311999999999998</v>
      </c>
      <c r="AA25" s="27">
        <v>-34.111000000000004</v>
      </c>
      <c r="AB25" s="27">
        <v>-29.277999999999999</v>
      </c>
      <c r="AC25" s="27">
        <v>-42.619</v>
      </c>
      <c r="AD25" s="27">
        <v>-36.517000000000003</v>
      </c>
      <c r="AE25" s="27">
        <v>-43.311999999999998</v>
      </c>
      <c r="AF25" s="27">
        <v>-47.837000000000003</v>
      </c>
      <c r="AG25" s="27">
        <v>-43.669000000000004</v>
      </c>
      <c r="AH25" s="27">
        <v>-37.159999999999997</v>
      </c>
      <c r="AI25" s="27">
        <v>-47.38900000000001</v>
      </c>
      <c r="AJ25" s="27">
        <v>-56.996999999999986</v>
      </c>
      <c r="AK25" s="27">
        <v>-53.703000000000003</v>
      </c>
      <c r="AL25" s="27">
        <v>-42.2</v>
      </c>
      <c r="AM25" s="27">
        <v>-54.633000000000003</v>
      </c>
      <c r="AN25" s="44">
        <v>-60.283999999999999</v>
      </c>
      <c r="AO25" s="44">
        <v>-76.079999999999984</v>
      </c>
      <c r="AP25" s="44">
        <v>-60.448</v>
      </c>
      <c r="AQ25" s="52">
        <v>-71.459000000000003</v>
      </c>
      <c r="AR25" s="52">
        <v>-98.620999999999981</v>
      </c>
      <c r="AS25" s="52">
        <v>-119.17200000000003</v>
      </c>
      <c r="AT25" s="52">
        <v>-113.542</v>
      </c>
      <c r="AU25" s="52">
        <v>-170.63800000000001</v>
      </c>
      <c r="AV25" s="52">
        <v>-106.1</v>
      </c>
      <c r="AW25" s="59">
        <v>-84</v>
      </c>
      <c r="AX25" s="59">
        <v>-144.60300000000001</v>
      </c>
      <c r="AY25" s="59">
        <v>-115.86299999999999</v>
      </c>
      <c r="AZ25" s="59">
        <v>-176.35100000000003</v>
      </c>
      <c r="BA25" s="59">
        <v>-130.916</v>
      </c>
      <c r="BB25" s="59">
        <v>-162.899</v>
      </c>
      <c r="BC25" s="59">
        <v>-164.17500000000001</v>
      </c>
      <c r="BD25" s="59">
        <v>-160.66699999999997</v>
      </c>
      <c r="BE25" s="59">
        <v>-249.8060000000001</v>
      </c>
      <c r="BF25" s="59">
        <v>-165.67400000000001</v>
      </c>
      <c r="BG25" s="59">
        <v>-173.53799999999998</v>
      </c>
      <c r="BH25" s="59">
        <v>-202.63800000000001</v>
      </c>
      <c r="BI25" s="59">
        <v>-170.9069999999999</v>
      </c>
    </row>
    <row r="26" spans="1:61" hidden="1" outlineLevel="1" x14ac:dyDescent="0.25">
      <c r="A26" s="76" t="s">
        <v>90</v>
      </c>
      <c r="B26" s="27">
        <v>-1.089</v>
      </c>
      <c r="C26" s="27">
        <v>-1.4820000000000002</v>
      </c>
      <c r="D26" s="27">
        <v>-1.6179999999999999</v>
      </c>
      <c r="E26" s="27">
        <v>-0.98500000000000032</v>
      </c>
      <c r="F26" s="27">
        <v>-1.0369999999999999</v>
      </c>
      <c r="G26" s="27">
        <v>-1.3050000000000002</v>
      </c>
      <c r="H26" s="27">
        <v>-1.3780000000000001</v>
      </c>
      <c r="I26" s="27">
        <v>-2.0049999999999994</v>
      </c>
      <c r="J26" s="27">
        <v>-1.536</v>
      </c>
      <c r="K26" s="27">
        <v>-1.6859999999999999</v>
      </c>
      <c r="L26" s="27">
        <v>-2.6179999999999999</v>
      </c>
      <c r="M26" s="27">
        <v>-3.0180000000000007</v>
      </c>
      <c r="N26" s="27">
        <v>-2.633</v>
      </c>
      <c r="O26" s="27">
        <v>-2.7290000000000001</v>
      </c>
      <c r="P26" s="27">
        <v>-3.3940000000000001</v>
      </c>
      <c r="Q26" s="27">
        <v>-2.032</v>
      </c>
      <c r="R26" s="27">
        <v>-4.3049999999999997</v>
      </c>
      <c r="S26" s="27">
        <v>-4.4570000000000007</v>
      </c>
      <c r="T26" s="27">
        <v>-6.9219999999999988</v>
      </c>
      <c r="U26" s="27">
        <v>-5.2859999999999996</v>
      </c>
      <c r="V26" s="27">
        <v>-6.33</v>
      </c>
      <c r="W26" s="27">
        <v>-7.452</v>
      </c>
      <c r="X26" s="27">
        <v>-6.7869999999999999</v>
      </c>
      <c r="Y26" s="27">
        <v>-0.9220000000000006</v>
      </c>
      <c r="Z26" s="27">
        <v>-7.431</v>
      </c>
      <c r="AA26" s="27">
        <v>-7.0130000000000008</v>
      </c>
      <c r="AB26" s="27">
        <v>-8.8710000000000004</v>
      </c>
      <c r="AC26" s="27">
        <v>-1.424999999999998</v>
      </c>
      <c r="AD26" s="27">
        <v>-7.7039999999999997</v>
      </c>
      <c r="AE26" s="27">
        <v>-0.74299999999999999</v>
      </c>
      <c r="AF26" s="27">
        <v>-7.6210000000000004</v>
      </c>
      <c r="AG26" s="27">
        <v>-5.9579999999999993</v>
      </c>
      <c r="AH26" s="27">
        <v>-5.9809999999999999</v>
      </c>
      <c r="AI26" s="27">
        <v>-5.2750000000000004</v>
      </c>
      <c r="AJ26" s="27">
        <v>-10.095999999999998</v>
      </c>
      <c r="AK26" s="27">
        <v>-8.6980000000000004</v>
      </c>
      <c r="AL26" s="27">
        <v>-8.8000000000000007</v>
      </c>
      <c r="AM26" s="27">
        <v>-9.838000000000001</v>
      </c>
      <c r="AN26" s="44">
        <v>-12.870999999999999</v>
      </c>
      <c r="AO26" s="44">
        <v>-17.525000000000006</v>
      </c>
      <c r="AP26" s="44">
        <v>-16.300999999999998</v>
      </c>
      <c r="AQ26" s="52">
        <v>-17.242000000000001</v>
      </c>
      <c r="AR26" s="52">
        <v>-16.977000000000007</v>
      </c>
      <c r="AS26" s="52">
        <v>-6.4749999999999943</v>
      </c>
      <c r="AT26" s="52">
        <v>-22.22</v>
      </c>
      <c r="AU26" s="52">
        <v>-14.350000000000001</v>
      </c>
      <c r="AV26" s="52">
        <v>-17.8</v>
      </c>
      <c r="AW26" s="59">
        <v>-15.6</v>
      </c>
      <c r="AX26" s="89">
        <v>0</v>
      </c>
      <c r="AY26" s="89">
        <v>0</v>
      </c>
      <c r="AZ26" s="89">
        <v>0</v>
      </c>
      <c r="BA26" s="89">
        <v>0</v>
      </c>
      <c r="BB26" s="89">
        <v>0</v>
      </c>
      <c r="BC26" s="89">
        <v>0</v>
      </c>
      <c r="BD26" s="89">
        <v>0</v>
      </c>
      <c r="BE26" s="89">
        <v>0</v>
      </c>
      <c r="BF26" s="89"/>
      <c r="BG26" s="89"/>
      <c r="BH26" s="89"/>
      <c r="BI26" s="89"/>
    </row>
    <row r="27" spans="1:61" outlineLevel="1" x14ac:dyDescent="0.25">
      <c r="A27" s="76" t="s">
        <v>172</v>
      </c>
      <c r="B27" s="27">
        <v>-0.78400000000000003</v>
      </c>
      <c r="C27" s="27">
        <v>-0.38300000000000001</v>
      </c>
      <c r="D27" s="27">
        <v>-0.8600000000000001</v>
      </c>
      <c r="E27" s="27">
        <v>-2.1859999999999999</v>
      </c>
      <c r="F27" s="27">
        <v>-0.97</v>
      </c>
      <c r="G27" s="27">
        <v>-1.3560000000000001</v>
      </c>
      <c r="H27" s="27">
        <v>-1.3540000000000001</v>
      </c>
      <c r="I27" s="27">
        <v>-2.4489999999999994</v>
      </c>
      <c r="J27" s="27">
        <v>-1.246</v>
      </c>
      <c r="K27" s="27">
        <v>-1.9990000000000001</v>
      </c>
      <c r="L27" s="27">
        <v>-2.2510000000000003</v>
      </c>
      <c r="M27" s="27">
        <v>-4.3529999999999998</v>
      </c>
      <c r="N27" s="27">
        <v>-1.73</v>
      </c>
      <c r="O27" s="27">
        <v>-5.3320000000000007</v>
      </c>
      <c r="P27" s="27">
        <v>-4.1339999999999995</v>
      </c>
      <c r="Q27" s="27">
        <v>-4.4660000000000011</v>
      </c>
      <c r="R27" s="27">
        <v>-3.5070000000000001</v>
      </c>
      <c r="S27" s="27">
        <v>-2.4940000000000002</v>
      </c>
      <c r="T27" s="27">
        <v>-4.7090000000000005</v>
      </c>
      <c r="U27" s="27">
        <v>-4.2569999999999997</v>
      </c>
      <c r="V27" s="27">
        <v>-2.698</v>
      </c>
      <c r="W27" s="27">
        <v>-5.8509999999999991</v>
      </c>
      <c r="X27" s="27">
        <v>-4.7690000000000001</v>
      </c>
      <c r="Y27" s="27">
        <v>-6.0550000000000015</v>
      </c>
      <c r="Z27" s="27">
        <v>-3.286</v>
      </c>
      <c r="AA27" s="27">
        <v>-1.1729999999999996</v>
      </c>
      <c r="AB27" s="27">
        <v>1.4450000000000001</v>
      </c>
      <c r="AC27" s="27">
        <v>-0.84800000000000031</v>
      </c>
      <c r="AD27" s="27">
        <v>-4.1669999999999998</v>
      </c>
      <c r="AE27" s="27">
        <v>-5.306</v>
      </c>
      <c r="AF27" s="27">
        <v>-3.7669999999999999</v>
      </c>
      <c r="AG27" s="27">
        <v>-2.676000000000001</v>
      </c>
      <c r="AH27" s="27">
        <v>-3.762</v>
      </c>
      <c r="AI27" s="27">
        <v>-6.3289999999999988</v>
      </c>
      <c r="AJ27" s="27">
        <v>-8.238999999999999</v>
      </c>
      <c r="AK27" s="27">
        <v>-6.3500000000000032</v>
      </c>
      <c r="AL27" s="27">
        <v>-5.3</v>
      </c>
      <c r="AM27" s="27">
        <v>-7.7799999999999994</v>
      </c>
      <c r="AN27" s="44">
        <v>-6.5830000000000002</v>
      </c>
      <c r="AO27" s="44">
        <v>-6.3729999999999993</v>
      </c>
      <c r="AP27" s="44">
        <v>-5.8179999999999996</v>
      </c>
      <c r="AQ27" s="52">
        <v>-7.0510000000000002</v>
      </c>
      <c r="AR27" s="52">
        <v>-6.083000000000002</v>
      </c>
      <c r="AS27" s="52">
        <v>-6.17</v>
      </c>
      <c r="AT27" s="52">
        <v>-6.06</v>
      </c>
      <c r="AU27" s="52">
        <v>-6.2730000000000006</v>
      </c>
      <c r="AV27" s="52">
        <v>-6.3</v>
      </c>
      <c r="AW27" s="59">
        <v>-6.7</v>
      </c>
      <c r="AX27" s="59">
        <v>-8.7249999999999996</v>
      </c>
      <c r="AY27" s="59">
        <v>-16.094999999999999</v>
      </c>
      <c r="AZ27" s="59">
        <v>-14.244999999999999</v>
      </c>
      <c r="BA27" s="59">
        <v>-59.16899999999999</v>
      </c>
      <c r="BB27" s="59">
        <v>-30.295000000000002</v>
      </c>
      <c r="BC27" s="59">
        <v>-29.683999999999997</v>
      </c>
      <c r="BD27" s="59">
        <v>-29.498000000000005</v>
      </c>
      <c r="BE27" s="59">
        <v>-35.53</v>
      </c>
      <c r="BF27" s="59">
        <v>-29.957999999999998</v>
      </c>
      <c r="BG27" s="59">
        <v>-32.17</v>
      </c>
      <c r="BH27" s="59">
        <v>-36.447999999999993</v>
      </c>
      <c r="BI27" s="59">
        <v>-38.692000000000007</v>
      </c>
    </row>
    <row r="28" spans="1:61" hidden="1" outlineLevel="1" x14ac:dyDescent="0.25">
      <c r="A28" s="76" t="s">
        <v>91</v>
      </c>
      <c r="B28" s="27">
        <v>-0.86299999999999999</v>
      </c>
      <c r="C28" s="27">
        <v>-1.5990000000000002</v>
      </c>
      <c r="D28" s="27">
        <v>4.6850000000000005</v>
      </c>
      <c r="E28" s="27">
        <v>-3.2989999999999999</v>
      </c>
      <c r="F28" s="27">
        <v>-0.81699999999999995</v>
      </c>
      <c r="G28" s="27">
        <v>0.63700000000000001</v>
      </c>
      <c r="H28" s="27">
        <v>2.64</v>
      </c>
      <c r="I28" s="27">
        <v>-2.6560000000000001</v>
      </c>
      <c r="J28" s="27">
        <v>-4.42</v>
      </c>
      <c r="K28" s="27">
        <v>-2.0430000000000001</v>
      </c>
      <c r="L28" s="27">
        <v>-3.5469999999999997</v>
      </c>
      <c r="M28" s="27">
        <v>-2.1910000000000007</v>
      </c>
      <c r="N28" s="27">
        <v>-1.528</v>
      </c>
      <c r="O28" s="27">
        <v>-4.1029999999999998</v>
      </c>
      <c r="P28" s="27">
        <v>-5.8780000000000001</v>
      </c>
      <c r="Q28" s="27">
        <v>1.0640000000000001</v>
      </c>
      <c r="R28" s="27">
        <v>-1.629</v>
      </c>
      <c r="S28" s="27">
        <v>-0.72299999999999986</v>
      </c>
      <c r="T28" s="27">
        <v>10.524000000000001</v>
      </c>
      <c r="U28" s="27">
        <v>-4.5450000000000017</v>
      </c>
      <c r="V28" s="27">
        <v>-0.85699999999999998</v>
      </c>
      <c r="W28" s="27">
        <v>-2.3520000000000003</v>
      </c>
      <c r="X28" s="27">
        <v>-2.0569999999999999</v>
      </c>
      <c r="Y28" s="27">
        <v>0.96899999999999964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0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 t="s">
        <v>152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/>
      <c r="BG28" s="62"/>
      <c r="BH28" s="62"/>
      <c r="BI28" s="62"/>
    </row>
    <row r="29" spans="1:61" hidden="1" outlineLevel="1" x14ac:dyDescent="0.25">
      <c r="A29" s="76" t="s">
        <v>92</v>
      </c>
      <c r="B29" s="27">
        <v>-0.38</v>
      </c>
      <c r="C29" s="27">
        <v>-0.81599999999999995</v>
      </c>
      <c r="D29" s="27">
        <v>2.9999999999998916E-3</v>
      </c>
      <c r="E29" s="27">
        <v>-1.278</v>
      </c>
      <c r="F29" s="27">
        <v>-0.373</v>
      </c>
      <c r="G29" s="27">
        <v>-0.55500000000000005</v>
      </c>
      <c r="H29" s="27">
        <v>-3.1999999999999917E-2</v>
      </c>
      <c r="I29" s="27">
        <v>-1.234</v>
      </c>
      <c r="J29" s="27">
        <v>-0.9</v>
      </c>
      <c r="K29" s="27">
        <v>-0.72899999999999998</v>
      </c>
      <c r="L29" s="27">
        <v>-1</v>
      </c>
      <c r="M29" s="27">
        <v>-1</v>
      </c>
      <c r="N29" s="27">
        <v>-0.85699999999999998</v>
      </c>
      <c r="O29" s="27">
        <v>-1.0289999999999999</v>
      </c>
      <c r="P29" s="27">
        <v>-1.6300000000000001</v>
      </c>
      <c r="Q29" s="27">
        <v>-1.4429999999999996</v>
      </c>
      <c r="R29" s="27">
        <v>-1.506</v>
      </c>
      <c r="S29" s="27">
        <v>-1.06</v>
      </c>
      <c r="T29" s="27">
        <v>-1.4019999999999999</v>
      </c>
      <c r="U29" s="27">
        <v>-1.839</v>
      </c>
      <c r="V29" s="27">
        <v>-1.3</v>
      </c>
      <c r="W29" s="27">
        <v>-0.83799999999999986</v>
      </c>
      <c r="X29" s="27">
        <v>-1.2729999999999999</v>
      </c>
      <c r="Y29" s="27">
        <v>-1.575</v>
      </c>
      <c r="Z29" s="27">
        <v>-0.41499999999999998</v>
      </c>
      <c r="AA29" s="62">
        <v>0</v>
      </c>
      <c r="AB29" s="77">
        <v>-8.7999999999999995E-2</v>
      </c>
      <c r="AC29" s="27">
        <v>-1.8649999999999998</v>
      </c>
      <c r="AD29" s="62">
        <v>0</v>
      </c>
      <c r="AE29" s="62">
        <v>0</v>
      </c>
      <c r="AF29" s="62">
        <v>0</v>
      </c>
      <c r="AG29" s="27">
        <v>-1.1519999999999999</v>
      </c>
      <c r="AH29" s="62">
        <v>0</v>
      </c>
      <c r="AI29" s="62">
        <v>0</v>
      </c>
      <c r="AJ29" s="62">
        <v>0</v>
      </c>
      <c r="AK29" s="62">
        <v>0</v>
      </c>
      <c r="AL29" s="62">
        <v>0</v>
      </c>
      <c r="AM29" s="62">
        <v>0</v>
      </c>
      <c r="AN29" s="62">
        <v>0</v>
      </c>
      <c r="AO29" s="62">
        <v>0</v>
      </c>
      <c r="AP29" s="62">
        <v>0</v>
      </c>
      <c r="AQ29" s="62">
        <v>0</v>
      </c>
      <c r="AR29" s="62">
        <v>0</v>
      </c>
      <c r="AS29" s="62">
        <v>0</v>
      </c>
      <c r="AT29" s="62">
        <v>0</v>
      </c>
      <c r="AU29" s="62">
        <v>0</v>
      </c>
      <c r="AV29" s="62" t="s">
        <v>152</v>
      </c>
      <c r="AW29" s="62">
        <v>0</v>
      </c>
      <c r="AX29" s="62">
        <v>0</v>
      </c>
      <c r="AY29" s="62">
        <v>0</v>
      </c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62">
        <v>0</v>
      </c>
      <c r="BF29" s="62"/>
      <c r="BG29" s="62"/>
      <c r="BH29" s="62"/>
      <c r="BI29" s="62"/>
    </row>
    <row r="30" spans="1:61" s="50" customFormat="1" outlineLevel="1" x14ac:dyDescent="0.25">
      <c r="A30" s="78" t="s">
        <v>136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</v>
      </c>
      <c r="P30" s="62">
        <v>0</v>
      </c>
      <c r="Q30" s="62">
        <v>0</v>
      </c>
      <c r="R30" s="62">
        <v>0</v>
      </c>
      <c r="S30" s="62">
        <v>0</v>
      </c>
      <c r="T30" s="62">
        <v>0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0</v>
      </c>
      <c r="AF30" s="62">
        <v>0</v>
      </c>
      <c r="AG30" s="62">
        <v>0</v>
      </c>
      <c r="AH30" s="27">
        <v>-1.25</v>
      </c>
      <c r="AI30" s="27">
        <v>-1.5510000000000002</v>
      </c>
      <c r="AJ30" s="27">
        <v>-1.5279999999999996</v>
      </c>
      <c r="AK30" s="27">
        <v>-1.7380000000000004</v>
      </c>
      <c r="AL30" s="27">
        <v>-2.1739999999999999</v>
      </c>
      <c r="AM30" s="27">
        <v>-1.5100000000000002</v>
      </c>
      <c r="AN30" s="44">
        <v>-1.6310000000000002</v>
      </c>
      <c r="AO30" s="27">
        <v>-1.625</v>
      </c>
      <c r="AP30" s="27">
        <v>-3.367</v>
      </c>
      <c r="AQ30" s="52">
        <v>-2.2770000000000001</v>
      </c>
      <c r="AR30" s="52">
        <v>-2.2290000000000001</v>
      </c>
      <c r="AS30" s="52">
        <v>-4.245000000000001</v>
      </c>
      <c r="AT30" s="52">
        <v>-4.4240000000000004</v>
      </c>
      <c r="AU30" s="52">
        <v>-2.0389999999999997</v>
      </c>
      <c r="AV30" s="52">
        <v>-2.2999999999999998</v>
      </c>
      <c r="AW30" s="59">
        <v>-1.9</v>
      </c>
      <c r="AX30" s="59">
        <v>-5.0549999999999997</v>
      </c>
      <c r="AY30" s="59">
        <v>-3.327</v>
      </c>
      <c r="AZ30" s="59">
        <v>0.20699999999999896</v>
      </c>
      <c r="BA30" s="59">
        <v>-3.8599999999999994</v>
      </c>
      <c r="BB30" s="59">
        <v>-4.5069999999999997</v>
      </c>
      <c r="BC30" s="59">
        <v>-2.3680000000000003</v>
      </c>
      <c r="BD30" s="59">
        <v>-1.5299999999999994</v>
      </c>
      <c r="BE30" s="59">
        <v>-2.5030000000000001</v>
      </c>
      <c r="BF30" s="59">
        <v>-21.099</v>
      </c>
      <c r="BG30" s="59">
        <v>3.0459999999999994</v>
      </c>
      <c r="BH30" s="59">
        <v>-3.9139999999999979</v>
      </c>
      <c r="BI30" s="59">
        <v>-3.6509999999999998</v>
      </c>
    </row>
    <row r="31" spans="1:61" s="50" customFormat="1" outlineLevel="1" x14ac:dyDescent="0.25">
      <c r="A31" s="78" t="s">
        <v>173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27"/>
      <c r="AI31" s="27"/>
      <c r="AJ31" s="27"/>
      <c r="AK31" s="27"/>
      <c r="AL31" s="27"/>
      <c r="AM31" s="27"/>
      <c r="AN31" s="44"/>
      <c r="AO31" s="27"/>
      <c r="AP31" s="27"/>
      <c r="AQ31" s="52"/>
      <c r="AR31" s="52"/>
      <c r="AS31" s="52"/>
      <c r="AT31" s="52"/>
      <c r="AU31" s="52"/>
      <c r="AV31" s="52"/>
      <c r="AW31" s="59"/>
      <c r="AX31" s="59">
        <v>10.411</v>
      </c>
      <c r="AY31" s="59">
        <f>5.595-AX31</f>
        <v>-4.8159999999999998</v>
      </c>
      <c r="AZ31" s="59">
        <v>-6.1449999999999996</v>
      </c>
      <c r="BA31" s="59">
        <v>-11.364000000000001</v>
      </c>
      <c r="BB31" s="59">
        <v>-3.7810000000000001</v>
      </c>
      <c r="BC31" s="59">
        <v>-11.395999999999999</v>
      </c>
      <c r="BD31" s="59">
        <v>-30.914999999999999</v>
      </c>
      <c r="BE31" s="59">
        <v>-22.984999999999999</v>
      </c>
      <c r="BF31" s="59">
        <v>10.378</v>
      </c>
      <c r="BG31" s="59">
        <v>-6.0720000000000001</v>
      </c>
      <c r="BH31" s="59">
        <v>-14.209</v>
      </c>
      <c r="BI31" s="59">
        <v>5.2089999999999996</v>
      </c>
    </row>
    <row r="32" spans="1:61" outlineLevel="1" x14ac:dyDescent="0.25">
      <c r="A32" s="76" t="s">
        <v>93</v>
      </c>
      <c r="B32" s="27">
        <v>-4.42</v>
      </c>
      <c r="C32" s="27">
        <v>-6.5000000000000391E-2</v>
      </c>
      <c r="D32" s="27">
        <v>-5.4869999999999992</v>
      </c>
      <c r="E32" s="27">
        <v>-6.9390000000000018</v>
      </c>
      <c r="F32" s="27">
        <v>-1.782</v>
      </c>
      <c r="G32" s="27">
        <v>-5.8920000000000003</v>
      </c>
      <c r="H32" s="27">
        <v>-5.9229999999999992</v>
      </c>
      <c r="I32" s="27">
        <v>-26.140999999999998</v>
      </c>
      <c r="J32" s="27">
        <v>-8.7789999999999999</v>
      </c>
      <c r="K32" s="27">
        <v>-9.5210000000000008</v>
      </c>
      <c r="L32" s="27">
        <v>-3.9849999999999994</v>
      </c>
      <c r="M32" s="27">
        <v>-7.4259999999999984</v>
      </c>
      <c r="N32" s="27">
        <v>-9.3339999999999996</v>
      </c>
      <c r="O32" s="27">
        <v>-4.5670000000000002</v>
      </c>
      <c r="P32" s="27">
        <v>-8.3270000000000017</v>
      </c>
      <c r="Q32" s="27">
        <v>-5.6999999999998607E-2</v>
      </c>
      <c r="R32" s="27">
        <v>-3.9980000000000002</v>
      </c>
      <c r="S32" s="27">
        <v>0.24900000000000011</v>
      </c>
      <c r="T32" s="27">
        <v>-11.343</v>
      </c>
      <c r="U32" s="27">
        <v>0.9139999999999997</v>
      </c>
      <c r="V32" s="27">
        <v>-12.879</v>
      </c>
      <c r="W32" s="27">
        <v>1.6069999999999993</v>
      </c>
      <c r="X32" s="27">
        <v>-5.4240000000000004</v>
      </c>
      <c r="Y32" s="27">
        <v>13.822000000000001</v>
      </c>
      <c r="Z32" s="27">
        <v>-10.728</v>
      </c>
      <c r="AA32" s="27">
        <v>-8.4239999999999995</v>
      </c>
      <c r="AB32" s="27">
        <v>1.9749999999999999</v>
      </c>
      <c r="AC32" s="27">
        <v>-5.782</v>
      </c>
      <c r="AD32" s="27">
        <v>-10.646000000000001</v>
      </c>
      <c r="AE32" s="27">
        <v>-6.0270000000000001</v>
      </c>
      <c r="AF32" s="27">
        <v>1.254</v>
      </c>
      <c r="AG32" s="27">
        <v>9.6420000000000012</v>
      </c>
      <c r="AH32" s="27">
        <v>-0.7629999999999999</v>
      </c>
      <c r="AI32" s="27">
        <v>-9.9809999999999999</v>
      </c>
      <c r="AJ32" s="27">
        <v>-1.7869999999999999</v>
      </c>
      <c r="AK32" s="27">
        <v>-13.707000000000001</v>
      </c>
      <c r="AL32" s="27">
        <v>-6.9560000000000013</v>
      </c>
      <c r="AM32" s="27">
        <v>-9.44</v>
      </c>
      <c r="AN32" s="44">
        <v>-5.6559999999999988</v>
      </c>
      <c r="AO32" s="27">
        <v>-7.4660000000000011</v>
      </c>
      <c r="AP32" s="27">
        <v>4.2309999999999999</v>
      </c>
      <c r="AQ32" s="52">
        <v>-12.144</v>
      </c>
      <c r="AR32" s="52">
        <v>-15.944999999999999</v>
      </c>
      <c r="AS32" s="52">
        <v>-42.331999999999994</v>
      </c>
      <c r="AT32" s="52">
        <v>12.686999999999999</v>
      </c>
      <c r="AU32" s="52">
        <v>-21.487000000000002</v>
      </c>
      <c r="AV32" s="52">
        <v>-0.1</v>
      </c>
      <c r="AW32" s="59">
        <v>-59.3</v>
      </c>
      <c r="AX32" s="59">
        <f>8.884-10.411</f>
        <v>-1.5269999999999992</v>
      </c>
      <c r="AY32" s="59">
        <f>-5.775+4.8</f>
        <v>-0.97500000000000053</v>
      </c>
      <c r="AZ32" s="59">
        <v>-27.288999999999998</v>
      </c>
      <c r="BA32" s="59">
        <v>-33.831999999999994</v>
      </c>
      <c r="BB32" s="59">
        <v>-35.445999999999998</v>
      </c>
      <c r="BC32" s="59">
        <v>-27.684000000000005</v>
      </c>
      <c r="BD32" s="59">
        <v>6.8880000000000052</v>
      </c>
      <c r="BE32" s="59">
        <v>-24.190000000000005</v>
      </c>
      <c r="BF32" s="59">
        <v>6.1429999999999998</v>
      </c>
      <c r="BG32" s="59">
        <v>-9.1289999999999996</v>
      </c>
      <c r="BH32" s="59">
        <v>-15.765000000000001</v>
      </c>
      <c r="BI32" s="59">
        <v>-96.094999999999999</v>
      </c>
    </row>
    <row r="33" spans="1:61" outlineLevel="1" x14ac:dyDescent="0.25">
      <c r="A33" s="61" t="s">
        <v>23</v>
      </c>
      <c r="B33" s="27">
        <v>-6.8000000000000005E-2</v>
      </c>
      <c r="C33" s="27">
        <v>1.272</v>
      </c>
      <c r="D33" s="27">
        <v>0.48299999999999998</v>
      </c>
      <c r="E33" s="27">
        <v>0.40300000000000002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62">
        <v>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2">
        <v>0</v>
      </c>
      <c r="AD33" s="62">
        <v>0</v>
      </c>
      <c r="AE33" s="62">
        <v>0</v>
      </c>
      <c r="AF33" s="62">
        <v>0</v>
      </c>
      <c r="AG33" s="62">
        <v>0</v>
      </c>
      <c r="AH33" s="77">
        <v>0.29299999999999998</v>
      </c>
      <c r="AI33" s="62">
        <v>0</v>
      </c>
      <c r="AJ33" s="77">
        <v>2.0710000000000002</v>
      </c>
      <c r="AK33" s="79">
        <v>1.0649999999999999</v>
      </c>
      <c r="AL33" s="62">
        <v>0</v>
      </c>
      <c r="AM33" s="77">
        <v>2.839</v>
      </c>
      <c r="AN33" s="62">
        <v>0</v>
      </c>
      <c r="AO33" s="79">
        <v>7.5960000000000001</v>
      </c>
      <c r="AP33" s="79">
        <v>0</v>
      </c>
      <c r="AQ33" s="65">
        <v>-4.2309999999999999</v>
      </c>
      <c r="AR33" s="65">
        <v>6.8479999999999999</v>
      </c>
      <c r="AS33" s="65">
        <v>1.2529999999999999</v>
      </c>
      <c r="AT33" s="65">
        <v>0</v>
      </c>
      <c r="AU33" s="65">
        <v>0</v>
      </c>
      <c r="AV33" s="65">
        <v>0</v>
      </c>
      <c r="AW33" s="65">
        <v>0</v>
      </c>
      <c r="AX33" s="70">
        <v>0</v>
      </c>
      <c r="AY33" s="70">
        <v>0</v>
      </c>
      <c r="AZ33" s="70">
        <v>0</v>
      </c>
      <c r="BA33" s="70">
        <v>0</v>
      </c>
      <c r="BB33" s="70">
        <v>0</v>
      </c>
      <c r="BC33" s="70">
        <v>0</v>
      </c>
      <c r="BD33" s="70">
        <v>0</v>
      </c>
      <c r="BE33" s="70">
        <v>0.113</v>
      </c>
      <c r="BF33" s="70">
        <v>7.2999999999999995E-2</v>
      </c>
      <c r="BG33" s="70">
        <v>-1.2729999999999999</v>
      </c>
      <c r="BH33" s="70">
        <v>0.16599999999999987</v>
      </c>
      <c r="BI33" s="70">
        <v>-4.1639999999999997</v>
      </c>
    </row>
    <row r="34" spans="1:61" x14ac:dyDescent="0.25">
      <c r="A34" s="62" t="s">
        <v>133</v>
      </c>
      <c r="B34" s="62"/>
      <c r="C34" s="62"/>
      <c r="D34" s="62"/>
      <c r="E34" s="62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62"/>
      <c r="T34" s="18"/>
      <c r="U34" s="62"/>
      <c r="V34" s="23"/>
      <c r="W34" s="24"/>
      <c r="X34" s="24"/>
      <c r="Y34" s="24"/>
      <c r="Z34" s="24"/>
      <c r="AA34" s="24"/>
      <c r="AB34" s="24"/>
      <c r="AC34" s="24"/>
      <c r="AD34" s="24"/>
      <c r="AF34" s="24"/>
      <c r="AG34" s="24"/>
      <c r="AH34" s="24"/>
      <c r="AI34" s="24"/>
      <c r="AJ34" s="24"/>
      <c r="AK34" s="24"/>
      <c r="AL34" s="24"/>
      <c r="AM34" s="24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</row>
    <row r="35" spans="1:61" x14ac:dyDescent="0.25">
      <c r="A35" s="7" t="s">
        <v>25</v>
      </c>
      <c r="B35" s="8">
        <v>139.60400000000001</v>
      </c>
      <c r="C35" s="8">
        <v>129.68899999999999</v>
      </c>
      <c r="D35" s="8">
        <v>166.637</v>
      </c>
      <c r="E35" s="8">
        <v>166.70699999999999</v>
      </c>
      <c r="F35" s="9">
        <v>122.03700000000001</v>
      </c>
      <c r="G35" s="9">
        <v>164.66900000000001</v>
      </c>
      <c r="H35" s="9">
        <v>193.399</v>
      </c>
      <c r="I35" s="9">
        <v>183.02</v>
      </c>
      <c r="J35" s="9">
        <v>148.678</v>
      </c>
      <c r="K35" s="9">
        <v>201.81399999999999</v>
      </c>
      <c r="L35" s="9">
        <v>222.10499999999999</v>
      </c>
      <c r="M35" s="9">
        <v>235.81399999999999</v>
      </c>
      <c r="N35" s="9">
        <v>196.762</v>
      </c>
      <c r="O35" s="9">
        <v>258.93599999999998</v>
      </c>
      <c r="P35" s="9">
        <v>271.17700000000002</v>
      </c>
      <c r="Q35" s="9">
        <v>284.87799999999999</v>
      </c>
      <c r="R35" s="9">
        <v>240.83799999999999</v>
      </c>
      <c r="S35" s="8">
        <v>251.239</v>
      </c>
      <c r="T35" s="9">
        <v>287.09800000000001</v>
      </c>
      <c r="U35" s="8">
        <v>315.17700000000002</v>
      </c>
      <c r="V35" s="8">
        <v>274.06200000000001</v>
      </c>
      <c r="W35" s="8">
        <v>274.637</v>
      </c>
      <c r="X35" s="8">
        <v>312.68700000000001</v>
      </c>
      <c r="Y35" s="8">
        <v>296.85900000000004</v>
      </c>
      <c r="Z35" s="8">
        <v>257.07400000000001</v>
      </c>
      <c r="AA35" s="8">
        <v>240.96</v>
      </c>
      <c r="AB35" s="8">
        <v>254.25399999999999</v>
      </c>
      <c r="AC35" s="8">
        <v>311.38600000000002</v>
      </c>
      <c r="AD35" s="8">
        <v>262.00799999999998</v>
      </c>
      <c r="AE35" s="8">
        <v>300.21800000000002</v>
      </c>
      <c r="AF35" s="8">
        <v>316.346</v>
      </c>
      <c r="AG35" s="8">
        <v>303.83999999999997</v>
      </c>
      <c r="AH35" s="8">
        <v>306.298</v>
      </c>
      <c r="AI35" s="8">
        <v>388.71</v>
      </c>
      <c r="AJ35" s="8">
        <v>408.84699999999998</v>
      </c>
      <c r="AK35" s="8">
        <v>403.17599999999999</v>
      </c>
      <c r="AL35" s="8">
        <v>367.2</v>
      </c>
      <c r="AM35" s="8">
        <v>438.23700000000002</v>
      </c>
      <c r="AN35" s="8">
        <v>478.089</v>
      </c>
      <c r="AO35" s="8">
        <v>564.178</v>
      </c>
      <c r="AP35" s="8">
        <v>518.93700000000001</v>
      </c>
      <c r="AQ35" s="8">
        <v>619.46500000000003</v>
      </c>
      <c r="AR35" s="8">
        <v>817.48400000000004</v>
      </c>
      <c r="AS35" s="8">
        <v>860.43799999999999</v>
      </c>
      <c r="AT35" s="8">
        <v>893.18200000000002</v>
      </c>
      <c r="AU35" s="8">
        <v>1265.972</v>
      </c>
      <c r="AV35" s="8">
        <v>1014</v>
      </c>
      <c r="AW35" s="8">
        <v>985.2</v>
      </c>
      <c r="AX35" s="8">
        <v>1098.588</v>
      </c>
      <c r="AY35" s="8">
        <v>1121.441</v>
      </c>
      <c r="AZ35" s="8">
        <v>1425.9469999999999</v>
      </c>
      <c r="BA35" s="8">
        <v>1405.6110000000001</v>
      </c>
      <c r="BB35" s="8">
        <v>1538.193</v>
      </c>
      <c r="BC35" s="8">
        <v>1681.2729999999999</v>
      </c>
      <c r="BD35" s="8">
        <v>1581.1690000000001</v>
      </c>
      <c r="BE35" s="8">
        <v>1661.49</v>
      </c>
      <c r="BF35" s="8">
        <v>1603.4369999999999</v>
      </c>
      <c r="BG35" s="8">
        <v>1931.29</v>
      </c>
      <c r="BH35" s="8">
        <v>2012.7510000000002</v>
      </c>
      <c r="BI35" s="8">
        <v>2143.0499999999979</v>
      </c>
    </row>
    <row r="36" spans="1:61" x14ac:dyDescent="0.25">
      <c r="A36" s="62" t="s">
        <v>133</v>
      </c>
      <c r="B36" s="62"/>
      <c r="C36" s="62"/>
      <c r="D36" s="62"/>
      <c r="E36" s="62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62"/>
      <c r="T36" s="18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</row>
    <row r="37" spans="1:61" x14ac:dyDescent="0.25">
      <c r="A37" s="20" t="s">
        <v>27</v>
      </c>
      <c r="B37" s="21">
        <v>18.594999999999999</v>
      </c>
      <c r="C37" s="21">
        <v>28.143000000000001</v>
      </c>
      <c r="D37" s="21">
        <v>40.154000000000003</v>
      </c>
      <c r="E37" s="21">
        <v>36.222999999999999</v>
      </c>
      <c r="F37" s="21">
        <v>39.845999999999997</v>
      </c>
      <c r="G37" s="21">
        <v>42.113999999999997</v>
      </c>
      <c r="H37" s="21">
        <v>-7.99</v>
      </c>
      <c r="I37" s="21">
        <v>29.030999999999999</v>
      </c>
      <c r="J37" s="21">
        <v>45.884999999999998</v>
      </c>
      <c r="K37" s="21">
        <v>-13.481</v>
      </c>
      <c r="L37" s="21">
        <v>20.626000000000001</v>
      </c>
      <c r="M37" s="21">
        <v>2.661</v>
      </c>
      <c r="N37" s="21">
        <v>24.651</v>
      </c>
      <c r="O37" s="21">
        <v>-2.4830000000000001</v>
      </c>
      <c r="P37" s="21">
        <v>26.547999999999998</v>
      </c>
      <c r="Q37" s="21">
        <v>24.41</v>
      </c>
      <c r="R37" s="21">
        <v>28.478999999999999</v>
      </c>
      <c r="S37" s="21">
        <v>32.348999999999997</v>
      </c>
      <c r="T37" s="21">
        <v>41.582999999999998</v>
      </c>
      <c r="U37" s="21">
        <v>31.166</v>
      </c>
      <c r="V37" s="21">
        <v>41.679000000000002</v>
      </c>
      <c r="W37" s="21">
        <v>53.472000000000001</v>
      </c>
      <c r="X37" s="21">
        <v>-28.713000000000001</v>
      </c>
      <c r="Y37" s="21">
        <v>79.045000000000002</v>
      </c>
      <c r="Z37" s="21">
        <v>60.543999999999997</v>
      </c>
      <c r="AA37" s="21">
        <v>41.811</v>
      </c>
      <c r="AB37" s="21">
        <v>65.855999999999995</v>
      </c>
      <c r="AC37" s="21">
        <v>47.628999999999998</v>
      </c>
      <c r="AD37" s="21">
        <v>28.009</v>
      </c>
      <c r="AE37" s="21">
        <v>9.9450000000000003</v>
      </c>
      <c r="AF37" s="21">
        <v>26.731000000000002</v>
      </c>
      <c r="AG37" s="21">
        <v>-6.649</v>
      </c>
      <c r="AH37" s="21">
        <v>27.934999999999999</v>
      </c>
      <c r="AI37" s="21">
        <v>-6.4710000000000001</v>
      </c>
      <c r="AJ37" s="21">
        <v>8.4809999999999999</v>
      </c>
      <c r="AK37" s="21">
        <v>-39.433999999999997</v>
      </c>
      <c r="AL37" s="21">
        <v>-36.136000000000003</v>
      </c>
      <c r="AM37" s="21">
        <v>-4.5250000000000004</v>
      </c>
      <c r="AN37" s="41">
        <v>-15.507999999999999</v>
      </c>
      <c r="AO37" s="41">
        <v>12.885999999999999</v>
      </c>
      <c r="AP37" s="41">
        <v>-0.752</v>
      </c>
      <c r="AQ37" s="51">
        <v>-46.164000000000001</v>
      </c>
      <c r="AR37" s="51">
        <v>-31.98</v>
      </c>
      <c r="AS37" s="51">
        <v>9.2210000000000001</v>
      </c>
      <c r="AT37" s="51">
        <v>10.535</v>
      </c>
      <c r="AU37" s="51">
        <v>139.90600000000001</v>
      </c>
      <c r="AV37" s="51">
        <v>3.7</v>
      </c>
      <c r="AW37" s="51">
        <v>17.527000000000001</v>
      </c>
      <c r="AX37" s="51">
        <v>54.264000000000003</v>
      </c>
      <c r="AY37" s="51">
        <v>-4.4429999999999996</v>
      </c>
      <c r="AZ37" s="51">
        <v>18.073</v>
      </c>
      <c r="BA37" s="51">
        <v>-3.8389999999999986</v>
      </c>
      <c r="BB37" s="51">
        <v>68.507999999999996</v>
      </c>
      <c r="BC37" s="51">
        <v>35.881999999999998</v>
      </c>
      <c r="BD37" s="51">
        <v>33.42</v>
      </c>
      <c r="BE37" s="51">
        <v>-9.1379999999999999</v>
      </c>
      <c r="BF37" s="51">
        <v>72.451999999999998</v>
      </c>
      <c r="BG37" s="51">
        <v>25.281000000000006</v>
      </c>
      <c r="BH37" s="51">
        <v>64.448000000000008</v>
      </c>
      <c r="BI37" s="51">
        <v>55.798999999999978</v>
      </c>
    </row>
    <row r="38" spans="1:61" x14ac:dyDescent="0.25">
      <c r="A38" s="28" t="s">
        <v>174</v>
      </c>
      <c r="B38" s="21">
        <v>71.254999999999995</v>
      </c>
      <c r="C38" s="21">
        <v>87.396000000000001</v>
      </c>
      <c r="D38" s="21">
        <v>92.081000000000003</v>
      </c>
      <c r="E38" s="21">
        <v>97.739000000000004</v>
      </c>
      <c r="F38" s="21">
        <v>93.542999999999992</v>
      </c>
      <c r="G38" s="21">
        <v>111.38700000000001</v>
      </c>
      <c r="H38" s="21">
        <v>154.39700000000002</v>
      </c>
      <c r="I38" s="21">
        <v>140.24299999999999</v>
      </c>
      <c r="J38" s="21">
        <v>127.801</v>
      </c>
      <c r="K38" s="21">
        <v>134.52499999999998</v>
      </c>
      <c r="L38" s="21">
        <v>101.32600000000001</v>
      </c>
      <c r="M38" s="21">
        <v>96.768000000000001</v>
      </c>
      <c r="N38" s="21">
        <v>123.036</v>
      </c>
      <c r="O38" s="21">
        <v>145.63699999999997</v>
      </c>
      <c r="P38" s="21">
        <v>156.19699999999997</v>
      </c>
      <c r="Q38" s="21">
        <v>175.10399999999998</v>
      </c>
      <c r="R38" s="21">
        <v>152.84200000000001</v>
      </c>
      <c r="S38" s="21">
        <v>142.24199999999999</v>
      </c>
      <c r="T38" s="21">
        <v>208.18199999999999</v>
      </c>
      <c r="U38" s="21">
        <v>282.23700000000002</v>
      </c>
      <c r="V38" s="21">
        <v>519.62799999999993</v>
      </c>
      <c r="W38" s="21">
        <v>18.198</v>
      </c>
      <c r="X38" s="21">
        <v>522.01900000000001</v>
      </c>
      <c r="Y38" s="21">
        <v>285.78800000000001</v>
      </c>
      <c r="Z38" s="21">
        <v>163.631</v>
      </c>
      <c r="AA38" s="21">
        <v>154.23400000000001</v>
      </c>
      <c r="AB38" s="21">
        <v>236.11799999999999</v>
      </c>
      <c r="AC38" s="21">
        <v>262.10399999999998</v>
      </c>
      <c r="AD38" s="21">
        <v>182.149</v>
      </c>
      <c r="AE38" s="21">
        <v>254.40799999999999</v>
      </c>
      <c r="AF38" s="21">
        <v>178.77799999999999</v>
      </c>
      <c r="AG38" s="21">
        <v>236.517</v>
      </c>
      <c r="AH38" s="21">
        <v>238.39099999999999</v>
      </c>
      <c r="AI38" s="21">
        <v>140.75800000000001</v>
      </c>
      <c r="AJ38" s="21">
        <v>233.42400000000001</v>
      </c>
      <c r="AK38" s="21">
        <v>265.101</v>
      </c>
      <c r="AL38" s="21">
        <v>129.369</v>
      </c>
      <c r="AM38" s="21">
        <v>408.673</v>
      </c>
      <c r="AN38" s="41">
        <v>219.642</v>
      </c>
      <c r="AO38" s="41">
        <v>159.69800000000001</v>
      </c>
      <c r="AP38" s="41">
        <v>381.19600000000003</v>
      </c>
      <c r="AQ38" s="51">
        <v>192.29400000000001</v>
      </c>
      <c r="AR38" s="51">
        <v>196.626</v>
      </c>
      <c r="AS38" s="51">
        <v>250.31</v>
      </c>
      <c r="AT38" s="51">
        <v>163.86500000000001</v>
      </c>
      <c r="AU38" s="51">
        <v>425.15499999999997</v>
      </c>
      <c r="AV38" s="51">
        <v>162.30000000000001</v>
      </c>
      <c r="AW38" s="51">
        <v>241.41</v>
      </c>
      <c r="AX38" s="51">
        <v>442.7</v>
      </c>
      <c r="AY38" s="51">
        <v>142.19999999999999</v>
      </c>
      <c r="AZ38" s="51">
        <v>346.7</v>
      </c>
      <c r="BA38" s="51">
        <v>265.60000000000002</v>
      </c>
      <c r="BB38" s="51">
        <v>388.642</v>
      </c>
      <c r="BC38" s="51">
        <v>448.59100000000001</v>
      </c>
      <c r="BD38" s="51">
        <v>297.42899999999997</v>
      </c>
      <c r="BE38" s="51">
        <v>418.98700000000002</v>
      </c>
      <c r="BF38" s="51">
        <v>324.62700000000001</v>
      </c>
      <c r="BG38" s="51">
        <v>524.93599999999992</v>
      </c>
      <c r="BH38" s="51">
        <v>538.24400000000014</v>
      </c>
      <c r="BI38" s="51">
        <v>554.31099999999992</v>
      </c>
    </row>
    <row r="39" spans="1:61" outlineLevel="1" x14ac:dyDescent="0.25">
      <c r="A39" s="71" t="s">
        <v>104</v>
      </c>
      <c r="B39" s="27">
        <v>41.036000000000001</v>
      </c>
      <c r="C39" s="27">
        <v>46.259</v>
      </c>
      <c r="D39" s="27">
        <v>56.715999999999994</v>
      </c>
      <c r="E39" s="27">
        <v>61.033999999999992</v>
      </c>
      <c r="F39" s="27">
        <v>66.334999999999994</v>
      </c>
      <c r="G39" s="27">
        <v>71.421000000000006</v>
      </c>
      <c r="H39" s="27">
        <v>89.022000000000006</v>
      </c>
      <c r="I39" s="27">
        <v>86.290999999999997</v>
      </c>
      <c r="J39" s="27">
        <v>75.040000000000006</v>
      </c>
      <c r="K39" s="27">
        <v>57.887</v>
      </c>
      <c r="L39" s="27">
        <v>50.710999999999999</v>
      </c>
      <c r="M39" s="27">
        <v>39.271999999999998</v>
      </c>
      <c r="N39" s="27">
        <v>46.41</v>
      </c>
      <c r="O39" s="27">
        <v>55.368000000000002</v>
      </c>
      <c r="P39" s="27">
        <v>58.029000000000003</v>
      </c>
      <c r="Q39" s="27">
        <v>59.399000000000001</v>
      </c>
      <c r="R39" s="27">
        <v>71.021000000000001</v>
      </c>
      <c r="S39" s="27">
        <v>69.070999999999998</v>
      </c>
      <c r="T39" s="27">
        <v>81.83</v>
      </c>
      <c r="U39" s="27">
        <v>91.927999999999997</v>
      </c>
      <c r="V39" s="27">
        <v>103.07599999999999</v>
      </c>
      <c r="W39" s="27">
        <v>116.31</v>
      </c>
      <c r="X39" s="27">
        <v>122.495</v>
      </c>
      <c r="Y39" s="27">
        <v>119.26199999999997</v>
      </c>
      <c r="Z39" s="27">
        <v>127.251</v>
      </c>
      <c r="AA39" s="27">
        <v>122.43899999999999</v>
      </c>
      <c r="AB39" s="27">
        <v>154.01300000000001</v>
      </c>
      <c r="AC39" s="27">
        <v>152.69799999999995</v>
      </c>
      <c r="AD39" s="27">
        <v>147.05600000000001</v>
      </c>
      <c r="AE39" s="27">
        <v>127.584</v>
      </c>
      <c r="AF39" s="27">
        <v>119.196</v>
      </c>
      <c r="AG39" s="27">
        <v>100.31699999999998</v>
      </c>
      <c r="AH39" s="27">
        <v>93.793000000000006</v>
      </c>
      <c r="AI39" s="27">
        <v>84.312999999999988</v>
      </c>
      <c r="AJ39" s="27">
        <v>91.081000000000017</v>
      </c>
      <c r="AK39" s="27">
        <v>81.226999999999975</v>
      </c>
      <c r="AL39" s="27">
        <v>55.976999999999997</v>
      </c>
      <c r="AM39" s="27">
        <v>49.984000000000002</v>
      </c>
      <c r="AN39" s="44">
        <v>51.027999999999984</v>
      </c>
      <c r="AO39" s="44">
        <v>39.237999999999992</v>
      </c>
      <c r="AP39" s="44">
        <v>26.484000000000002</v>
      </c>
      <c r="AQ39" s="52">
        <v>19.725000000000001</v>
      </c>
      <c r="AR39" s="52">
        <v>16.580999999999996</v>
      </c>
      <c r="AS39" s="52">
        <v>22.095000000000006</v>
      </c>
      <c r="AT39" s="52">
        <v>19.745000000000001</v>
      </c>
      <c r="AU39" s="52">
        <v>26.193000000000001</v>
      </c>
      <c r="AV39" s="52">
        <v>30.962</v>
      </c>
      <c r="AW39" s="52">
        <v>46.1</v>
      </c>
      <c r="AX39" s="52">
        <v>56.691000000000003</v>
      </c>
      <c r="AY39" s="52">
        <v>66.817999999999998</v>
      </c>
      <c r="AZ39" s="52">
        <v>86.166000000000025</v>
      </c>
      <c r="BA39" s="52">
        <v>122.70399999999998</v>
      </c>
      <c r="BB39" s="52">
        <v>158.47200000000001</v>
      </c>
      <c r="BC39" s="52">
        <v>144.58700000000002</v>
      </c>
      <c r="BD39" s="52">
        <v>166.06799999999996</v>
      </c>
      <c r="BE39" s="52">
        <v>206.42900000000006</v>
      </c>
      <c r="BF39" s="52">
        <v>164.75</v>
      </c>
      <c r="BG39" s="52">
        <v>116.197</v>
      </c>
      <c r="BH39" s="52">
        <v>128.81</v>
      </c>
      <c r="BI39" s="52">
        <v>141.16699999999997</v>
      </c>
    </row>
    <row r="40" spans="1:61" outlineLevel="1" x14ac:dyDescent="0.25">
      <c r="A40" s="71" t="s">
        <v>94</v>
      </c>
      <c r="B40" s="27">
        <v>16.619</v>
      </c>
      <c r="C40" s="27">
        <v>22.371000000000002</v>
      </c>
      <c r="D40" s="27">
        <v>13.652999999999999</v>
      </c>
      <c r="E40" s="27">
        <v>27.114999999999995</v>
      </c>
      <c r="F40" s="27">
        <v>16.634</v>
      </c>
      <c r="G40" s="27">
        <v>23.056999999999999</v>
      </c>
      <c r="H40" s="27">
        <v>46.784999999999997</v>
      </c>
      <c r="I40" s="27">
        <v>36.869999999999997</v>
      </c>
      <c r="J40" s="27">
        <v>36.030999999999999</v>
      </c>
      <c r="K40" s="27">
        <v>50.610999999999997</v>
      </c>
      <c r="L40" s="27">
        <v>30.417000000000002</v>
      </c>
      <c r="M40" s="27">
        <v>39.652999999999999</v>
      </c>
      <c r="N40" s="27">
        <v>65.247</v>
      </c>
      <c r="O40" s="27">
        <v>71.864999999999995</v>
      </c>
      <c r="P40" s="27">
        <v>67.421999999999997</v>
      </c>
      <c r="Q40" s="27">
        <v>73.906999999999996</v>
      </c>
      <c r="R40" s="27">
        <v>57.485000000000007</v>
      </c>
      <c r="S40" s="27">
        <v>45.255999999999993</v>
      </c>
      <c r="T40" s="27">
        <v>81.391999999999996</v>
      </c>
      <c r="U40" s="27">
        <v>124.937</v>
      </c>
      <c r="V40" s="27">
        <v>233.14500000000001</v>
      </c>
      <c r="W40" s="27">
        <v>-91.671999999999997</v>
      </c>
      <c r="X40" s="27">
        <v>173.67699999999999</v>
      </c>
      <c r="Y40" s="27">
        <v>96.028999999999968</v>
      </c>
      <c r="Z40" s="27">
        <v>120.443</v>
      </c>
      <c r="AA40" s="27">
        <v>90.203999999999994</v>
      </c>
      <c r="AB40" s="27">
        <v>43.664999999999999</v>
      </c>
      <c r="AC40" s="27">
        <v>88.498999999999953</v>
      </c>
      <c r="AD40" s="27">
        <v>47.677</v>
      </c>
      <c r="AE40" s="27">
        <v>70.423000000000002</v>
      </c>
      <c r="AF40" s="27">
        <v>73.709000000000003</v>
      </c>
      <c r="AG40" s="27">
        <v>84.84</v>
      </c>
      <c r="AH40" s="27">
        <v>102.566</v>
      </c>
      <c r="AI40" s="27">
        <v>80.873999999999995</v>
      </c>
      <c r="AJ40" s="27">
        <v>113.52699999999999</v>
      </c>
      <c r="AK40" s="27">
        <v>170.07899999999998</v>
      </c>
      <c r="AL40" s="27">
        <v>74.704999999999998</v>
      </c>
      <c r="AM40" s="27">
        <v>231.85400000000004</v>
      </c>
      <c r="AN40" s="44">
        <v>157.86199999999997</v>
      </c>
      <c r="AO40" s="44">
        <v>47.047000000000011</v>
      </c>
      <c r="AP40" s="44">
        <v>299.51799999999997</v>
      </c>
      <c r="AQ40" s="52">
        <v>168.89100000000002</v>
      </c>
      <c r="AR40" s="52">
        <v>148.38999999999999</v>
      </c>
      <c r="AS40" s="52">
        <v>148.78300000000002</v>
      </c>
      <c r="AT40" s="52">
        <v>112.268</v>
      </c>
      <c r="AU40" s="52">
        <v>206.90400000000002</v>
      </c>
      <c r="AV40" s="52">
        <v>109.32799999999995</v>
      </c>
      <c r="AW40" s="52">
        <v>168.8</v>
      </c>
      <c r="AX40" s="52">
        <v>205.17500000000001</v>
      </c>
      <c r="AY40" s="52">
        <v>105.31099999999998</v>
      </c>
      <c r="AZ40" s="52">
        <v>205.96400000000006</v>
      </c>
      <c r="BA40" s="52">
        <v>60.180999999999926</v>
      </c>
      <c r="BB40" s="52">
        <v>114.18899999999999</v>
      </c>
      <c r="BC40" s="52">
        <v>176.23100000000002</v>
      </c>
      <c r="BD40" s="52">
        <v>67.298999999999978</v>
      </c>
      <c r="BE40" s="52">
        <v>107.17700000000002</v>
      </c>
      <c r="BF40" s="52">
        <v>94.224000000000004</v>
      </c>
      <c r="BG40" s="52">
        <v>279.97500000000002</v>
      </c>
      <c r="BH40" s="52">
        <v>289.02799999999996</v>
      </c>
      <c r="BI40" s="52">
        <v>332.74599999999992</v>
      </c>
    </row>
    <row r="41" spans="1:61" outlineLevel="2" x14ac:dyDescent="0.25">
      <c r="A41" s="80" t="s">
        <v>95</v>
      </c>
      <c r="B41" s="62">
        <v>0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27">
        <v>31.582999999999998</v>
      </c>
      <c r="S41" s="27">
        <v>25.567</v>
      </c>
      <c r="T41" s="27">
        <v>21.396999999999998</v>
      </c>
      <c r="U41" s="27">
        <v>24.884</v>
      </c>
      <c r="V41" s="27">
        <v>35.570999999999998</v>
      </c>
      <c r="W41" s="27">
        <v>19.209000000000003</v>
      </c>
      <c r="X41" s="27">
        <v>20.488</v>
      </c>
      <c r="Y41" s="27">
        <v>14.881</v>
      </c>
      <c r="Z41" s="27">
        <v>32.676000000000002</v>
      </c>
      <c r="AA41" s="27">
        <v>26.930999999999997</v>
      </c>
      <c r="AB41" s="27">
        <v>12.315</v>
      </c>
      <c r="AC41" s="27">
        <v>13.820999999999998</v>
      </c>
      <c r="AD41" s="27">
        <v>12.105</v>
      </c>
      <c r="AE41" s="27">
        <v>16.98</v>
      </c>
      <c r="AF41" s="27">
        <v>16.496000000000002</v>
      </c>
      <c r="AG41" s="27">
        <v>7.0529999999999973</v>
      </c>
      <c r="AH41" s="27">
        <v>10.388</v>
      </c>
      <c r="AI41" s="27">
        <v>17.491999999999997</v>
      </c>
      <c r="AJ41" s="27">
        <v>15.385000000000003</v>
      </c>
      <c r="AK41" s="27">
        <v>17.741999999999997</v>
      </c>
      <c r="AL41" s="27">
        <v>11.125</v>
      </c>
      <c r="AM41" s="27">
        <v>11.298999999999998</v>
      </c>
      <c r="AN41" s="44">
        <v>13.762000000000002</v>
      </c>
      <c r="AO41" s="44">
        <v>18.317999999999998</v>
      </c>
      <c r="AP41" s="44">
        <v>12.194000000000001</v>
      </c>
      <c r="AQ41" s="52">
        <v>27.994</v>
      </c>
      <c r="AR41" s="52">
        <v>18.643999999999998</v>
      </c>
      <c r="AS41" s="52">
        <v>23.466000000000001</v>
      </c>
      <c r="AT41" s="52">
        <v>16.04</v>
      </c>
      <c r="AU41" s="52">
        <v>11.167000000000002</v>
      </c>
      <c r="AV41" s="52">
        <v>11.192999999999998</v>
      </c>
      <c r="AW41" s="52">
        <v>15.2</v>
      </c>
      <c r="AX41" s="52">
        <v>13.69</v>
      </c>
      <c r="AY41" s="52">
        <v>15.732999999999999</v>
      </c>
      <c r="AZ41" s="52">
        <v>7.954000000000006</v>
      </c>
      <c r="BA41" s="52">
        <v>24.349999999999994</v>
      </c>
      <c r="BB41" s="52">
        <v>15.686</v>
      </c>
      <c r="BC41" s="52">
        <v>33.104999999999997</v>
      </c>
      <c r="BD41" s="52">
        <v>5.6470000000000056</v>
      </c>
      <c r="BE41" s="52">
        <v>8.455999999999996</v>
      </c>
      <c r="BF41" s="52">
        <v>5.649</v>
      </c>
      <c r="BG41" s="52">
        <v>28.461999999999996</v>
      </c>
      <c r="BH41" s="52">
        <v>20.866</v>
      </c>
      <c r="BI41" s="52">
        <v>37.783000000000008</v>
      </c>
    </row>
    <row r="42" spans="1:61" outlineLevel="2" x14ac:dyDescent="0.25">
      <c r="A42" s="80" t="s">
        <v>96</v>
      </c>
      <c r="B42" s="62">
        <v>0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27">
        <v>9.484</v>
      </c>
      <c r="S42" s="27">
        <v>5.4730000000000008</v>
      </c>
      <c r="T42" s="27">
        <v>28.224</v>
      </c>
      <c r="U42" s="27">
        <v>36.561999999999998</v>
      </c>
      <c r="V42" s="27">
        <v>68.986000000000004</v>
      </c>
      <c r="W42" s="27">
        <v>19.759</v>
      </c>
      <c r="X42" s="27">
        <v>139.18</v>
      </c>
      <c r="Y42" s="27">
        <v>28.74799999999999</v>
      </c>
      <c r="Z42" s="27">
        <v>26.53</v>
      </c>
      <c r="AA42" s="27">
        <v>21.78</v>
      </c>
      <c r="AB42" s="27">
        <v>18.254000000000001</v>
      </c>
      <c r="AC42" s="27">
        <v>29.651999999999987</v>
      </c>
      <c r="AD42" s="27">
        <v>8.0129999999999999</v>
      </c>
      <c r="AE42" s="27">
        <v>34.149000000000001</v>
      </c>
      <c r="AF42" s="27">
        <v>2.4359999999999982</v>
      </c>
      <c r="AG42" s="27">
        <v>33.897000000000013</v>
      </c>
      <c r="AH42" s="27">
        <v>11.815</v>
      </c>
      <c r="AI42" s="27">
        <v>88.158000000000001</v>
      </c>
      <c r="AJ42" s="27">
        <v>59.541999999999987</v>
      </c>
      <c r="AK42" s="27">
        <v>27.781000000000006</v>
      </c>
      <c r="AL42" s="27">
        <v>34.960999999999999</v>
      </c>
      <c r="AM42" s="27">
        <v>27.805</v>
      </c>
      <c r="AN42" s="44">
        <v>68.018999999999977</v>
      </c>
      <c r="AO42" s="44">
        <v>21.780000000000015</v>
      </c>
      <c r="AP42" s="44">
        <v>124.289</v>
      </c>
      <c r="AQ42" s="52">
        <v>89.01</v>
      </c>
      <c r="AR42" s="52">
        <v>44.809000000000012</v>
      </c>
      <c r="AS42" s="52">
        <v>28.617999999999995</v>
      </c>
      <c r="AT42" s="52">
        <v>83.97</v>
      </c>
      <c r="AU42" s="52">
        <v>50.686000000000007</v>
      </c>
      <c r="AV42" s="52">
        <v>119.14400000000001</v>
      </c>
      <c r="AW42" s="52">
        <v>131.5</v>
      </c>
      <c r="AX42" s="52">
        <v>25.123999999999999</v>
      </c>
      <c r="AY42" s="52">
        <v>49.562000000000012</v>
      </c>
      <c r="AZ42" s="52">
        <v>90.853999999999985</v>
      </c>
      <c r="BA42" s="52">
        <v>8.0520000000000174</v>
      </c>
      <c r="BB42" s="52">
        <v>33.884999999999998</v>
      </c>
      <c r="BC42" s="52">
        <v>52.375999999999998</v>
      </c>
      <c r="BD42" s="52">
        <v>44.653999999999989</v>
      </c>
      <c r="BE42" s="52">
        <v>21.564000000000021</v>
      </c>
      <c r="BF42" s="52">
        <v>44.758000000000003</v>
      </c>
      <c r="BG42" s="52">
        <v>212.32599999999999</v>
      </c>
      <c r="BH42" s="52">
        <v>114.84499999999997</v>
      </c>
      <c r="BI42" s="52">
        <v>195.51300000000003</v>
      </c>
    </row>
    <row r="43" spans="1:61" outlineLevel="2" x14ac:dyDescent="0.25">
      <c r="A43" s="80" t="s">
        <v>97</v>
      </c>
      <c r="B43" s="62">
        <v>0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27">
        <v>9.6539999999999999</v>
      </c>
      <c r="S43" s="27">
        <v>12.407</v>
      </c>
      <c r="T43" s="27">
        <v>13.847</v>
      </c>
      <c r="U43" s="27">
        <v>14.051000000000002</v>
      </c>
      <c r="V43" s="27">
        <v>25.31</v>
      </c>
      <c r="W43" s="27">
        <v>7.4690000000000047</v>
      </c>
      <c r="X43" s="27">
        <v>13.231999999999999</v>
      </c>
      <c r="Y43" s="27">
        <v>14.754999999999999</v>
      </c>
      <c r="Z43" s="27">
        <v>39.398000000000003</v>
      </c>
      <c r="AA43" s="27">
        <v>48.573</v>
      </c>
      <c r="AB43" s="27">
        <v>6.3129999999999997</v>
      </c>
      <c r="AC43" s="27">
        <v>31.985000000000007</v>
      </c>
      <c r="AD43" s="27">
        <v>17.116</v>
      </c>
      <c r="AE43" s="27">
        <v>4.2160000000000002</v>
      </c>
      <c r="AF43" s="27">
        <v>34.613999999999997</v>
      </c>
      <c r="AG43" s="27">
        <v>22.406999999999996</v>
      </c>
      <c r="AH43" s="27">
        <v>38.655000000000001</v>
      </c>
      <c r="AI43" s="27">
        <v>-4.5900000000000034</v>
      </c>
      <c r="AJ43" s="27">
        <v>19.072000000000003</v>
      </c>
      <c r="AK43" s="27">
        <v>120.96000000000001</v>
      </c>
      <c r="AL43" s="27">
        <v>14.08</v>
      </c>
      <c r="AM43" s="27">
        <v>175.51499999999999</v>
      </c>
      <c r="AN43" s="44">
        <v>25.885000000000005</v>
      </c>
      <c r="AO43" s="44">
        <v>13.989999999999993</v>
      </c>
      <c r="AP43" s="44">
        <v>21.579000000000001</v>
      </c>
      <c r="AQ43" s="52">
        <v>25.268999999999998</v>
      </c>
      <c r="AR43" s="52">
        <v>9.7839999999999989</v>
      </c>
      <c r="AS43" s="52">
        <v>29.246000000000009</v>
      </c>
      <c r="AT43" s="52">
        <v>1.782</v>
      </c>
      <c r="AU43" s="52">
        <v>68.442000000000007</v>
      </c>
      <c r="AV43" s="52">
        <v>-10.024000000000001</v>
      </c>
      <c r="AW43" s="52">
        <v>11.6</v>
      </c>
      <c r="AX43" s="52">
        <v>141.286</v>
      </c>
      <c r="AY43" s="52">
        <v>-38.411000000000001</v>
      </c>
      <c r="AZ43" s="52">
        <v>2.6500000000000057</v>
      </c>
      <c r="BA43" s="52">
        <v>42.625</v>
      </c>
      <c r="BB43" s="52">
        <v>36.677</v>
      </c>
      <c r="BC43" s="52">
        <v>56.705000000000005</v>
      </c>
      <c r="BD43" s="52">
        <v>-7.5290000000000106</v>
      </c>
      <c r="BE43" s="52">
        <v>35.92799999999999</v>
      </c>
      <c r="BF43" s="52">
        <v>10.522</v>
      </c>
      <c r="BG43" s="52">
        <v>-6.173</v>
      </c>
      <c r="BH43" s="52">
        <v>31.657000000000004</v>
      </c>
      <c r="BI43" s="52">
        <v>22.634999999999998</v>
      </c>
    </row>
    <row r="44" spans="1:61" outlineLevel="2" x14ac:dyDescent="0.25">
      <c r="A44" s="80" t="s">
        <v>98</v>
      </c>
      <c r="B44" s="62">
        <v>0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27">
        <v>6.7640000000000002</v>
      </c>
      <c r="S44" s="27">
        <v>1.8090000000000002</v>
      </c>
      <c r="T44" s="27">
        <v>17.923999999999999</v>
      </c>
      <c r="U44" s="27">
        <v>49.253</v>
      </c>
      <c r="V44" s="27">
        <v>103.27800000000001</v>
      </c>
      <c r="W44" s="27">
        <v>-138.10900000000001</v>
      </c>
      <c r="X44" s="27">
        <v>0.77700000000000002</v>
      </c>
      <c r="Y44" s="27">
        <v>37.644999999999996</v>
      </c>
      <c r="Z44" s="27">
        <v>21.838999999999999</v>
      </c>
      <c r="AA44" s="27">
        <v>-7.0799999999999983</v>
      </c>
      <c r="AB44" s="27">
        <v>6.7830000000000004</v>
      </c>
      <c r="AC44" s="27">
        <v>13.040999999999997</v>
      </c>
      <c r="AD44" s="27">
        <v>10.443</v>
      </c>
      <c r="AE44" s="27">
        <v>15.077999999999999</v>
      </c>
      <c r="AF44" s="27">
        <v>20.162999999999997</v>
      </c>
      <c r="AG44" s="27">
        <v>21.483000000000004</v>
      </c>
      <c r="AH44" s="27">
        <v>41.707999999999998</v>
      </c>
      <c r="AI44" s="27">
        <v>-20.186</v>
      </c>
      <c r="AJ44" s="27">
        <v>19.527999999999999</v>
      </c>
      <c r="AK44" s="27">
        <v>3.5960000000000036</v>
      </c>
      <c r="AL44" s="27">
        <v>14.539</v>
      </c>
      <c r="AM44" s="27">
        <v>17.234999999999999</v>
      </c>
      <c r="AN44" s="44">
        <v>50.196000000000005</v>
      </c>
      <c r="AO44" s="44">
        <v>-7.0409999999999968</v>
      </c>
      <c r="AP44" s="44">
        <v>141.45599999999999</v>
      </c>
      <c r="AQ44" s="52">
        <v>26.618000000000023</v>
      </c>
      <c r="AR44" s="52">
        <v>75.152999999999992</v>
      </c>
      <c r="AS44" s="52">
        <v>67.453000000000003</v>
      </c>
      <c r="AT44" s="52">
        <v>10.476000000000001</v>
      </c>
      <c r="AU44" s="52">
        <v>76.608999999999995</v>
      </c>
      <c r="AV44" s="52">
        <v>-11.084999999999994</v>
      </c>
      <c r="AW44" s="52">
        <v>10.5</v>
      </c>
      <c r="AX44" s="52">
        <v>25.074999999999999</v>
      </c>
      <c r="AY44" s="52">
        <v>78.426999999999992</v>
      </c>
      <c r="AZ44" s="52">
        <v>104.50600000000001</v>
      </c>
      <c r="BA44" s="52">
        <v>-14.846</v>
      </c>
      <c r="BB44" s="52">
        <v>27.940999999999999</v>
      </c>
      <c r="BC44" s="52">
        <v>34.045000000000002</v>
      </c>
      <c r="BD44" s="52">
        <v>24.527000000000005</v>
      </c>
      <c r="BE44" s="52">
        <v>41.228999999999999</v>
      </c>
      <c r="BF44" s="52">
        <v>33.295000000000002</v>
      </c>
      <c r="BG44" s="52">
        <v>45.36</v>
      </c>
      <c r="BH44" s="52">
        <v>121.65999999999998</v>
      </c>
      <c r="BI44" s="52">
        <v>76.815000000000026</v>
      </c>
    </row>
    <row r="45" spans="1:61" outlineLevel="1" x14ac:dyDescent="0.25">
      <c r="A45" s="71" t="s">
        <v>99</v>
      </c>
      <c r="B45" s="27">
        <v>12.154</v>
      </c>
      <c r="C45" s="27">
        <v>13.242999999999999</v>
      </c>
      <c r="D45" s="27">
        <v>13.913000000000004</v>
      </c>
      <c r="E45" s="27">
        <v>18.518000000000001</v>
      </c>
      <c r="F45" s="27">
        <v>8.4109999999999996</v>
      </c>
      <c r="G45" s="27">
        <v>11.596</v>
      </c>
      <c r="H45" s="27">
        <v>13.952999999999999</v>
      </c>
      <c r="I45" s="27">
        <v>14.291</v>
      </c>
      <c r="J45" s="27">
        <v>11.491</v>
      </c>
      <c r="K45" s="27">
        <v>10.398999999999999</v>
      </c>
      <c r="L45" s="27">
        <v>11.144</v>
      </c>
      <c r="M45" s="27">
        <v>9.7899999999999991</v>
      </c>
      <c r="N45" s="27">
        <v>7.7960000000000003</v>
      </c>
      <c r="O45" s="27">
        <v>9.3780000000000001</v>
      </c>
      <c r="P45" s="27">
        <v>12.920999999999999</v>
      </c>
      <c r="Q45" s="27">
        <v>14.856999999999999</v>
      </c>
      <c r="R45" s="27">
        <v>15.019</v>
      </c>
      <c r="S45" s="27">
        <v>17.042999999999999</v>
      </c>
      <c r="T45" s="27">
        <v>17.978000000000002</v>
      </c>
      <c r="U45" s="27">
        <v>18.786000000000001</v>
      </c>
      <c r="V45" s="27">
        <v>15.551</v>
      </c>
      <c r="W45" s="27">
        <v>14.078999999999999</v>
      </c>
      <c r="X45" s="27">
        <v>18.693000000000001</v>
      </c>
      <c r="Y45" s="27">
        <v>17.729999999999997</v>
      </c>
      <c r="Z45" s="27">
        <v>11.65</v>
      </c>
      <c r="AA45" s="27">
        <v>21.945</v>
      </c>
      <c r="AB45" s="27">
        <v>13.433</v>
      </c>
      <c r="AC45" s="27">
        <v>4.0519999999999978</v>
      </c>
      <c r="AD45" s="62">
        <v>0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2">
        <v>0</v>
      </c>
      <c r="AM45" s="62">
        <v>0</v>
      </c>
      <c r="AN45" s="62">
        <v>0</v>
      </c>
      <c r="AO45" s="62">
        <v>0</v>
      </c>
      <c r="AP45" s="62">
        <v>0</v>
      </c>
      <c r="AQ45" s="62">
        <v>0</v>
      </c>
      <c r="AR45" s="62">
        <v>0</v>
      </c>
      <c r="AS45" s="62">
        <v>0</v>
      </c>
      <c r="AT45" s="62">
        <v>0</v>
      </c>
      <c r="AU45" s="62">
        <v>0</v>
      </c>
      <c r="AV45" s="62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62">
        <v>0</v>
      </c>
      <c r="BF45" s="62">
        <v>0</v>
      </c>
      <c r="BG45" s="62">
        <v>0</v>
      </c>
      <c r="BH45" s="62">
        <v>0</v>
      </c>
      <c r="BI45" s="62"/>
    </row>
    <row r="46" spans="1:61" outlineLevel="1" x14ac:dyDescent="0.25">
      <c r="A46" s="71" t="s">
        <v>100</v>
      </c>
      <c r="B46" s="27">
        <v>-2.8140000000000001</v>
      </c>
      <c r="C46" s="27">
        <v>-3.234</v>
      </c>
      <c r="D46" s="27">
        <v>-2.8940000000000001</v>
      </c>
      <c r="E46" s="27">
        <v>-2.7479999999999993</v>
      </c>
      <c r="F46" s="27">
        <v>-2.6760000000000002</v>
      </c>
      <c r="G46" s="27">
        <v>-2.9609999999999999</v>
      </c>
      <c r="H46" s="27">
        <v>-3.0859999999999999</v>
      </c>
      <c r="I46" s="27">
        <v>-3.016</v>
      </c>
      <c r="J46" s="27">
        <v>-2.9820000000000002</v>
      </c>
      <c r="K46" s="27">
        <v>-3.173</v>
      </c>
      <c r="L46" s="27">
        <v>-3.2829999999999999</v>
      </c>
      <c r="M46" s="27">
        <v>-3.1139999999999999</v>
      </c>
      <c r="N46" s="27">
        <v>-2.8980000000000001</v>
      </c>
      <c r="O46" s="27">
        <v>-3.0619999999999998</v>
      </c>
      <c r="P46" s="27">
        <v>-3.1440000000000001</v>
      </c>
      <c r="Q46" s="27">
        <v>-3.3460000000000001</v>
      </c>
      <c r="R46" s="27">
        <v>-3.343</v>
      </c>
      <c r="S46" s="27">
        <v>-3.6520000000000001</v>
      </c>
      <c r="T46" s="27">
        <v>-3.6259999999999999</v>
      </c>
      <c r="U46" s="27">
        <v>-3.891</v>
      </c>
      <c r="V46" s="27">
        <v>-4.3979999999999997</v>
      </c>
      <c r="W46" s="27">
        <v>-5.35</v>
      </c>
      <c r="X46" s="27">
        <v>-5.7859999999999996</v>
      </c>
      <c r="Y46" s="27">
        <v>-6.5470000000000024</v>
      </c>
      <c r="Z46" s="27">
        <v>-6.0529999999999999</v>
      </c>
      <c r="AA46" s="27">
        <v>-7.7459999999999996</v>
      </c>
      <c r="AB46" s="27">
        <v>-6.0590000000000002</v>
      </c>
      <c r="AC46" s="27">
        <v>-9.6419999999999995</v>
      </c>
      <c r="AD46" s="27">
        <v>-7.5110000000000001</v>
      </c>
      <c r="AE46" s="27">
        <v>-7.0590000000000002</v>
      </c>
      <c r="AF46" s="27">
        <v>-7.1290000000000004</v>
      </c>
      <c r="AG46" s="27">
        <v>-7.4809999999999972</v>
      </c>
      <c r="AH46" s="27">
        <v>-6.9489999999999998</v>
      </c>
      <c r="AI46" s="27">
        <v>-6.8339999999999996</v>
      </c>
      <c r="AJ46" s="27">
        <v>-6.9260000000000002</v>
      </c>
      <c r="AK46" s="27">
        <v>-9.4050000000000029</v>
      </c>
      <c r="AL46" s="27">
        <v>-8.41</v>
      </c>
      <c r="AM46" s="27">
        <v>-7.657</v>
      </c>
      <c r="AN46" s="44">
        <v>-7.4170000000000016</v>
      </c>
      <c r="AO46" s="44">
        <v>-7.1009999999999991</v>
      </c>
      <c r="AP46" s="44">
        <v>-6.3529999999999998</v>
      </c>
      <c r="AQ46" s="52">
        <v>-7.6989999999999998</v>
      </c>
      <c r="AR46" s="52">
        <v>-7.402000000000001</v>
      </c>
      <c r="AS46" s="52">
        <v>-7.6959999999999962</v>
      </c>
      <c r="AT46" s="52">
        <v>-7.6589999999999998</v>
      </c>
      <c r="AU46" s="52">
        <v>-8.1739999999999995</v>
      </c>
      <c r="AV46" s="52">
        <v>-8.6670000000000016</v>
      </c>
      <c r="AW46" s="52">
        <v>-12.7</v>
      </c>
      <c r="AX46" s="91">
        <v>0</v>
      </c>
      <c r="AY46" s="91">
        <v>0</v>
      </c>
      <c r="AZ46" s="91">
        <v>0</v>
      </c>
      <c r="BA46" s="91">
        <v>0</v>
      </c>
      <c r="BB46" s="62">
        <v>0</v>
      </c>
      <c r="BC46" s="62">
        <v>0</v>
      </c>
      <c r="BD46" s="62">
        <v>0</v>
      </c>
      <c r="BE46" s="62">
        <v>0</v>
      </c>
      <c r="BF46" s="62">
        <v>0</v>
      </c>
      <c r="BG46" s="62">
        <v>0</v>
      </c>
      <c r="BH46" s="62">
        <v>0</v>
      </c>
      <c r="BI46" s="62"/>
    </row>
    <row r="47" spans="1:61" outlineLevel="1" x14ac:dyDescent="0.25">
      <c r="A47" s="71" t="s">
        <v>115</v>
      </c>
      <c r="B47" s="62">
        <v>0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62">
        <v>0</v>
      </c>
      <c r="U47" s="62">
        <v>0</v>
      </c>
      <c r="V47" s="62">
        <v>0</v>
      </c>
      <c r="W47" s="62">
        <v>0</v>
      </c>
      <c r="X47" s="27">
        <v>-6.1349999999999998</v>
      </c>
      <c r="Y47" s="27">
        <v>-5.6379999999999999</v>
      </c>
      <c r="Z47" s="27">
        <v>-6.17</v>
      </c>
      <c r="AA47" s="27">
        <v>-6.2230000000000008</v>
      </c>
      <c r="AB47" s="27">
        <v>-7.444</v>
      </c>
      <c r="AC47" s="27">
        <v>-7.527000000000001</v>
      </c>
      <c r="AD47" s="27">
        <v>-7.5609999999999999</v>
      </c>
      <c r="AE47" s="27">
        <v>-6.5010000000000003</v>
      </c>
      <c r="AF47" s="27">
        <v>-6.3249999999999993</v>
      </c>
      <c r="AG47" s="27">
        <v>-5.5670000000000002</v>
      </c>
      <c r="AH47" s="27">
        <v>-5.6929999999999996</v>
      </c>
      <c r="AI47" s="27">
        <v>-4.532</v>
      </c>
      <c r="AJ47" s="27">
        <v>-4.7680000000000007</v>
      </c>
      <c r="AK47" s="27">
        <v>-4.3950000000000014</v>
      </c>
      <c r="AL47" s="27">
        <v>-3.2450000000000001</v>
      </c>
      <c r="AM47" s="27">
        <v>-2.8120000000000003</v>
      </c>
      <c r="AN47" s="44">
        <v>-3.1629999999999994</v>
      </c>
      <c r="AO47" s="44">
        <v>-3.0479999999999992</v>
      </c>
      <c r="AP47" s="44">
        <v>-2.2650000000000001</v>
      </c>
      <c r="AQ47" s="52">
        <v>-1.5109999999999997</v>
      </c>
      <c r="AR47" s="52">
        <v>-1.7050000000000001</v>
      </c>
      <c r="AS47" s="52">
        <v>-1.7220000000000009</v>
      </c>
      <c r="AT47" s="52">
        <v>-1.8859999999999999</v>
      </c>
      <c r="AU47" s="52">
        <v>-12.405000000000001</v>
      </c>
      <c r="AV47" s="52">
        <v>-3.0090000000000003</v>
      </c>
      <c r="AW47" s="52">
        <v>-3.1</v>
      </c>
      <c r="AX47" s="91">
        <v>0</v>
      </c>
      <c r="AY47" s="91">
        <v>0</v>
      </c>
      <c r="AZ47" s="91">
        <v>0</v>
      </c>
      <c r="BA47" s="91">
        <v>0</v>
      </c>
      <c r="BB47" s="62">
        <v>0</v>
      </c>
      <c r="BC47" s="62">
        <v>0</v>
      </c>
      <c r="BD47" s="62">
        <v>0</v>
      </c>
      <c r="BE47" s="62">
        <v>0</v>
      </c>
      <c r="BF47" s="62">
        <v>0</v>
      </c>
      <c r="BG47" s="62">
        <v>0</v>
      </c>
      <c r="BH47" s="62">
        <v>0</v>
      </c>
      <c r="BI47" s="62"/>
    </row>
    <row r="48" spans="1:61" outlineLevel="1" x14ac:dyDescent="0.25">
      <c r="A48" s="71" t="s">
        <v>101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27">
        <v>0.187</v>
      </c>
      <c r="S48" s="27">
        <v>-0.187</v>
      </c>
      <c r="T48" s="27">
        <v>12.211</v>
      </c>
      <c r="U48" s="27">
        <v>29.289000000000001</v>
      </c>
      <c r="V48" s="27">
        <v>163.773</v>
      </c>
      <c r="W48" s="27">
        <v>-36.345999999999989</v>
      </c>
      <c r="X48" s="27">
        <v>204.929</v>
      </c>
      <c r="Y48" s="27">
        <v>54.544999999999987</v>
      </c>
      <c r="Z48" s="27">
        <v>-99.918999999999997</v>
      </c>
      <c r="AA48" s="27">
        <v>-93.113000000000014</v>
      </c>
      <c r="AB48" s="27">
        <v>24.556000000000001</v>
      </c>
      <c r="AC48" s="27">
        <v>14.836999999999989</v>
      </c>
      <c r="AD48" s="27">
        <v>-21.934999999999999</v>
      </c>
      <c r="AE48" s="27">
        <v>49.84</v>
      </c>
      <c r="AF48" s="27">
        <v>-32.749000000000009</v>
      </c>
      <c r="AG48" s="27">
        <v>39.324000000000012</v>
      </c>
      <c r="AH48" s="27">
        <v>17.178000000000001</v>
      </c>
      <c r="AI48" s="27">
        <v>-29.352</v>
      </c>
      <c r="AJ48" s="27">
        <v>26.282</v>
      </c>
      <c r="AK48" s="27">
        <v>16.258999999999997</v>
      </c>
      <c r="AL48" s="27">
        <v>0.154</v>
      </c>
      <c r="AM48" s="27">
        <v>123.42699999999999</v>
      </c>
      <c r="AN48" s="44">
        <v>4.1880000000000077</v>
      </c>
      <c r="AO48" s="44">
        <v>45.446000000000005</v>
      </c>
      <c r="AP48" s="44">
        <v>57.951999999999998</v>
      </c>
      <c r="AQ48" s="52">
        <v>3.267000000000003</v>
      </c>
      <c r="AR48" s="52">
        <v>31.405000000000001</v>
      </c>
      <c r="AS48" s="52">
        <v>35.728000000000009</v>
      </c>
      <c r="AT48" s="52">
        <v>8.6340000000000003</v>
      </c>
      <c r="AU48" s="52">
        <v>56.465000000000003</v>
      </c>
      <c r="AV48" s="52">
        <v>1.1009999999999991</v>
      </c>
      <c r="AW48" s="52">
        <v>18.7</v>
      </c>
      <c r="AX48" s="52">
        <v>131.14599999999999</v>
      </c>
      <c r="AY48" s="52">
        <v>-53.910999999999987</v>
      </c>
      <c r="AZ48" s="52">
        <v>35.430000000000007</v>
      </c>
      <c r="BA48" s="52">
        <v>31.867999999999967</v>
      </c>
      <c r="BB48" s="52">
        <v>81.001999999999995</v>
      </c>
      <c r="BC48" s="52">
        <v>75.969000000000008</v>
      </c>
      <c r="BD48" s="52">
        <v>0.55400000000000205</v>
      </c>
      <c r="BE48" s="52">
        <v>52.647999999999982</v>
      </c>
      <c r="BF48" s="52">
        <v>18.838000000000001</v>
      </c>
      <c r="BG48" s="52">
        <v>67.50200000000001</v>
      </c>
      <c r="BH48" s="52">
        <v>69.996999999999986</v>
      </c>
      <c r="BI48" s="52">
        <v>27.54699999999999</v>
      </c>
    </row>
    <row r="49" spans="1:61" outlineLevel="1" x14ac:dyDescent="0.25">
      <c r="A49" s="71" t="s">
        <v>102</v>
      </c>
      <c r="B49" s="62">
        <v>0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27">
        <v>0.78400000000000003</v>
      </c>
      <c r="S49" s="27">
        <v>4.8810000000000002</v>
      </c>
      <c r="T49" s="27">
        <v>6.1520000000000001</v>
      </c>
      <c r="U49" s="27">
        <v>8.8350000000000009</v>
      </c>
      <c r="V49" s="27">
        <v>6.0549999999999997</v>
      </c>
      <c r="W49" s="27">
        <v>2.3529999999999998</v>
      </c>
      <c r="X49" s="27">
        <v>5.51</v>
      </c>
      <c r="Y49" s="27">
        <v>3.0429999999999993</v>
      </c>
      <c r="Z49" s="27">
        <v>6.5129999999999999</v>
      </c>
      <c r="AA49" s="27">
        <v>4.9809999999999999</v>
      </c>
      <c r="AB49" s="27">
        <v>0.755</v>
      </c>
      <c r="AC49" s="27">
        <v>4.5740000000000016</v>
      </c>
      <c r="AD49" s="27">
        <v>2.492</v>
      </c>
      <c r="AE49" s="27">
        <v>3.6419999999999999</v>
      </c>
      <c r="AF49" s="27">
        <v>1.8810000000000011</v>
      </c>
      <c r="AG49" s="27">
        <v>2.2129999999999983</v>
      </c>
      <c r="AH49" s="27">
        <v>3.7320000000000002</v>
      </c>
      <c r="AI49" s="27">
        <v>6.9249999999999998</v>
      </c>
      <c r="AJ49" s="27">
        <v>2.7509999999999994</v>
      </c>
      <c r="AK49" s="27">
        <v>3.6880000000000006</v>
      </c>
      <c r="AL49" s="27">
        <v>4.4509999999999996</v>
      </c>
      <c r="AM49" s="27">
        <v>1.4689999999999994</v>
      </c>
      <c r="AN49" s="44">
        <v>6.5759999999999996</v>
      </c>
      <c r="AO49" s="44">
        <v>13.035</v>
      </c>
      <c r="AP49" s="44">
        <v>8.5030000000000001</v>
      </c>
      <c r="AQ49" s="52">
        <v>10.484999999999999</v>
      </c>
      <c r="AR49" s="52">
        <v>8.3360000000000021</v>
      </c>
      <c r="AS49" s="52">
        <v>10.611999999999998</v>
      </c>
      <c r="AT49" s="52">
        <v>8.7119999999999997</v>
      </c>
      <c r="AU49" s="52">
        <v>6.4760000000000009</v>
      </c>
      <c r="AV49" s="52">
        <v>6.5119999999999987</v>
      </c>
      <c r="AW49" s="52">
        <v>12.8</v>
      </c>
      <c r="AX49" s="52">
        <v>10.372999999999999</v>
      </c>
      <c r="AY49" s="52">
        <v>6.1880000000000006</v>
      </c>
      <c r="AZ49" s="52">
        <v>1.8309999999999995</v>
      </c>
      <c r="BA49" s="52">
        <v>7.9190000000000023</v>
      </c>
      <c r="BB49" s="52">
        <v>11.26</v>
      </c>
      <c r="BC49" s="52">
        <v>23.545999999999999</v>
      </c>
      <c r="BD49" s="52">
        <v>20.434000000000005</v>
      </c>
      <c r="BE49" s="52">
        <v>13.357999999999995</v>
      </c>
      <c r="BF49" s="52">
        <v>16.962</v>
      </c>
      <c r="BG49" s="52">
        <v>16.62</v>
      </c>
      <c r="BH49" s="52">
        <v>16.27</v>
      </c>
      <c r="BI49" s="52">
        <v>29.736999999999998</v>
      </c>
    </row>
    <row r="50" spans="1:61" outlineLevel="1" x14ac:dyDescent="0.25">
      <c r="A50" s="81" t="s">
        <v>150</v>
      </c>
      <c r="B50" s="62">
        <v>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62">
        <v>0</v>
      </c>
      <c r="AE50" s="62">
        <v>0</v>
      </c>
      <c r="AF50" s="62">
        <v>0</v>
      </c>
      <c r="AG50" s="62">
        <v>0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2">
        <v>0</v>
      </c>
      <c r="AN50" s="62">
        <v>0</v>
      </c>
      <c r="AO50" s="62">
        <v>0</v>
      </c>
      <c r="AP50" s="62">
        <v>0</v>
      </c>
      <c r="AQ50" s="62">
        <v>0</v>
      </c>
      <c r="AR50" s="62">
        <v>0</v>
      </c>
      <c r="AS50" s="62">
        <v>0</v>
      </c>
      <c r="AT50" s="62">
        <v>0</v>
      </c>
      <c r="AU50" s="52">
        <v>140.892</v>
      </c>
      <c r="AV50" s="52">
        <v>9.3079999999999927</v>
      </c>
      <c r="AW50" s="52">
        <v>0.3</v>
      </c>
      <c r="AX50" s="52">
        <v>8.6289999999999996</v>
      </c>
      <c r="AY50" s="52">
        <v>0.79600000000000115</v>
      </c>
      <c r="AZ50" s="52">
        <v>-0.53200000000000003</v>
      </c>
      <c r="BA50" s="52">
        <v>16.551000000000002</v>
      </c>
      <c r="BB50" s="52">
        <v>5.069</v>
      </c>
      <c r="BC50" s="62">
        <v>0</v>
      </c>
      <c r="BD50" s="62">
        <v>0</v>
      </c>
      <c r="BE50" s="62">
        <v>0</v>
      </c>
      <c r="BF50" s="62">
        <v>0</v>
      </c>
      <c r="BG50" s="62">
        <v>0</v>
      </c>
      <c r="BH50" s="62">
        <v>0</v>
      </c>
      <c r="BI50" s="62">
        <v>0</v>
      </c>
    </row>
    <row r="51" spans="1:61" outlineLevel="1" x14ac:dyDescent="0.25">
      <c r="A51" s="71" t="s">
        <v>103</v>
      </c>
      <c r="B51" s="27">
        <v>4.26</v>
      </c>
      <c r="C51" s="27">
        <v>8.7569999999999997</v>
      </c>
      <c r="D51" s="27">
        <v>10.693000000000001</v>
      </c>
      <c r="E51" s="27">
        <v>-6.18</v>
      </c>
      <c r="F51" s="27">
        <v>4.8390000000000004</v>
      </c>
      <c r="G51" s="27">
        <v>8.2739999999999991</v>
      </c>
      <c r="H51" s="27">
        <v>7.7229999999999999</v>
      </c>
      <c r="I51" s="27">
        <v>5.8070000000000004</v>
      </c>
      <c r="J51" s="27">
        <v>8.2210000000000001</v>
      </c>
      <c r="K51" s="27">
        <v>18.800999999999998</v>
      </c>
      <c r="L51" s="27">
        <v>12.337</v>
      </c>
      <c r="M51" s="27">
        <v>11.167</v>
      </c>
      <c r="N51" s="27">
        <v>6.4809999999999999</v>
      </c>
      <c r="O51" s="27">
        <v>12.087999999999999</v>
      </c>
      <c r="P51" s="27">
        <v>20.969000000000001</v>
      </c>
      <c r="Q51" s="27">
        <v>30.286999999999999</v>
      </c>
      <c r="R51" s="27">
        <v>11.689</v>
      </c>
      <c r="S51" s="27">
        <v>9.8299999999999983</v>
      </c>
      <c r="T51" s="27">
        <v>12.244999999999999</v>
      </c>
      <c r="U51" s="27">
        <v>50.477000000000004</v>
      </c>
      <c r="V51" s="27">
        <v>2.4260000000000002</v>
      </c>
      <c r="W51" s="27">
        <v>18.823999999999998</v>
      </c>
      <c r="X51" s="27">
        <v>8.6359999999999992</v>
      </c>
      <c r="Y51" s="27">
        <v>7.3640000000000025</v>
      </c>
      <c r="Z51" s="27">
        <v>9.9160000000000004</v>
      </c>
      <c r="AA51" s="27">
        <v>21.747</v>
      </c>
      <c r="AB51" s="27">
        <v>13.199</v>
      </c>
      <c r="AC51" s="27">
        <v>14.613000000000003</v>
      </c>
      <c r="AD51" s="27">
        <v>21.931000000000001</v>
      </c>
      <c r="AE51" s="27">
        <v>16.478999999999999</v>
      </c>
      <c r="AF51" s="27">
        <v>30.195000000000004</v>
      </c>
      <c r="AG51" s="27">
        <v>22.870999999999992</v>
      </c>
      <c r="AH51" s="27">
        <v>33.764000000000003</v>
      </c>
      <c r="AI51" s="27">
        <v>9.3639999999999972</v>
      </c>
      <c r="AJ51" s="27">
        <v>11.476999999999997</v>
      </c>
      <c r="AK51" s="27">
        <v>7.6480000000000032</v>
      </c>
      <c r="AL51" s="27">
        <v>5.7370000000000001</v>
      </c>
      <c r="AM51" s="27">
        <v>12.406999999999998</v>
      </c>
      <c r="AN51" s="44">
        <v>10.568</v>
      </c>
      <c r="AO51" s="44">
        <v>25.081000000000003</v>
      </c>
      <c r="AP51" s="44">
        <v>-2.6429999999999998</v>
      </c>
      <c r="AQ51" s="52">
        <v>-0.86400000000000032</v>
      </c>
      <c r="AR51" s="52">
        <v>1.0209999999999999</v>
      </c>
      <c r="AS51" s="52">
        <v>42.51</v>
      </c>
      <c r="AT51" s="52">
        <v>24.050999999999998</v>
      </c>
      <c r="AU51" s="52">
        <v>8.8039999999999985</v>
      </c>
      <c r="AV51" s="52">
        <v>16.845000000000006</v>
      </c>
      <c r="AW51" s="52">
        <v>10.5</v>
      </c>
      <c r="AX51" s="52">
        <v>30.73</v>
      </c>
      <c r="AY51" s="52">
        <v>16.977999999999998</v>
      </c>
      <c r="AZ51" s="52">
        <v>17.855999999999998</v>
      </c>
      <c r="BA51" s="52">
        <v>26.408000000000005</v>
      </c>
      <c r="BB51" s="52">
        <v>18.649999999999999</v>
      </c>
      <c r="BC51" s="52">
        <v>28.258000000000003</v>
      </c>
      <c r="BD51" s="52">
        <v>43.073999999999998</v>
      </c>
      <c r="BE51" s="52">
        <v>39.375</v>
      </c>
      <c r="BF51" s="52">
        <v>29.853000000000002</v>
      </c>
      <c r="BG51" s="52">
        <v>44.642000000000003</v>
      </c>
      <c r="BH51" s="52">
        <v>34.138999999999996</v>
      </c>
      <c r="BI51" s="52">
        <v>23.11399999999999</v>
      </c>
    </row>
    <row r="52" spans="1:61" x14ac:dyDescent="0.25">
      <c r="A52" s="28" t="s">
        <v>175</v>
      </c>
      <c r="B52" s="21">
        <v>-52.66</v>
      </c>
      <c r="C52" s="21">
        <v>-59.253</v>
      </c>
      <c r="D52" s="21">
        <v>-51.927</v>
      </c>
      <c r="E52" s="21">
        <v>-61.515999999999998</v>
      </c>
      <c r="F52" s="21">
        <v>-53.697000000000003</v>
      </c>
      <c r="G52" s="21">
        <v>-69.272999999999996</v>
      </c>
      <c r="H52" s="21">
        <v>-162.38699999999997</v>
      </c>
      <c r="I52" s="21">
        <v>-111.212</v>
      </c>
      <c r="J52" s="21">
        <v>-81.915999999999997</v>
      </c>
      <c r="K52" s="21">
        <v>-148.00600000000003</v>
      </c>
      <c r="L52" s="21">
        <v>-80.7</v>
      </c>
      <c r="M52" s="21">
        <v>-94.106999999999999</v>
      </c>
      <c r="N52" s="21">
        <v>-98.384999999999991</v>
      </c>
      <c r="O52" s="21">
        <v>-148.12</v>
      </c>
      <c r="P52" s="21">
        <v>-129.649</v>
      </c>
      <c r="Q52" s="21">
        <v>-150.69400000000002</v>
      </c>
      <c r="R52" s="21">
        <v>-124.363</v>
      </c>
      <c r="S52" s="21">
        <v>-109.893</v>
      </c>
      <c r="T52" s="21">
        <v>-166.59899999999999</v>
      </c>
      <c r="U52" s="21">
        <v>-251.07100000000003</v>
      </c>
      <c r="V52" s="21">
        <v>-477.94900000000007</v>
      </c>
      <c r="W52" s="21">
        <v>35.274000000000001</v>
      </c>
      <c r="X52" s="21">
        <v>-550.73199999999997</v>
      </c>
      <c r="Y52" s="21">
        <v>-206.74299999999999</v>
      </c>
      <c r="Z52" s="21">
        <v>-103.087</v>
      </c>
      <c r="AA52" s="21">
        <v>-112.423</v>
      </c>
      <c r="AB52" s="21">
        <v>-170.262</v>
      </c>
      <c r="AC52" s="21">
        <v>-214.47499999999999</v>
      </c>
      <c r="AD52" s="21">
        <v>-154.13999999999999</v>
      </c>
      <c r="AE52" s="21">
        <v>-244.46299999999999</v>
      </c>
      <c r="AF52" s="21">
        <v>-152.047</v>
      </c>
      <c r="AG52" s="21">
        <v>-243.166</v>
      </c>
      <c r="AH52" s="21">
        <v>-210.45599999999999</v>
      </c>
      <c r="AI52" s="21">
        <v>-147.22900000000001</v>
      </c>
      <c r="AJ52" s="21">
        <v>-224.94300000000001</v>
      </c>
      <c r="AK52" s="21">
        <v>-304.53500000000003</v>
      </c>
      <c r="AL52" s="21">
        <v>-165.505</v>
      </c>
      <c r="AM52" s="21">
        <v>-413.19799999999998</v>
      </c>
      <c r="AN52" s="41">
        <v>-235.15</v>
      </c>
      <c r="AO52" s="41">
        <v>-146.81200000000001</v>
      </c>
      <c r="AP52" s="41">
        <v>-381.94799999999998</v>
      </c>
      <c r="AQ52" s="51">
        <v>-238.458</v>
      </c>
      <c r="AR52" s="51">
        <v>-228.60599999999999</v>
      </c>
      <c r="AS52" s="51">
        <v>-241.089</v>
      </c>
      <c r="AT52" s="51">
        <v>-153.33000000000001</v>
      </c>
      <c r="AU52" s="51">
        <v>-285.24900000000002</v>
      </c>
      <c r="AV52" s="51">
        <v>-158.6</v>
      </c>
      <c r="AW52" s="51">
        <v>-223.9</v>
      </c>
      <c r="AX52" s="51">
        <v>-388.5</v>
      </c>
      <c r="AY52" s="51">
        <v>-146.6</v>
      </c>
      <c r="AZ52" s="51">
        <v>-328.6</v>
      </c>
      <c r="BA52" s="51">
        <v>-269.5</v>
      </c>
      <c r="BB52" s="51">
        <v>-320.13400000000001</v>
      </c>
      <c r="BC52" s="51">
        <v>-412.709</v>
      </c>
      <c r="BD52" s="51">
        <v>-264.00900000000001</v>
      </c>
      <c r="BE52" s="51">
        <v>-428.125</v>
      </c>
      <c r="BF52" s="51">
        <v>-252.17500000000001</v>
      </c>
      <c r="BG52" s="51">
        <v>-499.65500000000003</v>
      </c>
      <c r="BH52" s="51">
        <v>-473.79599999999999</v>
      </c>
      <c r="BI52" s="51">
        <v>-498.51199999999989</v>
      </c>
    </row>
    <row r="53" spans="1:61" outlineLevel="1" x14ac:dyDescent="0.25">
      <c r="A53" s="71" t="s">
        <v>105</v>
      </c>
      <c r="B53" s="27">
        <v>-27.431999999999999</v>
      </c>
      <c r="C53" s="27">
        <v>-27.280000000000005</v>
      </c>
      <c r="D53" s="27">
        <v>-28.700000000000003</v>
      </c>
      <c r="E53" s="27">
        <v>-39.425999999999988</v>
      </c>
      <c r="F53" s="27">
        <v>-31.823</v>
      </c>
      <c r="G53" s="27">
        <v>-33.801000000000002</v>
      </c>
      <c r="H53" s="27">
        <v>-40.338000000000001</v>
      </c>
      <c r="I53" s="27">
        <v>-49.283999999999999</v>
      </c>
      <c r="J53" s="27">
        <v>-43.933999999999997</v>
      </c>
      <c r="K53" s="27">
        <v>-46.57</v>
      </c>
      <c r="L53" s="27">
        <v>-43.642000000000003</v>
      </c>
      <c r="M53" s="27">
        <v>-40.680999999999997</v>
      </c>
      <c r="N53" s="27">
        <v>-40.545999999999999</v>
      </c>
      <c r="O53" s="27">
        <v>-47.567999999999998</v>
      </c>
      <c r="P53" s="27">
        <v>-32.116</v>
      </c>
      <c r="Q53" s="27">
        <v>-35.703000000000003</v>
      </c>
      <c r="R53" s="27">
        <v>-43.588000000000001</v>
      </c>
      <c r="S53" s="27">
        <v>-40.511000000000003</v>
      </c>
      <c r="T53" s="27">
        <v>-45.034999999999997</v>
      </c>
      <c r="U53" s="27">
        <v>-56.673000000000002</v>
      </c>
      <c r="V53" s="27">
        <v>-50.649000000000001</v>
      </c>
      <c r="W53" s="27">
        <v>-48.126999999999995</v>
      </c>
      <c r="X53" s="27">
        <v>-51.542999999999999</v>
      </c>
      <c r="Y53" s="27">
        <v>-57.225000000000009</v>
      </c>
      <c r="Z53" s="27">
        <v>-60.308</v>
      </c>
      <c r="AA53" s="27">
        <v>-60.232000000000006</v>
      </c>
      <c r="AB53" s="27">
        <v>-71.709000000000003</v>
      </c>
      <c r="AC53" s="27">
        <v>-75.402000000000015</v>
      </c>
      <c r="AD53" s="27">
        <v>-70.840999999999994</v>
      </c>
      <c r="AE53" s="27">
        <v>-74.429000000000002</v>
      </c>
      <c r="AF53" s="27">
        <v>-71.13600000000001</v>
      </c>
      <c r="AG53" s="27">
        <v>-70.94099999999996</v>
      </c>
      <c r="AH53" s="27">
        <v>-57.039000000000001</v>
      </c>
      <c r="AI53" s="27">
        <v>-59.924999999999997</v>
      </c>
      <c r="AJ53" s="27">
        <v>-56.353000000000009</v>
      </c>
      <c r="AK53" s="27">
        <v>-56.855999999999995</v>
      </c>
      <c r="AL53" s="27">
        <v>-41.258000000000003</v>
      </c>
      <c r="AM53" s="27">
        <v>-57.725999999999992</v>
      </c>
      <c r="AN53" s="44">
        <v>-34.927</v>
      </c>
      <c r="AO53" s="44">
        <v>-28.626000000000012</v>
      </c>
      <c r="AP53" s="44">
        <v>-24.81</v>
      </c>
      <c r="AQ53" s="52">
        <v>-23.352999999999998</v>
      </c>
      <c r="AR53" s="52">
        <v>-17.620000000000008</v>
      </c>
      <c r="AS53" s="52">
        <v>-11.060999999999986</v>
      </c>
      <c r="AT53" s="52">
        <v>-15.101000000000001</v>
      </c>
      <c r="AU53" s="52">
        <v>-12.023999999999999</v>
      </c>
      <c r="AV53" s="52">
        <v>-12.575000000000005</v>
      </c>
      <c r="AW53" s="52">
        <v>-12.3</v>
      </c>
      <c r="AX53" s="52">
        <v>-10.590999999999999</v>
      </c>
      <c r="AY53" s="52">
        <v>-10.954000000000002</v>
      </c>
      <c r="AZ53" s="52">
        <v>-23.030999999999999</v>
      </c>
      <c r="BA53" s="52">
        <v>-33.79</v>
      </c>
      <c r="BB53" s="52">
        <v>-35.853000000000002</v>
      </c>
      <c r="BC53" s="52">
        <v>-31.268999999999998</v>
      </c>
      <c r="BD53" s="52">
        <v>-42.132999999999988</v>
      </c>
      <c r="BE53" s="52">
        <v>-40.807000000000023</v>
      </c>
      <c r="BF53" s="52">
        <v>-38.433999999999997</v>
      </c>
      <c r="BG53" s="52">
        <v>-43.879999999999995</v>
      </c>
      <c r="BH53" s="52">
        <v>-45.475000000000009</v>
      </c>
      <c r="BI53" s="52">
        <v>-38.938000000000002</v>
      </c>
    </row>
    <row r="54" spans="1:61" outlineLevel="1" x14ac:dyDescent="0.25">
      <c r="A54" s="71" t="s">
        <v>94</v>
      </c>
      <c r="B54" s="27">
        <v>-14.471</v>
      </c>
      <c r="C54" s="27">
        <v>-23.312999999999999</v>
      </c>
      <c r="D54" s="27">
        <v>-9.6850000000000023</v>
      </c>
      <c r="E54" s="27">
        <v>-15.484999999999999</v>
      </c>
      <c r="F54" s="27">
        <v>-15.301</v>
      </c>
      <c r="G54" s="27">
        <v>-14.494</v>
      </c>
      <c r="H54" s="27">
        <v>-103.017</v>
      </c>
      <c r="I54" s="27">
        <v>-44.823999999999998</v>
      </c>
      <c r="J54" s="27">
        <v>-27.149000000000001</v>
      </c>
      <c r="K54" s="27">
        <v>-91.772000000000006</v>
      </c>
      <c r="L54" s="27">
        <v>-27.518000000000001</v>
      </c>
      <c r="M54" s="27">
        <v>-45.48</v>
      </c>
      <c r="N54" s="27">
        <v>-47.881</v>
      </c>
      <c r="O54" s="27">
        <v>-85.733999999999995</v>
      </c>
      <c r="P54" s="27">
        <v>-79.004999999999995</v>
      </c>
      <c r="Q54" s="27">
        <v>-78.022000000000006</v>
      </c>
      <c r="R54" s="27">
        <v>-64.444999999999993</v>
      </c>
      <c r="S54" s="27">
        <v>-49.861000000000004</v>
      </c>
      <c r="T54" s="27">
        <v>-98.361999999999995</v>
      </c>
      <c r="U54" s="27">
        <v>-162.09199999999998</v>
      </c>
      <c r="V54" s="27">
        <v>-410.02100000000002</v>
      </c>
      <c r="W54" s="27">
        <v>128.41700000000003</v>
      </c>
      <c r="X54" s="27">
        <v>-460.25</v>
      </c>
      <c r="Y54" s="27">
        <v>-73.012</v>
      </c>
      <c r="Z54" s="27">
        <v>12.688000000000001</v>
      </c>
      <c r="AA54" s="27">
        <v>43.873999999999995</v>
      </c>
      <c r="AB54" s="27">
        <v>-56.231000000000002</v>
      </c>
      <c r="AC54" s="27">
        <v>-83.487000000000009</v>
      </c>
      <c r="AD54" s="27">
        <v>-30.338999999999999</v>
      </c>
      <c r="AE54" s="27">
        <v>-130.28800000000001</v>
      </c>
      <c r="AF54" s="27">
        <v>-24.314999999999998</v>
      </c>
      <c r="AG54" s="27">
        <v>-137.44200000000001</v>
      </c>
      <c r="AH54" s="27">
        <v>-111.065</v>
      </c>
      <c r="AI54" s="27">
        <v>-60.085000000000008</v>
      </c>
      <c r="AJ54" s="27">
        <v>-128.85599999999997</v>
      </c>
      <c r="AK54" s="27">
        <v>-215.85199999999992</v>
      </c>
      <c r="AL54" s="27">
        <v>-81.763999999999996</v>
      </c>
      <c r="AM54" s="27">
        <v>-327.01499999999999</v>
      </c>
      <c r="AN54" s="44">
        <v>-171.56700000000001</v>
      </c>
      <c r="AO54" s="44">
        <v>-82.414999999999978</v>
      </c>
      <c r="AP54" s="44">
        <v>-321.351</v>
      </c>
      <c r="AQ54" s="52">
        <v>-168.88</v>
      </c>
      <c r="AR54" s="52">
        <v>-154.41399999999999</v>
      </c>
      <c r="AS54" s="52">
        <v>-198.52100000000007</v>
      </c>
      <c r="AT54" s="52">
        <v>-98.741</v>
      </c>
      <c r="AU54" s="52">
        <v>-238.11700000000002</v>
      </c>
      <c r="AV54" s="52">
        <v>-61.641999999999996</v>
      </c>
      <c r="AW54" s="52">
        <v>-144.30000000000001</v>
      </c>
      <c r="AX54" s="52">
        <v>-257.24700000000001</v>
      </c>
      <c r="AY54" s="52">
        <v>-71.302999999999997</v>
      </c>
      <c r="AZ54" s="52">
        <v>-157.24599999999998</v>
      </c>
      <c r="BA54" s="52">
        <v>-131.30400000000003</v>
      </c>
      <c r="BB54" s="52">
        <v>-161.16399999999999</v>
      </c>
      <c r="BC54" s="52">
        <v>-222.86500000000001</v>
      </c>
      <c r="BD54" s="52">
        <v>-88.632000000000005</v>
      </c>
      <c r="BE54" s="52">
        <v>-259.36799999999994</v>
      </c>
      <c r="BF54" s="52">
        <v>-71.986999999999995</v>
      </c>
      <c r="BG54" s="52">
        <v>-213.37800000000001</v>
      </c>
      <c r="BH54" s="52">
        <v>-230.68699999999998</v>
      </c>
      <c r="BI54" s="52">
        <v>-276.10199999999998</v>
      </c>
    </row>
    <row r="55" spans="1:61" outlineLevel="2" x14ac:dyDescent="0.25">
      <c r="A55" s="80" t="s">
        <v>95</v>
      </c>
      <c r="B55" s="62">
        <v>0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27">
        <v>-14.467000000000001</v>
      </c>
      <c r="S55" s="27">
        <v>-8.3010000000000002</v>
      </c>
      <c r="T55" s="27">
        <v>-9.0939999999999994</v>
      </c>
      <c r="U55" s="27">
        <v>-92.27600000000001</v>
      </c>
      <c r="V55" s="27">
        <v>-26.138000000000002</v>
      </c>
      <c r="W55" s="27">
        <v>-4.916999999999998</v>
      </c>
      <c r="X55" s="27">
        <v>-44.432000000000002</v>
      </c>
      <c r="Y55" s="27">
        <v>-18.250999999999994</v>
      </c>
      <c r="Z55" s="27">
        <v>-12.461</v>
      </c>
      <c r="AA55" s="27">
        <v>-9.8519999999999985</v>
      </c>
      <c r="AB55" s="27">
        <v>-9.7029999999999994</v>
      </c>
      <c r="AC55" s="27">
        <v>-11.000000000000005</v>
      </c>
      <c r="AD55" s="27">
        <v>-6.4950000000000001</v>
      </c>
      <c r="AE55" s="27">
        <v>-10.491</v>
      </c>
      <c r="AF55" s="27">
        <v>-4.694</v>
      </c>
      <c r="AG55" s="27">
        <v>-12.725999999999999</v>
      </c>
      <c r="AH55" s="27">
        <v>-6.8520000000000003</v>
      </c>
      <c r="AI55" s="27">
        <v>-36.938999999999993</v>
      </c>
      <c r="AJ55" s="27">
        <v>-27.863000000000003</v>
      </c>
      <c r="AK55" s="27">
        <v>-11.775000000000009</v>
      </c>
      <c r="AL55" s="27">
        <v>-10.547000000000001</v>
      </c>
      <c r="AM55" s="27">
        <v>-8.4869999999999983</v>
      </c>
      <c r="AN55" s="44">
        <v>-35.034000000000006</v>
      </c>
      <c r="AO55" s="44">
        <v>-17.868000000000002</v>
      </c>
      <c r="AP55" s="44">
        <v>-75.929000000000002</v>
      </c>
      <c r="AQ55" s="52">
        <v>-36.274999999999991</v>
      </c>
      <c r="AR55" s="52">
        <v>-23.885000000000005</v>
      </c>
      <c r="AS55" s="52">
        <v>-15.63900000000001</v>
      </c>
      <c r="AT55" s="52">
        <v>-17.533000000000001</v>
      </c>
      <c r="AU55" s="52">
        <v>-17.679000000000002</v>
      </c>
      <c r="AV55" s="52">
        <v>-12.187999999999995</v>
      </c>
      <c r="AW55" s="52">
        <v>-13.5</v>
      </c>
      <c r="AX55" s="52">
        <v>-37.116999999999997</v>
      </c>
      <c r="AY55" s="52">
        <v>-4.1030000000000015</v>
      </c>
      <c r="AZ55" s="52">
        <v>-27.225999999999992</v>
      </c>
      <c r="BA55" s="52">
        <v>-3.8440000000000154</v>
      </c>
      <c r="BB55" s="52">
        <v>-7.8109999999999999</v>
      </c>
      <c r="BC55" s="52">
        <v>-26.784999999999997</v>
      </c>
      <c r="BD55" s="52">
        <v>-14.432000000000002</v>
      </c>
      <c r="BE55" s="52">
        <v>-4.6000000000000014</v>
      </c>
      <c r="BF55" s="52">
        <v>-15.247</v>
      </c>
      <c r="BG55" s="52">
        <v>-18.145000000000003</v>
      </c>
      <c r="BH55" s="52">
        <v>-16.296999999999997</v>
      </c>
      <c r="BI55" s="52">
        <v>-36.714000000000006</v>
      </c>
    </row>
    <row r="56" spans="1:61" outlineLevel="2" x14ac:dyDescent="0.25">
      <c r="A56" s="80" t="s">
        <v>96</v>
      </c>
      <c r="B56" s="62">
        <v>0</v>
      </c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27">
        <v>-9.0879999999999992</v>
      </c>
      <c r="S56" s="27">
        <v>-21.279000000000003</v>
      </c>
      <c r="T56" s="27">
        <v>-7.8479999999999999</v>
      </c>
      <c r="U56" s="27">
        <v>-15.298999999999999</v>
      </c>
      <c r="V56" s="27">
        <v>-23.207000000000001</v>
      </c>
      <c r="W56" s="27">
        <v>-21.250999999999998</v>
      </c>
      <c r="X56" s="27">
        <v>-18.564</v>
      </c>
      <c r="Y56" s="27">
        <v>-40.006</v>
      </c>
      <c r="Z56" s="27">
        <v>-54.34</v>
      </c>
      <c r="AA56" s="27">
        <v>-61.072000000000003</v>
      </c>
      <c r="AB56" s="27">
        <v>-9.6539999999999999</v>
      </c>
      <c r="AC56" s="27">
        <v>-39.531000000000006</v>
      </c>
      <c r="AD56" s="27">
        <v>-24.75</v>
      </c>
      <c r="AE56" s="27">
        <v>-19.04</v>
      </c>
      <c r="AF56" s="27">
        <v>-23.613000000000007</v>
      </c>
      <c r="AG56" s="27">
        <v>-12.450999999999993</v>
      </c>
      <c r="AH56" s="27">
        <v>-20.042000000000002</v>
      </c>
      <c r="AI56" s="27">
        <v>-27.835999999999999</v>
      </c>
      <c r="AJ56" s="27">
        <v>-40.445999999999998</v>
      </c>
      <c r="AK56" s="27">
        <v>-50.26100000000001</v>
      </c>
      <c r="AL56" s="27">
        <v>-21.669</v>
      </c>
      <c r="AM56" s="27">
        <v>-38.430999999999997</v>
      </c>
      <c r="AN56" s="44">
        <v>-32.227000000000004</v>
      </c>
      <c r="AO56" s="44">
        <v>-32.344999999999999</v>
      </c>
      <c r="AP56" s="44">
        <v>-37.942999999999998</v>
      </c>
      <c r="AQ56" s="52">
        <v>-82.411000000000001</v>
      </c>
      <c r="AR56" s="52">
        <v>-45.063000000000002</v>
      </c>
      <c r="AS56" s="52">
        <v>-76.722000000000023</v>
      </c>
      <c r="AT56" s="52">
        <v>-39.564999999999998</v>
      </c>
      <c r="AU56" s="52">
        <v>-119.78</v>
      </c>
      <c r="AV56" s="52">
        <v>-43.555000000000007</v>
      </c>
      <c r="AW56" s="52">
        <v>-87.9</v>
      </c>
      <c r="AX56" s="52">
        <v>-146.721</v>
      </c>
      <c r="AY56" s="52">
        <v>61.219000000000008</v>
      </c>
      <c r="AZ56" s="52">
        <v>9.2909999999999968</v>
      </c>
      <c r="BA56" s="52">
        <v>-118.80700000000002</v>
      </c>
      <c r="BB56" s="52">
        <v>-94.787999999999997</v>
      </c>
      <c r="BC56" s="52">
        <v>-99.501999999999995</v>
      </c>
      <c r="BD56" s="52">
        <v>13.545999999999992</v>
      </c>
      <c r="BE56" s="52">
        <v>-72.133999999999972</v>
      </c>
      <c r="BF56" s="52">
        <v>-6.5049999999999999</v>
      </c>
      <c r="BG56" s="52">
        <v>-17.371000000000002</v>
      </c>
      <c r="BH56" s="52">
        <v>-106.11199999999999</v>
      </c>
      <c r="BI56" s="52">
        <v>-41.425000000000011</v>
      </c>
    </row>
    <row r="57" spans="1:61" outlineLevel="2" x14ac:dyDescent="0.25">
      <c r="A57" s="80" t="s">
        <v>97</v>
      </c>
      <c r="B57" s="62">
        <v>0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27">
        <v>-17.149000000000001</v>
      </c>
      <c r="S57" s="27">
        <v>1.4050000000000011</v>
      </c>
      <c r="T57" s="27">
        <v>-48.905999999999999</v>
      </c>
      <c r="U57" s="27">
        <v>-72.769999999999982</v>
      </c>
      <c r="V57" s="27">
        <v>-243.215</v>
      </c>
      <c r="W57" s="27">
        <v>44.663000000000011</v>
      </c>
      <c r="X57" s="27">
        <v>-380.87700000000001</v>
      </c>
      <c r="Y57" s="27">
        <v>8.6670000000000584</v>
      </c>
      <c r="Z57" s="27">
        <v>113.651</v>
      </c>
      <c r="AA57" s="27">
        <v>111.105</v>
      </c>
      <c r="AB57" s="27">
        <v>-35.878</v>
      </c>
      <c r="AC57" s="27">
        <v>-13.501000000000005</v>
      </c>
      <c r="AD57" s="27">
        <v>19.314</v>
      </c>
      <c r="AE57" s="27">
        <v>-84.397000000000006</v>
      </c>
      <c r="AF57" s="27">
        <v>23.609000000000009</v>
      </c>
      <c r="AG57" s="27">
        <v>-80.25800000000001</v>
      </c>
      <c r="AH57" s="27">
        <v>-47.005000000000003</v>
      </c>
      <c r="AI57" s="27">
        <v>-13.004999999999995</v>
      </c>
      <c r="AJ57" s="27">
        <v>-40.04</v>
      </c>
      <c r="AK57" s="27">
        <v>-130.26600000000002</v>
      </c>
      <c r="AL57" s="27">
        <v>-26.875</v>
      </c>
      <c r="AM57" s="27">
        <v>-261.60000000000002</v>
      </c>
      <c r="AN57" s="44">
        <v>-44.09899999999999</v>
      </c>
      <c r="AO57" s="44">
        <v>-44.257000000000005</v>
      </c>
      <c r="AP57" s="44">
        <v>-139.91800000000001</v>
      </c>
      <c r="AQ57" s="52">
        <v>-30.140999999999991</v>
      </c>
      <c r="AR57" s="52">
        <v>-13.086999999999989</v>
      </c>
      <c r="AS57" s="52">
        <v>-2.6189999999999998</v>
      </c>
      <c r="AT57" s="52">
        <v>-36.734999999999999</v>
      </c>
      <c r="AU57" s="52">
        <v>-0.21900000000000119</v>
      </c>
      <c r="AV57" s="52">
        <v>-35.045999999999999</v>
      </c>
      <c r="AW57" s="52">
        <v>-43.2</v>
      </c>
      <c r="AX57" s="52">
        <v>-9.452</v>
      </c>
      <c r="AY57" s="52">
        <v>-62.552000000000007</v>
      </c>
      <c r="AZ57" s="52">
        <v>-87.454999999999998</v>
      </c>
      <c r="BA57" s="52">
        <v>5.5399999999999938</v>
      </c>
      <c r="BB57" s="52">
        <v>-16.943999999999999</v>
      </c>
      <c r="BC57" s="52">
        <v>-34.875</v>
      </c>
      <c r="BD57" s="52">
        <v>-39.405000000000001</v>
      </c>
      <c r="BE57" s="52">
        <v>-120.688</v>
      </c>
      <c r="BF57" s="52">
        <v>-39.545999999999999</v>
      </c>
      <c r="BG57" s="52">
        <v>-134.59300000000002</v>
      </c>
      <c r="BH57" s="52">
        <v>-8.1749999999999758</v>
      </c>
      <c r="BI57" s="52">
        <v>-138.15300000000002</v>
      </c>
    </row>
    <row r="58" spans="1:61" outlineLevel="2" x14ac:dyDescent="0.25">
      <c r="A58" s="80" t="s">
        <v>98</v>
      </c>
      <c r="B58" s="62">
        <v>0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27">
        <v>-23.741</v>
      </c>
      <c r="S58" s="27">
        <v>-21.686</v>
      </c>
      <c r="T58" s="27">
        <v>-32.514000000000003</v>
      </c>
      <c r="U58" s="27">
        <v>18.253</v>
      </c>
      <c r="V58" s="27">
        <v>-117.461</v>
      </c>
      <c r="W58" s="27">
        <v>109.922</v>
      </c>
      <c r="X58" s="27">
        <v>-16.376999999999999</v>
      </c>
      <c r="Y58" s="27">
        <v>-23.422000000000011</v>
      </c>
      <c r="Z58" s="27">
        <v>-34.161999999999999</v>
      </c>
      <c r="AA58" s="27">
        <v>3.6929999999999978</v>
      </c>
      <c r="AB58" s="27">
        <v>-0.996</v>
      </c>
      <c r="AC58" s="27">
        <v>-19.454999999999998</v>
      </c>
      <c r="AD58" s="27">
        <v>-18.408000000000001</v>
      </c>
      <c r="AE58" s="27">
        <v>-16.36</v>
      </c>
      <c r="AF58" s="27">
        <v>-19.616999999999997</v>
      </c>
      <c r="AG58" s="27">
        <v>-32.007000000000005</v>
      </c>
      <c r="AH58" s="27">
        <v>-37.165999999999997</v>
      </c>
      <c r="AI58" s="27">
        <v>17.694999999999997</v>
      </c>
      <c r="AJ58" s="27">
        <v>-20.507000000000005</v>
      </c>
      <c r="AK58" s="27">
        <v>-23.549999999999997</v>
      </c>
      <c r="AL58" s="27">
        <v>-22.672999999999998</v>
      </c>
      <c r="AM58" s="27">
        <v>-18.497000000000003</v>
      </c>
      <c r="AN58" s="44">
        <v>-60.206999999999994</v>
      </c>
      <c r="AO58" s="44">
        <v>12.054999999999993</v>
      </c>
      <c r="AP58" s="44">
        <v>-67.561000000000007</v>
      </c>
      <c r="AQ58" s="52">
        <v>-20.142999999999986</v>
      </c>
      <c r="AR58" s="52">
        <v>-72.289000000000016</v>
      </c>
      <c r="AS58" s="52">
        <v>-103.54099999999997</v>
      </c>
      <c r="AT58" s="52">
        <v>-4.9080000000000004</v>
      </c>
      <c r="AU58" s="52">
        <v>-100.43899999999999</v>
      </c>
      <c r="AV58" s="52">
        <v>29.247</v>
      </c>
      <c r="AW58" s="52">
        <v>0.3</v>
      </c>
      <c r="AX58" s="52">
        <v>-63.957000000000001</v>
      </c>
      <c r="AY58" s="52">
        <v>-65.867000000000019</v>
      </c>
      <c r="AZ58" s="52">
        <v>-51.855999999999987</v>
      </c>
      <c r="BA58" s="52">
        <v>-14.192999999999977</v>
      </c>
      <c r="BB58" s="52">
        <v>-41.621000000000002</v>
      </c>
      <c r="BC58" s="52">
        <v>-61.702999999999996</v>
      </c>
      <c r="BD58" s="52">
        <v>-48.340999999999987</v>
      </c>
      <c r="BE58" s="52">
        <v>-61.946000000000005</v>
      </c>
      <c r="BF58" s="52">
        <v>-10.689</v>
      </c>
      <c r="BG58" s="52">
        <v>-43.268999999999998</v>
      </c>
      <c r="BH58" s="52">
        <v>-100.10300000000001</v>
      </c>
      <c r="BI58" s="52">
        <v>-59.809999999999995</v>
      </c>
    </row>
    <row r="59" spans="1:61" outlineLevel="1" x14ac:dyDescent="0.25">
      <c r="A59" s="71" t="s">
        <v>106</v>
      </c>
      <c r="B59" s="27">
        <v>-3.9689999999999999</v>
      </c>
      <c r="C59" s="27">
        <v>-2.2260000000000004</v>
      </c>
      <c r="D59" s="27">
        <v>-2.532</v>
      </c>
      <c r="E59" s="27">
        <v>-3.4599999999999991</v>
      </c>
      <c r="F59" s="27">
        <v>-4.6909999999999998</v>
      </c>
      <c r="G59" s="27">
        <v>-4.3810000000000002</v>
      </c>
      <c r="H59" s="27">
        <v>-4.8070000000000004</v>
      </c>
      <c r="I59" s="27">
        <v>-3.8769999999999998</v>
      </c>
      <c r="J59" s="27">
        <v>-4.444</v>
      </c>
      <c r="K59" s="27">
        <v>-3.419</v>
      </c>
      <c r="L59" s="27">
        <v>-3.0390000000000001</v>
      </c>
      <c r="M59" s="27">
        <v>-2.4870000000000001</v>
      </c>
      <c r="N59" s="27">
        <v>-3.1749999999999998</v>
      </c>
      <c r="O59" s="27">
        <v>-2.133</v>
      </c>
      <c r="P59" s="27">
        <v>-2.5049999999999999</v>
      </c>
      <c r="Q59" s="27">
        <v>-4.5419999999999998</v>
      </c>
      <c r="R59" s="27">
        <v>-5.3849999999999998</v>
      </c>
      <c r="S59" s="27">
        <v>-5.0279999999999996</v>
      </c>
      <c r="T59" s="27">
        <v>-5.7670000000000003</v>
      </c>
      <c r="U59" s="27">
        <v>-5.7409999999999997</v>
      </c>
      <c r="V59" s="27">
        <v>-5.9729999999999999</v>
      </c>
      <c r="W59" s="27">
        <v>-7.6589999999999998</v>
      </c>
      <c r="X59" s="27">
        <v>-8.9469999999999992</v>
      </c>
      <c r="Y59" s="27">
        <v>-9.8930000000000042</v>
      </c>
      <c r="Z59" s="27">
        <v>-7.5640000000000001</v>
      </c>
      <c r="AA59" s="27">
        <v>-8.782</v>
      </c>
      <c r="AB59" s="27">
        <v>-8.5519999999999996</v>
      </c>
      <c r="AC59" s="27">
        <v>-4.5199999999999996</v>
      </c>
      <c r="AD59" s="62">
        <v>0</v>
      </c>
      <c r="AE59" s="62">
        <v>0</v>
      </c>
      <c r="AF59" s="62">
        <v>0</v>
      </c>
      <c r="AG59" s="62">
        <v>0</v>
      </c>
      <c r="AH59" s="62">
        <v>0</v>
      </c>
      <c r="AI59" s="62">
        <v>0</v>
      </c>
      <c r="AJ59" s="62">
        <v>0</v>
      </c>
      <c r="AK59" s="62">
        <v>0</v>
      </c>
      <c r="AL59" s="62">
        <v>0</v>
      </c>
      <c r="AM59" s="62">
        <v>0</v>
      </c>
      <c r="AN59" s="62">
        <v>0</v>
      </c>
      <c r="AO59" s="62">
        <v>0</v>
      </c>
      <c r="AP59" s="62">
        <v>0</v>
      </c>
      <c r="AQ59" s="62">
        <v>0</v>
      </c>
      <c r="AR59" s="62">
        <v>0</v>
      </c>
      <c r="AS59" s="62">
        <v>0</v>
      </c>
      <c r="AT59" s="62">
        <v>0</v>
      </c>
      <c r="AU59" s="62">
        <v>0</v>
      </c>
      <c r="AV59" s="62">
        <v>0</v>
      </c>
      <c r="AW59" s="62">
        <v>0</v>
      </c>
      <c r="AX59" s="62">
        <v>0</v>
      </c>
      <c r="AY59" s="62">
        <v>0</v>
      </c>
      <c r="AZ59" s="62">
        <v>0</v>
      </c>
      <c r="BA59" s="62">
        <v>0</v>
      </c>
      <c r="BB59" s="62">
        <v>0</v>
      </c>
      <c r="BC59" s="62">
        <v>0</v>
      </c>
      <c r="BD59" s="62">
        <v>0</v>
      </c>
      <c r="BE59" s="62">
        <v>0</v>
      </c>
      <c r="BF59" s="62">
        <v>0</v>
      </c>
      <c r="BG59" s="62">
        <v>0</v>
      </c>
      <c r="BH59" s="62">
        <v>0</v>
      </c>
      <c r="BI59" s="62"/>
    </row>
    <row r="60" spans="1:61" outlineLevel="1" x14ac:dyDescent="0.25">
      <c r="A60" s="71" t="s">
        <v>100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52">
        <v>-14.542</v>
      </c>
      <c r="AY60" s="52">
        <v>-17.277000000000001</v>
      </c>
      <c r="AZ60" s="52">
        <v>-17.805999999999997</v>
      </c>
      <c r="BA60" s="52">
        <v>-21.308999999999997</v>
      </c>
      <c r="BB60" s="52">
        <v>-20.757999999999999</v>
      </c>
      <c r="BC60" s="52">
        <v>-22.320000000000004</v>
      </c>
      <c r="BD60" s="52">
        <v>-22.557999999999989</v>
      </c>
      <c r="BE60" s="52">
        <v>-27.094999999999995</v>
      </c>
      <c r="BF60" s="52">
        <v>-22.863</v>
      </c>
      <c r="BG60" s="52">
        <v>-24.777999999999999</v>
      </c>
      <c r="BH60" s="52">
        <v>-27.768999999999998</v>
      </c>
      <c r="BI60" s="52">
        <v>-30.677000000000014</v>
      </c>
    </row>
    <row r="61" spans="1:61" outlineLevel="1" x14ac:dyDescent="0.25">
      <c r="A61" s="71" t="s">
        <v>115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52">
        <v>-4.1029999999999998</v>
      </c>
      <c r="AY61" s="52">
        <v>-4.8119999999999994</v>
      </c>
      <c r="AZ61" s="52">
        <v>-5.2210000000000001</v>
      </c>
      <c r="BA61" s="52">
        <v>-6.2059999999999995</v>
      </c>
      <c r="BB61" s="52">
        <v>-8.702</v>
      </c>
      <c r="BC61" s="52">
        <v>-7.4290000000000003</v>
      </c>
      <c r="BD61" s="52">
        <v>-7.716999999999997</v>
      </c>
      <c r="BE61" s="52">
        <v>-6.5710000000000051</v>
      </c>
      <c r="BF61" s="52">
        <v>-6.3680000000000003</v>
      </c>
      <c r="BG61" s="52">
        <v>-5.8550000000000004</v>
      </c>
      <c r="BH61" s="52">
        <v>-5.8209999999999997</v>
      </c>
      <c r="BI61" s="52">
        <v>-7.2360000000000024</v>
      </c>
    </row>
    <row r="62" spans="1:61" outlineLevel="1" x14ac:dyDescent="0.25">
      <c r="A62" s="71" t="s">
        <v>101</v>
      </c>
      <c r="B62" s="62">
        <v>0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62">
        <v>0</v>
      </c>
      <c r="R62" s="27">
        <v>6.7000000000000004E-2</v>
      </c>
      <c r="S62" s="27">
        <v>-1.0649999999999999</v>
      </c>
      <c r="T62" s="27">
        <v>1.1499999999999999</v>
      </c>
      <c r="U62" s="27">
        <v>-11.000999999999999</v>
      </c>
      <c r="V62" s="27">
        <v>-7.47</v>
      </c>
      <c r="W62" s="27">
        <v>-15.301000000000002</v>
      </c>
      <c r="X62" s="27">
        <v>-10.916</v>
      </c>
      <c r="Y62" s="27">
        <v>-28.542000000000002</v>
      </c>
      <c r="Z62" s="27">
        <v>-39.750999999999998</v>
      </c>
      <c r="AA62" s="27">
        <v>-62.972000000000001</v>
      </c>
      <c r="AB62" s="27">
        <v>-22.206</v>
      </c>
      <c r="AC62" s="27">
        <v>-40.487000000000002</v>
      </c>
      <c r="AD62" s="27">
        <v>-35.853000000000002</v>
      </c>
      <c r="AE62" s="27">
        <v>-22.361000000000001</v>
      </c>
      <c r="AF62" s="27">
        <v>-31.423999999999999</v>
      </c>
      <c r="AG62" s="27">
        <v>-10.628999999999984</v>
      </c>
      <c r="AH62" s="27">
        <v>-27.295000000000002</v>
      </c>
      <c r="AI62" s="27">
        <v>-15.356000000000002</v>
      </c>
      <c r="AJ62" s="27">
        <v>-28.913999999999994</v>
      </c>
      <c r="AK62" s="27">
        <v>-1.8880000000000052</v>
      </c>
      <c r="AL62" s="27">
        <v>-23.056999999999999</v>
      </c>
      <c r="AM62" s="27">
        <v>-12.659000000000002</v>
      </c>
      <c r="AN62" s="44">
        <v>-10.619000000000003</v>
      </c>
      <c r="AO62" s="44">
        <v>-20.606999999999989</v>
      </c>
      <c r="AP62" s="44">
        <v>-20.170999999999999</v>
      </c>
      <c r="AQ62" s="52">
        <v>-30.014000000000003</v>
      </c>
      <c r="AR62" s="52">
        <v>-35.817999999999998</v>
      </c>
      <c r="AS62" s="52">
        <v>-12.171000000000014</v>
      </c>
      <c r="AT62" s="52">
        <v>-25.888999999999999</v>
      </c>
      <c r="AU62" s="52">
        <v>-13.186000000000003</v>
      </c>
      <c r="AV62" s="52">
        <v>-67.924999999999997</v>
      </c>
      <c r="AW62" s="52">
        <v>-46</v>
      </c>
      <c r="AX62" s="52">
        <v>-63.523000000000003</v>
      </c>
      <c r="AY62" s="52">
        <v>-40.937999999999995</v>
      </c>
      <c r="AZ62" s="52">
        <v>-98.110000000000014</v>
      </c>
      <c r="BA62" s="52">
        <v>-39.265999999999984</v>
      </c>
      <c r="BB62" s="52">
        <v>-56.021000000000001</v>
      </c>
      <c r="BC62" s="52">
        <v>-28.194999999999993</v>
      </c>
      <c r="BD62" s="52">
        <v>-57.292999999999992</v>
      </c>
      <c r="BE62" s="52">
        <v>-30.140000000000015</v>
      </c>
      <c r="BF62" s="52">
        <v>-67.417000000000002</v>
      </c>
      <c r="BG62" s="52">
        <v>-169.208</v>
      </c>
      <c r="BH62" s="52">
        <v>-133.55500000000001</v>
      </c>
      <c r="BI62" s="52">
        <v>-139.28699999999998</v>
      </c>
    </row>
    <row r="63" spans="1:61" outlineLevel="1" x14ac:dyDescent="0.25">
      <c r="A63" s="71" t="s">
        <v>107</v>
      </c>
      <c r="B63" s="27">
        <v>-6.7880000000000003</v>
      </c>
      <c r="C63" s="27">
        <v>-6.4339999999999993</v>
      </c>
      <c r="D63" s="27">
        <v>-11.01</v>
      </c>
      <c r="E63" s="27">
        <v>-3.1449999999999996</v>
      </c>
      <c r="F63" s="27">
        <v>-1.8819999999999999</v>
      </c>
      <c r="G63" s="27">
        <v>-16.597000000000001</v>
      </c>
      <c r="H63" s="27">
        <v>-14.225</v>
      </c>
      <c r="I63" s="27">
        <v>-13.227</v>
      </c>
      <c r="J63" s="27">
        <v>-6.3890000000000002</v>
      </c>
      <c r="K63" s="27">
        <v>-6.2450000000000001</v>
      </c>
      <c r="L63" s="27">
        <v>-6.5010000000000003</v>
      </c>
      <c r="M63" s="27">
        <v>-5.4589999999999996</v>
      </c>
      <c r="N63" s="27">
        <v>-6.7830000000000004</v>
      </c>
      <c r="O63" s="27">
        <v>-12.685</v>
      </c>
      <c r="P63" s="27">
        <v>-16.023</v>
      </c>
      <c r="Q63" s="27">
        <v>-32.427</v>
      </c>
      <c r="R63" s="27">
        <v>-11.012</v>
      </c>
      <c r="S63" s="27">
        <v>-13.428000000000001</v>
      </c>
      <c r="T63" s="27">
        <v>-18.584999999999997</v>
      </c>
      <c r="U63" s="27">
        <v>-15.564</v>
      </c>
      <c r="V63" s="27">
        <v>-3.8359999999999999</v>
      </c>
      <c r="W63" s="27">
        <v>-22.056000000000001</v>
      </c>
      <c r="X63" s="27">
        <v>-19.076000000000001</v>
      </c>
      <c r="Y63" s="27">
        <v>-38.070999999999998</v>
      </c>
      <c r="Z63" s="27">
        <v>-8.1519999999999992</v>
      </c>
      <c r="AA63" s="27">
        <v>-24.311</v>
      </c>
      <c r="AB63" s="27">
        <v>-11.564</v>
      </c>
      <c r="AC63" s="27">
        <v>-10.579000000000002</v>
      </c>
      <c r="AD63" s="27">
        <v>-17.106999999999999</v>
      </c>
      <c r="AE63" s="27">
        <v>-17.385000000000002</v>
      </c>
      <c r="AF63" s="27">
        <v>-25.171999999999997</v>
      </c>
      <c r="AG63" s="27">
        <v>-24.153999999999996</v>
      </c>
      <c r="AH63" s="27">
        <v>-15.057</v>
      </c>
      <c r="AI63" s="27">
        <v>-11.863000000000001</v>
      </c>
      <c r="AJ63" s="27">
        <v>-10.820000000000002</v>
      </c>
      <c r="AK63" s="27">
        <v>-29.939</v>
      </c>
      <c r="AL63" s="27">
        <v>-19.425999999999998</v>
      </c>
      <c r="AM63" s="27">
        <v>-15.797999999999998</v>
      </c>
      <c r="AN63" s="44">
        <v>-18.03700000000001</v>
      </c>
      <c r="AO63" s="44">
        <v>-15.163999999999991</v>
      </c>
      <c r="AP63" s="44">
        <v>-15.616</v>
      </c>
      <c r="AQ63" s="52">
        <v>-16.120999999999999</v>
      </c>
      <c r="AR63" s="52">
        <v>-20.844000000000008</v>
      </c>
      <c r="AS63" s="52">
        <v>-19.335999999999999</v>
      </c>
      <c r="AT63" s="52">
        <v>-13.599</v>
      </c>
      <c r="AU63" s="52">
        <v>-21.922000000000001</v>
      </c>
      <c r="AV63" s="52">
        <v>-16.478999999999996</v>
      </c>
      <c r="AW63" s="52">
        <v>-21.3</v>
      </c>
      <c r="AX63" s="52">
        <v>-38.473999999999997</v>
      </c>
      <c r="AY63" s="52">
        <v>-1.3390000000000057</v>
      </c>
      <c r="AZ63" s="52">
        <v>-27.228000000000002</v>
      </c>
      <c r="BA63" s="52">
        <v>-37.594999999999992</v>
      </c>
      <c r="BB63" s="52">
        <v>-37.636000000000003</v>
      </c>
      <c r="BC63" s="52">
        <v>-100.631</v>
      </c>
      <c r="BD63" s="52">
        <v>-45.676000000000009</v>
      </c>
      <c r="BE63" s="52">
        <v>-64.143999999999977</v>
      </c>
      <c r="BF63" s="52">
        <v>-45.106000000000002</v>
      </c>
      <c r="BG63" s="52">
        <v>-42.556000000000004</v>
      </c>
      <c r="BH63" s="52">
        <v>-30.488999999999997</v>
      </c>
      <c r="BI63" s="52">
        <v>-6.2719999999999914</v>
      </c>
    </row>
    <row r="64" spans="1:61" x14ac:dyDescent="0.25">
      <c r="A64" s="74" t="s">
        <v>133</v>
      </c>
      <c r="B64" s="62"/>
      <c r="C64" s="62"/>
      <c r="D64" s="62"/>
      <c r="E64" s="62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62"/>
      <c r="T64" s="18"/>
      <c r="U64" s="62"/>
      <c r="V64" s="23"/>
      <c r="W64" s="24"/>
      <c r="X64" s="24"/>
      <c r="Y64" s="24"/>
      <c r="Z64" s="24"/>
      <c r="AA64" s="24"/>
      <c r="AB64" s="24"/>
      <c r="AC64" s="24"/>
      <c r="AD64" s="24"/>
      <c r="AF64" s="24"/>
      <c r="AG64" s="24"/>
      <c r="AH64" s="24"/>
      <c r="AI64" s="24"/>
      <c r="AJ64" s="24"/>
      <c r="AK64" s="24"/>
      <c r="AL64" s="24"/>
      <c r="AM64" s="24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</row>
    <row r="65" spans="1:61" x14ac:dyDescent="0.25">
      <c r="A65" s="7" t="s">
        <v>33</v>
      </c>
      <c r="B65" s="8">
        <v>158.19900000000001</v>
      </c>
      <c r="C65" s="8">
        <v>157.83199999999999</v>
      </c>
      <c r="D65" s="8">
        <v>206.791</v>
      </c>
      <c r="E65" s="8">
        <v>202.93</v>
      </c>
      <c r="F65" s="9">
        <v>161.88300000000001</v>
      </c>
      <c r="G65" s="9">
        <v>206.78299999999999</v>
      </c>
      <c r="H65" s="9">
        <v>185.40899999999999</v>
      </c>
      <c r="I65" s="9">
        <v>212.05099999999999</v>
      </c>
      <c r="J65" s="9">
        <v>194.56299999999999</v>
      </c>
      <c r="K65" s="9">
        <v>188.333</v>
      </c>
      <c r="L65" s="9">
        <v>242.73099999999999</v>
      </c>
      <c r="M65" s="9">
        <v>238.47499999999999</v>
      </c>
      <c r="N65" s="9">
        <v>221.41300000000001</v>
      </c>
      <c r="O65" s="9">
        <v>256.45299999999997</v>
      </c>
      <c r="P65" s="9">
        <v>297.72500000000002</v>
      </c>
      <c r="Q65" s="9">
        <v>309.28800000000001</v>
      </c>
      <c r="R65" s="9">
        <v>269.31700000000001</v>
      </c>
      <c r="S65" s="8">
        <v>283.58800000000002</v>
      </c>
      <c r="T65" s="9">
        <v>328.68099999999998</v>
      </c>
      <c r="U65" s="8">
        <v>346.34300000000002</v>
      </c>
      <c r="V65" s="8">
        <v>315.74099999999999</v>
      </c>
      <c r="W65" s="8">
        <v>328.10899999999998</v>
      </c>
      <c r="X65" s="8">
        <v>283.97399999999999</v>
      </c>
      <c r="Y65" s="8">
        <v>375.904</v>
      </c>
      <c r="Z65" s="8">
        <v>317.61799999999999</v>
      </c>
      <c r="AA65" s="8">
        <v>282.77100000000002</v>
      </c>
      <c r="AB65" s="8">
        <v>320.11</v>
      </c>
      <c r="AC65" s="8">
        <v>359.01499999999999</v>
      </c>
      <c r="AD65" s="8">
        <v>290.017</v>
      </c>
      <c r="AE65" s="8">
        <v>310.16300000000001</v>
      </c>
      <c r="AF65" s="8">
        <v>343.077</v>
      </c>
      <c r="AG65" s="8">
        <v>297.19099999999997</v>
      </c>
      <c r="AH65" s="8">
        <v>334.233</v>
      </c>
      <c r="AI65" s="8">
        <v>382.23899999999998</v>
      </c>
      <c r="AJ65" s="8">
        <v>417.32799999999997</v>
      </c>
      <c r="AK65" s="8">
        <v>363.74200000000002</v>
      </c>
      <c r="AL65" s="8">
        <v>331.1</v>
      </c>
      <c r="AM65" s="8">
        <v>433.71199999999999</v>
      </c>
      <c r="AN65" s="8">
        <v>462.58100000000002</v>
      </c>
      <c r="AO65" s="8">
        <v>577.06399999999996</v>
      </c>
      <c r="AP65" s="8">
        <v>518.18499999999995</v>
      </c>
      <c r="AQ65" s="8">
        <v>573.30100000000004</v>
      </c>
      <c r="AR65" s="8">
        <v>785.50400000000002</v>
      </c>
      <c r="AS65" s="8">
        <v>869.65899999999999</v>
      </c>
      <c r="AT65" s="8">
        <v>903.71699999999998</v>
      </c>
      <c r="AU65" s="8">
        <v>1405.8779999999999</v>
      </c>
      <c r="AV65" s="8">
        <v>1017.8</v>
      </c>
      <c r="AW65" s="8">
        <v>1002.7270000000001</v>
      </c>
      <c r="AX65" s="8">
        <v>1152.8519999999999</v>
      </c>
      <c r="AY65" s="8">
        <v>1116.998</v>
      </c>
      <c r="AZ65" s="8">
        <v>1444.02</v>
      </c>
      <c r="BA65" s="8">
        <v>1401.7719999999999</v>
      </c>
      <c r="BB65" s="8">
        <v>1606.701</v>
      </c>
      <c r="BC65" s="8">
        <v>1717.155</v>
      </c>
      <c r="BD65" s="8">
        <v>1614.5889999999999</v>
      </c>
      <c r="BE65" s="8">
        <v>1652.3520000000001</v>
      </c>
      <c r="BF65" s="8">
        <v>1675.799</v>
      </c>
      <c r="BG65" s="8">
        <v>1956.5709999999999</v>
      </c>
      <c r="BH65" s="8">
        <v>2077.2889999999998</v>
      </c>
      <c r="BI65" s="8">
        <v>2198.8490000000002</v>
      </c>
    </row>
    <row r="66" spans="1:61" x14ac:dyDescent="0.25">
      <c r="A66" s="62" t="s">
        <v>133</v>
      </c>
      <c r="B66" s="62"/>
      <c r="C66" s="62"/>
      <c r="D66" s="62"/>
      <c r="E66" s="62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62"/>
      <c r="T66" s="18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</row>
    <row r="67" spans="1:61" outlineLevel="1" x14ac:dyDescent="0.25">
      <c r="A67" s="62" t="s">
        <v>176</v>
      </c>
      <c r="B67" s="27">
        <v>-53.787999999999997</v>
      </c>
      <c r="C67" s="27">
        <v>-52.643000000000001</v>
      </c>
      <c r="D67" s="27">
        <v>-71.327999999999989</v>
      </c>
      <c r="E67" s="27">
        <v>-68.997000000000014</v>
      </c>
      <c r="F67" s="27">
        <v>-55.04</v>
      </c>
      <c r="G67" s="27">
        <v>-70.306000000000012</v>
      </c>
      <c r="H67" s="27">
        <v>-63.039999999999992</v>
      </c>
      <c r="I67" s="27">
        <v>-72.097000000000008</v>
      </c>
      <c r="J67" s="27">
        <v>-66.150999999999996</v>
      </c>
      <c r="K67" s="27">
        <v>-64.034000000000006</v>
      </c>
      <c r="L67" s="27">
        <v>-82.527999999999992</v>
      </c>
      <c r="M67" s="27">
        <v>-81.082000000000022</v>
      </c>
      <c r="N67" s="27">
        <v>-75.28</v>
      </c>
      <c r="O67" s="27">
        <v>-87.193999999999988</v>
      </c>
      <c r="P67" s="27">
        <v>-101.22700000000003</v>
      </c>
      <c r="Q67" s="27">
        <v>-105.15799999999996</v>
      </c>
      <c r="R67" s="27">
        <v>-91.567999999999998</v>
      </c>
      <c r="S67" s="27">
        <v>-96.42</v>
      </c>
      <c r="T67" s="27">
        <v>-111.75200000000001</v>
      </c>
      <c r="U67" s="27">
        <v>-117.75599999999997</v>
      </c>
      <c r="V67" s="27">
        <v>-107.352</v>
      </c>
      <c r="W67" s="27">
        <v>-111.55699999999999</v>
      </c>
      <c r="X67" s="27">
        <v>-96.551000000000002</v>
      </c>
      <c r="Y67" s="27">
        <v>-127.80799999999999</v>
      </c>
      <c r="Z67" s="27">
        <v>-107.99</v>
      </c>
      <c r="AA67" s="27">
        <v>-96.14200000000001</v>
      </c>
      <c r="AB67" s="27">
        <v>-108.83799999999999</v>
      </c>
      <c r="AC67" s="27">
        <v>-122.06500000000001</v>
      </c>
      <c r="AD67" s="27">
        <v>-98.605999999999995</v>
      </c>
      <c r="AE67" s="27">
        <v>-105.455</v>
      </c>
      <c r="AF67" s="27">
        <v>-116.64600000000002</v>
      </c>
      <c r="AG67" s="27">
        <v>-101.04500000000002</v>
      </c>
      <c r="AH67" s="27">
        <v>-113.639</v>
      </c>
      <c r="AI67" s="27">
        <v>-129.96100000000001</v>
      </c>
      <c r="AJ67" s="27">
        <v>-141.892</v>
      </c>
      <c r="AK67" s="27">
        <v>-123.67199999999998</v>
      </c>
      <c r="AL67" s="27">
        <v>-112.572</v>
      </c>
      <c r="AM67" s="27">
        <v>-147.46199999999999</v>
      </c>
      <c r="AN67" s="44">
        <v>-157.27800000000002</v>
      </c>
      <c r="AO67" s="44">
        <v>-196.20100000000002</v>
      </c>
      <c r="AP67" s="44">
        <v>-176.18299999999999</v>
      </c>
      <c r="AQ67" s="52">
        <v>-194.92200000000003</v>
      </c>
      <c r="AR67" s="52">
        <v>-267.072</v>
      </c>
      <c r="AS67" s="52">
        <v>-295.68399999999997</v>
      </c>
      <c r="AT67" s="52">
        <v>-307.26400000000001</v>
      </c>
      <c r="AU67" s="52">
        <v>-477.99900000000002</v>
      </c>
      <c r="AV67" s="52">
        <v>-346.03699999999992</v>
      </c>
      <c r="AW67" s="52">
        <v>-340.9</v>
      </c>
      <c r="AX67" s="52">
        <v>-391.97</v>
      </c>
      <c r="AY67" s="52">
        <v>-379.779</v>
      </c>
      <c r="AZ67" s="52">
        <v>-490.96599999999989</v>
      </c>
      <c r="BA67" s="52">
        <v>-476.60300000000007</v>
      </c>
      <c r="BB67" s="52">
        <v>-546.27800000000002</v>
      </c>
      <c r="BC67" s="52">
        <v>-583.83300000000008</v>
      </c>
      <c r="BD67" s="52">
        <v>-548.96099999999979</v>
      </c>
      <c r="BE67" s="52">
        <v>-561.79900000000021</v>
      </c>
      <c r="BF67" s="52">
        <v>-569.77200000000005</v>
      </c>
      <c r="BG67" s="52">
        <v>-665.23400000000004</v>
      </c>
      <c r="BH67" s="52">
        <v>-706.27800000000013</v>
      </c>
      <c r="BI67" s="52">
        <v>-747.60899999999981</v>
      </c>
    </row>
    <row r="68" spans="1:61" outlineLevel="1" x14ac:dyDescent="0.25">
      <c r="A68" s="62" t="s">
        <v>133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44"/>
      <c r="AO68" s="44"/>
      <c r="AP68" s="44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</row>
    <row r="69" spans="1:61" outlineLevel="1" x14ac:dyDescent="0.25">
      <c r="A69" s="61" t="s">
        <v>108</v>
      </c>
      <c r="B69" s="27">
        <v>-0.55100000000000005</v>
      </c>
      <c r="C69" s="27">
        <v>0.66200000000000003</v>
      </c>
      <c r="D69" s="27">
        <v>-1.8939999999999999</v>
      </c>
      <c r="E69" s="27">
        <v>-0.29300000000000015</v>
      </c>
      <c r="F69" s="27">
        <v>0.17899999999999999</v>
      </c>
      <c r="G69" s="27">
        <v>-0.70399999999999996</v>
      </c>
      <c r="H69" s="27">
        <v>0.19600000000000001</v>
      </c>
      <c r="I69" s="27">
        <v>0.35100000000000003</v>
      </c>
      <c r="J69" s="27">
        <v>-2.2989999999999999</v>
      </c>
      <c r="K69" s="27">
        <v>-0.58199999999999985</v>
      </c>
      <c r="L69" s="27">
        <v>6.5999999999999837E-2</v>
      </c>
      <c r="M69" s="27">
        <v>0.4009999999999998</v>
      </c>
      <c r="N69" s="27">
        <v>-1.113</v>
      </c>
      <c r="O69" s="27">
        <v>-1.496</v>
      </c>
      <c r="P69" s="27">
        <v>-1.9539999999999997</v>
      </c>
      <c r="Q69" s="27">
        <v>0.45500000000000007</v>
      </c>
      <c r="R69" s="27">
        <v>-0.99299999999999999</v>
      </c>
      <c r="S69" s="27">
        <v>0.69100000000000006</v>
      </c>
      <c r="T69" s="27">
        <v>-0.94100000000000006</v>
      </c>
      <c r="U69" s="27">
        <v>1.625</v>
      </c>
      <c r="V69" s="27">
        <v>-3.7559999999999998</v>
      </c>
      <c r="W69" s="27">
        <v>8.7999999999999995E-2</v>
      </c>
      <c r="X69" s="27">
        <v>-0.38400000000000001</v>
      </c>
      <c r="Y69" s="27">
        <v>3.5959999999999996</v>
      </c>
      <c r="Z69" s="27">
        <v>-1.2989999999999999</v>
      </c>
      <c r="AA69" s="27">
        <v>-1.3570000000000002</v>
      </c>
      <c r="AB69" s="27">
        <v>1.9810000000000001</v>
      </c>
      <c r="AC69" s="27">
        <v>5.9849999999999994</v>
      </c>
      <c r="AD69" s="27">
        <v>0.94799999999999995</v>
      </c>
      <c r="AE69" s="27">
        <v>0.75600000000000001</v>
      </c>
      <c r="AF69" s="27">
        <v>-2.6339999999999999</v>
      </c>
      <c r="AG69" s="27">
        <v>-3.8239999999999994</v>
      </c>
      <c r="AH69" s="27">
        <v>0.33</v>
      </c>
      <c r="AI69" s="27">
        <v>-0.434</v>
      </c>
      <c r="AJ69" s="27">
        <v>-0.23600000000000004</v>
      </c>
      <c r="AK69" s="27">
        <v>5.0729999999999995</v>
      </c>
      <c r="AL69" s="27">
        <v>0.77600000000000002</v>
      </c>
      <c r="AM69" s="27">
        <v>2.2990000000000004</v>
      </c>
      <c r="AN69" s="44">
        <v>2.4900000000000002</v>
      </c>
      <c r="AO69" s="44">
        <v>-6.0419999999999998</v>
      </c>
      <c r="AP69" s="44">
        <v>4.4169999999999998</v>
      </c>
      <c r="AQ69" s="53">
        <v>0.74199999999999999</v>
      </c>
      <c r="AR69" s="53">
        <v>5.8830000000000009</v>
      </c>
      <c r="AS69" s="53">
        <v>3.8399999999999981</v>
      </c>
      <c r="AT69" s="53">
        <v>8.4139999999999997</v>
      </c>
      <c r="AU69" s="53">
        <v>3.6029999999999998</v>
      </c>
      <c r="AV69" s="53">
        <v>6.3829999999999991</v>
      </c>
      <c r="AW69" s="53">
        <v>5.9</v>
      </c>
      <c r="AX69" s="53">
        <v>8.1579999999999995</v>
      </c>
      <c r="AY69" s="53">
        <v>12.359</v>
      </c>
      <c r="AZ69" s="53">
        <v>17.293999999999997</v>
      </c>
      <c r="BA69" s="53">
        <v>10.122999999999999</v>
      </c>
      <c r="BB69" s="87">
        <v>0</v>
      </c>
      <c r="BC69" s="87">
        <v>0</v>
      </c>
      <c r="BD69" s="87">
        <v>0</v>
      </c>
      <c r="BE69" s="90">
        <v>3.9E-2</v>
      </c>
      <c r="BF69" s="90">
        <v>2.5000000000000001E-2</v>
      </c>
      <c r="BG69" s="90">
        <v>-0.433</v>
      </c>
      <c r="BH69" s="90">
        <v>5.6000000000000015E-2</v>
      </c>
      <c r="BI69" s="90">
        <v>-1.4149999999999998</v>
      </c>
    </row>
    <row r="70" spans="1:61" outlineLevel="1" x14ac:dyDescent="0.25">
      <c r="A70" s="61" t="s">
        <v>109</v>
      </c>
      <c r="B70" s="27">
        <v>-1.131</v>
      </c>
      <c r="C70" s="27">
        <v>-1.1740000000000002</v>
      </c>
      <c r="D70" s="27">
        <v>-2.4410000000000003</v>
      </c>
      <c r="E70" s="27">
        <v>-6.0069999999999997</v>
      </c>
      <c r="F70" s="27">
        <v>-0.40500000000000003</v>
      </c>
      <c r="G70" s="27">
        <v>-1.8629999999999998</v>
      </c>
      <c r="H70" s="27">
        <v>4.0389999999999997</v>
      </c>
      <c r="I70" s="27">
        <v>-8.1389999999999993</v>
      </c>
      <c r="J70" s="27">
        <v>4.5190000000000001</v>
      </c>
      <c r="K70" s="27">
        <v>-8.7669999999999995</v>
      </c>
      <c r="L70" s="27">
        <v>4.032</v>
      </c>
      <c r="M70" s="27">
        <v>-1.8979999999999999</v>
      </c>
      <c r="N70" s="27">
        <v>3.54</v>
      </c>
      <c r="O70" s="27">
        <v>5.31</v>
      </c>
      <c r="P70" s="27">
        <v>-3.4129999999999994</v>
      </c>
      <c r="Q70" s="27">
        <v>-3.3020000000000005</v>
      </c>
      <c r="R70" s="27">
        <v>-2.7109999999999999</v>
      </c>
      <c r="S70" s="27">
        <v>-1.7710000000000004</v>
      </c>
      <c r="T70" s="27">
        <v>3.431</v>
      </c>
      <c r="U70" s="27">
        <v>-9.9870000000000001</v>
      </c>
      <c r="V70" s="27">
        <v>-7.6550000000000002</v>
      </c>
      <c r="W70" s="27">
        <v>0.55600000000000005</v>
      </c>
      <c r="X70" s="27">
        <v>44.63</v>
      </c>
      <c r="Y70" s="27">
        <v>66.253999999999991</v>
      </c>
      <c r="Z70" s="27">
        <v>36.539000000000001</v>
      </c>
      <c r="AA70" s="27">
        <v>41.930999999999997</v>
      </c>
      <c r="AB70" s="27">
        <v>14.836</v>
      </c>
      <c r="AC70" s="27">
        <v>30.177999999999997</v>
      </c>
      <c r="AD70" s="27">
        <v>16.228999999999999</v>
      </c>
      <c r="AE70" s="27">
        <v>24.497</v>
      </c>
      <c r="AF70" s="27">
        <v>30.832000000000008</v>
      </c>
      <c r="AG70" s="27">
        <v>33.808999999999997</v>
      </c>
      <c r="AH70" s="27">
        <v>25.867000000000001</v>
      </c>
      <c r="AI70" s="27">
        <v>32.257999999999996</v>
      </c>
      <c r="AJ70" s="27">
        <v>58.11</v>
      </c>
      <c r="AK70" s="27">
        <v>58.045999999999992</v>
      </c>
      <c r="AL70" s="27">
        <v>44.466999999999999</v>
      </c>
      <c r="AM70" s="27">
        <v>49.341999999999992</v>
      </c>
      <c r="AN70" s="44">
        <v>61.432000000000023</v>
      </c>
      <c r="AO70" s="44">
        <v>65.536999999999978</v>
      </c>
      <c r="AP70" s="44">
        <v>51.93</v>
      </c>
      <c r="AQ70" s="53">
        <v>84.730999999999995</v>
      </c>
      <c r="AR70" s="53">
        <v>89.11099999999999</v>
      </c>
      <c r="AS70" s="53">
        <v>92.838999999999999</v>
      </c>
      <c r="AT70" s="53">
        <v>93.185000000000002</v>
      </c>
      <c r="AU70" s="53">
        <v>130.97</v>
      </c>
      <c r="AV70" s="53">
        <v>67.945000000000022</v>
      </c>
      <c r="AW70" s="53">
        <v>107.5</v>
      </c>
      <c r="AX70" s="53">
        <v>84.158000000000001</v>
      </c>
      <c r="AY70" s="53">
        <v>60.582000000000008</v>
      </c>
      <c r="AZ70" s="53">
        <v>81.116</v>
      </c>
      <c r="BA70" s="53">
        <v>100.27200000000001</v>
      </c>
      <c r="BB70" s="53">
        <v>128.81399999999999</v>
      </c>
      <c r="BC70" s="53">
        <v>144.35400000000001</v>
      </c>
      <c r="BD70" s="53">
        <v>81.826000000000022</v>
      </c>
      <c r="BE70" s="53">
        <v>152.95299999999995</v>
      </c>
      <c r="BF70" s="53">
        <v>93.058999999999997</v>
      </c>
      <c r="BG70" s="53">
        <v>50.164000000000016</v>
      </c>
      <c r="BH70" s="53">
        <v>109.506</v>
      </c>
      <c r="BI70" s="53">
        <v>120.96599999999995</v>
      </c>
    </row>
    <row r="71" spans="1:61" outlineLevel="1" x14ac:dyDescent="0.25">
      <c r="A71" s="61" t="s">
        <v>110</v>
      </c>
      <c r="B71" s="27">
        <v>5.3280000000000003</v>
      </c>
      <c r="C71" s="27">
        <v>4.9129999999999994</v>
      </c>
      <c r="D71" s="27">
        <v>5.3719999999999999</v>
      </c>
      <c r="E71" s="27">
        <v>6.0510000000000019</v>
      </c>
      <c r="F71" s="27">
        <v>6.0250000000000004</v>
      </c>
      <c r="G71" s="27">
        <v>7.9439999999999991</v>
      </c>
      <c r="H71" s="27">
        <v>8.74</v>
      </c>
      <c r="I71" s="27">
        <v>10.772000000000002</v>
      </c>
      <c r="J71" s="27">
        <v>4.9809999999999999</v>
      </c>
      <c r="K71" s="27">
        <v>7.3450000000000006</v>
      </c>
      <c r="L71" s="27">
        <v>16.367999999999999</v>
      </c>
      <c r="M71" s="27">
        <v>12.056000000000001</v>
      </c>
      <c r="N71" s="27">
        <v>11.532</v>
      </c>
      <c r="O71" s="27">
        <v>13.228000000000002</v>
      </c>
      <c r="P71" s="27">
        <v>17.051999999999996</v>
      </c>
      <c r="Q71" s="27">
        <v>17.616</v>
      </c>
      <c r="R71" s="27">
        <v>14.131</v>
      </c>
      <c r="S71" s="27">
        <v>18.789000000000001</v>
      </c>
      <c r="T71" s="27">
        <v>19.635999999999996</v>
      </c>
      <c r="U71" s="27">
        <v>26.225000000000009</v>
      </c>
      <c r="V71" s="27">
        <v>24.795000000000002</v>
      </c>
      <c r="W71" s="27">
        <v>18.144999999999996</v>
      </c>
      <c r="X71" s="27">
        <v>22.457000000000001</v>
      </c>
      <c r="Y71" s="27">
        <v>18.738000000000007</v>
      </c>
      <c r="Z71" s="27">
        <v>11.718999999999999</v>
      </c>
      <c r="AA71" s="27">
        <v>13.558999999999999</v>
      </c>
      <c r="AB71" s="27">
        <v>16.407</v>
      </c>
      <c r="AC71" s="27">
        <v>17.565999999999995</v>
      </c>
      <c r="AD71" s="27">
        <v>14.769</v>
      </c>
      <c r="AE71" s="27">
        <v>16.167000000000002</v>
      </c>
      <c r="AF71" s="27">
        <v>20.127000000000002</v>
      </c>
      <c r="AG71" s="27">
        <v>30.837000000000003</v>
      </c>
      <c r="AH71" s="27">
        <v>16</v>
      </c>
      <c r="AI71" s="27">
        <v>24.795000000000002</v>
      </c>
      <c r="AJ71" s="27">
        <v>24.123999999999995</v>
      </c>
      <c r="AK71" s="27">
        <v>24.984000000000009</v>
      </c>
      <c r="AL71" s="27">
        <v>13.426</v>
      </c>
      <c r="AM71" s="27">
        <v>33.522000000000006</v>
      </c>
      <c r="AN71" s="44">
        <v>30.413999999999991</v>
      </c>
      <c r="AO71" s="44">
        <v>35.975000000000009</v>
      </c>
      <c r="AP71" s="44">
        <v>26.603999999999999</v>
      </c>
      <c r="AQ71" s="53">
        <v>25.106999999999999</v>
      </c>
      <c r="AR71" s="53">
        <v>57.379000000000005</v>
      </c>
      <c r="AS71" s="53">
        <v>53.626000000000019</v>
      </c>
      <c r="AT71" s="53">
        <v>56.134</v>
      </c>
      <c r="AU71" s="53">
        <v>63.444000000000003</v>
      </c>
      <c r="AV71" s="53">
        <v>52.121999999999986</v>
      </c>
      <c r="AW71" s="53">
        <v>66.400000000000006</v>
      </c>
      <c r="AX71" s="53">
        <v>45.185000000000002</v>
      </c>
      <c r="AY71" s="53">
        <v>59.024000000000001</v>
      </c>
      <c r="AZ71" s="53">
        <v>62.88300000000001</v>
      </c>
      <c r="BA71" s="53">
        <v>66.234999999999985</v>
      </c>
      <c r="BB71" s="53">
        <v>68.369</v>
      </c>
      <c r="BC71" s="53">
        <v>65.856999999999999</v>
      </c>
      <c r="BD71" s="53">
        <v>70.817000000000007</v>
      </c>
      <c r="BE71" s="53">
        <v>425.17899999999997</v>
      </c>
      <c r="BF71" s="53">
        <v>86.789000000000001</v>
      </c>
      <c r="BG71" s="53">
        <v>73.243999999999986</v>
      </c>
      <c r="BH71" s="53">
        <v>82.833999999999989</v>
      </c>
      <c r="BI71" s="53">
        <v>86.372</v>
      </c>
    </row>
    <row r="72" spans="1:61" outlineLevel="1" x14ac:dyDescent="0.25">
      <c r="A72" s="61" t="s">
        <v>139</v>
      </c>
      <c r="B72" s="62">
        <v>0</v>
      </c>
      <c r="C72" s="62">
        <v>0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>
        <v>0</v>
      </c>
      <c r="AE72" s="62">
        <v>0</v>
      </c>
      <c r="AF72" s="62">
        <v>0</v>
      </c>
      <c r="AG72" s="62">
        <v>0</v>
      </c>
      <c r="AH72" s="62">
        <v>0</v>
      </c>
      <c r="AI72" s="62">
        <v>0</v>
      </c>
      <c r="AJ72" s="62">
        <v>0</v>
      </c>
      <c r="AK72" s="62">
        <v>0</v>
      </c>
      <c r="AL72" s="62">
        <v>0</v>
      </c>
      <c r="AM72" s="62">
        <v>0</v>
      </c>
      <c r="AN72" s="62">
        <v>0</v>
      </c>
      <c r="AO72" s="62">
        <v>0</v>
      </c>
      <c r="AP72" s="44">
        <v>15.541</v>
      </c>
      <c r="AQ72" s="53">
        <v>15.23</v>
      </c>
      <c r="AR72" s="53">
        <v>43.072999999999993</v>
      </c>
      <c r="AS72" s="53">
        <v>-73.843999999999994</v>
      </c>
      <c r="AT72" s="62">
        <v>0</v>
      </c>
      <c r="AU72" s="62">
        <v>0</v>
      </c>
      <c r="AV72" s="62">
        <v>0</v>
      </c>
      <c r="AW72" s="62">
        <v>0</v>
      </c>
      <c r="AX72" s="62">
        <v>0</v>
      </c>
      <c r="AY72" s="62">
        <v>0</v>
      </c>
      <c r="AZ72" s="62">
        <v>0</v>
      </c>
      <c r="BA72" s="62">
        <v>0</v>
      </c>
      <c r="BB72" s="62">
        <v>0</v>
      </c>
      <c r="BC72" s="62">
        <v>0</v>
      </c>
      <c r="BD72" s="62">
        <v>0</v>
      </c>
      <c r="BE72" s="62">
        <v>0</v>
      </c>
      <c r="BF72" s="62">
        <v>0</v>
      </c>
      <c r="BG72" s="62">
        <v>0</v>
      </c>
      <c r="BH72" s="62">
        <v>0</v>
      </c>
      <c r="BI72" s="62">
        <v>0</v>
      </c>
    </row>
    <row r="73" spans="1:61" outlineLevel="1" x14ac:dyDescent="0.25">
      <c r="A73" s="61" t="s">
        <v>111</v>
      </c>
      <c r="B73" s="62">
        <v>0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27">
        <v>3.0369999999999999</v>
      </c>
      <c r="W73" s="27">
        <v>1.8129999999999997</v>
      </c>
      <c r="X73" s="27">
        <v>1.4970000000000001</v>
      </c>
      <c r="Y73" s="27">
        <v>1.9320000000000004</v>
      </c>
      <c r="Z73" s="27">
        <v>0.155</v>
      </c>
      <c r="AA73" s="27">
        <v>0.14699999999999999</v>
      </c>
      <c r="AB73" s="27">
        <v>0.14599999999999999</v>
      </c>
      <c r="AC73" s="27">
        <v>0.14799999999999994</v>
      </c>
      <c r="AD73" s="27">
        <v>2.581</v>
      </c>
      <c r="AE73" s="27">
        <v>3.1859999999999999</v>
      </c>
      <c r="AF73" s="27">
        <v>3.3779999999999997</v>
      </c>
      <c r="AG73" s="27">
        <v>3.2190000000000007</v>
      </c>
      <c r="AH73" s="27">
        <v>2.94</v>
      </c>
      <c r="AI73" s="27">
        <v>3.5459999999999998</v>
      </c>
      <c r="AJ73" s="27">
        <v>2.9150000000000005</v>
      </c>
      <c r="AK73" s="27">
        <v>0.90499999999999847</v>
      </c>
      <c r="AL73" s="27">
        <v>0</v>
      </c>
      <c r="AM73" s="27">
        <v>0.19999999999999998</v>
      </c>
      <c r="AN73" s="44">
        <v>0.19700000000000004</v>
      </c>
      <c r="AO73" s="44">
        <v>0.19900000000000004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</row>
    <row r="74" spans="1:61" outlineLevel="1" x14ac:dyDescent="0.25">
      <c r="A74" s="61" t="s">
        <v>112</v>
      </c>
      <c r="B74" s="27">
        <v>10.683999999999999</v>
      </c>
      <c r="C74" s="27">
        <v>12.424000000000001</v>
      </c>
      <c r="D74" s="27">
        <v>11.678000000000001</v>
      </c>
      <c r="E74" s="27">
        <v>12.421999999999997</v>
      </c>
      <c r="F74" s="27">
        <v>14.41</v>
      </c>
      <c r="G74" s="27">
        <v>16.135000000000002</v>
      </c>
      <c r="H74" s="27">
        <v>17.370999999999995</v>
      </c>
      <c r="I74" s="27">
        <v>17.372</v>
      </c>
      <c r="J74" s="27">
        <v>16.131</v>
      </c>
      <c r="K74" s="27">
        <v>16.130000000000003</v>
      </c>
      <c r="L74" s="27">
        <v>16.311999999999998</v>
      </c>
      <c r="M74" s="27">
        <v>14.726999999999997</v>
      </c>
      <c r="N74" s="27">
        <v>13.724</v>
      </c>
      <c r="O74" s="27">
        <v>14.966000000000001</v>
      </c>
      <c r="P74" s="27">
        <v>16.187000000000001</v>
      </c>
      <c r="Q74" s="27">
        <v>17.939</v>
      </c>
      <c r="R74" s="27">
        <v>17.698</v>
      </c>
      <c r="S74" s="27">
        <v>19.554000000000002</v>
      </c>
      <c r="T74" s="27">
        <v>19.652000000000001</v>
      </c>
      <c r="U74" s="27">
        <v>20.972000000000001</v>
      </c>
      <c r="V74" s="27">
        <v>22.998000000000001</v>
      </c>
      <c r="W74" s="27">
        <v>26.782</v>
      </c>
      <c r="X74" s="27">
        <v>29.677</v>
      </c>
      <c r="Y74" s="27">
        <v>32.257000000000005</v>
      </c>
      <c r="Z74" s="27">
        <v>30.420999999999999</v>
      </c>
      <c r="AA74" s="27">
        <v>36.588000000000001</v>
      </c>
      <c r="AB74" s="27">
        <v>31.89</v>
      </c>
      <c r="AC74" s="27">
        <v>43.17199999999999</v>
      </c>
      <c r="AD74" s="27">
        <v>35.804000000000002</v>
      </c>
      <c r="AE74" s="27">
        <v>33.225999999999999</v>
      </c>
      <c r="AF74" s="27">
        <v>31.873000000000005</v>
      </c>
      <c r="AG74" s="27">
        <v>31.361000000000004</v>
      </c>
      <c r="AH74" s="27">
        <v>28.777000000000001</v>
      </c>
      <c r="AI74" s="27">
        <v>27.933</v>
      </c>
      <c r="AJ74" s="27">
        <v>28.017999999999994</v>
      </c>
      <c r="AK74" s="27">
        <v>36.828000000000017</v>
      </c>
      <c r="AL74" s="27">
        <v>33.095999999999997</v>
      </c>
      <c r="AM74" s="27">
        <v>30.581000000000003</v>
      </c>
      <c r="AN74" s="44">
        <v>29.154999999999994</v>
      </c>
      <c r="AO74" s="44">
        <v>27.574000000000005</v>
      </c>
      <c r="AP74" s="44">
        <v>21.562999999999999</v>
      </c>
      <c r="AQ74" s="53">
        <v>27.27</v>
      </c>
      <c r="AR74" s="53">
        <v>25.010999999999999</v>
      </c>
      <c r="AS74" s="53">
        <v>26.713000000000005</v>
      </c>
      <c r="AT74" s="53">
        <v>24.466999999999999</v>
      </c>
      <c r="AU74" s="53">
        <v>29.797000000000004</v>
      </c>
      <c r="AV74" s="53">
        <v>29.835999999999991</v>
      </c>
      <c r="AW74" s="53">
        <v>45.8</v>
      </c>
      <c r="AX74" s="53">
        <v>52.706000000000003</v>
      </c>
      <c r="AY74" s="53">
        <v>62.051000000000002</v>
      </c>
      <c r="AZ74" s="53">
        <v>63.238</v>
      </c>
      <c r="BA74" s="53">
        <v>77.847999999999971</v>
      </c>
      <c r="BB74" s="53">
        <v>76.352000000000004</v>
      </c>
      <c r="BC74" s="53">
        <v>83.572000000000003</v>
      </c>
      <c r="BD74" s="53">
        <v>85.72199999999998</v>
      </c>
      <c r="BE74" s="53">
        <v>102.982</v>
      </c>
      <c r="BF74" s="53">
        <v>82.814999999999998</v>
      </c>
      <c r="BG74" s="53">
        <v>89.98599999999999</v>
      </c>
      <c r="BH74" s="53">
        <v>100.43200000000002</v>
      </c>
      <c r="BI74" s="53">
        <v>114.33800000000002</v>
      </c>
    </row>
    <row r="75" spans="1:61" outlineLevel="1" x14ac:dyDescent="0.25">
      <c r="A75" s="61" t="s">
        <v>128</v>
      </c>
      <c r="B75" s="62">
        <v>0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27">
        <v>1.7</v>
      </c>
      <c r="AE75" s="27">
        <v>-3.8279999999999998</v>
      </c>
      <c r="AF75" s="27">
        <v>6.4929999999999994</v>
      </c>
      <c r="AG75" s="62">
        <v>0</v>
      </c>
      <c r="AH75" s="62">
        <v>0</v>
      </c>
      <c r="AI75" s="62">
        <v>0</v>
      </c>
      <c r="AJ75" s="62">
        <v>0</v>
      </c>
      <c r="AK75" s="27">
        <v>-15.877999999999997</v>
      </c>
      <c r="AL75" s="62">
        <v>0</v>
      </c>
      <c r="AM75" s="62">
        <v>0</v>
      </c>
      <c r="AN75" s="62">
        <v>0</v>
      </c>
      <c r="AO75" s="62">
        <v>0</v>
      </c>
      <c r="AP75" s="62">
        <v>0</v>
      </c>
      <c r="AQ75" s="62">
        <v>0</v>
      </c>
      <c r="AR75" s="62">
        <v>0</v>
      </c>
      <c r="AS75" s="62">
        <v>0</v>
      </c>
      <c r="AT75" s="62">
        <v>0</v>
      </c>
      <c r="AU75" s="62">
        <v>0</v>
      </c>
      <c r="AV75" s="62">
        <v>0</v>
      </c>
      <c r="AW75" s="62">
        <v>0</v>
      </c>
      <c r="AX75" s="62">
        <v>0</v>
      </c>
      <c r="AY75" s="62">
        <v>0</v>
      </c>
      <c r="AZ75" s="62">
        <v>0</v>
      </c>
      <c r="BA75" s="62">
        <v>0</v>
      </c>
      <c r="BB75" s="62">
        <v>0</v>
      </c>
      <c r="BC75" s="62">
        <v>0</v>
      </c>
      <c r="BD75" s="62">
        <v>0</v>
      </c>
      <c r="BE75" s="62">
        <v>0</v>
      </c>
      <c r="BF75" s="62">
        <v>0</v>
      </c>
      <c r="BG75" s="62">
        <v>0</v>
      </c>
      <c r="BH75" s="62">
        <v>0</v>
      </c>
      <c r="BI75" s="62">
        <v>0</v>
      </c>
    </row>
    <row r="76" spans="1:61" outlineLevel="1" x14ac:dyDescent="0.25">
      <c r="A76" s="61" t="s">
        <v>119</v>
      </c>
      <c r="B76" s="62">
        <v>0</v>
      </c>
      <c r="C76" s="62">
        <v>0</v>
      </c>
      <c r="D76" s="62">
        <v>0</v>
      </c>
      <c r="E76" s="62">
        <v>0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62">
        <v>0</v>
      </c>
      <c r="R76" s="62">
        <v>0</v>
      </c>
      <c r="S76" s="62">
        <v>0</v>
      </c>
      <c r="T76" s="62">
        <v>0</v>
      </c>
      <c r="U76" s="62">
        <v>0</v>
      </c>
      <c r="V76" s="62">
        <v>0</v>
      </c>
      <c r="W76" s="27">
        <v>-0.76300000000000001</v>
      </c>
      <c r="X76" s="62">
        <v>0</v>
      </c>
      <c r="Y76" s="62">
        <v>0</v>
      </c>
      <c r="Z76" s="27">
        <v>-6.8689999999999998</v>
      </c>
      <c r="AA76" s="27">
        <v>-15.4</v>
      </c>
      <c r="AB76" s="27">
        <v>-15.414999999999999</v>
      </c>
      <c r="AC76" s="27">
        <v>-15.284000000000006</v>
      </c>
      <c r="AD76" s="27">
        <v>-1.4930000000000001</v>
      </c>
      <c r="AE76" s="27">
        <v>-1.7010000000000001</v>
      </c>
      <c r="AF76" s="27">
        <v>-1.7009999999999994</v>
      </c>
      <c r="AG76" s="27">
        <v>-1.7010000000000003</v>
      </c>
      <c r="AH76" s="62">
        <v>0</v>
      </c>
      <c r="AI76" s="62">
        <v>0</v>
      </c>
      <c r="AJ76" s="62">
        <v>0</v>
      </c>
      <c r="AK76" s="27">
        <v>-0.68700000000000028</v>
      </c>
      <c r="AL76" s="62">
        <v>0</v>
      </c>
      <c r="AM76" s="62">
        <v>0</v>
      </c>
      <c r="AN76" s="62">
        <v>0</v>
      </c>
      <c r="AO76" s="62">
        <v>0</v>
      </c>
      <c r="AP76" s="62">
        <v>0</v>
      </c>
      <c r="AQ76" s="62">
        <v>0</v>
      </c>
      <c r="AR76" s="62">
        <v>0</v>
      </c>
      <c r="AS76" s="62">
        <v>0</v>
      </c>
      <c r="AT76" s="62">
        <v>0</v>
      </c>
      <c r="AU76" s="62">
        <v>0</v>
      </c>
      <c r="AV76" s="62">
        <v>0</v>
      </c>
      <c r="AW76" s="62">
        <v>0</v>
      </c>
      <c r="AX76" s="62">
        <v>0</v>
      </c>
      <c r="AY76" s="62">
        <v>0</v>
      </c>
      <c r="AZ76" s="62">
        <v>0</v>
      </c>
      <c r="BA76" s="62">
        <v>0</v>
      </c>
      <c r="BB76" s="62">
        <v>0</v>
      </c>
      <c r="BC76" s="62">
        <v>0</v>
      </c>
      <c r="BD76" s="62">
        <v>0</v>
      </c>
      <c r="BE76" s="62">
        <v>0</v>
      </c>
      <c r="BF76" s="62">
        <v>0</v>
      </c>
      <c r="BG76" s="62">
        <v>0</v>
      </c>
      <c r="BH76" s="62">
        <v>0</v>
      </c>
      <c r="BI76" s="62">
        <v>0</v>
      </c>
    </row>
    <row r="77" spans="1:61" outlineLevel="1" x14ac:dyDescent="0.25">
      <c r="A77" s="61" t="s">
        <v>113</v>
      </c>
      <c r="B77" s="27">
        <v>1.718</v>
      </c>
      <c r="C77" s="27">
        <v>-5.0579999999999998</v>
      </c>
      <c r="D77" s="27">
        <v>1.2409999999999997</v>
      </c>
      <c r="E77" s="27">
        <v>0.69400000000000017</v>
      </c>
      <c r="F77" s="27">
        <v>-2.7930000000000001</v>
      </c>
      <c r="G77" s="27">
        <v>0.80300000000000016</v>
      </c>
      <c r="H77" s="27">
        <v>7.4750000000000005</v>
      </c>
      <c r="I77" s="27">
        <v>3.4699999999999998</v>
      </c>
      <c r="J77" s="27">
        <v>-0.46899999999999997</v>
      </c>
      <c r="K77" s="27">
        <v>3.4099999999999997</v>
      </c>
      <c r="L77" s="27">
        <v>-10.035</v>
      </c>
      <c r="M77" s="27">
        <v>2.1290000000000004</v>
      </c>
      <c r="N77" s="27">
        <v>-0.745</v>
      </c>
      <c r="O77" s="27">
        <v>3.4950000000000001</v>
      </c>
      <c r="P77" s="27">
        <v>5.8480000000000008</v>
      </c>
      <c r="Q77" s="27">
        <v>0.41499999999999915</v>
      </c>
      <c r="R77" s="27">
        <v>1.4570000000000001</v>
      </c>
      <c r="S77" s="27">
        <v>3.6640000000000001</v>
      </c>
      <c r="T77" s="27">
        <v>3.8889999999999998</v>
      </c>
      <c r="U77" s="27">
        <v>-3.1280000000000001</v>
      </c>
      <c r="V77" s="27">
        <v>2.9889999999999999</v>
      </c>
      <c r="W77" s="27">
        <v>4.4999999999999846E-2</v>
      </c>
      <c r="X77" s="27">
        <v>-17.178999999999998</v>
      </c>
      <c r="Y77" s="27">
        <v>12.800999999999998</v>
      </c>
      <c r="Z77" s="27">
        <v>6.9639999999999995</v>
      </c>
      <c r="AA77" s="27">
        <v>-3.8909999999999996</v>
      </c>
      <c r="AB77" s="27">
        <v>-3.1080000000000001</v>
      </c>
      <c r="AC77" s="27">
        <v>5.644000000000001</v>
      </c>
      <c r="AD77" s="27">
        <v>-5.407</v>
      </c>
      <c r="AE77" s="27">
        <v>-1.9049999999999998</v>
      </c>
      <c r="AF77" s="27">
        <v>-1.9100000000000001</v>
      </c>
      <c r="AG77" s="27">
        <v>6.5579999999999998</v>
      </c>
      <c r="AH77" s="27">
        <v>-6.3639999999999999</v>
      </c>
      <c r="AI77" s="27">
        <v>-1.3360000000000003</v>
      </c>
      <c r="AJ77" s="27">
        <v>-8.254999999999999</v>
      </c>
      <c r="AK77" s="27">
        <v>-12.489000000000001</v>
      </c>
      <c r="AL77" s="27">
        <v>-2.08</v>
      </c>
      <c r="AM77" s="27">
        <v>-6.9340000000000002</v>
      </c>
      <c r="AN77" s="27">
        <v>-4.4509999999999996</v>
      </c>
      <c r="AO77" s="27">
        <v>0.34200000000000075</v>
      </c>
      <c r="AP77" s="27">
        <v>-8.0820000000000007</v>
      </c>
      <c r="AQ77" s="59">
        <v>-4.9419999999999984</v>
      </c>
      <c r="AR77" s="59">
        <v>-11.433</v>
      </c>
      <c r="AS77" s="59">
        <v>10.86</v>
      </c>
      <c r="AT77" s="59">
        <v>0.26800000000000002</v>
      </c>
      <c r="AU77" s="59">
        <v>-3.2919999999999998</v>
      </c>
      <c r="AV77" s="59">
        <v>4.2240000000000002</v>
      </c>
      <c r="AW77" s="59">
        <v>6.5</v>
      </c>
      <c r="AX77" s="59">
        <f>2.393</f>
        <v>2.3929999999999998</v>
      </c>
      <c r="AY77" s="59">
        <f>-5.115</f>
        <v>-5.1150000000000002</v>
      </c>
      <c r="AZ77" s="59">
        <v>-3.3809999999999993</v>
      </c>
      <c r="BA77" s="59">
        <v>39.419000000000004</v>
      </c>
      <c r="BB77" s="59">
        <v>-10.016999999999999</v>
      </c>
      <c r="BC77" s="59">
        <v>-17.318000000000001</v>
      </c>
      <c r="BD77" s="59">
        <v>41.899000000000001</v>
      </c>
      <c r="BE77" s="59">
        <v>16.289000000000001</v>
      </c>
      <c r="BF77" s="59">
        <v>8.5389999999999997</v>
      </c>
      <c r="BG77" s="59">
        <v>7.7649999999999988</v>
      </c>
      <c r="BH77" s="59">
        <v>-3.320999999999998</v>
      </c>
      <c r="BI77" s="59">
        <v>-2.5730000000000004</v>
      </c>
    </row>
    <row r="78" spans="1:61" outlineLevel="1" x14ac:dyDescent="0.25">
      <c r="A78" s="62" t="s">
        <v>133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9"/>
      <c r="W78" s="29"/>
      <c r="X78" s="29"/>
      <c r="Y78" s="29"/>
      <c r="Z78" s="29"/>
      <c r="AA78" s="29"/>
      <c r="AB78" s="29"/>
      <c r="AC78" s="29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44"/>
      <c r="AO78" s="44"/>
      <c r="AP78" s="4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</row>
    <row r="79" spans="1:61" x14ac:dyDescent="0.25">
      <c r="A79" s="20" t="s">
        <v>35</v>
      </c>
      <c r="B79" s="21">
        <v>-37.74</v>
      </c>
      <c r="C79" s="21">
        <v>-40.875999999999998</v>
      </c>
      <c r="D79" s="21">
        <v>-57.372</v>
      </c>
      <c r="E79" s="21">
        <v>-56.13</v>
      </c>
      <c r="F79" s="21">
        <v>-37.624000000000002</v>
      </c>
      <c r="G79" s="21">
        <v>-47.991</v>
      </c>
      <c r="H79" s="21">
        <v>-25.219000000000001</v>
      </c>
      <c r="I79" s="21">
        <v>-48.271000000000001</v>
      </c>
      <c r="J79" s="21">
        <v>-43.287999999999997</v>
      </c>
      <c r="K79" s="21">
        <v>-46.497999999999998</v>
      </c>
      <c r="L79" s="21">
        <v>-55.784999999999997</v>
      </c>
      <c r="M79" s="21">
        <v>-53.667000000000002</v>
      </c>
      <c r="N79" s="21">
        <v>-48.341999999999999</v>
      </c>
      <c r="O79" s="21">
        <v>-51.691000000000003</v>
      </c>
      <c r="P79" s="21">
        <v>-67.507000000000005</v>
      </c>
      <c r="Q79" s="21">
        <v>-72.034999999999997</v>
      </c>
      <c r="R79" s="21">
        <v>-61.985999999999997</v>
      </c>
      <c r="S79" s="21">
        <v>-55.493000000000002</v>
      </c>
      <c r="T79" s="21">
        <v>-66.084999999999994</v>
      </c>
      <c r="U79" s="21">
        <v>-82.049000000000007</v>
      </c>
      <c r="V79" s="21">
        <v>-64.944000000000003</v>
      </c>
      <c r="W79" s="21">
        <v>-64.891000000000005</v>
      </c>
      <c r="X79" s="21">
        <v>-15.853</v>
      </c>
      <c r="Y79" s="21">
        <v>7.77</v>
      </c>
      <c r="Z79" s="21">
        <v>-30.36</v>
      </c>
      <c r="AA79" s="21">
        <v>-24.565000000000001</v>
      </c>
      <c r="AB79" s="21">
        <v>-62.100999999999999</v>
      </c>
      <c r="AC79" s="21">
        <v>-34.655999999999999</v>
      </c>
      <c r="AD79" s="21">
        <v>-33.475000000000001</v>
      </c>
      <c r="AE79" s="21">
        <v>-35.057000000000002</v>
      </c>
      <c r="AF79" s="21">
        <v>-30.187999999999999</v>
      </c>
      <c r="AG79" s="21">
        <v>-0.78600000000000003</v>
      </c>
      <c r="AH79" s="21">
        <v>-46.088999999999999</v>
      </c>
      <c r="AI79" s="21">
        <v>-43.198999999999998</v>
      </c>
      <c r="AJ79" s="21">
        <v>-37.216000000000001</v>
      </c>
      <c r="AK79" s="21">
        <v>-26.89</v>
      </c>
      <c r="AL79" s="21">
        <v>-22.9</v>
      </c>
      <c r="AM79" s="21">
        <v>-38.451999999999998</v>
      </c>
      <c r="AN79" s="41">
        <v>-38.040999999999997</v>
      </c>
      <c r="AO79" s="41">
        <v>-72.616</v>
      </c>
      <c r="AP79" s="41">
        <v>-64.209999999999994</v>
      </c>
      <c r="AQ79" s="51">
        <v>-46.783999999999999</v>
      </c>
      <c r="AR79" s="51">
        <v>-131.892</v>
      </c>
      <c r="AS79" s="51">
        <v>-107.806</v>
      </c>
      <c r="AT79" s="51">
        <v>-124.79600000000001</v>
      </c>
      <c r="AU79" s="51">
        <v>-253.477</v>
      </c>
      <c r="AV79" s="51">
        <v>-185.52699999999996</v>
      </c>
      <c r="AW79" s="51">
        <v>-108.749</v>
      </c>
      <c r="AX79" s="51">
        <v>-199.37</v>
      </c>
      <c r="AY79" s="51">
        <v>-190.87799999999999</v>
      </c>
      <c r="AZ79" s="51">
        <v>-269.81599999999997</v>
      </c>
      <c r="BA79" s="51">
        <v>-182.70599999999996</v>
      </c>
      <c r="BB79" s="51">
        <v>-282.76</v>
      </c>
      <c r="BC79" s="51">
        <v>-307.36800000000005</v>
      </c>
      <c r="BD79" s="51">
        <v>-268.697</v>
      </c>
      <c r="BE79" s="51">
        <v>135.64300000000003</v>
      </c>
      <c r="BF79" s="51">
        <v>-298.54500000000002</v>
      </c>
      <c r="BG79" s="51">
        <v>-444.50799999999998</v>
      </c>
      <c r="BH79" s="51">
        <v>-416.77100000000002</v>
      </c>
      <c r="BI79" s="51">
        <v>-429.92099999999988</v>
      </c>
    </row>
    <row r="80" spans="1:61" outlineLevel="1" x14ac:dyDescent="0.25">
      <c r="A80" s="61" t="s">
        <v>37</v>
      </c>
      <c r="B80" s="27">
        <v>-25.472000000000001</v>
      </c>
      <c r="C80" s="27">
        <v>-40.817</v>
      </c>
      <c r="D80" s="27">
        <v>-50.43</v>
      </c>
      <c r="E80" s="27">
        <v>-41.475999999999999</v>
      </c>
      <c r="F80" s="27">
        <v>-40.103999999999999</v>
      </c>
      <c r="G80" s="27">
        <v>-58.85</v>
      </c>
      <c r="H80" s="27">
        <v>-37.444000000000003</v>
      </c>
      <c r="I80" s="27">
        <v>-46.558</v>
      </c>
      <c r="J80" s="27">
        <v>-48.453000000000003</v>
      </c>
      <c r="K80" s="27">
        <v>-56.192999999999998</v>
      </c>
      <c r="L80" s="27">
        <v>-61.926000000000002</v>
      </c>
      <c r="M80" s="27">
        <v>-62.286999999999999</v>
      </c>
      <c r="N80" s="27">
        <v>-51.305</v>
      </c>
      <c r="O80" s="27">
        <v>-59.551000000000002</v>
      </c>
      <c r="P80" s="27">
        <v>-92.341999999999999</v>
      </c>
      <c r="Q80" s="27">
        <v>-71.661000000000001</v>
      </c>
      <c r="R80" s="27">
        <v>-70.668999999999997</v>
      </c>
      <c r="S80" s="27">
        <v>-53.088000000000001</v>
      </c>
      <c r="T80" s="27">
        <v>-77.674000000000007</v>
      </c>
      <c r="U80" s="27">
        <v>-70.152000000000001</v>
      </c>
      <c r="V80" s="27">
        <v>-76.322000000000003</v>
      </c>
      <c r="W80" s="27">
        <v>-48.468000000000004</v>
      </c>
      <c r="X80" s="27">
        <v>-99.701999999999998</v>
      </c>
      <c r="Y80" s="27">
        <v>-9.6240000000000006</v>
      </c>
      <c r="Z80" s="27">
        <v>-50.174999999999997</v>
      </c>
      <c r="AA80" s="27">
        <v>-41.966999999999999</v>
      </c>
      <c r="AB80" s="27">
        <v>-83.456999999999994</v>
      </c>
      <c r="AC80" s="27">
        <v>-69.816000000000003</v>
      </c>
      <c r="AD80" s="27">
        <v>-32.984000000000002</v>
      </c>
      <c r="AE80" s="27">
        <v>-56.735999999999997</v>
      </c>
      <c r="AF80" s="27">
        <v>-48.180000000000014</v>
      </c>
      <c r="AG80" s="27">
        <v>-29.781000000000006</v>
      </c>
      <c r="AH80" s="27">
        <v>-28.013999999999999</v>
      </c>
      <c r="AI80" s="27">
        <v>-71.683999999999997</v>
      </c>
      <c r="AJ80" s="27">
        <v>-59.704999999999998</v>
      </c>
      <c r="AK80" s="27">
        <v>-28.782</v>
      </c>
      <c r="AL80" s="27">
        <v>-29.4</v>
      </c>
      <c r="AM80" s="27">
        <v>-51.513000000000005</v>
      </c>
      <c r="AN80" s="44">
        <v>-45.36</v>
      </c>
      <c r="AO80" s="44">
        <v>-90.8</v>
      </c>
      <c r="AP80" s="44">
        <v>-52.856000000000002</v>
      </c>
      <c r="AQ80" s="52">
        <v>-104.43899999999999</v>
      </c>
      <c r="AR80" s="52">
        <v>-161.86699999999999</v>
      </c>
      <c r="AS80" s="52">
        <v>-181.28799999999998</v>
      </c>
      <c r="AT80" s="52">
        <v>-41.999000000000002</v>
      </c>
      <c r="AU80" s="52">
        <v>-363.67399999999998</v>
      </c>
      <c r="AV80" s="52">
        <v>-169.42700000000002</v>
      </c>
      <c r="AW80" s="52">
        <v>-118.72499999999999</v>
      </c>
      <c r="AX80" s="52">
        <v>-142.49600000000001</v>
      </c>
      <c r="AY80" s="52">
        <v>-249.85900000000001</v>
      </c>
      <c r="AZ80" s="52">
        <v>-280.04300000000001</v>
      </c>
      <c r="BA80" s="52">
        <v>-212.6569999999999</v>
      </c>
      <c r="BB80" s="52">
        <v>-254.69900000000001</v>
      </c>
      <c r="BC80" s="52">
        <v>-358.71099999999996</v>
      </c>
      <c r="BD80" s="52">
        <v>-262.08699999999999</v>
      </c>
      <c r="BE80" s="52">
        <v>-252.43999999999994</v>
      </c>
      <c r="BF80" s="52">
        <v>-344.34</v>
      </c>
      <c r="BG80" s="52">
        <v>-421.75600000000003</v>
      </c>
      <c r="BH80" s="52">
        <v>-450.53999999999991</v>
      </c>
      <c r="BI80" s="52">
        <v>-395.01799999999997</v>
      </c>
    </row>
    <row r="81" spans="1:61" outlineLevel="1" x14ac:dyDescent="0.25">
      <c r="A81" s="61" t="s">
        <v>39</v>
      </c>
      <c r="B81" s="27">
        <v>-12.268000000000001</v>
      </c>
      <c r="C81" s="27">
        <v>-5.8999999999999997E-2</v>
      </c>
      <c r="D81" s="27">
        <v>-6.9420000000000002</v>
      </c>
      <c r="E81" s="27">
        <v>-14.654</v>
      </c>
      <c r="F81" s="27">
        <v>2.48</v>
      </c>
      <c r="G81" s="27">
        <v>10.859</v>
      </c>
      <c r="H81" s="27">
        <v>12.225</v>
      </c>
      <c r="I81" s="27">
        <v>-1.7130000000000001</v>
      </c>
      <c r="J81" s="27">
        <v>5.165</v>
      </c>
      <c r="K81" s="27">
        <v>9.6950000000000003</v>
      </c>
      <c r="L81" s="27">
        <v>6.141</v>
      </c>
      <c r="M81" s="27">
        <v>8.6199999999999992</v>
      </c>
      <c r="N81" s="27">
        <v>2.9630000000000001</v>
      </c>
      <c r="O81" s="27">
        <v>7.86</v>
      </c>
      <c r="P81" s="27">
        <v>24.835000000000001</v>
      </c>
      <c r="Q81" s="27">
        <v>-0.374</v>
      </c>
      <c r="R81" s="27">
        <v>8.6829999999999998</v>
      </c>
      <c r="S81" s="27">
        <v>-2.4049999999999998</v>
      </c>
      <c r="T81" s="27">
        <v>11.589</v>
      </c>
      <c r="U81" s="27">
        <v>-11.897</v>
      </c>
      <c r="V81" s="27">
        <v>11.378</v>
      </c>
      <c r="W81" s="27">
        <v>-16.422999999999998</v>
      </c>
      <c r="X81" s="27">
        <v>83.849000000000004</v>
      </c>
      <c r="Y81" s="27">
        <v>17.393999999999998</v>
      </c>
      <c r="Z81" s="27">
        <v>19.815000000000001</v>
      </c>
      <c r="AA81" s="27">
        <v>17.402000000000001</v>
      </c>
      <c r="AB81" s="27">
        <v>21.356000000000002</v>
      </c>
      <c r="AC81" s="27">
        <v>35.160000000000011</v>
      </c>
      <c r="AD81" s="27">
        <v>-0.49099999999999999</v>
      </c>
      <c r="AE81" s="27">
        <v>21.678999999999998</v>
      </c>
      <c r="AF81" s="27">
        <v>17.992000000000001</v>
      </c>
      <c r="AG81" s="27">
        <v>28.994999999999994</v>
      </c>
      <c r="AH81" s="27">
        <v>-18.074999999999999</v>
      </c>
      <c r="AI81" s="27">
        <v>28.484999999999999</v>
      </c>
      <c r="AJ81" s="27">
        <v>22.489000000000001</v>
      </c>
      <c r="AK81" s="27">
        <v>1.8919999999999999</v>
      </c>
      <c r="AL81" s="27">
        <v>6.5</v>
      </c>
      <c r="AM81" s="27">
        <v>13.061</v>
      </c>
      <c r="AN81" s="44">
        <v>7.3189999999999991</v>
      </c>
      <c r="AO81" s="44">
        <v>18.184000000000001</v>
      </c>
      <c r="AP81" s="44">
        <v>-11.353999999999999</v>
      </c>
      <c r="AQ81" s="52">
        <v>57.655000000000001</v>
      </c>
      <c r="AR81" s="52">
        <v>29.974999999999994</v>
      </c>
      <c r="AS81" s="52">
        <v>73.482000000000028</v>
      </c>
      <c r="AT81" s="52">
        <v>-82.796999999999997</v>
      </c>
      <c r="AU81" s="52">
        <v>110.197</v>
      </c>
      <c r="AV81" s="52">
        <v>-16.100000000000009</v>
      </c>
      <c r="AW81" s="52">
        <v>9.9760000000000009</v>
      </c>
      <c r="AX81" s="52">
        <v>-56.874000000000002</v>
      </c>
      <c r="AY81" s="52">
        <v>58.981000000000002</v>
      </c>
      <c r="AZ81" s="52">
        <v>10.226999999999997</v>
      </c>
      <c r="BA81" s="52">
        <v>29.951000000000001</v>
      </c>
      <c r="BB81" s="52">
        <v>-28.061</v>
      </c>
      <c r="BC81" s="52">
        <v>51.343000000000004</v>
      </c>
      <c r="BD81" s="52">
        <v>-6.61</v>
      </c>
      <c r="BE81" s="52">
        <v>388.08299999999997</v>
      </c>
      <c r="BF81" s="52">
        <v>45.795000000000002</v>
      </c>
      <c r="BG81" s="52">
        <v>-22.752000000000002</v>
      </c>
      <c r="BH81" s="52">
        <v>33.768999999999991</v>
      </c>
      <c r="BI81" s="52">
        <v>-34.902999999999992</v>
      </c>
    </row>
    <row r="82" spans="1:61" x14ac:dyDescent="0.25">
      <c r="A82" s="62" t="s">
        <v>133</v>
      </c>
      <c r="B82" s="62"/>
      <c r="C82" s="62"/>
      <c r="D82" s="62"/>
      <c r="E82" s="62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62"/>
      <c r="T82" s="18"/>
      <c r="U82" s="62"/>
      <c r="V82" s="23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</row>
    <row r="83" spans="1:61" x14ac:dyDescent="0.25">
      <c r="A83" s="7" t="s">
        <v>41</v>
      </c>
      <c r="B83" s="8">
        <v>120.459</v>
      </c>
      <c r="C83" s="8">
        <v>116.956</v>
      </c>
      <c r="D83" s="8">
        <v>149.41900000000001</v>
      </c>
      <c r="E83" s="8">
        <v>146.80000000000001</v>
      </c>
      <c r="F83" s="9">
        <v>124.259</v>
      </c>
      <c r="G83" s="9">
        <v>158.792</v>
      </c>
      <c r="H83" s="9">
        <v>160.19</v>
      </c>
      <c r="I83" s="9">
        <v>163.78</v>
      </c>
      <c r="J83" s="9">
        <v>151.27500000000001</v>
      </c>
      <c r="K83" s="9">
        <v>141.83500000000001</v>
      </c>
      <c r="L83" s="9">
        <v>186.946</v>
      </c>
      <c r="M83" s="9">
        <v>184.80799999999999</v>
      </c>
      <c r="N83" s="9">
        <v>173.071</v>
      </c>
      <c r="O83" s="9">
        <v>204.762</v>
      </c>
      <c r="P83" s="9">
        <v>230.21799999999999</v>
      </c>
      <c r="Q83" s="9">
        <v>237.25299999999999</v>
      </c>
      <c r="R83" s="9">
        <v>207.33099999999999</v>
      </c>
      <c r="S83" s="8">
        <v>228.095</v>
      </c>
      <c r="T83" s="9">
        <v>262.596</v>
      </c>
      <c r="U83" s="8">
        <v>264.29399999999998</v>
      </c>
      <c r="V83" s="8">
        <v>250.797</v>
      </c>
      <c r="W83" s="8">
        <v>263.21800000000002</v>
      </c>
      <c r="X83" s="8">
        <v>268.12099999999998</v>
      </c>
      <c r="Y83" s="8">
        <v>383.67399999999998</v>
      </c>
      <c r="Z83" s="8">
        <v>287.25799999999998</v>
      </c>
      <c r="AA83" s="8">
        <v>258.20600000000002</v>
      </c>
      <c r="AB83" s="8">
        <v>258.00900000000001</v>
      </c>
      <c r="AC83" s="8">
        <v>324.35899999999998</v>
      </c>
      <c r="AD83" s="8">
        <v>256.54199999999997</v>
      </c>
      <c r="AE83" s="8">
        <v>275.10599999999999</v>
      </c>
      <c r="AF83" s="8">
        <v>312.88900000000001</v>
      </c>
      <c r="AG83" s="8">
        <v>296.40499999999997</v>
      </c>
      <c r="AH83" s="8">
        <v>288.14400000000001</v>
      </c>
      <c r="AI83" s="8">
        <v>339.04</v>
      </c>
      <c r="AJ83" s="8">
        <v>380.11200000000002</v>
      </c>
      <c r="AK83" s="8">
        <v>336.85199999999998</v>
      </c>
      <c r="AL83" s="8">
        <v>308.2</v>
      </c>
      <c r="AM83" s="8">
        <v>395.26</v>
      </c>
      <c r="AN83" s="8">
        <v>424.54</v>
      </c>
      <c r="AO83" s="8">
        <v>504.44799999999998</v>
      </c>
      <c r="AP83" s="8">
        <v>453.97500000000002</v>
      </c>
      <c r="AQ83" s="8">
        <v>526.51700000000005</v>
      </c>
      <c r="AR83" s="8">
        <v>653.61199999999997</v>
      </c>
      <c r="AS83" s="8">
        <v>761.85299999999995</v>
      </c>
      <c r="AT83" s="8">
        <v>778.92100000000005</v>
      </c>
      <c r="AU83" s="8">
        <v>1152.4010000000001</v>
      </c>
      <c r="AV83" s="8">
        <v>832.2</v>
      </c>
      <c r="AW83" s="8">
        <v>893.92600000000004</v>
      </c>
      <c r="AX83" s="8">
        <v>953.48199999999997</v>
      </c>
      <c r="AY83" s="8">
        <v>926.12</v>
      </c>
      <c r="AZ83" s="8">
        <v>1174.204</v>
      </c>
      <c r="BA83" s="8">
        <v>1219.066</v>
      </c>
      <c r="BB83" s="8">
        <v>1323.941</v>
      </c>
      <c r="BC83" s="8">
        <v>1409.787</v>
      </c>
      <c r="BD83" s="8">
        <v>1345.8920000000001</v>
      </c>
      <c r="BE83" s="8">
        <v>1787.9949999999999</v>
      </c>
      <c r="BF83" s="8">
        <v>1377.2539999999999</v>
      </c>
      <c r="BG83" s="8">
        <v>1512.0630000000001</v>
      </c>
      <c r="BH83" s="8">
        <v>1660.518</v>
      </c>
      <c r="BI83" s="8">
        <v>1768.9280000000001</v>
      </c>
    </row>
    <row r="84" spans="1:61" x14ac:dyDescent="0.25">
      <c r="A84" s="62" t="s">
        <v>133</v>
      </c>
      <c r="B84" s="62"/>
      <c r="C84" s="62"/>
      <c r="D84" s="62"/>
      <c r="E84" s="62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62"/>
      <c r="T84" s="18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</row>
    <row r="85" spans="1:61" x14ac:dyDescent="0.25">
      <c r="A85" s="7" t="s">
        <v>43</v>
      </c>
      <c r="B85" s="8">
        <v>120.459</v>
      </c>
      <c r="C85" s="8">
        <v>116.956</v>
      </c>
      <c r="D85" s="8">
        <v>149.41900000000001</v>
      </c>
      <c r="E85" s="8">
        <v>146.80000000000001</v>
      </c>
      <c r="F85" s="9">
        <v>124.259</v>
      </c>
      <c r="G85" s="9">
        <v>158.792</v>
      </c>
      <c r="H85" s="9">
        <v>160.19</v>
      </c>
      <c r="I85" s="9">
        <v>163.78</v>
      </c>
      <c r="J85" s="9">
        <v>151.27500000000001</v>
      </c>
      <c r="K85" s="9">
        <v>141.83500000000001</v>
      </c>
      <c r="L85" s="9">
        <v>186.946</v>
      </c>
      <c r="M85" s="9">
        <v>184.80799999999999</v>
      </c>
      <c r="N85" s="9">
        <v>173.071</v>
      </c>
      <c r="O85" s="9">
        <v>204.762</v>
      </c>
      <c r="P85" s="9">
        <v>230.21799999999999</v>
      </c>
      <c r="Q85" s="9">
        <v>237.25299999999999</v>
      </c>
      <c r="R85" s="9">
        <v>207.33099999999999</v>
      </c>
      <c r="S85" s="8">
        <v>228.095</v>
      </c>
      <c r="T85" s="9">
        <v>262.596</v>
      </c>
      <c r="U85" s="8">
        <v>264.29399999999998</v>
      </c>
      <c r="V85" s="8">
        <v>250.797</v>
      </c>
      <c r="W85" s="8">
        <v>263.21800000000002</v>
      </c>
      <c r="X85" s="8">
        <v>268.12099999999998</v>
      </c>
      <c r="Y85" s="8">
        <v>383.67399999999998</v>
      </c>
      <c r="Z85" s="8">
        <v>287.25799999999998</v>
      </c>
      <c r="AA85" s="8">
        <v>258.20600000000002</v>
      </c>
      <c r="AB85" s="8">
        <v>258.00900000000001</v>
      </c>
      <c r="AC85" s="8">
        <v>324.35899999999998</v>
      </c>
      <c r="AD85" s="8">
        <v>256.54199999999997</v>
      </c>
      <c r="AE85" s="8">
        <v>275.10599999999999</v>
      </c>
      <c r="AF85" s="8">
        <v>312.88900000000001</v>
      </c>
      <c r="AG85" s="8">
        <v>296.40499999999997</v>
      </c>
      <c r="AH85" s="8">
        <v>288.14400000000001</v>
      </c>
      <c r="AI85" s="8">
        <v>339.04</v>
      </c>
      <c r="AJ85" s="8">
        <v>380.11200000000002</v>
      </c>
      <c r="AK85" s="8">
        <v>336.85199999999998</v>
      </c>
      <c r="AL85" s="8">
        <v>308.2</v>
      </c>
      <c r="AM85" s="8">
        <v>395.26</v>
      </c>
      <c r="AN85" s="8">
        <v>424.54</v>
      </c>
      <c r="AO85" s="8">
        <v>504.44799999999998</v>
      </c>
      <c r="AP85" s="8">
        <v>453.97500000000002</v>
      </c>
      <c r="AQ85" s="8">
        <v>526.51700000000005</v>
      </c>
      <c r="AR85" s="8">
        <v>653.61199999999997</v>
      </c>
      <c r="AS85" s="8">
        <v>761.85299999999995</v>
      </c>
      <c r="AT85" s="8">
        <v>778.92100000000005</v>
      </c>
      <c r="AU85" s="8">
        <v>1152.4010000000001</v>
      </c>
      <c r="AV85" s="8">
        <v>832.2</v>
      </c>
      <c r="AW85" s="8">
        <v>893.92600000000004</v>
      </c>
      <c r="AX85" s="8">
        <v>953.48199999999997</v>
      </c>
      <c r="AY85" s="8">
        <v>926.12</v>
      </c>
      <c r="AZ85" s="8">
        <v>1174.204</v>
      </c>
      <c r="BA85" s="8">
        <v>1219.066</v>
      </c>
      <c r="BB85" s="8">
        <v>1323.941</v>
      </c>
      <c r="BC85" s="8">
        <v>1409.787</v>
      </c>
      <c r="BD85" s="8">
        <v>1345.8920000000001</v>
      </c>
      <c r="BE85" s="8">
        <v>1787.9949999999999</v>
      </c>
      <c r="BF85" s="8">
        <v>1377.2539999999999</v>
      </c>
      <c r="BG85" s="8">
        <v>1512.0630000000001</v>
      </c>
      <c r="BH85" s="8">
        <v>1660.518</v>
      </c>
      <c r="BI85" s="8">
        <v>1768.9280000000001</v>
      </c>
    </row>
    <row r="86" spans="1:61" x14ac:dyDescent="0.25">
      <c r="A86" s="61" t="s">
        <v>45</v>
      </c>
      <c r="B86" s="27">
        <v>119.645</v>
      </c>
      <c r="C86" s="27">
        <v>116.52200000000001</v>
      </c>
      <c r="D86" s="27">
        <v>142.107</v>
      </c>
      <c r="E86" s="27">
        <v>141.50800000000001</v>
      </c>
      <c r="F86" s="27">
        <v>121.56399999999999</v>
      </c>
      <c r="G86" s="27">
        <v>154.55699999999999</v>
      </c>
      <c r="H86" s="27">
        <v>154.56700000000001</v>
      </c>
      <c r="I86" s="27">
        <v>156.24799999999999</v>
      </c>
      <c r="J86" s="27">
        <v>148.24700000000001</v>
      </c>
      <c r="K86" s="27">
        <v>139.81899999999999</v>
      </c>
      <c r="L86" s="27">
        <v>184.756</v>
      </c>
      <c r="M86" s="27">
        <v>183.15700000000001</v>
      </c>
      <c r="N86" s="27">
        <v>172.29900000000001</v>
      </c>
      <c r="O86" s="27">
        <v>204.96799999999999</v>
      </c>
      <c r="P86" s="27">
        <v>228.761</v>
      </c>
      <c r="Q86" s="27">
        <v>237.43899999999999</v>
      </c>
      <c r="R86" s="27">
        <v>204.887</v>
      </c>
      <c r="S86" s="27">
        <v>227.98500000000001</v>
      </c>
      <c r="T86" s="27">
        <v>258.56900000000002</v>
      </c>
      <c r="U86" s="27">
        <v>263.28500000000003</v>
      </c>
      <c r="V86" s="27">
        <v>245.85900000000001</v>
      </c>
      <c r="W86" s="27">
        <v>260.88099999999997</v>
      </c>
      <c r="X86" s="27">
        <v>265.40899999999999</v>
      </c>
      <c r="Y86" s="27">
        <v>383.916</v>
      </c>
      <c r="Z86" s="27">
        <v>282.39600000000002</v>
      </c>
      <c r="AA86" s="27">
        <v>254.99700000000001</v>
      </c>
      <c r="AB86" s="27">
        <v>257.04300000000001</v>
      </c>
      <c r="AC86" s="27">
        <v>323.18799999999999</v>
      </c>
      <c r="AD86" s="27">
        <v>257.70299999999997</v>
      </c>
      <c r="AE86" s="27">
        <v>272.166</v>
      </c>
      <c r="AF86" s="27">
        <v>312.02999999999997</v>
      </c>
      <c r="AG86" s="27">
        <v>300.25</v>
      </c>
      <c r="AH86" s="27">
        <v>285.00400000000002</v>
      </c>
      <c r="AI86" s="27">
        <v>336.60500000000002</v>
      </c>
      <c r="AJ86" s="27">
        <v>381.43</v>
      </c>
      <c r="AK86" s="27">
        <v>335.28</v>
      </c>
      <c r="AL86" s="27">
        <v>306.8</v>
      </c>
      <c r="AM86" s="27">
        <v>389.00200000000001</v>
      </c>
      <c r="AN86" s="44">
        <v>418.24299999999999</v>
      </c>
      <c r="AO86" s="44">
        <v>500.48700000000002</v>
      </c>
      <c r="AP86" s="44">
        <v>440.02300000000002</v>
      </c>
      <c r="AQ86" s="52">
        <v>514.375</v>
      </c>
      <c r="AR86" s="52">
        <v>644.24599999999998</v>
      </c>
      <c r="AS86" s="52">
        <v>742.22900000000004</v>
      </c>
      <c r="AT86" s="52">
        <v>764.25800000000004</v>
      </c>
      <c r="AU86" s="52">
        <v>1134.7090000000001</v>
      </c>
      <c r="AV86" s="52">
        <v>812.9</v>
      </c>
      <c r="AW86" s="52">
        <v>874.05499999999995</v>
      </c>
      <c r="AX86" s="52">
        <v>943.9</v>
      </c>
      <c r="AY86" s="52">
        <v>912.96500000000003</v>
      </c>
      <c r="AZ86" s="52">
        <v>1158.0319999999999</v>
      </c>
      <c r="BA86" s="52">
        <v>1193.1869999999999</v>
      </c>
      <c r="BB86" s="52">
        <v>1306.653</v>
      </c>
      <c r="BC86" s="52">
        <v>1368.4</v>
      </c>
      <c r="BD86" s="52">
        <v>1311.6880000000001</v>
      </c>
      <c r="BE86" s="52">
        <v>1744.9290000000001</v>
      </c>
      <c r="BF86" s="52">
        <v>1327.9639999999999</v>
      </c>
      <c r="BG86" s="52">
        <v>1441.6550000000002</v>
      </c>
      <c r="BH86" s="52">
        <v>1578.6779999999994</v>
      </c>
      <c r="BI86" s="52">
        <v>1694.296</v>
      </c>
    </row>
    <row r="87" spans="1:61" x14ac:dyDescent="0.25">
      <c r="A87" s="61" t="s">
        <v>47</v>
      </c>
      <c r="B87" s="27">
        <v>0.81399999999999995</v>
      </c>
      <c r="C87" s="27">
        <v>0.434</v>
      </c>
      <c r="D87" s="27">
        <v>7.3120000000000003</v>
      </c>
      <c r="E87" s="27">
        <v>5.2919999999999998</v>
      </c>
      <c r="F87" s="27">
        <v>2.6949999999999998</v>
      </c>
      <c r="G87" s="27">
        <v>4.2350000000000003</v>
      </c>
      <c r="H87" s="27">
        <v>5.6230000000000002</v>
      </c>
      <c r="I87" s="27">
        <v>7.532</v>
      </c>
      <c r="J87" s="27">
        <v>3.028</v>
      </c>
      <c r="K87" s="27">
        <v>2.016</v>
      </c>
      <c r="L87" s="27">
        <v>2.19</v>
      </c>
      <c r="M87" s="27">
        <v>1.651</v>
      </c>
      <c r="N87" s="27">
        <v>0.77200000000000002</v>
      </c>
      <c r="O87" s="27">
        <v>-0.20599999999999999</v>
      </c>
      <c r="P87" s="27">
        <v>1.4570000000000001</v>
      </c>
      <c r="Q87" s="27">
        <v>-0.186</v>
      </c>
      <c r="R87" s="27">
        <v>2.444</v>
      </c>
      <c r="S87" s="27">
        <v>0.11</v>
      </c>
      <c r="T87" s="27">
        <v>4.0270000000000001</v>
      </c>
      <c r="U87" s="27">
        <v>1.0089999999999999</v>
      </c>
      <c r="V87" s="27">
        <v>4.9379999999999997</v>
      </c>
      <c r="W87" s="27">
        <v>2.3370000000000002</v>
      </c>
      <c r="X87" s="27">
        <v>2.7120000000000002</v>
      </c>
      <c r="Y87" s="27">
        <v>-0.24199999999999999</v>
      </c>
      <c r="Z87" s="27">
        <v>4.8620000000000001</v>
      </c>
      <c r="AA87" s="27">
        <v>3.2090000000000001</v>
      </c>
      <c r="AB87" s="27">
        <v>0.96599999999999997</v>
      </c>
      <c r="AC87" s="27">
        <v>1.171</v>
      </c>
      <c r="AD87" s="27">
        <v>-1.161</v>
      </c>
      <c r="AE87" s="27">
        <v>2.94</v>
      </c>
      <c r="AF87" s="27">
        <v>0.85899999999999999</v>
      </c>
      <c r="AG87" s="27">
        <v>-3.8450000000000002</v>
      </c>
      <c r="AH87" s="27">
        <v>3.14</v>
      </c>
      <c r="AI87" s="27">
        <v>2.4350000000000001</v>
      </c>
      <c r="AJ87" s="27">
        <v>-1.3180000000000001</v>
      </c>
      <c r="AK87" s="27">
        <v>1.5720000000000001</v>
      </c>
      <c r="AL87" s="27">
        <v>1.4</v>
      </c>
      <c r="AM87" s="27">
        <v>6.258</v>
      </c>
      <c r="AN87" s="44">
        <v>6.2969999999999997</v>
      </c>
      <c r="AO87" s="44">
        <v>3.9609999999999999</v>
      </c>
      <c r="AP87" s="44">
        <v>13.952</v>
      </c>
      <c r="AQ87" s="52">
        <v>12.141999999999999</v>
      </c>
      <c r="AR87" s="52">
        <v>9.3659999999999997</v>
      </c>
      <c r="AS87" s="52">
        <v>19.623999999999999</v>
      </c>
      <c r="AT87" s="52">
        <v>14.663</v>
      </c>
      <c r="AU87" s="52">
        <v>17.692</v>
      </c>
      <c r="AV87" s="52">
        <v>19.3</v>
      </c>
      <c r="AW87" s="52">
        <v>19.870999999999999</v>
      </c>
      <c r="AX87" s="52">
        <v>9.5820000000000007</v>
      </c>
      <c r="AY87" s="52">
        <v>13.154999999999999</v>
      </c>
      <c r="AZ87" s="52">
        <v>16.172000000000001</v>
      </c>
      <c r="BA87" s="52">
        <v>25.879000000000001</v>
      </c>
      <c r="BB87" s="52">
        <v>17.288</v>
      </c>
      <c r="BC87" s="52">
        <v>41.387</v>
      </c>
      <c r="BD87" s="52">
        <v>34.204000000000001</v>
      </c>
      <c r="BE87" s="52">
        <v>43.066000000000003</v>
      </c>
      <c r="BF87" s="52">
        <v>49.29</v>
      </c>
      <c r="BG87" s="52">
        <v>70.407999999999987</v>
      </c>
      <c r="BH87" s="52">
        <v>81.840000000000032</v>
      </c>
      <c r="BI87" s="52">
        <v>74.632000000000005</v>
      </c>
    </row>
    <row r="88" spans="1:61" x14ac:dyDescent="0.25">
      <c r="A88" s="62" t="s">
        <v>133</v>
      </c>
      <c r="B88" s="62"/>
      <c r="C88" s="62"/>
      <c r="D88" s="62"/>
      <c r="E88" s="62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62"/>
      <c r="T88" s="18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</row>
    <row r="89" spans="1:61" x14ac:dyDescent="0.25">
      <c r="A89" s="20" t="s">
        <v>49</v>
      </c>
      <c r="B89" s="62">
        <v>0</v>
      </c>
      <c r="C89" s="62">
        <v>0</v>
      </c>
      <c r="D89" s="62">
        <v>0</v>
      </c>
      <c r="E89" s="62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62">
        <v>0</v>
      </c>
      <c r="T89" s="18">
        <v>0</v>
      </c>
      <c r="U89" s="62">
        <v>0</v>
      </c>
      <c r="V89" s="62">
        <v>0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/>
      <c r="AC89" s="62"/>
      <c r="AD89" s="62">
        <v>0</v>
      </c>
      <c r="AE89" s="62">
        <v>0</v>
      </c>
      <c r="AF89" s="62">
        <v>0</v>
      </c>
      <c r="AG89" s="62">
        <v>0</v>
      </c>
      <c r="AH89" s="62">
        <v>0</v>
      </c>
      <c r="AI89" s="62">
        <v>0</v>
      </c>
      <c r="AJ89" s="62">
        <v>0</v>
      </c>
      <c r="AK89" s="62">
        <v>0</v>
      </c>
      <c r="AL89" s="62" t="s">
        <v>132</v>
      </c>
      <c r="AM89" s="62">
        <v>0</v>
      </c>
      <c r="AN89" s="62" t="s">
        <v>132</v>
      </c>
      <c r="AO89" s="62">
        <v>0</v>
      </c>
      <c r="AP89" s="62" t="s">
        <v>132</v>
      </c>
      <c r="AQ89" s="62">
        <v>0</v>
      </c>
      <c r="AR89" s="62" t="s">
        <v>132</v>
      </c>
      <c r="AS89" s="62" t="s">
        <v>132</v>
      </c>
      <c r="AT89" s="62" t="s">
        <v>132</v>
      </c>
      <c r="AU89" s="62" t="s">
        <v>132</v>
      </c>
      <c r="AV89" s="62" t="s">
        <v>132</v>
      </c>
      <c r="AW89" s="62">
        <v>0</v>
      </c>
      <c r="AX89" s="62">
        <v>0</v>
      </c>
      <c r="AY89" s="62">
        <v>0</v>
      </c>
      <c r="AZ89" s="62">
        <v>0</v>
      </c>
      <c r="BA89" s="62">
        <v>0</v>
      </c>
      <c r="BB89" s="62">
        <v>0</v>
      </c>
      <c r="BC89" s="62">
        <v>0</v>
      </c>
      <c r="BD89" s="62">
        <v>0</v>
      </c>
      <c r="BE89" s="62">
        <v>0</v>
      </c>
      <c r="BF89" s="62">
        <v>0</v>
      </c>
      <c r="BG89" s="62">
        <v>0</v>
      </c>
      <c r="BH89" s="62">
        <v>0</v>
      </c>
      <c r="BI89" s="62">
        <v>0</v>
      </c>
    </row>
    <row r="90" spans="1:61" x14ac:dyDescent="0.25">
      <c r="A90" s="61" t="s">
        <v>51</v>
      </c>
      <c r="B90" s="62">
        <v>0</v>
      </c>
      <c r="C90" s="62">
        <v>0</v>
      </c>
      <c r="D90" s="62">
        <v>0</v>
      </c>
      <c r="E90" s="62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62">
        <v>0</v>
      </c>
      <c r="T90" s="18">
        <v>0</v>
      </c>
      <c r="U90" s="62">
        <v>0</v>
      </c>
      <c r="V90" s="62">
        <v>0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/>
      <c r="AC90" s="62"/>
      <c r="AD90" s="62">
        <v>0</v>
      </c>
      <c r="AE90" s="62">
        <v>0</v>
      </c>
      <c r="AF90" s="62">
        <v>0</v>
      </c>
      <c r="AG90" s="62">
        <v>0</v>
      </c>
      <c r="AH90" s="62">
        <v>0</v>
      </c>
      <c r="AI90" s="62">
        <v>0</v>
      </c>
      <c r="AJ90" s="62">
        <v>0</v>
      </c>
      <c r="AK90" s="62">
        <v>0</v>
      </c>
      <c r="AL90" s="62" t="s">
        <v>132</v>
      </c>
      <c r="AM90" s="62">
        <v>0</v>
      </c>
      <c r="AN90" s="62" t="s">
        <v>132</v>
      </c>
      <c r="AO90" s="62">
        <v>0</v>
      </c>
      <c r="AP90" s="62" t="s">
        <v>132</v>
      </c>
      <c r="AQ90" s="62">
        <v>0</v>
      </c>
      <c r="AR90" s="62" t="s">
        <v>132</v>
      </c>
      <c r="AS90" s="62" t="s">
        <v>132</v>
      </c>
      <c r="AT90" s="62" t="s">
        <v>132</v>
      </c>
      <c r="AU90" s="62" t="s">
        <v>132</v>
      </c>
      <c r="AV90" s="62" t="s">
        <v>132</v>
      </c>
      <c r="AW90" s="62">
        <v>0</v>
      </c>
      <c r="AX90" s="62">
        <v>0</v>
      </c>
      <c r="AY90" s="62">
        <v>0</v>
      </c>
      <c r="AZ90" s="62">
        <v>0</v>
      </c>
      <c r="BA90" s="62">
        <v>0</v>
      </c>
      <c r="BB90" s="62">
        <v>0</v>
      </c>
      <c r="BC90" s="62">
        <v>0</v>
      </c>
      <c r="BD90" s="62">
        <v>0</v>
      </c>
      <c r="BE90" s="62">
        <v>0</v>
      </c>
      <c r="BF90" s="62">
        <v>0</v>
      </c>
      <c r="BG90" s="62">
        <v>0</v>
      </c>
      <c r="BH90" s="62">
        <v>0</v>
      </c>
      <c r="BI90" s="62">
        <v>0</v>
      </c>
    </row>
    <row r="91" spans="1:61" x14ac:dyDescent="0.25">
      <c r="A91" s="76" t="s">
        <v>53</v>
      </c>
      <c r="B91" s="67">
        <v>0.19270000000000001</v>
      </c>
      <c r="C91" s="67">
        <v>0.18765999999999999</v>
      </c>
      <c r="D91" s="67">
        <v>0.22889999999999999</v>
      </c>
      <c r="E91" s="67">
        <v>0.23073999999999997</v>
      </c>
      <c r="F91" s="30">
        <v>0.19578999999999999</v>
      </c>
      <c r="G91" s="30">
        <v>0.24912000000000001</v>
      </c>
      <c r="H91" s="30">
        <v>0.24909999999999999</v>
      </c>
      <c r="I91" s="30">
        <v>0.25598999999999994</v>
      </c>
      <c r="J91" s="30">
        <v>0.23895</v>
      </c>
      <c r="K91" s="30">
        <v>0.22536999999999999</v>
      </c>
      <c r="L91" s="30">
        <v>0.29780000000000001</v>
      </c>
      <c r="M91" s="30">
        <v>0.29788000000000003</v>
      </c>
      <c r="N91" s="30">
        <v>0.27772000000000002</v>
      </c>
      <c r="O91" s="30">
        <v>0.33037</v>
      </c>
      <c r="P91" s="30">
        <v>0.36870999999999998</v>
      </c>
      <c r="Q91" s="30">
        <v>0.3832000000000001</v>
      </c>
      <c r="R91" s="30">
        <v>0.33023000000000002</v>
      </c>
      <c r="S91" s="30">
        <v>0.28264</v>
      </c>
      <c r="T91" s="30">
        <v>0.32056000000000001</v>
      </c>
      <c r="U91" s="30">
        <v>0.32642000000000004</v>
      </c>
      <c r="V91" s="30">
        <v>0.30480000000000002</v>
      </c>
      <c r="W91" s="30">
        <v>0.16170000000000001</v>
      </c>
      <c r="X91" s="30">
        <v>0.16458999999999999</v>
      </c>
      <c r="Y91" s="30">
        <v>0.23800000000000004</v>
      </c>
      <c r="Z91" s="30">
        <v>0.17505999999999999</v>
      </c>
      <c r="AA91" s="30">
        <v>0.15806000000000001</v>
      </c>
      <c r="AB91" s="30">
        <v>0.15933</v>
      </c>
      <c r="AC91" s="30">
        <v>0.20033000000000001</v>
      </c>
      <c r="AD91" s="30">
        <v>0.15973000000000001</v>
      </c>
      <c r="AE91" s="30">
        <v>0.16869000000000001</v>
      </c>
      <c r="AF91" s="30">
        <v>0.19338</v>
      </c>
      <c r="AG91" s="30">
        <v>0.18609000000000001</v>
      </c>
      <c r="AH91" s="30">
        <v>0.17668</v>
      </c>
      <c r="AI91" s="30">
        <v>0.16052</v>
      </c>
      <c r="AJ91" s="30">
        <v>0.18187</v>
      </c>
      <c r="AK91" s="30">
        <v>0.15987000000000001</v>
      </c>
      <c r="AL91" s="30">
        <v>0.14631</v>
      </c>
      <c r="AM91" s="30">
        <v>0.18546000000000001</v>
      </c>
      <c r="AN91" s="45">
        <v>0.19939000000000001</v>
      </c>
      <c r="AO91" s="45">
        <v>0.23861999999999994</v>
      </c>
      <c r="AP91" s="45">
        <v>0.20977000000000001</v>
      </c>
      <c r="AQ91" s="45">
        <v>0.24521000000000001</v>
      </c>
      <c r="AR91" s="45">
        <v>0.30710999999999999</v>
      </c>
      <c r="AS91" s="45">
        <v>0.35382999999999998</v>
      </c>
      <c r="AT91" s="45">
        <v>0.36429</v>
      </c>
      <c r="AU91" s="45">
        <v>0.27044000000000001</v>
      </c>
      <c r="AV91" s="45">
        <v>0.19372</v>
      </c>
      <c r="AW91" s="45">
        <v>0.20832000000000001</v>
      </c>
      <c r="AX91" s="45">
        <v>0.22495000000000001</v>
      </c>
      <c r="AY91" s="45">
        <v>0.21758</v>
      </c>
      <c r="AZ91" s="45">
        <v>0.27598</v>
      </c>
      <c r="BA91" s="45">
        <v>0.28437000000000001</v>
      </c>
      <c r="BB91" s="45">
        <v>0.31139</v>
      </c>
      <c r="BC91" s="45">
        <v>0.3261</v>
      </c>
      <c r="BD91" s="45">
        <v>0.31269999999999998</v>
      </c>
      <c r="BE91" s="45">
        <v>0.41588999999999998</v>
      </c>
      <c r="BF91" s="45">
        <v>0.31652999999999998</v>
      </c>
      <c r="BG91" s="3">
        <v>0.34361000000000003</v>
      </c>
      <c r="BH91" s="3">
        <v>0.37628</v>
      </c>
      <c r="BI91" s="3">
        <v>0.40384000000000014</v>
      </c>
    </row>
    <row r="92" spans="1:61" x14ac:dyDescent="0.25">
      <c r="A92" s="61" t="s">
        <v>55</v>
      </c>
      <c r="B92" s="67">
        <v>0</v>
      </c>
      <c r="C92" s="67">
        <v>0</v>
      </c>
      <c r="D92" s="67">
        <v>0</v>
      </c>
      <c r="E92" s="67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67">
        <v>0</v>
      </c>
      <c r="T92" s="30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67">
        <v>0</v>
      </c>
      <c r="AH92" s="67">
        <v>0</v>
      </c>
      <c r="AI92" s="67">
        <v>0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</v>
      </c>
      <c r="AQ92" s="67">
        <v>0</v>
      </c>
      <c r="AR92" s="67">
        <v>0</v>
      </c>
      <c r="AS92" s="67">
        <v>0</v>
      </c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88"/>
      <c r="BH92" s="88"/>
      <c r="BI92" s="88"/>
    </row>
    <row r="93" spans="1:61" x14ac:dyDescent="0.25">
      <c r="A93" s="76" t="s">
        <v>53</v>
      </c>
      <c r="B93" s="67">
        <v>0.19270000000000001</v>
      </c>
      <c r="C93" s="67">
        <v>0.18765999999999999</v>
      </c>
      <c r="D93" s="67">
        <v>0.22889999999999999</v>
      </c>
      <c r="E93" s="67">
        <v>0.23073999999999997</v>
      </c>
      <c r="F93" s="30">
        <v>0.19578999999999999</v>
      </c>
      <c r="G93" s="30">
        <v>0.24912000000000001</v>
      </c>
      <c r="H93" s="30">
        <v>0.24909999999999999</v>
      </c>
      <c r="I93" s="30">
        <v>0.25598999999999994</v>
      </c>
      <c r="J93" s="30">
        <v>0.23887</v>
      </c>
      <c r="K93" s="30">
        <v>0.22528999999999999</v>
      </c>
      <c r="L93" s="30">
        <v>0.29768</v>
      </c>
      <c r="M93" s="30">
        <v>0.29816000000000009</v>
      </c>
      <c r="N93" s="30">
        <v>0.27761000000000002</v>
      </c>
      <c r="O93" s="30">
        <v>0.33019999999999999</v>
      </c>
      <c r="P93" s="30">
        <v>0.36851</v>
      </c>
      <c r="Q93" s="30">
        <v>0.38368000000000013</v>
      </c>
      <c r="R93" s="30">
        <v>0.33001000000000003</v>
      </c>
      <c r="S93" s="30">
        <v>0.28239999999999998</v>
      </c>
      <c r="T93" s="30">
        <v>0.32030999999999998</v>
      </c>
      <c r="U93" s="30">
        <v>0.32616000000000001</v>
      </c>
      <c r="V93" s="30">
        <v>0.30456</v>
      </c>
      <c r="W93" s="30">
        <v>0.16159999999999999</v>
      </c>
      <c r="X93" s="30">
        <v>0.16445000000000001</v>
      </c>
      <c r="Y93" s="30">
        <v>0.23781999999999998</v>
      </c>
      <c r="Z93" s="30">
        <v>0.17494999999999999</v>
      </c>
      <c r="AA93" s="30">
        <v>0.15797</v>
      </c>
      <c r="AB93" s="30">
        <v>0.15923999999999999</v>
      </c>
      <c r="AC93" s="30">
        <v>0.20021999999999995</v>
      </c>
      <c r="AD93" s="30">
        <v>0.15967000000000001</v>
      </c>
      <c r="AE93" s="30">
        <v>0.16863</v>
      </c>
      <c r="AF93" s="30">
        <v>0.19333</v>
      </c>
      <c r="AG93" s="30">
        <v>0.18604000000000001</v>
      </c>
      <c r="AH93" s="30">
        <v>0.17655999999999999</v>
      </c>
      <c r="AI93" s="30">
        <v>0.16041</v>
      </c>
      <c r="AJ93" s="30">
        <v>0.18176999999999999</v>
      </c>
      <c r="AK93" s="30">
        <v>0.15786</v>
      </c>
      <c r="AL93" s="30">
        <v>0.1462</v>
      </c>
      <c r="AM93" s="30">
        <v>0.18536</v>
      </c>
      <c r="AN93" s="45">
        <v>0.19928000000000001</v>
      </c>
      <c r="AO93" s="45">
        <v>0.23847000000000007</v>
      </c>
      <c r="AP93" s="45">
        <v>0.20968000000000001</v>
      </c>
      <c r="AQ93" s="45">
        <v>0.24510000000000001</v>
      </c>
      <c r="AR93" s="45">
        <v>0.30698999999999999</v>
      </c>
      <c r="AS93" s="45">
        <v>0.35368000000000011</v>
      </c>
      <c r="AT93" s="45">
        <v>0.36418</v>
      </c>
      <c r="AU93" s="45">
        <v>0.27039999999999997</v>
      </c>
      <c r="AV93" s="45">
        <v>0.19370999999999999</v>
      </c>
      <c r="AW93" s="45">
        <v>0.20827000000000001</v>
      </c>
      <c r="AX93" s="45">
        <v>0.22489999999999999</v>
      </c>
      <c r="AY93" s="45">
        <v>0.21753</v>
      </c>
      <c r="AZ93" s="45">
        <v>0.27592</v>
      </c>
      <c r="BA93" s="45">
        <v>0.28429000000000004</v>
      </c>
      <c r="BB93" s="45">
        <v>0.31131999999999999</v>
      </c>
      <c r="BC93" s="45">
        <v>0.32602999999999999</v>
      </c>
      <c r="BD93" s="45">
        <v>0.31263000000000002</v>
      </c>
      <c r="BE93" s="45">
        <v>0.41578999999999988</v>
      </c>
      <c r="BF93" s="45">
        <v>0.31645000000000001</v>
      </c>
      <c r="BG93" s="3">
        <v>0.34355000000000002</v>
      </c>
      <c r="BH93" s="3">
        <v>0.37619999999999998</v>
      </c>
      <c r="BI93" s="3">
        <v>0.40373999999999988</v>
      </c>
    </row>
    <row r="94" spans="1:61" x14ac:dyDescent="0.25">
      <c r="A94" s="76"/>
      <c r="B94" s="67"/>
      <c r="C94" s="67"/>
      <c r="D94" s="67"/>
      <c r="E94" s="67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</row>
    <row r="95" spans="1:61" x14ac:dyDescent="0.25">
      <c r="A95" s="72" t="s">
        <v>144</v>
      </c>
      <c r="B95" s="62">
        <v>620905</v>
      </c>
      <c r="C95" s="62">
        <v>620905</v>
      </c>
      <c r="D95" s="62">
        <v>620905</v>
      </c>
      <c r="E95" s="62">
        <v>620905</v>
      </c>
      <c r="F95" s="18">
        <v>620905</v>
      </c>
      <c r="G95" s="18">
        <v>620405</v>
      </c>
      <c r="H95" s="18">
        <v>620405</v>
      </c>
      <c r="I95" s="18">
        <v>620405</v>
      </c>
      <c r="J95" s="18">
        <v>620405</v>
      </c>
      <c r="K95" s="18">
        <v>620405</v>
      </c>
      <c r="L95" s="18">
        <v>620405</v>
      </c>
      <c r="M95" s="18">
        <v>620405</v>
      </c>
      <c r="N95" s="18">
        <v>620405</v>
      </c>
      <c r="O95" s="18">
        <v>620416</v>
      </c>
      <c r="P95" s="18">
        <v>620422</v>
      </c>
      <c r="Q95" s="18">
        <v>620422</v>
      </c>
      <c r="R95" s="18">
        <v>620432</v>
      </c>
      <c r="S95" s="18">
        <v>806587</v>
      </c>
      <c r="T95" s="18">
        <v>806595</v>
      </c>
      <c r="U95" s="18">
        <v>806597</v>
      </c>
      <c r="V95" s="18">
        <v>806634</v>
      </c>
      <c r="W95" s="18">
        <v>1613305</v>
      </c>
      <c r="X95" s="18">
        <v>1613060</v>
      </c>
      <c r="Y95" s="18">
        <v>1613063</v>
      </c>
      <c r="Z95" s="18">
        <v>1613147</v>
      </c>
      <c r="AA95" s="18">
        <v>1613209</v>
      </c>
      <c r="AB95" s="18">
        <v>1613244</v>
      </c>
      <c r="AC95" s="18">
        <v>1613245</v>
      </c>
      <c r="AD95" s="18">
        <v>1613332</v>
      </c>
      <c r="AE95" s="18">
        <v>1613382</v>
      </c>
      <c r="AF95" s="18">
        <v>1613440</v>
      </c>
      <c r="AG95" s="18">
        <v>1613447</v>
      </c>
      <c r="AH95" s="18">
        <v>1613080</v>
      </c>
      <c r="AI95" s="18">
        <v>2097159</v>
      </c>
      <c r="AJ95" s="18">
        <v>2097199</v>
      </c>
      <c r="AK95" s="18">
        <v>2097199</v>
      </c>
      <c r="AL95" s="18">
        <v>2097279</v>
      </c>
      <c r="AM95" s="18">
        <v>2097413</v>
      </c>
      <c r="AN95" s="55">
        <v>2097454</v>
      </c>
      <c r="AO95" s="55">
        <v>2097460</v>
      </c>
      <c r="AP95" s="55">
        <v>2097669</v>
      </c>
      <c r="AQ95" s="55">
        <v>2097692</v>
      </c>
      <c r="AR95" s="55">
        <v>2097712</v>
      </c>
      <c r="AS95" s="55">
        <v>2097712</v>
      </c>
      <c r="AT95" s="55">
        <v>2097965</v>
      </c>
      <c r="AU95" s="55">
        <v>4196102</v>
      </c>
      <c r="AV95" s="55">
        <v>4196142</v>
      </c>
      <c r="AW95" s="55">
        <v>4196116</v>
      </c>
      <c r="AX95" s="55">
        <v>4196040</v>
      </c>
      <c r="AY95" s="55">
        <v>4195995</v>
      </c>
      <c r="AZ95" s="55">
        <v>4196013</v>
      </c>
      <c r="BA95" s="55">
        <v>4196013</v>
      </c>
      <c r="BB95" s="55">
        <v>4196212</v>
      </c>
      <c r="BC95" s="55">
        <v>4196212</v>
      </c>
      <c r="BD95" s="55">
        <v>4195717</v>
      </c>
      <c r="BE95" s="55">
        <v>4195717</v>
      </c>
      <c r="BF95" s="55">
        <v>4195353</v>
      </c>
      <c r="BG95" s="55">
        <v>4195458</v>
      </c>
      <c r="BH95" s="2">
        <v>4195467</v>
      </c>
      <c r="BI95" s="2">
        <v>4195474</v>
      </c>
    </row>
    <row r="96" spans="1:61" x14ac:dyDescent="0.25">
      <c r="A96" s="72" t="s">
        <v>145</v>
      </c>
      <c r="B96" s="18">
        <v>620905</v>
      </c>
      <c r="C96" s="18">
        <v>620905</v>
      </c>
      <c r="D96" s="18">
        <v>620905</v>
      </c>
      <c r="E96" s="18">
        <v>620905</v>
      </c>
      <c r="F96" s="18">
        <v>620905</v>
      </c>
      <c r="G96" s="18">
        <v>620405</v>
      </c>
      <c r="H96" s="18">
        <v>620405</v>
      </c>
      <c r="I96" s="18">
        <v>620274</v>
      </c>
      <c r="J96" s="18">
        <v>620613</v>
      </c>
      <c r="K96" s="18">
        <v>620613</v>
      </c>
      <c r="L96" s="18">
        <v>620648</v>
      </c>
      <c r="M96" s="18">
        <v>620648</v>
      </c>
      <c r="N96" s="18">
        <v>620648</v>
      </c>
      <c r="O96" s="18">
        <v>620700</v>
      </c>
      <c r="P96" s="18">
        <v>620728</v>
      </c>
      <c r="Q96" s="18">
        <v>620727</v>
      </c>
      <c r="R96" s="18">
        <v>620854</v>
      </c>
      <c r="S96" s="18">
        <v>807227</v>
      </c>
      <c r="T96" s="18">
        <v>807223</v>
      </c>
      <c r="U96" s="18">
        <v>807223</v>
      </c>
      <c r="V96" s="18">
        <v>807249</v>
      </c>
      <c r="W96" s="18">
        <v>1614447</v>
      </c>
      <c r="X96" s="18">
        <v>1614269</v>
      </c>
      <c r="Y96" s="18">
        <v>1614269</v>
      </c>
      <c r="Z96" s="18">
        <v>1614188</v>
      </c>
      <c r="AA96" s="18">
        <v>1614188</v>
      </c>
      <c r="AB96" s="18">
        <v>1614188</v>
      </c>
      <c r="AC96" s="18">
        <v>1614188</v>
      </c>
      <c r="AD96" s="18">
        <v>1613968</v>
      </c>
      <c r="AE96" s="11">
        <v>1613968</v>
      </c>
      <c r="AF96" s="18">
        <v>1613968</v>
      </c>
      <c r="AG96" s="18">
        <v>1613968</v>
      </c>
      <c r="AH96" s="18">
        <v>1614197</v>
      </c>
      <c r="AI96" s="18">
        <v>2098459</v>
      </c>
      <c r="AJ96" s="18">
        <v>2098459</v>
      </c>
      <c r="AK96" s="18">
        <v>2098459</v>
      </c>
      <c r="AL96" s="18">
        <v>2098776</v>
      </c>
      <c r="AM96" s="18">
        <v>2098746</v>
      </c>
      <c r="AN96" s="55">
        <v>2098746</v>
      </c>
      <c r="AO96" s="55">
        <v>2098746</v>
      </c>
      <c r="AP96" s="55">
        <v>2098583</v>
      </c>
      <c r="AQ96" s="55">
        <v>2098583</v>
      </c>
      <c r="AR96" s="55">
        <v>2098583</v>
      </c>
      <c r="AS96" s="55">
        <v>2098583</v>
      </c>
      <c r="AT96" s="55">
        <v>2098569</v>
      </c>
      <c r="AU96" s="55">
        <v>4196706</v>
      </c>
      <c r="AV96" s="55">
        <v>4196706</v>
      </c>
      <c r="AW96" s="55">
        <v>4196700</v>
      </c>
      <c r="AX96" s="55">
        <v>4197039</v>
      </c>
      <c r="AY96" s="55">
        <v>4196994</v>
      </c>
      <c r="AZ96" s="55">
        <v>4196987</v>
      </c>
      <c r="BA96" s="55">
        <v>4196987</v>
      </c>
      <c r="BB96" s="55">
        <v>4197172</v>
      </c>
      <c r="BC96" s="55">
        <v>4197172</v>
      </c>
      <c r="BD96" s="55">
        <v>4196661</v>
      </c>
      <c r="BE96" s="55">
        <v>4196661</v>
      </c>
      <c r="BF96" s="55">
        <v>4196468</v>
      </c>
      <c r="BG96" s="55">
        <v>4196428</v>
      </c>
      <c r="BH96" s="2">
        <v>4196424</v>
      </c>
      <c r="BI96" s="2">
        <v>4196422</v>
      </c>
    </row>
    <row r="97" spans="1:61" x14ac:dyDescent="0.25">
      <c r="A97" s="72" t="s">
        <v>133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13"/>
      <c r="X97" s="31"/>
      <c r="Y97" s="31"/>
      <c r="Z97" s="31"/>
      <c r="AA97" s="31"/>
      <c r="AB97" s="31"/>
      <c r="AC97" s="31"/>
      <c r="AD97" s="31"/>
      <c r="AF97" s="31"/>
      <c r="AG97" s="31"/>
      <c r="AH97" s="31"/>
      <c r="AI97" s="31"/>
      <c r="AJ97" s="31"/>
      <c r="AK97" s="31"/>
      <c r="AL97" s="31"/>
      <c r="AM97" s="31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</row>
    <row r="98" spans="1:61" ht="15.75" thickBot="1" x14ac:dyDescent="0.3">
      <c r="A98" s="32" t="s">
        <v>177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</row>
    <row r="99" spans="1:61" x14ac:dyDescent="0.25">
      <c r="A99" s="63" t="s">
        <v>82</v>
      </c>
      <c r="B99" s="27">
        <v>-44.146999999999998</v>
      </c>
      <c r="C99" s="27">
        <v>-44.85</v>
      </c>
      <c r="D99" s="27">
        <v>-46.922999999999988</v>
      </c>
      <c r="E99" s="27">
        <v>-48.070000000000022</v>
      </c>
      <c r="F99" s="27">
        <v>-47.499000000000002</v>
      </c>
      <c r="G99" s="27">
        <v>-45.74</v>
      </c>
      <c r="H99" s="27">
        <v>-46.154000000000003</v>
      </c>
      <c r="I99" s="27">
        <v>-48.637</v>
      </c>
      <c r="J99" s="27">
        <v>-49.573</v>
      </c>
      <c r="K99" s="27">
        <v>-52.158000000000001</v>
      </c>
      <c r="L99" s="27">
        <v>-52.634</v>
      </c>
      <c r="M99" s="27">
        <v>-53.972000000000001</v>
      </c>
      <c r="N99" s="27">
        <v>-52.136296000000002</v>
      </c>
      <c r="O99" s="27">
        <v>-53.610703999999998</v>
      </c>
      <c r="P99" s="27">
        <v>-55.756999999999998</v>
      </c>
      <c r="Q99" s="27">
        <v>-56.774999999999999</v>
      </c>
      <c r="R99" s="27">
        <v>-58.805</v>
      </c>
      <c r="S99" s="27">
        <v>-60.261000000000003</v>
      </c>
      <c r="T99" s="27">
        <v>-63.600999999999999</v>
      </c>
      <c r="U99" s="27">
        <v>-67.81</v>
      </c>
      <c r="V99" s="27">
        <v>-74.299000000000007</v>
      </c>
      <c r="W99" s="27">
        <v>-77.512</v>
      </c>
      <c r="X99" s="27">
        <v>-82.405000000000001</v>
      </c>
      <c r="Y99" s="27">
        <v>-85.141999999999996</v>
      </c>
      <c r="Z99" s="27">
        <v>-85.156999999999996</v>
      </c>
      <c r="AA99" s="27">
        <v>-85.090999999999994</v>
      </c>
      <c r="AB99" s="27">
        <v>-83.799000000000007</v>
      </c>
      <c r="AC99" s="27">
        <v>-89.209999999999965</v>
      </c>
      <c r="AD99" s="27">
        <v>-68.986999999999995</v>
      </c>
      <c r="AE99" s="27">
        <v>-70.358000000000004</v>
      </c>
      <c r="AF99" s="27">
        <v>-72.099999999999994</v>
      </c>
      <c r="AG99" s="27">
        <v>-72.430000000000007</v>
      </c>
      <c r="AH99" s="27">
        <v>-73.412000000000006</v>
      </c>
      <c r="AI99" s="27">
        <v>-76.805000000000007</v>
      </c>
      <c r="AJ99" s="27">
        <v>-80.174999999999983</v>
      </c>
      <c r="AK99" s="27">
        <v>-86.631000000000029</v>
      </c>
      <c r="AL99" s="27">
        <v>-94.567999999999998</v>
      </c>
      <c r="AM99" s="27">
        <v>-98.968000000000004</v>
      </c>
      <c r="AN99" s="44">
        <v>-100.98399999999997</v>
      </c>
      <c r="AO99" s="44">
        <v>-102.26300000000002</v>
      </c>
      <c r="AP99" s="44">
        <v>-100.176</v>
      </c>
      <c r="AQ99" s="52">
        <v>-112.758</v>
      </c>
      <c r="AR99" s="52">
        <v>-117.84700000000002</v>
      </c>
      <c r="AS99" s="52">
        <v>-120.57799999999999</v>
      </c>
      <c r="AT99" s="52">
        <v>-123.67</v>
      </c>
      <c r="AU99" s="52">
        <v>-126.74499999999999</v>
      </c>
      <c r="AV99" s="52">
        <v>-129.98499999999996</v>
      </c>
      <c r="AW99" s="52">
        <v>-139.77800000000002</v>
      </c>
      <c r="AX99" s="52">
        <v>-134.35</v>
      </c>
      <c r="AY99" s="52">
        <v>-135.22100000000003</v>
      </c>
      <c r="AZ99" s="52">
        <v>-142.15699999999995</v>
      </c>
      <c r="BA99" s="52">
        <v>-153.82900000000009</v>
      </c>
      <c r="BB99" s="52">
        <v>-150.93199999999999</v>
      </c>
      <c r="BC99" s="52">
        <v>-151.82500000000002</v>
      </c>
      <c r="BD99" s="52">
        <v>-157.60100000000003</v>
      </c>
      <c r="BE99" s="52">
        <v>-167.684</v>
      </c>
      <c r="BF99" s="52">
        <v>-166.53299999999999</v>
      </c>
      <c r="BG99" s="52">
        <v>-189.52400000000003</v>
      </c>
      <c r="BH99" s="52">
        <v>-211.75800000000007</v>
      </c>
      <c r="BI99" s="52">
        <v>-244.67</v>
      </c>
    </row>
    <row r="100" spans="1:61" x14ac:dyDescent="0.25">
      <c r="A100" s="63" t="s">
        <v>83</v>
      </c>
      <c r="B100" s="27">
        <v>-224.03800000000001</v>
      </c>
      <c r="C100" s="27">
        <v>-243.64799999999997</v>
      </c>
      <c r="D100" s="27">
        <v>-260.85300000000001</v>
      </c>
      <c r="E100" s="27">
        <v>-250.53800000000001</v>
      </c>
      <c r="F100" s="27">
        <v>-268.18099999999998</v>
      </c>
      <c r="G100" s="27">
        <v>-285.09500000000003</v>
      </c>
      <c r="H100" s="27">
        <v>-288.71199999999999</v>
      </c>
      <c r="I100" s="27">
        <v>-290.12900000000002</v>
      </c>
      <c r="J100" s="27">
        <v>-332.82100000000003</v>
      </c>
      <c r="K100" s="27">
        <v>-357.327</v>
      </c>
      <c r="L100" s="27">
        <v>-344.702</v>
      </c>
      <c r="M100" s="27">
        <v>-318.125</v>
      </c>
      <c r="N100" s="27">
        <v>-345.93276600000002</v>
      </c>
      <c r="O100" s="27">
        <v>-374.177234</v>
      </c>
      <c r="P100" s="27">
        <v>-377.87700000000001</v>
      </c>
      <c r="Q100" s="27">
        <v>-383.46300000000002</v>
      </c>
      <c r="R100" s="27">
        <v>-412.30799999999999</v>
      </c>
      <c r="S100" s="27">
        <v>-430.133827</v>
      </c>
      <c r="T100" s="27">
        <v>-438.62140699999998</v>
      </c>
      <c r="U100" s="27">
        <v>-428.07076599999999</v>
      </c>
      <c r="V100" s="27">
        <v>-480.34899999999999</v>
      </c>
      <c r="W100" s="27">
        <v>-521.82300000000009</v>
      </c>
      <c r="X100" s="27">
        <v>-532.42999999999995</v>
      </c>
      <c r="Y100" s="27">
        <v>-525.56800000000021</v>
      </c>
      <c r="Z100" s="27">
        <v>-564.65</v>
      </c>
      <c r="AA100" s="27">
        <v>-567.39400000000012</v>
      </c>
      <c r="AB100" s="27">
        <v>-517.80899999999997</v>
      </c>
      <c r="AC100" s="27">
        <v>-498.15499999999986</v>
      </c>
      <c r="AD100" s="27">
        <v>-524.95399999999995</v>
      </c>
      <c r="AE100" s="27">
        <v>-560.08100000000002</v>
      </c>
      <c r="AF100" s="27">
        <v>-567.31299999999987</v>
      </c>
      <c r="AG100" s="27">
        <v>-565.93100000000027</v>
      </c>
      <c r="AH100" s="27">
        <v>-599.23099999999999</v>
      </c>
      <c r="AI100" s="27">
        <v>-673.96900000000005</v>
      </c>
      <c r="AJ100" s="27">
        <v>-693.37099999999987</v>
      </c>
      <c r="AK100" s="27">
        <v>-655.76200000000017</v>
      </c>
      <c r="AL100" s="27">
        <v>-716.89099999999996</v>
      </c>
      <c r="AM100" s="27">
        <v>-767.19799999999998</v>
      </c>
      <c r="AN100" s="44">
        <v>-760.41300000000012</v>
      </c>
      <c r="AO100" s="44">
        <v>-753.11900000000026</v>
      </c>
      <c r="AP100" s="44">
        <v>-837.71699999999998</v>
      </c>
      <c r="AQ100" s="52">
        <v>-832.35199999999998</v>
      </c>
      <c r="AR100" s="52">
        <v>-905.1930000000001</v>
      </c>
      <c r="AS100" s="52">
        <v>-957.09699999999987</v>
      </c>
      <c r="AT100" s="52">
        <v>-992.24800000000005</v>
      </c>
      <c r="AU100" s="52">
        <v>-1051.0029999999999</v>
      </c>
      <c r="AV100" s="52">
        <v>-1081.749</v>
      </c>
      <c r="AW100" s="52">
        <v>-1103.4399999999996</v>
      </c>
      <c r="AX100" s="52">
        <v>-1123.7729999999999</v>
      </c>
      <c r="AY100" s="52">
        <v>-1170.8129999999999</v>
      </c>
      <c r="AZ100" s="52">
        <v>-1199.3530000000003</v>
      </c>
      <c r="BA100" s="52">
        <v>-1201.07</v>
      </c>
      <c r="BB100" s="52">
        <v>-1262.6210000000001</v>
      </c>
      <c r="BC100" s="52">
        <v>-1334.4789999999998</v>
      </c>
      <c r="BD100" s="52">
        <v>-1316.5790000000002</v>
      </c>
      <c r="BE100" s="52">
        <v>-1344.9390000000003</v>
      </c>
      <c r="BF100" s="52">
        <v>-1416.7729999999999</v>
      </c>
      <c r="BG100" s="52">
        <v>-1596.5029999999999</v>
      </c>
      <c r="BH100" s="52">
        <v>-1723.6490000000006</v>
      </c>
      <c r="BI100" s="52">
        <v>-1732.3989999999997</v>
      </c>
    </row>
    <row r="101" spans="1:61" x14ac:dyDescent="0.25">
      <c r="A101" s="63" t="s">
        <v>84</v>
      </c>
      <c r="B101" s="27">
        <v>-380.92599999999999</v>
      </c>
      <c r="C101" s="27">
        <v>-426.86200000000002</v>
      </c>
      <c r="D101" s="27">
        <v>-524.81500000000005</v>
      </c>
      <c r="E101" s="27">
        <v>-581.52800000000002</v>
      </c>
      <c r="F101" s="27">
        <v>-526.56100000000004</v>
      </c>
      <c r="G101" s="27">
        <v>-581.43899999999996</v>
      </c>
      <c r="H101" s="27">
        <v>-587.41899999999998</v>
      </c>
      <c r="I101" s="27">
        <v>-696.78099999999995</v>
      </c>
      <c r="J101" s="27">
        <v>-629.11</v>
      </c>
      <c r="K101" s="27">
        <v>-666.32899999999995</v>
      </c>
      <c r="L101" s="27">
        <v>-733.322</v>
      </c>
      <c r="M101" s="27">
        <v>-768.91899999999998</v>
      </c>
      <c r="N101" s="27">
        <v>-647.11274700000001</v>
      </c>
      <c r="O101" s="27">
        <v>-718.627253</v>
      </c>
      <c r="P101" s="27">
        <v>-750.89599999999996</v>
      </c>
      <c r="Q101" s="27">
        <v>-845.34900000000005</v>
      </c>
      <c r="R101" s="27">
        <v>-783.06500000000005</v>
      </c>
      <c r="S101" s="27">
        <v>-786.63699999999994</v>
      </c>
      <c r="T101" s="27">
        <v>-944.22900000000004</v>
      </c>
      <c r="U101" s="27">
        <v>-988.67100000000005</v>
      </c>
      <c r="V101" s="27">
        <v>-968.43200000000002</v>
      </c>
      <c r="W101" s="27">
        <v>-1068.2259999999999</v>
      </c>
      <c r="X101" s="27">
        <v>-1198.1489999999999</v>
      </c>
      <c r="Y101" s="27">
        <v>-1405.0049999999999</v>
      </c>
      <c r="Z101" s="27">
        <v>-1138.856</v>
      </c>
      <c r="AA101" s="27">
        <v>-1087.836</v>
      </c>
      <c r="AB101" s="27">
        <v>-1035.2360000000001</v>
      </c>
      <c r="AC101" s="27">
        <v>-1100.684</v>
      </c>
      <c r="AD101" s="27">
        <v>-935.86900000000003</v>
      </c>
      <c r="AE101" s="27">
        <v>-1003.259</v>
      </c>
      <c r="AF101" s="27">
        <v>-1087.011</v>
      </c>
      <c r="AG101" s="27">
        <v>-1344.9920000000002</v>
      </c>
      <c r="AH101" s="27">
        <v>-1200.4159999999999</v>
      </c>
      <c r="AI101" s="27">
        <v>-1467.49</v>
      </c>
      <c r="AJ101" s="27">
        <v>-1522.9680000000001</v>
      </c>
      <c r="AK101" s="27">
        <v>-1489.5450000000003</v>
      </c>
      <c r="AL101" s="27">
        <v>-1329.4269999999999</v>
      </c>
      <c r="AM101" s="27">
        <v>-1444.1220000000001</v>
      </c>
      <c r="AN101" s="44">
        <v>-1465.345</v>
      </c>
      <c r="AO101" s="44">
        <v>-1775.2069999999992</v>
      </c>
      <c r="AP101" s="44">
        <v>-1704.673</v>
      </c>
      <c r="AQ101" s="52">
        <v>-1901.5780000000002</v>
      </c>
      <c r="AR101" s="52">
        <v>-2294.2379999999994</v>
      </c>
      <c r="AS101" s="52">
        <v>-2252.88</v>
      </c>
      <c r="AT101" s="52">
        <v>-2406.654</v>
      </c>
      <c r="AU101" s="52">
        <v>-2844.3309999999997</v>
      </c>
      <c r="AV101" s="52">
        <v>-3196.7150000000006</v>
      </c>
      <c r="AW101" s="52">
        <v>-3451.2439999999988</v>
      </c>
      <c r="AX101" s="52">
        <v>-3591.299</v>
      </c>
      <c r="AY101" s="52">
        <v>-3777.1940000000004</v>
      </c>
      <c r="AZ101" s="52">
        <v>-3963.5540000000001</v>
      </c>
      <c r="BA101" s="52">
        <v>-4067.8889999999992</v>
      </c>
      <c r="BB101" s="52">
        <v>-3610.933</v>
      </c>
      <c r="BC101" s="52">
        <v>-3812.9480000000003</v>
      </c>
      <c r="BD101" s="52">
        <v>-3852.0150000000003</v>
      </c>
      <c r="BE101" s="52">
        <v>-4052.5140000000001</v>
      </c>
      <c r="BF101" s="52">
        <v>-3716.9229999999998</v>
      </c>
      <c r="BG101" s="52">
        <v>-4260.6620000000003</v>
      </c>
      <c r="BH101" s="52">
        <v>-4411.0320000000002</v>
      </c>
      <c r="BI101" s="52">
        <v>-5203.2420000000011</v>
      </c>
    </row>
    <row r="102" spans="1:61" x14ac:dyDescent="0.25">
      <c r="A102" s="63" t="s">
        <v>161</v>
      </c>
      <c r="B102" s="27">
        <v>-19.416</v>
      </c>
      <c r="C102" s="27">
        <v>-22.962</v>
      </c>
      <c r="D102" s="27">
        <v>-33.040000000000006</v>
      </c>
      <c r="E102" s="27">
        <v>-26.547999999999988</v>
      </c>
      <c r="F102" s="27">
        <v>-31.992000000000001</v>
      </c>
      <c r="G102" s="27">
        <v>-38.176000000000002</v>
      </c>
      <c r="H102" s="27">
        <v>-42.244999999999997</v>
      </c>
      <c r="I102" s="27">
        <v>-11.986000000000001</v>
      </c>
      <c r="J102" s="27">
        <v>-43.438000000000002</v>
      </c>
      <c r="K102" s="27">
        <v>-45.244</v>
      </c>
      <c r="L102" s="27">
        <v>-49.695999999999998</v>
      </c>
      <c r="M102" s="27">
        <v>-43.387999999999998</v>
      </c>
      <c r="N102" s="27">
        <v>-43.86721</v>
      </c>
      <c r="O102" s="27">
        <v>-45.990789999999997</v>
      </c>
      <c r="P102" s="27">
        <v>-62.710999999999999</v>
      </c>
      <c r="Q102" s="27">
        <v>-61.613</v>
      </c>
      <c r="R102" s="27">
        <v>-55.283999999999999</v>
      </c>
      <c r="S102" s="27">
        <v>-62.981000000000002</v>
      </c>
      <c r="T102" s="27">
        <v>-78.787999999999997</v>
      </c>
      <c r="U102" s="27">
        <v>-69.119</v>
      </c>
      <c r="V102" s="27">
        <v>-62.298999999999999</v>
      </c>
      <c r="W102" s="27">
        <v>-64.300000000000011</v>
      </c>
      <c r="X102" s="27">
        <v>-84.180999999999997</v>
      </c>
      <c r="Y102" s="27">
        <v>-33.614000000000011</v>
      </c>
      <c r="Z102" s="27">
        <v>-59.283000000000001</v>
      </c>
      <c r="AA102" s="27">
        <v>-57.798000000000002</v>
      </c>
      <c r="AB102" s="27">
        <v>-59.996000000000002</v>
      </c>
      <c r="AC102" s="27">
        <v>-56.928999999999988</v>
      </c>
      <c r="AD102" s="27">
        <v>-54.918999999999997</v>
      </c>
      <c r="AE102" s="27">
        <v>-58.408999999999999</v>
      </c>
      <c r="AF102" s="27">
        <v>-66.954000000000022</v>
      </c>
      <c r="AG102" s="27">
        <v>-71.812999999999974</v>
      </c>
      <c r="AH102" s="27">
        <v>-64.597999999999999</v>
      </c>
      <c r="AI102" s="27">
        <v>-77.452999999999989</v>
      </c>
      <c r="AJ102" s="27">
        <v>-91.236000000000004</v>
      </c>
      <c r="AK102" s="27">
        <v>-82.682000000000031</v>
      </c>
      <c r="AL102" s="27">
        <v>-78.665999999999997</v>
      </c>
      <c r="AM102" s="27">
        <v>-99.822000000000003</v>
      </c>
      <c r="AN102" s="44">
        <v>-114.02300000000002</v>
      </c>
      <c r="AO102" s="44">
        <v>-142.11399999999998</v>
      </c>
      <c r="AP102" s="44">
        <v>-95.802999999999997</v>
      </c>
      <c r="AQ102" s="52">
        <v>-39.49799999999999</v>
      </c>
      <c r="AR102" s="52">
        <v>-183.45699999999999</v>
      </c>
      <c r="AS102" s="52">
        <v>-112.49600000000004</v>
      </c>
      <c r="AT102" s="52">
        <v>-127.087</v>
      </c>
      <c r="AU102" s="52">
        <v>-168.66700000000003</v>
      </c>
      <c r="AV102" s="52">
        <v>-171.846</v>
      </c>
      <c r="AW102" s="52">
        <v>-181.19399999999996</v>
      </c>
      <c r="AX102" s="52">
        <v>-203.65799999999999</v>
      </c>
      <c r="AY102" s="52">
        <v>-249.18300000000002</v>
      </c>
      <c r="AZ102" s="52">
        <v>-288.18999999999994</v>
      </c>
      <c r="BA102" s="52">
        <v>-306.60200000000009</v>
      </c>
      <c r="BB102" s="52">
        <v>-264.27800000000002</v>
      </c>
      <c r="BC102" s="52">
        <v>-246.73599999999999</v>
      </c>
      <c r="BD102" s="52">
        <v>-217.44200000000001</v>
      </c>
      <c r="BE102" s="52">
        <v>-207.47199999999998</v>
      </c>
      <c r="BF102" s="52">
        <v>-196.98099999999999</v>
      </c>
      <c r="BG102" s="52">
        <v>-251.24599999999998</v>
      </c>
      <c r="BH102" s="52">
        <v>-286.88499999999999</v>
      </c>
      <c r="BI102" s="52">
        <v>-284.81799999999998</v>
      </c>
    </row>
    <row r="103" spans="1:61" x14ac:dyDescent="0.25">
      <c r="A103" s="63" t="s">
        <v>164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44"/>
      <c r="AO103" s="44"/>
      <c r="AP103" s="44"/>
      <c r="AQ103" s="52"/>
      <c r="AR103" s="52"/>
      <c r="AS103" s="52"/>
      <c r="AT103" s="52">
        <v>-54.405999999999999</v>
      </c>
      <c r="AU103" s="52">
        <v>-61.655999999999999</v>
      </c>
      <c r="AV103" s="52">
        <v>-66.012</v>
      </c>
      <c r="AW103" s="52">
        <v>-71.093000000000004</v>
      </c>
      <c r="AX103" s="52">
        <v>-68.16</v>
      </c>
      <c r="AY103" s="52">
        <v>-68.073999999999998</v>
      </c>
      <c r="AZ103" s="52">
        <v>-74.828000000000003</v>
      </c>
      <c r="BA103" s="52">
        <v>-80.347000000000008</v>
      </c>
      <c r="BB103" s="52">
        <v>-81.872</v>
      </c>
      <c r="BC103" s="52">
        <v>-78.917999999999992</v>
      </c>
      <c r="BD103" s="52">
        <v>-85.276000000000025</v>
      </c>
      <c r="BE103" s="52">
        <v>-88.30999999999996</v>
      </c>
      <c r="BF103" s="52">
        <v>-85.427000000000007</v>
      </c>
      <c r="BG103" s="52">
        <v>-95.001999999999995</v>
      </c>
      <c r="BH103" s="52">
        <v>-115.04999999999997</v>
      </c>
      <c r="BI103" s="52">
        <v>-119.49500000000002</v>
      </c>
    </row>
    <row r="104" spans="1:61" x14ac:dyDescent="0.25">
      <c r="A104" s="63" t="s">
        <v>165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44"/>
      <c r="AO104" s="44"/>
      <c r="AP104" s="44"/>
      <c r="AQ104" s="52"/>
      <c r="AR104" s="52"/>
      <c r="AS104" s="52"/>
      <c r="AT104" s="52">
        <v>-45.62</v>
      </c>
      <c r="AU104" s="52">
        <v>-52.966999999999999</v>
      </c>
      <c r="AV104" s="52">
        <v>-58.774999999999999</v>
      </c>
      <c r="AW104" s="52">
        <v>-62.665999999999997</v>
      </c>
      <c r="AX104" s="52">
        <v>-64.278999999999996</v>
      </c>
      <c r="AY104" s="52">
        <v>-60.613999999999997</v>
      </c>
      <c r="AZ104" s="52">
        <v>-63.751000000000005</v>
      </c>
      <c r="BA104" s="52">
        <v>-65.972999999999985</v>
      </c>
      <c r="BB104" s="52">
        <v>-57.267000000000003</v>
      </c>
      <c r="BC104" s="52">
        <v>-63.12</v>
      </c>
      <c r="BD104" s="52">
        <v>-66.444999999999993</v>
      </c>
      <c r="BE104" s="52">
        <v>-61.809999999999995</v>
      </c>
      <c r="BF104" s="52">
        <v>-50.347000000000001</v>
      </c>
      <c r="BG104" s="52">
        <v>-63.167999999999999</v>
      </c>
      <c r="BH104" s="52">
        <v>-70.980999999999995</v>
      </c>
      <c r="BI104" s="52">
        <v>-63.149000000000008</v>
      </c>
    </row>
    <row r="105" spans="1:61" x14ac:dyDescent="0.25">
      <c r="A105" s="63" t="s">
        <v>178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59"/>
      <c r="AR105" s="59"/>
      <c r="AS105" s="59"/>
      <c r="AT105" s="59"/>
      <c r="AU105" s="59"/>
      <c r="AV105" s="59"/>
      <c r="AW105" s="59"/>
      <c r="AX105" s="59">
        <v>-144.60300000000001</v>
      </c>
      <c r="AY105" s="59">
        <v>-115.86299999999999</v>
      </c>
      <c r="AZ105" s="59">
        <v>-176.35100000000003</v>
      </c>
      <c r="BA105" s="59">
        <v>-130.916</v>
      </c>
      <c r="BB105" s="59">
        <v>-162.899</v>
      </c>
      <c r="BC105" s="59">
        <v>-164.17500000000001</v>
      </c>
      <c r="BD105" s="59">
        <v>-160.66699999999997</v>
      </c>
      <c r="BE105" s="59">
        <v>-249.8060000000001</v>
      </c>
      <c r="BF105" s="59">
        <v>-165.67400000000001</v>
      </c>
      <c r="BG105" s="59">
        <v>-173.53799999999998</v>
      </c>
      <c r="BH105" s="59">
        <v>-202.63800000000001</v>
      </c>
      <c r="BI105" s="59">
        <v>-170.9069999999999</v>
      </c>
    </row>
    <row r="106" spans="1:61" x14ac:dyDescent="0.25">
      <c r="A106" s="63" t="s">
        <v>85</v>
      </c>
      <c r="B106" s="27">
        <v>-123.776</v>
      </c>
      <c r="C106" s="27">
        <v>-145.00399999999996</v>
      </c>
      <c r="D106" s="27">
        <v>-156.35400000000004</v>
      </c>
      <c r="E106" s="27">
        <v>-185.03800000000001</v>
      </c>
      <c r="F106" s="27">
        <v>-129.84700000000001</v>
      </c>
      <c r="G106" s="27">
        <v>-162.13900000000001</v>
      </c>
      <c r="H106" s="27">
        <v>-159.554</v>
      </c>
      <c r="I106" s="27">
        <v>-237.99799999999999</v>
      </c>
      <c r="J106" s="27">
        <v>-166.142</v>
      </c>
      <c r="K106" s="27">
        <v>-205.92</v>
      </c>
      <c r="L106" s="27">
        <v>-210.608</v>
      </c>
      <c r="M106" s="27">
        <v>-242.04</v>
      </c>
      <c r="N106" s="27">
        <v>-191.76599999999999</v>
      </c>
      <c r="O106" s="27">
        <v>-248.297</v>
      </c>
      <c r="P106" s="27">
        <v>-239.96299999999999</v>
      </c>
      <c r="Q106" s="27">
        <v>-261.221</v>
      </c>
      <c r="R106" s="27">
        <v>-233.24299999999999</v>
      </c>
      <c r="S106" s="27">
        <v>-230.29499999999999</v>
      </c>
      <c r="T106" s="27">
        <v>-168.816</v>
      </c>
      <c r="U106" s="27">
        <v>-385.666</v>
      </c>
      <c r="V106" s="27">
        <v>-270.85000000000002</v>
      </c>
      <c r="W106" s="27">
        <v>-342.93399999999997</v>
      </c>
      <c r="X106" s="27">
        <v>-336.49700000000001</v>
      </c>
      <c r="Y106" s="27">
        <v>-388.06299999999999</v>
      </c>
      <c r="Z106" s="27">
        <v>-311.32400000000001</v>
      </c>
      <c r="AA106" s="27">
        <v>-296.17599999999999</v>
      </c>
      <c r="AB106" s="27">
        <v>-286.98399999999998</v>
      </c>
      <c r="AC106" s="27">
        <v>-320.96700000000016</v>
      </c>
      <c r="AD106" s="27">
        <v>-287.49200000000002</v>
      </c>
      <c r="AE106" s="27">
        <v>-288.44400000000002</v>
      </c>
      <c r="AF106" s="27">
        <v>-325.36100000000005</v>
      </c>
      <c r="AG106" s="27">
        <v>-314.74099999999993</v>
      </c>
      <c r="AH106" s="27">
        <v>-307.81400000000002</v>
      </c>
      <c r="AI106" s="27">
        <v>-372.22099999999995</v>
      </c>
      <c r="AJ106" s="27">
        <v>-442.78299999999996</v>
      </c>
      <c r="AK106" s="27">
        <v>-407.92599999999999</v>
      </c>
      <c r="AL106" s="27">
        <v>-345.59699999999998</v>
      </c>
      <c r="AM106" s="27">
        <v>-441.09699999999998</v>
      </c>
      <c r="AN106" s="27">
        <v>-430.75</v>
      </c>
      <c r="AO106" s="27">
        <v>-449.56100000000015</v>
      </c>
      <c r="AP106" s="27">
        <v>-457.13</v>
      </c>
      <c r="AQ106" s="59">
        <v>-554.06100000000004</v>
      </c>
      <c r="AR106" s="59">
        <v>-489.88899999999978</v>
      </c>
      <c r="AS106" s="59">
        <v>-587.68200000000013</v>
      </c>
      <c r="AT106" s="59">
        <v>-434.012</v>
      </c>
      <c r="AU106" s="59">
        <v>-176.86500000000001</v>
      </c>
      <c r="AV106" s="59">
        <v>-478.98699999999997</v>
      </c>
      <c r="AW106" s="59">
        <v>-545.58000000000015</v>
      </c>
      <c r="AX106" s="59">
        <v>-399.39600000000002</v>
      </c>
      <c r="AY106" s="59">
        <v>-487.38399999999996</v>
      </c>
      <c r="AZ106" s="59">
        <v>-577.06100000000004</v>
      </c>
      <c r="BA106" s="59">
        <v>-567.40000000000009</v>
      </c>
      <c r="BB106" s="59">
        <v>-567.16200000000003</v>
      </c>
      <c r="BC106" s="59">
        <v>-637.84799999999996</v>
      </c>
      <c r="BD106" s="59">
        <v>-637.64300000000003</v>
      </c>
      <c r="BE106" s="59">
        <v>-727.37299999999982</v>
      </c>
      <c r="BF106" s="59">
        <v>-631.37199999999996</v>
      </c>
      <c r="BG106" s="59">
        <v>-712.22000000000014</v>
      </c>
      <c r="BH106" s="59">
        <v>-822.26699999999971</v>
      </c>
      <c r="BI106" s="59">
        <v>-856.38199999999995</v>
      </c>
    </row>
    <row r="107" spans="1:61" x14ac:dyDescent="0.25">
      <c r="A107" s="72" t="s">
        <v>133</v>
      </c>
      <c r="B107" s="82"/>
      <c r="C107" s="82"/>
      <c r="D107" s="82"/>
      <c r="E107" s="8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18"/>
      <c r="S107" s="62"/>
      <c r="T107" s="18"/>
      <c r="U107" s="62"/>
      <c r="V107" s="62"/>
      <c r="W107" s="62"/>
      <c r="X107" s="62"/>
      <c r="Y107" s="62"/>
      <c r="Z107" s="62"/>
      <c r="AA107" s="62"/>
      <c r="AB107" s="62"/>
      <c r="AC107" s="62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65"/>
      <c r="AO107" s="65"/>
      <c r="AP107" s="65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</row>
    <row r="108" spans="1:61" ht="15.75" thickBot="1" x14ac:dyDescent="0.3">
      <c r="A108" s="32" t="s">
        <v>179</v>
      </c>
      <c r="B108" s="83"/>
      <c r="C108" s="83"/>
      <c r="D108" s="83"/>
      <c r="E108" s="83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5"/>
      <c r="S108" s="84"/>
      <c r="T108" s="35"/>
      <c r="U108" s="84"/>
      <c r="V108" s="84"/>
      <c r="W108" s="84"/>
      <c r="X108" s="84"/>
      <c r="Y108" s="84"/>
      <c r="Z108" s="84"/>
      <c r="AA108" s="84"/>
      <c r="AB108" s="84"/>
      <c r="AC108" s="84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6"/>
      <c r="AO108" s="86"/>
      <c r="AP108" s="86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</row>
    <row r="109" spans="1:61" x14ac:dyDescent="0.25">
      <c r="A109" s="63" t="s">
        <v>86</v>
      </c>
      <c r="B109" s="27">
        <v>-623.29399999999998</v>
      </c>
      <c r="C109" s="27">
        <v>-703.20300000000009</v>
      </c>
      <c r="D109" s="27">
        <v>-811.39499999999975</v>
      </c>
      <c r="E109" s="27">
        <v>-867.12900000000036</v>
      </c>
      <c r="F109" s="27">
        <v>-815.45500000000004</v>
      </c>
      <c r="G109" s="27">
        <v>-895.82100000000003</v>
      </c>
      <c r="H109" s="27">
        <v>-899.21699999999998</v>
      </c>
      <c r="I109" s="27">
        <v>-1022.865</v>
      </c>
      <c r="J109" s="27">
        <v>-977.82999999999993</v>
      </c>
      <c r="K109" s="27">
        <v>-1067.3660000000002</v>
      </c>
      <c r="L109" s="27">
        <v>-1114.5360000000001</v>
      </c>
      <c r="M109" s="27">
        <v>-1133.4589999999998</v>
      </c>
      <c r="N109" s="27">
        <v>-1013.973</v>
      </c>
      <c r="O109" s="27">
        <v>-1141.643131</v>
      </c>
      <c r="P109" s="27">
        <v>-1159.1679999999999</v>
      </c>
      <c r="Q109" s="27">
        <v>-1277.346</v>
      </c>
      <c r="R109" s="27">
        <v>-1213.1220000000001</v>
      </c>
      <c r="S109" s="27">
        <v>-1244.222</v>
      </c>
      <c r="T109" s="27">
        <v>-1417.4390000000001</v>
      </c>
      <c r="U109" s="27">
        <v>-1481.4770000000001</v>
      </c>
      <c r="V109" s="27">
        <v>-1491.6679999999999</v>
      </c>
      <c r="W109" s="27">
        <v>-1677.7050000000002</v>
      </c>
      <c r="X109" s="27">
        <v>-1821.547</v>
      </c>
      <c r="Y109" s="27">
        <v>-2003.8150000000003</v>
      </c>
      <c r="Z109" s="27">
        <v>-1743.5909999999999</v>
      </c>
      <c r="AA109" s="27">
        <v>-1693.587</v>
      </c>
      <c r="AB109" s="27">
        <v>-1619.116</v>
      </c>
      <c r="AC109" s="27">
        <v>-1674.9350000000004</v>
      </c>
      <c r="AD109" s="27">
        <v>-1496.877</v>
      </c>
      <c r="AE109" s="27">
        <v>-1599.6569999999999</v>
      </c>
      <c r="AF109" s="27">
        <v>-1701.8579999999997</v>
      </c>
      <c r="AG109" s="27">
        <v>-1966.9909999999995</v>
      </c>
      <c r="AH109" s="27">
        <v>-1827.877</v>
      </c>
      <c r="AI109" s="27">
        <v>-2177.665</v>
      </c>
      <c r="AJ109" s="27">
        <v>-2288.3039999999996</v>
      </c>
      <c r="AK109" s="27">
        <v>-2206.9700000000007</v>
      </c>
      <c r="AL109" s="27">
        <v>-2074.7719999999999</v>
      </c>
      <c r="AM109" s="27">
        <v>-2341.3389999999999</v>
      </c>
      <c r="AN109" s="44">
        <v>-2344.433</v>
      </c>
      <c r="AO109" s="44">
        <v>-2633.6219999999994</v>
      </c>
      <c r="AP109" s="44">
        <v>-2616.9029999999998</v>
      </c>
      <c r="AQ109" s="52">
        <v>-2831.8400000000006</v>
      </c>
      <c r="AR109" s="52">
        <v>-3289.6879999999996</v>
      </c>
      <c r="AS109" s="52">
        <v>-3293.6189999999992</v>
      </c>
      <c r="AT109" s="52">
        <v>-3457.14</v>
      </c>
      <c r="AU109" s="52">
        <v>-4001.6990000000001</v>
      </c>
      <c r="AV109" s="52">
        <v>-4411.3610000000008</v>
      </c>
      <c r="AW109" s="52">
        <v>-4732.1810000000005</v>
      </c>
      <c r="AX109" s="52">
        <v>-4933.2700000000004</v>
      </c>
      <c r="AY109" s="52">
        <v>-5217.780999999999</v>
      </c>
      <c r="AZ109" s="52">
        <v>-5493.5439999999999</v>
      </c>
      <c r="BA109" s="52">
        <v>-5564.64</v>
      </c>
      <c r="BB109" s="52">
        <v>-5149.0940000000001</v>
      </c>
      <c r="BC109" s="52">
        <f>-10565.872-BB109</f>
        <v>-5416.7779999999993</v>
      </c>
      <c r="BD109" s="52">
        <v>-5461.0110000000004</v>
      </c>
      <c r="BE109" s="52">
        <v>-5675.8540000000003</v>
      </c>
      <c r="BF109" s="52">
        <v>-5362.6</v>
      </c>
      <c r="BG109" s="52">
        <v>-6148.2309999999998</v>
      </c>
      <c r="BH109" s="52">
        <v>-6458.2159999999985</v>
      </c>
      <c r="BI109" s="52">
        <v>-7204.0490000000045</v>
      </c>
    </row>
    <row r="110" spans="1:61" x14ac:dyDescent="0.25">
      <c r="A110" s="63" t="s">
        <v>11</v>
      </c>
      <c r="B110" s="27">
        <v>-93.055000000000007</v>
      </c>
      <c r="C110" s="27">
        <v>-100.25700000000001</v>
      </c>
      <c r="D110" s="27">
        <v>-121.60199999999998</v>
      </c>
      <c r="E110" s="27">
        <v>-119.33500000000004</v>
      </c>
      <c r="F110" s="27">
        <v>-116.31</v>
      </c>
      <c r="G110" s="27">
        <v>-123.172</v>
      </c>
      <c r="H110" s="27">
        <v>-129.965</v>
      </c>
      <c r="I110" s="27">
        <v>-141.21500000000003</v>
      </c>
      <c r="J110" s="27">
        <v>-142.79</v>
      </c>
      <c r="K110" s="27">
        <v>-155.46199999999999</v>
      </c>
      <c r="L110" s="27">
        <v>-157.00399999999999</v>
      </c>
      <c r="M110" s="27">
        <v>-166.45900000000003</v>
      </c>
      <c r="N110" s="27">
        <v>-157.029</v>
      </c>
      <c r="O110" s="27">
        <v>-174.31200000000001</v>
      </c>
      <c r="P110" s="27">
        <v>-186.36</v>
      </c>
      <c r="Q110" s="27">
        <v>-198.65700000000001</v>
      </c>
      <c r="R110" s="27">
        <v>-196.661</v>
      </c>
      <c r="S110" s="27">
        <v>-191.3</v>
      </c>
      <c r="T110" s="27">
        <v>-205.55500000000001</v>
      </c>
      <c r="U110" s="27">
        <v>-226.95500000000001</v>
      </c>
      <c r="V110" s="27">
        <v>-206.83500000000001</v>
      </c>
      <c r="W110" s="27">
        <v>-236.20099999999999</v>
      </c>
      <c r="X110" s="27">
        <v>-245.00700000000001</v>
      </c>
      <c r="Y110" s="27">
        <v>-262.20899999999983</v>
      </c>
      <c r="Z110" s="27">
        <v>-242.05099999999999</v>
      </c>
      <c r="AA110" s="27">
        <v>-233.14800000000002</v>
      </c>
      <c r="AB110" s="27">
        <v>-222.41800000000001</v>
      </c>
      <c r="AC110" s="27">
        <v>-227.38200000000001</v>
      </c>
      <c r="AD110" s="27">
        <v>-204.357</v>
      </c>
      <c r="AE110" s="27">
        <v>-214.26</v>
      </c>
      <c r="AF110" s="27">
        <v>-238.374</v>
      </c>
      <c r="AG110" s="27">
        <v>-237.36199999999994</v>
      </c>
      <c r="AH110" s="27">
        <v>-242.59899999999999</v>
      </c>
      <c r="AI110" s="27">
        <v>-284.12700000000001</v>
      </c>
      <c r="AJ110" s="27">
        <v>-312.89700000000011</v>
      </c>
      <c r="AK110" s="27">
        <v>-299.78999999999991</v>
      </c>
      <c r="AL110" s="27">
        <v>-290.76100000000002</v>
      </c>
      <c r="AM110" s="27">
        <v>-296.31299999999993</v>
      </c>
      <c r="AN110" s="44">
        <v>-309.06200000000007</v>
      </c>
      <c r="AO110" s="44">
        <v>-357.02899999999994</v>
      </c>
      <c r="AP110" s="44">
        <v>-349.09300000000002</v>
      </c>
      <c r="AQ110" s="52">
        <v>-356.19800000000004</v>
      </c>
      <c r="AR110" s="52">
        <v>-395.7799999999998</v>
      </c>
      <c r="AS110" s="52">
        <v>-405.74600000000004</v>
      </c>
      <c r="AT110" s="52">
        <v>-434.28100000000001</v>
      </c>
      <c r="AU110" s="52">
        <v>-443.13299999999998</v>
      </c>
      <c r="AV110" s="52">
        <v>-457.88600000000002</v>
      </c>
      <c r="AW110" s="52">
        <v>-497.904</v>
      </c>
      <c r="AX110" s="52">
        <v>-493.01600000000002</v>
      </c>
      <c r="AY110" s="52">
        <v>-506.69699999999995</v>
      </c>
      <c r="AZ110" s="52">
        <v>-562.26700000000005</v>
      </c>
      <c r="BA110" s="52">
        <v>-602.822</v>
      </c>
      <c r="BB110" s="52">
        <v>-568.13300000000004</v>
      </c>
      <c r="BC110" s="52">
        <f>-1175.019-BB110</f>
        <v>-606.88599999999997</v>
      </c>
      <c r="BD110" s="52">
        <v>-597.98800000000006</v>
      </c>
      <c r="BE110" s="52">
        <v>-653.45199999999977</v>
      </c>
      <c r="BF110" s="52">
        <v>-624.18399999999997</v>
      </c>
      <c r="BG110" s="52">
        <v>-702.80500000000006</v>
      </c>
      <c r="BH110" s="52">
        <v>-776.31500000000005</v>
      </c>
      <c r="BI110" s="52">
        <v>-884.0029999999997</v>
      </c>
    </row>
    <row r="111" spans="1:61" x14ac:dyDescent="0.25">
      <c r="A111" s="63" t="s">
        <v>13</v>
      </c>
      <c r="B111" s="27">
        <v>-57.861000000000004</v>
      </c>
      <c r="C111" s="27">
        <v>-65.074999999999989</v>
      </c>
      <c r="D111" s="27">
        <v>-71.111000000000004</v>
      </c>
      <c r="E111" s="27">
        <v>-68.677000000000007</v>
      </c>
      <c r="F111" s="27">
        <v>-58.199000000000005</v>
      </c>
      <c r="G111" s="27">
        <v>-63.777000000000001</v>
      </c>
      <c r="H111" s="27">
        <v>-66.033000000000001</v>
      </c>
      <c r="I111" s="27">
        <v>-69.716000000000008</v>
      </c>
      <c r="J111" s="27">
        <v>-67.132999999999996</v>
      </c>
      <c r="K111" s="27">
        <v>-75.462000000000003</v>
      </c>
      <c r="L111" s="27">
        <v>-81.074999999999989</v>
      </c>
      <c r="M111" s="27">
        <v>-81.628000000000014</v>
      </c>
      <c r="N111" s="27">
        <v>-73.272999999999996</v>
      </c>
      <c r="O111" s="27">
        <v>-79.700999999999993</v>
      </c>
      <c r="P111" s="27">
        <v>-85.575999999999993</v>
      </c>
      <c r="Q111" s="27">
        <v>-90.313000000000002</v>
      </c>
      <c r="R111" s="27">
        <v>-88.703000000000003</v>
      </c>
      <c r="S111" s="27">
        <v>-96.417999999999992</v>
      </c>
      <c r="T111" s="27">
        <v>-97.548000000000002</v>
      </c>
      <c r="U111" s="27">
        <v>-103.443</v>
      </c>
      <c r="V111" s="27">
        <v>-106.34100000000001</v>
      </c>
      <c r="W111" s="27">
        <v>-108.02799999999999</v>
      </c>
      <c r="X111" s="27">
        <v>-119.32600000000001</v>
      </c>
      <c r="Y111" s="27">
        <v>-125.258</v>
      </c>
      <c r="Z111" s="27">
        <v>-118.92400000000001</v>
      </c>
      <c r="AA111" s="27">
        <v>-120.94699999999999</v>
      </c>
      <c r="AB111" s="27">
        <v>-109.55800000000001</v>
      </c>
      <c r="AC111" s="27">
        <v>-115.95400000000004</v>
      </c>
      <c r="AD111" s="27">
        <v>-114.03100000000001</v>
      </c>
      <c r="AE111" s="27">
        <v>-121.67100000000001</v>
      </c>
      <c r="AF111" s="27">
        <v>-125.875</v>
      </c>
      <c r="AG111" s="27">
        <v>-127.10399999999998</v>
      </c>
      <c r="AH111" s="27">
        <v>-129.44999999999999</v>
      </c>
      <c r="AI111" s="27">
        <v>-145.02600000000001</v>
      </c>
      <c r="AJ111" s="27">
        <v>-154.625</v>
      </c>
      <c r="AK111" s="27">
        <v>-137.52999999999994</v>
      </c>
      <c r="AL111" s="27">
        <v>-138.50399999999999</v>
      </c>
      <c r="AM111" s="27">
        <v>-136.58700000000002</v>
      </c>
      <c r="AN111" s="44">
        <v>-135.46800000000002</v>
      </c>
      <c r="AO111" s="44">
        <v>-137.84799999999998</v>
      </c>
      <c r="AP111" s="44">
        <v>-155.67500000000001</v>
      </c>
      <c r="AQ111" s="52">
        <v>-146.00500000000002</v>
      </c>
      <c r="AR111" s="52">
        <v>-169.12199999999999</v>
      </c>
      <c r="AS111" s="52">
        <v>-183.667</v>
      </c>
      <c r="AT111" s="52">
        <v>-174.928</v>
      </c>
      <c r="AU111" s="52">
        <v>-193.86999999999998</v>
      </c>
      <c r="AV111" s="52">
        <v>-205.702</v>
      </c>
      <c r="AW111" s="52">
        <v>-201.50699999999995</v>
      </c>
      <c r="AX111" s="52">
        <v>-199.74700000000001</v>
      </c>
      <c r="AY111" s="52">
        <v>-214.447</v>
      </c>
      <c r="AZ111" s="52">
        <v>-230.71999999999997</v>
      </c>
      <c r="BA111" s="52">
        <v>-228.02099999999999</v>
      </c>
      <c r="BB111" s="52">
        <v>-258.62200000000001</v>
      </c>
      <c r="BC111" s="52">
        <f>-505.29-BB111</f>
        <v>-246.66800000000001</v>
      </c>
      <c r="BD111" s="52">
        <v>-262.16399999999999</v>
      </c>
      <c r="BE111" s="52">
        <v>-277.43399999999991</v>
      </c>
      <c r="BF111" s="52">
        <v>-259.97000000000003</v>
      </c>
      <c r="BG111" s="52">
        <v>-308.24799999999993</v>
      </c>
      <c r="BH111" s="52">
        <v>-355.93000000000006</v>
      </c>
      <c r="BI111" s="52">
        <v>-375.27300000000002</v>
      </c>
    </row>
    <row r="112" spans="1:61" x14ac:dyDescent="0.25">
      <c r="A112" s="63" t="s">
        <v>85</v>
      </c>
      <c r="B112" s="27">
        <v>-18.024999999999999</v>
      </c>
      <c r="C112" s="27">
        <v>-16.063000000000002</v>
      </c>
      <c r="D112" s="27">
        <v>-18.36</v>
      </c>
      <c r="E112" s="27">
        <v>-36.984000000000002</v>
      </c>
      <c r="F112" s="27">
        <v>-14.116</v>
      </c>
      <c r="G112" s="27">
        <v>-29.818999999999999</v>
      </c>
      <c r="H112" s="27">
        <v>-28.869</v>
      </c>
      <c r="I112" s="27">
        <v>-51.734999999999999</v>
      </c>
      <c r="J112" s="27">
        <v>-33.331000000000003</v>
      </c>
      <c r="K112" s="27">
        <v>-28.687999999999999</v>
      </c>
      <c r="L112" s="27">
        <v>-38.347000000000001</v>
      </c>
      <c r="M112" s="27">
        <v>-44.898000000000003</v>
      </c>
      <c r="N112" s="27">
        <v>-36.54</v>
      </c>
      <c r="O112" s="27">
        <v>-45.046999999999997</v>
      </c>
      <c r="P112" s="27">
        <v>-56.1</v>
      </c>
      <c r="Q112" s="27">
        <v>-42.104999999999997</v>
      </c>
      <c r="R112" s="27">
        <v>-44.219000000000001</v>
      </c>
      <c r="S112" s="27">
        <v>-38.368000000000002</v>
      </c>
      <c r="T112" s="27">
        <v>26.486999999999998</v>
      </c>
      <c r="U112" s="27">
        <v>-127.462</v>
      </c>
      <c r="V112" s="27">
        <v>-51.384999999999998</v>
      </c>
      <c r="W112" s="27">
        <v>-52.860999999999997</v>
      </c>
      <c r="X112" s="27">
        <v>-47.781999999999996</v>
      </c>
      <c r="Y112" s="27">
        <v>-46.110000000000007</v>
      </c>
      <c r="Z112" s="27">
        <v>-54.704000000000001</v>
      </c>
      <c r="AA112" s="27">
        <v>-46.612999999999992</v>
      </c>
      <c r="AB112" s="27">
        <v>-32.731999999999999</v>
      </c>
      <c r="AC112" s="27">
        <v>-47.674000000000014</v>
      </c>
      <c r="AD112" s="27">
        <v>-56.956000000000003</v>
      </c>
      <c r="AE112" s="27">
        <v>-44.963000000000001</v>
      </c>
      <c r="AF112" s="27">
        <v>-52.631999999999991</v>
      </c>
      <c r="AG112" s="27">
        <v>-38.450000000000017</v>
      </c>
      <c r="AH112" s="27">
        <v>-45.545000000000002</v>
      </c>
      <c r="AI112" s="27">
        <v>-61.120000000000005</v>
      </c>
      <c r="AJ112" s="27">
        <v>-74.707000000000008</v>
      </c>
      <c r="AK112" s="27">
        <v>-78.255999999999986</v>
      </c>
      <c r="AL112" s="27">
        <v>-61.112000000000002</v>
      </c>
      <c r="AM112" s="27">
        <v>-76.968000000000018</v>
      </c>
      <c r="AN112" s="44">
        <v>-82.551999999999992</v>
      </c>
      <c r="AO112" s="44">
        <v>-93.764999999999986</v>
      </c>
      <c r="AP112" s="44">
        <v>-73.817999999999998</v>
      </c>
      <c r="AQ112" s="52">
        <v>-106.21400000000001</v>
      </c>
      <c r="AR112" s="52">
        <v>-136.03399999999999</v>
      </c>
      <c r="AS112" s="52">
        <v>-147.70100000000002</v>
      </c>
      <c r="AT112" s="52">
        <v>-117.348</v>
      </c>
      <c r="AU112" s="52">
        <v>156.46799999999999</v>
      </c>
      <c r="AV112" s="52">
        <v>-109.11999999999999</v>
      </c>
      <c r="AW112" s="52">
        <v>-123.40299999999999</v>
      </c>
      <c r="AX112" s="52">
        <v>-103.485</v>
      </c>
      <c r="AY112" s="52">
        <v>-125.42100000000001</v>
      </c>
      <c r="AZ112" s="52">
        <v>-198.714</v>
      </c>
      <c r="BA112" s="52">
        <v>-178.54300000000001</v>
      </c>
      <c r="BB112" s="52">
        <v>-182.11500000000001</v>
      </c>
      <c r="BC112" s="52">
        <f>-401.832-BB112</f>
        <v>-219.71699999999998</v>
      </c>
      <c r="BD112" s="52">
        <f>-574.337-BC112-BB112</f>
        <v>-172.505</v>
      </c>
      <c r="BE112" s="52">
        <v>-293.16800000000001</v>
      </c>
      <c r="BF112" s="52">
        <v>-183.27600000000001</v>
      </c>
      <c r="BG112" s="52">
        <v>-182.57900000000001</v>
      </c>
      <c r="BH112" s="52">
        <v>-253.79899999999998</v>
      </c>
      <c r="BI112" s="52">
        <v>-211.73699999999997</v>
      </c>
    </row>
    <row r="113" spans="1:61" hidden="1" x14ac:dyDescent="0.25">
      <c r="A113" s="63" t="s">
        <v>87</v>
      </c>
      <c r="B113" s="36">
        <v>-6.8000000000000005E-2</v>
      </c>
      <c r="C113" s="36">
        <v>1.272</v>
      </c>
      <c r="D113" s="36">
        <v>0.48299999999999998</v>
      </c>
      <c r="E113" s="36">
        <v>0.40300000000000002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91">
        <v>0</v>
      </c>
      <c r="BF113" s="91">
        <v>0</v>
      </c>
      <c r="BG113" s="91"/>
      <c r="BH113" s="91"/>
      <c r="BI113" s="91"/>
    </row>
    <row r="114" spans="1:61" x14ac:dyDescent="0.25">
      <c r="AN114" s="48"/>
      <c r="AO114" s="48"/>
      <c r="AP114" s="48"/>
    </row>
    <row r="115" spans="1:61" x14ac:dyDescent="0.25">
      <c r="AN115" s="37"/>
      <c r="AO115" s="37"/>
      <c r="AP115" s="37"/>
    </row>
    <row r="116" spans="1:61" x14ac:dyDescent="0.25">
      <c r="AN116" s="37"/>
      <c r="AO116" s="37"/>
      <c r="AP116" s="37"/>
    </row>
    <row r="117" spans="1:61" x14ac:dyDescent="0.25">
      <c r="AN117" s="37"/>
      <c r="AO117" s="37"/>
      <c r="AP117" s="37"/>
    </row>
    <row r="118" spans="1:61" x14ac:dyDescent="0.25">
      <c r="AN118" s="37"/>
      <c r="AO118" s="37"/>
      <c r="AP118" s="37"/>
      <c r="BI118" s="92"/>
    </row>
    <row r="119" spans="1:61" x14ac:dyDescent="0.25">
      <c r="AN119" s="37"/>
      <c r="AO119" s="37"/>
      <c r="AP119" s="37"/>
    </row>
    <row r="120" spans="1:61" x14ac:dyDescent="0.25">
      <c r="AN120" s="37"/>
      <c r="AO120" s="37"/>
      <c r="AP120" s="37"/>
    </row>
    <row r="121" spans="1:61" x14ac:dyDescent="0.25">
      <c r="AN121" s="37"/>
      <c r="AO121" s="37"/>
      <c r="AP121" s="37"/>
    </row>
    <row r="122" spans="1:61" x14ac:dyDescent="0.25">
      <c r="AN122" s="37"/>
      <c r="AO122" s="37"/>
      <c r="AP122" s="37"/>
    </row>
    <row r="123" spans="1:61" x14ac:dyDescent="0.25">
      <c r="AN123" s="37"/>
      <c r="AO123" s="37"/>
      <c r="AP123" s="37"/>
    </row>
    <row r="124" spans="1:61" x14ac:dyDescent="0.25">
      <c r="AN124" s="37"/>
      <c r="AO124" s="37"/>
      <c r="AP124" s="37"/>
    </row>
    <row r="125" spans="1:61" x14ac:dyDescent="0.25">
      <c r="AN125" s="37"/>
      <c r="AO125" s="37"/>
      <c r="AP125" s="37"/>
    </row>
  </sheetData>
  <dataConsolidate/>
  <printOptions horizontalCentered="1" verticalCentered="1"/>
  <pageMargins left="0.11811023622047245" right="0.11811023622047245" top="0.19685039370078741" bottom="0.19685039370078741" header="0.31496062992125984" footer="0.31496062992125984"/>
  <pageSetup paperSize="9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DRE - Consolidado</vt:lpstr>
      <vt:lpstr>DRE - Consolidado Detalhado</vt:lpstr>
      <vt:lpstr>'DRE - Consolidado'!Area_de_impressao</vt:lpstr>
      <vt:lpstr>'DRE - Consolidado Detalhado'!Area_de_impressao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Jose Motter</dc:creator>
  <cp:lastModifiedBy>Jose Reinaldo Bongiolo Moreira</cp:lastModifiedBy>
  <cp:lastPrinted>2022-02-17T13:39:39Z</cp:lastPrinted>
  <dcterms:created xsi:type="dcterms:W3CDTF">2014-08-08T14:21:13Z</dcterms:created>
  <dcterms:modified xsi:type="dcterms:W3CDTF">2025-02-25T19:27:45Z</dcterms:modified>
</cp:coreProperties>
</file>