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B296AB84-4220-4BDD-8B21-6856CAFC5C37}" xr6:coauthVersionLast="47" xr6:coauthVersionMax="47" xr10:uidLastSave="{00000000-0000-0000-0000-000000000000}"/>
  <bookViews>
    <workbookView xWindow="2868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P26" i="1"/>
  <c r="R12" i="1"/>
  <c r="P12" i="1"/>
  <c r="P8" i="1"/>
  <c r="J30" i="1"/>
  <c r="H32" i="1"/>
  <c r="J32" i="1" s="1"/>
  <c r="H27" i="1"/>
  <c r="J21" i="1"/>
  <c r="J27" i="1"/>
  <c r="H23" i="1"/>
  <c r="J23" i="1" s="1"/>
  <c r="J17" i="1"/>
  <c r="H19" i="1"/>
  <c r="H15" i="1"/>
  <c r="J15" i="1" s="1"/>
  <c r="H4" i="1"/>
  <c r="J4" i="1" s="1"/>
  <c r="H5" i="1"/>
  <c r="J5" i="1" s="1"/>
  <c r="Y35" i="1"/>
  <c r="Y36" i="1"/>
  <c r="Y37" i="1"/>
  <c r="Y38" i="1"/>
  <c r="Y34" i="1"/>
  <c r="Y33" i="1"/>
  <c r="Y32" i="1"/>
  <c r="Y31" i="1"/>
  <c r="Y30" i="1"/>
  <c r="Y29" i="1"/>
  <c r="Y28" i="1"/>
  <c r="J53" i="1"/>
  <c r="J52" i="1"/>
  <c r="J51" i="1"/>
  <c r="J50" i="1"/>
  <c r="R51" i="1"/>
  <c r="R50" i="1"/>
  <c r="Y24" i="1"/>
  <c r="Y23" i="1"/>
  <c r="Y19" i="1"/>
  <c r="Y18" i="1"/>
  <c r="Y15" i="1"/>
  <c r="Y14" i="1"/>
  <c r="Y13" i="1"/>
  <c r="Y12" i="1"/>
  <c r="Y11" i="1"/>
  <c r="Y10" i="1"/>
  <c r="Y9" i="1"/>
  <c r="J36" i="1"/>
  <c r="J37" i="1"/>
  <c r="J35" i="1" s="1"/>
  <c r="Y6" i="1"/>
  <c r="Y5" i="1"/>
  <c r="Y7" i="1"/>
  <c r="Y4" i="1"/>
  <c r="Y3" i="1"/>
  <c r="R33" i="1"/>
  <c r="R34" i="1"/>
  <c r="R39" i="1"/>
  <c r="R47" i="1"/>
  <c r="R40" i="1"/>
  <c r="R41" i="1"/>
  <c r="R42" i="1"/>
  <c r="R43" i="1"/>
  <c r="R44" i="1"/>
  <c r="R45" i="1"/>
  <c r="R46" i="1"/>
  <c r="R38" i="1"/>
  <c r="R36" i="1"/>
  <c r="R35" i="1"/>
  <c r="J10" i="1"/>
  <c r="J11" i="1"/>
  <c r="J9" i="1"/>
  <c r="J7" i="1"/>
  <c r="R8" i="1"/>
  <c r="R7" i="1"/>
  <c r="R21" i="1"/>
  <c r="R20" i="1"/>
  <c r="R19" i="1"/>
  <c r="R22" i="1"/>
  <c r="R16" i="1"/>
  <c r="R15" i="1"/>
  <c r="R29" i="1"/>
  <c r="R28" i="1" s="1"/>
  <c r="R25" i="1"/>
  <c r="J47" i="1"/>
  <c r="R3" i="1"/>
  <c r="P4" i="1"/>
  <c r="R4" i="1" s="1"/>
  <c r="R2" i="1" s="1"/>
  <c r="I39" i="1"/>
  <c r="I40" i="1" s="1"/>
  <c r="J31" i="1"/>
  <c r="J28" i="1"/>
  <c r="J3" i="1"/>
  <c r="J26" i="1"/>
  <c r="J22" i="1"/>
  <c r="J6" i="1"/>
  <c r="J14" i="1"/>
  <c r="J18" i="1"/>
  <c r="J19" i="1"/>
  <c r="H33" i="1"/>
  <c r="J33" i="1" s="1"/>
  <c r="R24" i="1" l="1"/>
  <c r="R49" i="1"/>
  <c r="Y17" i="1"/>
  <c r="Y22" i="1"/>
  <c r="J49" i="1"/>
  <c r="Y27" i="1"/>
  <c r="Y8" i="1"/>
  <c r="J12" i="1"/>
  <c r="Y2" i="1"/>
  <c r="R18" i="1"/>
  <c r="R6" i="1"/>
  <c r="J2" i="1"/>
  <c r="I41" i="1"/>
  <c r="J40" i="1"/>
  <c r="R14" i="1"/>
  <c r="R11" i="1"/>
  <c r="R10" i="1" s="1"/>
  <c r="R37" i="1"/>
  <c r="R32" i="1" s="1"/>
  <c r="J25" i="1"/>
  <c r="J13" i="1"/>
  <c r="I42" i="1" l="1"/>
  <c r="J41" i="1"/>
  <c r="I43" i="1" l="1"/>
  <c r="J42" i="1"/>
  <c r="I44" i="1" l="1"/>
  <c r="J44" i="1" s="1"/>
  <c r="J43" i="1"/>
  <c r="J39" i="1" l="1"/>
</calcChain>
</file>

<file path=xl/sharedStrings.xml><?xml version="1.0" encoding="utf-8"?>
<sst xmlns="http://schemas.openxmlformats.org/spreadsheetml/2006/main" count="333" uniqueCount="165">
  <si>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</si>
  <si>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</si>
  <si>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</si>
  <si>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</si>
  <si>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</si>
  <si>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</si>
  <si>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</si>
  <si>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</si>
  <si>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</si>
  <si>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</si>
  <si>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</si>
  <si>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</si>
  <si>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</si>
  <si>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</si>
  <si>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</si>
  <si>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</si>
  <si>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</si>
  <si>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</si>
  <si>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</si>
  <si>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</si>
  <si>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</si>
  <si>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</si>
  <si>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</si>
  <si>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</si>
  <si>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</si>
  <si>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</si>
  <si>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</si>
  <si>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</si>
  <si>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</si>
  <si>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</si>
  <si>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</si>
  <si>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</si>
  <si>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</si>
  <si>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</si>
  <si>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</si>
  <si>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</si>
  <si>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</si>
  <si>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</si>
  <si>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</si>
  <si>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</si>
  <si>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</si>
  <si>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</si>
  <si>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</si>
  <si>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</si>
  <si>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</si>
  <si>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</si>
  <si>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</si>
  <si>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</si>
  <si>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</si>
  <si>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</si>
  <si>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</si>
  <si>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</si>
  <si>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</si>
  <si>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</si>
  <si>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</si>
  <si>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</si>
  <si>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</si>
  <si>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</si>
  <si>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</si>
  <si>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</si>
  <si>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</si>
  <si>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</si>
  <si>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</si>
  <si>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</si>
  <si>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</si>
  <si>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</si>
  <si>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</si>
  <si>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</si>
  <si>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</si>
  <si>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</si>
  <si>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</si>
  <si>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Bills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</si>
  <si>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</si>
  <si>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</si>
  <si>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</si>
  <si>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</si>
  <si>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</si>
  <si>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</si>
  <si>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</si>
  <si>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</si>
  <si>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</si>
  <si>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</si>
  <si>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</si>
  <si>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</si>
  <si>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</si>
  <si>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BuyingPackage</t>
  </si>
  <si>
    <t>SellingPackage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</si>
  <si>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</si>
  <si>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</si>
  <si>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</si>
  <si>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</si>
  <si>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</si>
  <si>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</si>
  <si>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</si>
  <si>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</si>
  <si>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</si>
  <si>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</si>
  <si>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</si>
  <si>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</si>
  <si>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</si>
  <si>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</si>
  <si>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</si>
  <si>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</si>
  <si>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PrimaryContact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</si>
  <si>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</si>
  <si>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</si>
  <si>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</si>
  <si>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</si>
  <si>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</si>
  <si>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</si>
  <si>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</si>
  <si>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</si>
  <si>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</si>
  <si>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</si>
  <si>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</si>
  <si>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</si>
  <si>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</si>
  <si>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</si>
  <si>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</si>
  <si>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</si>
  <si>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</si>
  <si>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</si>
  <si>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</si>
  <si>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</si>
  <si>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</si>
  <si>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</si>
  <si>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</si>
  <si>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</si>
  <si>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</si>
  <si>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</si>
  <si>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</si>
  <si>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</si>
  <si>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</si>
  <si>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</si>
  <si>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</si>
  <si>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</si>
  <si>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</si>
  <si>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</si>
  <si>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Profit</t>
  </si>
  <si>
    <t>Transport</t>
  </si>
  <si>
    <t>ShippingDate</t>
  </si>
  <si>
    <t>FK (Logistic PK)</t>
  </si>
  <si>
    <t>Logs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</si>
  <si>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</si>
  <si>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</si>
  <si>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</si>
  <si>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</si>
  <si>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</si>
  <si>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</si>
  <si>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</si>
  <si>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</si>
  <si>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Schema</t>
  </si>
  <si>
    <t>TableName</t>
  </si>
  <si>
    <t>ColumnName</t>
  </si>
  <si>
    <t>DataType</t>
  </si>
  <si>
    <t>Length</t>
  </si>
  <si>
    <t>IsNullable</t>
  </si>
  <si>
    <t>IsUnique</t>
  </si>
  <si>
    <t>Predictions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</si>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</sst>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0" xfId="0" applyAlignment="1">
      <alignment horizontal="center" wrapText="1"/>
    </xf>
    <xf numFmtId="0" fontId="0" fillId="0" borderId="11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4" fillId="3" borderId="0" xfId="2"/>
    <xf numFmtId="0" fontId="4" fillId="3" borderId="9" xfId="2" applyBorder="1"/>
    <xf numFmtId="0" fontId="4" fillId="3" borderId="0" xfId="2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5" fillId="2" borderId="4" xfId="1" applyFont="1" applyBorder="1"/>
    <xf numFmtId="0" fontId="5" fillId="2" borderId="2" xfId="1" applyFont="1" applyBorder="1"/>
    <xf numFmtId="0" fontId="3" fillId="2" borderId="2" xfId="1" applyFont="1" applyBorder="1"/>
    <xf numFmtId="0" fontId="0" fillId="4" borderId="10" xfId="3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Y71"/>
  <sheetViews>
    <sheetView tabSelected="1" topLeftCell="F37" workbookViewId="0">
      <selection activeCell="R24" sqref="R24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2.85546875" customWidth="1"/>
    <col min="11" max="12" width="4" customWidth="1"/>
    <col min="13" max="13" width="17.85546875" customWidth="1"/>
    <col min="14" max="14" width="23.7109375" customWidth="1"/>
    <col min="15" max="15" width="12.85546875" customWidth="1"/>
    <col min="16" max="16" width="17" customWidth="1"/>
    <col min="17" max="17" width="10.7109375" customWidth="1"/>
    <col min="18" max="18" width="12.140625" bestFit="1" customWidth="1"/>
    <col min="20" max="20" width="16.85546875" bestFit="1" customWidth="1"/>
    <col min="21" max="21" width="20.28515625" bestFit="1" customWidth="1"/>
    <col min="22" max="22" width="13.140625" bestFit="1" customWidth="1"/>
    <col min="23" max="23" width="18.140625" customWidth="1"/>
    <col min="24" max="24" width="10.5703125" customWidth="1"/>
    <col min="25" max="25" width="12.140625" bestFit="1" customWidth="1"/>
  </cols>
  <sheetData>
    <row r="1" spans="1:25" x14ac:dyDescent="0.25">
      <c r="A1" s="8" t="s">
        <v>0</v>
      </c>
      <c r="B1" s="9" t="s">
        <v>29</v>
      </c>
      <c r="E1" s="2" t="s">
        <v>15</v>
      </c>
      <c r="F1" s="12" t="s">
        <v>16</v>
      </c>
      <c r="G1" s="12" t="s">
        <v>24</v>
      </c>
      <c r="H1" s="12" t="s">
        <v>92</v>
      </c>
      <c r="I1" s="12" t="s">
        <v>37</v>
      </c>
      <c r="J1" s="3" t="s">
        <v>30</v>
      </c>
      <c r="M1" s="2" t="s">
        <v>15</v>
      </c>
      <c r="N1" s="12" t="s">
        <v>16</v>
      </c>
      <c r="O1" s="12" t="s">
        <v>24</v>
      </c>
      <c r="P1" s="12" t="s">
        <v>92</v>
      </c>
      <c r="Q1" s="12" t="s">
        <v>37</v>
      </c>
      <c r="R1" s="3" t="s">
        <v>30</v>
      </c>
      <c r="T1" s="2" t="s">
        <v>15</v>
      </c>
      <c r="U1" s="12" t="s">
        <v>16</v>
      </c>
      <c r="V1" s="12" t="s">
        <v>24</v>
      </c>
      <c r="W1" s="12" t="s">
        <v>92</v>
      </c>
      <c r="X1" s="12" t="s">
        <v>37</v>
      </c>
      <c r="Y1" s="3" t="s">
        <v>30</v>
      </c>
    </row>
    <row r="2" spans="1:25" x14ac:dyDescent="0.25">
      <c r="A2" s="4" t="s">
        <v>2</v>
      </c>
      <c r="B2" s="5" t="s">
        <v>1</v>
      </c>
      <c r="E2" s="2" t="s">
        <v>94</v>
      </c>
      <c r="F2" s="10"/>
      <c r="G2" s="10"/>
      <c r="H2" s="10"/>
      <c r="I2" s="10">
        <v>19</v>
      </c>
      <c r="J2" s="30">
        <f>SUM(J3:J7)</f>
        <v>418</v>
      </c>
      <c r="M2" s="2" t="s">
        <v>54</v>
      </c>
      <c r="N2" s="10"/>
      <c r="O2" s="10"/>
      <c r="P2" s="10"/>
      <c r="Q2" s="10">
        <v>5</v>
      </c>
      <c r="R2" s="30">
        <f>SUM(R3:R4)</f>
        <v>70</v>
      </c>
      <c r="T2" s="2" t="s">
        <v>72</v>
      </c>
      <c r="U2" s="10"/>
      <c r="V2" s="10"/>
      <c r="W2" s="10"/>
      <c r="X2" s="10"/>
      <c r="Y2" s="3">
        <f>SUM(Y3:Y7)</f>
        <v>14</v>
      </c>
    </row>
    <row r="3" spans="1:25" x14ac:dyDescent="0.25">
      <c r="A3" s="4" t="s">
        <v>3</v>
      </c>
      <c r="B3" s="5" t="s">
        <v>4</v>
      </c>
      <c r="E3" s="4"/>
      <c r="F3" t="s">
        <v>21</v>
      </c>
      <c r="G3" t="s">
        <v>25</v>
      </c>
      <c r="H3">
        <v>4</v>
      </c>
      <c r="I3">
        <v>19</v>
      </c>
      <c r="J3" s="5">
        <f>PRODUCT(I3,H3)</f>
        <v>76</v>
      </c>
      <c r="L3" s="1"/>
      <c r="M3" s="4"/>
      <c r="N3" t="s">
        <v>21</v>
      </c>
      <c r="O3" t="s">
        <v>5</v>
      </c>
      <c r="P3">
        <v>4</v>
      </c>
      <c r="Q3">
        <v>5</v>
      </c>
      <c r="R3" s="5">
        <f>PRODUCT(P3,Q3)</f>
        <v>20</v>
      </c>
      <c r="T3" s="4"/>
      <c r="U3" t="s">
        <v>21</v>
      </c>
      <c r="V3" t="s">
        <v>25</v>
      </c>
      <c r="W3">
        <v>4</v>
      </c>
      <c r="Y3" s="5">
        <f>PRODUCT(X3,W3)</f>
        <v>4</v>
      </c>
    </row>
    <row r="4" spans="1:25" x14ac:dyDescent="0.25">
      <c r="A4" s="4" t="s">
        <v>8</v>
      </c>
      <c r="B4" s="5">
        <v>8</v>
      </c>
      <c r="E4" s="4"/>
      <c r="F4" t="s">
        <v>68</v>
      </c>
      <c r="G4" t="s">
        <v>26</v>
      </c>
      <c r="H4">
        <f>5+2</f>
        <v>7</v>
      </c>
      <c r="I4">
        <v>19</v>
      </c>
      <c r="J4" s="5">
        <f>PRODUCT(I4,H4)</f>
        <v>133</v>
      </c>
      <c r="M4" s="4"/>
      <c r="N4" t="s">
        <v>17</v>
      </c>
      <c r="O4" t="s">
        <v>26</v>
      </c>
      <c r="P4">
        <f>(12+16+9+8+5)/5</f>
        <v>10</v>
      </c>
      <c r="Q4">
        <v>5</v>
      </c>
      <c r="R4" s="5">
        <f>PRODUCT(P4,Q4)</f>
        <v>50</v>
      </c>
      <c r="T4" s="4"/>
      <c r="U4" t="s">
        <v>89</v>
      </c>
      <c r="V4" t="s">
        <v>11</v>
      </c>
      <c r="W4">
        <v>3</v>
      </c>
      <c r="Y4" s="5">
        <f>PRODUCT(X4,W4)</f>
        <v>3</v>
      </c>
    </row>
    <row r="5" spans="1:25" x14ac:dyDescent="0.25">
      <c r="A5" s="4" t="s">
        <v>5</v>
      </c>
      <c r="B5" s="5">
        <v>4</v>
      </c>
      <c r="E5" s="4"/>
      <c r="F5" t="s">
        <v>69</v>
      </c>
      <c r="G5" t="s">
        <v>26</v>
      </c>
      <c r="H5">
        <f>6+2</f>
        <v>8</v>
      </c>
      <c r="I5">
        <v>19</v>
      </c>
      <c r="J5" s="5">
        <f>PRODUCT(I5,H5)</f>
        <v>152</v>
      </c>
      <c r="M5" s="6"/>
      <c r="N5" s="17"/>
      <c r="O5" s="17"/>
      <c r="P5" s="17"/>
      <c r="Q5" s="17"/>
      <c r="R5" s="7"/>
      <c r="T5" s="4"/>
      <c r="U5" t="s">
        <v>90</v>
      </c>
      <c r="V5" t="s">
        <v>11</v>
      </c>
      <c r="W5">
        <v>3</v>
      </c>
      <c r="Y5" s="5">
        <f>PRODUCT(X5,W5)</f>
        <v>3</v>
      </c>
    </row>
    <row r="6" spans="1:25" x14ac:dyDescent="0.25">
      <c r="A6" s="4" t="s">
        <v>6</v>
      </c>
      <c r="B6" s="5">
        <v>2</v>
      </c>
      <c r="E6" s="4"/>
      <c r="F6" t="s">
        <v>70</v>
      </c>
      <c r="G6" t="s">
        <v>10</v>
      </c>
      <c r="H6">
        <v>1</v>
      </c>
      <c r="I6">
        <v>19</v>
      </c>
      <c r="J6" s="5">
        <f>PRODUCT(I6,H6)</f>
        <v>19</v>
      </c>
      <c r="M6" s="2" t="s">
        <v>53</v>
      </c>
      <c r="N6" s="10"/>
      <c r="O6" s="10"/>
      <c r="P6" s="10"/>
      <c r="Q6">
        <v>2</v>
      </c>
      <c r="R6" s="29">
        <f>SUM(R7:R8)</f>
        <v>36</v>
      </c>
      <c r="T6" s="4"/>
      <c r="U6" t="s">
        <v>91</v>
      </c>
      <c r="V6" t="s">
        <v>25</v>
      </c>
      <c r="W6">
        <v>4</v>
      </c>
      <c r="Y6" s="5">
        <f>PRODUCT(X6,W6)</f>
        <v>4</v>
      </c>
    </row>
    <row r="7" spans="1:25" x14ac:dyDescent="0.25">
      <c r="A7" s="4" t="s">
        <v>7</v>
      </c>
      <c r="B7" s="5">
        <v>1</v>
      </c>
      <c r="E7" s="4"/>
      <c r="F7" t="s">
        <v>18</v>
      </c>
      <c r="G7" t="s">
        <v>26</v>
      </c>
      <c r="H7">
        <v>2</v>
      </c>
      <c r="I7">
        <v>19</v>
      </c>
      <c r="J7" s="5">
        <f>PRODUCT(I7,H7)</f>
        <v>38</v>
      </c>
      <c r="M7" s="4"/>
      <c r="N7" t="s">
        <v>21</v>
      </c>
      <c r="O7" t="s">
        <v>58</v>
      </c>
      <c r="P7">
        <v>4</v>
      </c>
      <c r="Q7">
        <v>2</v>
      </c>
      <c r="R7" s="5">
        <f>PRODUCT(Q7,P7)</f>
        <v>8</v>
      </c>
      <c r="T7" s="4"/>
      <c r="Y7" s="7">
        <f>PRODUCT(X7,W7)</f>
        <v>0</v>
      </c>
    </row>
    <row r="8" spans="1:25" x14ac:dyDescent="0.25">
      <c r="A8" s="4" t="s">
        <v>9</v>
      </c>
      <c r="B8" s="5" t="s">
        <v>27</v>
      </c>
      <c r="E8" s="2" t="s">
        <v>19</v>
      </c>
      <c r="F8" s="10"/>
      <c r="G8" s="10"/>
      <c r="H8" s="10"/>
      <c r="I8" s="10">
        <v>10</v>
      </c>
      <c r="J8" s="3"/>
      <c r="M8" s="4"/>
      <c r="N8" t="s">
        <v>17</v>
      </c>
      <c r="O8" t="s">
        <v>26</v>
      </c>
      <c r="P8">
        <f>12+2</f>
        <v>14</v>
      </c>
      <c r="Q8">
        <v>2</v>
      </c>
      <c r="R8" s="5">
        <f>PRODUCT(Q8,P8)</f>
        <v>28</v>
      </c>
      <c r="T8" s="2" t="s">
        <v>102</v>
      </c>
      <c r="U8" s="10"/>
      <c r="V8" s="10"/>
      <c r="W8" s="10"/>
      <c r="X8" s="10"/>
      <c r="Y8" s="15">
        <f>SUM(Y9:Y15)</f>
        <v>17</v>
      </c>
    </row>
    <row r="9" spans="1:25" x14ac:dyDescent="0.25">
      <c r="A9" s="4" t="s">
        <v>10</v>
      </c>
      <c r="B9" s="5">
        <v>1</v>
      </c>
      <c r="E9" s="4"/>
      <c r="F9" t="s">
        <v>20</v>
      </c>
      <c r="G9" t="s">
        <v>5</v>
      </c>
      <c r="H9">
        <v>4</v>
      </c>
      <c r="I9">
        <v>10</v>
      </c>
      <c r="J9" s="5">
        <f>PRODUCT(I9,H9)</f>
        <v>40</v>
      </c>
      <c r="M9" s="6"/>
      <c r="N9" s="17"/>
      <c r="O9" s="17"/>
      <c r="P9" s="17"/>
      <c r="Q9" s="17"/>
      <c r="R9" s="7"/>
      <c r="T9" s="4"/>
      <c r="U9" s="18" t="s">
        <v>21</v>
      </c>
      <c r="V9" s="18" t="s">
        <v>58</v>
      </c>
      <c r="W9" s="21">
        <v>4</v>
      </c>
      <c r="X9" s="18"/>
      <c r="Y9" s="5">
        <f>PRODUCT(W9,X9)</f>
        <v>4</v>
      </c>
    </row>
    <row r="10" spans="1:25" x14ac:dyDescent="0.25">
      <c r="A10" s="4" t="s">
        <v>11</v>
      </c>
      <c r="B10" s="5">
        <v>3</v>
      </c>
      <c r="E10" s="4"/>
      <c r="F10" t="s">
        <v>22</v>
      </c>
      <c r="G10" t="s">
        <v>7</v>
      </c>
      <c r="H10">
        <v>1</v>
      </c>
      <c r="I10">
        <v>10</v>
      </c>
      <c r="J10" s="5">
        <f>PRODUCT(I10,H10)</f>
        <v>10</v>
      </c>
      <c r="M10" s="13" t="s">
        <v>55</v>
      </c>
      <c r="Q10">
        <v>3</v>
      </c>
      <c r="R10" s="29">
        <f>SUM(R11:R12)</f>
        <v>18</v>
      </c>
      <c r="T10" s="4"/>
      <c r="U10" s="18" t="s">
        <v>17</v>
      </c>
      <c r="V10" s="18" t="s">
        <v>26</v>
      </c>
      <c r="W10" s="18"/>
      <c r="X10" s="18"/>
      <c r="Y10" s="5">
        <f>PRODUCT(W10,X10)</f>
        <v>0</v>
      </c>
    </row>
    <row r="11" spans="1:25" x14ac:dyDescent="0.25">
      <c r="A11" s="4" t="s">
        <v>12</v>
      </c>
      <c r="B11" s="5">
        <v>8</v>
      </c>
      <c r="E11" s="4"/>
      <c r="F11" t="s">
        <v>23</v>
      </c>
      <c r="H11">
        <v>9</v>
      </c>
      <c r="I11">
        <v>10</v>
      </c>
      <c r="J11" s="5">
        <f>PRODUCT(I11,H11)</f>
        <v>90</v>
      </c>
      <c r="M11" s="4"/>
      <c r="N11" t="s">
        <v>21</v>
      </c>
      <c r="O11" t="s">
        <v>7</v>
      </c>
      <c r="P11">
        <v>1</v>
      </c>
      <c r="Q11">
        <v>3</v>
      </c>
      <c r="R11" s="5">
        <f>PRODUCT(Q11,P11)</f>
        <v>3</v>
      </c>
      <c r="T11" s="4"/>
      <c r="U11" s="18" t="s">
        <v>103</v>
      </c>
      <c r="V11" s="18" t="s">
        <v>26</v>
      </c>
      <c r="W11" s="18"/>
      <c r="X11" s="18"/>
      <c r="Y11" s="5">
        <f>PRODUCT(W11,X11)</f>
        <v>0</v>
      </c>
    </row>
    <row r="12" spans="1:25" x14ac:dyDescent="0.25">
      <c r="A12" s="4" t="s">
        <v>14</v>
      </c>
      <c r="B12" s="5">
        <v>4</v>
      </c>
      <c r="E12" s="4"/>
      <c r="J12" s="29">
        <f>SUM(J9:J11)</f>
        <v>140</v>
      </c>
      <c r="M12" s="4"/>
      <c r="N12" s="18" t="s">
        <v>17</v>
      </c>
      <c r="O12" s="32" t="s">
        <v>164</v>
      </c>
      <c r="P12" s="18">
        <f>3+2</f>
        <v>5</v>
      </c>
      <c r="Q12">
        <v>3</v>
      </c>
      <c r="R12" s="5">
        <f>PRODUCT(Q12,P12)</f>
        <v>15</v>
      </c>
      <c r="T12" s="4"/>
      <c r="U12" s="18" t="s">
        <v>104</v>
      </c>
      <c r="V12" s="18" t="s">
        <v>10</v>
      </c>
      <c r="W12" s="18">
        <v>1</v>
      </c>
      <c r="X12" s="18"/>
      <c r="Y12" s="5">
        <f>PRODUCT(W12,X12)</f>
        <v>1</v>
      </c>
    </row>
    <row r="13" spans="1:25" x14ac:dyDescent="0.25">
      <c r="A13" s="4" t="s">
        <v>13</v>
      </c>
      <c r="B13" s="5">
        <v>5</v>
      </c>
      <c r="E13" s="2" t="s">
        <v>36</v>
      </c>
      <c r="F13" s="10"/>
      <c r="G13" s="10"/>
      <c r="H13" s="10"/>
      <c r="I13" s="10">
        <v>9</v>
      </c>
      <c r="J13" s="30">
        <f xml:space="preserve"> SUM(J14:J15)</f>
        <v>135</v>
      </c>
      <c r="M13" s="19"/>
      <c r="N13" s="17"/>
      <c r="O13" s="17"/>
      <c r="P13" s="17"/>
      <c r="Q13" s="17"/>
      <c r="R13" s="20"/>
      <c r="T13" s="4"/>
      <c r="U13" s="18" t="s">
        <v>105</v>
      </c>
      <c r="V13" s="18" t="s">
        <v>58</v>
      </c>
      <c r="W13" s="18">
        <v>4</v>
      </c>
      <c r="X13" s="18"/>
      <c r="Y13" s="5">
        <f>PRODUCT(W13,X13)</f>
        <v>4</v>
      </c>
    </row>
    <row r="14" spans="1:25" x14ac:dyDescent="0.25">
      <c r="A14" s="25" t="s">
        <v>163</v>
      </c>
      <c r="B14" s="26">
        <v>4</v>
      </c>
      <c r="E14" s="4"/>
      <c r="F14" t="s">
        <v>21</v>
      </c>
      <c r="G14" t="s">
        <v>5</v>
      </c>
      <c r="H14">
        <v>4</v>
      </c>
      <c r="I14">
        <v>9</v>
      </c>
      <c r="J14" s="5">
        <f>PRODUCT(I13,H14)</f>
        <v>36</v>
      </c>
      <c r="M14" s="2" t="s">
        <v>60</v>
      </c>
      <c r="N14" s="10"/>
      <c r="O14" s="10"/>
      <c r="P14" s="10"/>
      <c r="Q14">
        <v>2</v>
      </c>
      <c r="R14" s="30">
        <f>SUM(R15:R16)</f>
        <v>16</v>
      </c>
      <c r="T14" s="4"/>
      <c r="U14" s="18" t="s">
        <v>106</v>
      </c>
      <c r="V14" s="18" t="s">
        <v>58</v>
      </c>
      <c r="W14" s="18">
        <v>4</v>
      </c>
      <c r="X14" s="18"/>
      <c r="Y14" s="5">
        <f t="shared" ref="Y14:Y15" si="0">PRODUCT(W14,X14)</f>
        <v>4</v>
      </c>
    </row>
    <row r="15" spans="1:25" x14ac:dyDescent="0.25">
      <c r="A15" s="27" t="s">
        <v>161</v>
      </c>
      <c r="B15" s="28">
        <v>8</v>
      </c>
      <c r="E15" s="4"/>
      <c r="F15" t="s">
        <v>38</v>
      </c>
      <c r="G15" t="s">
        <v>26</v>
      </c>
      <c r="H15">
        <f xml:space="preserve"> 9+2</f>
        <v>11</v>
      </c>
      <c r="I15">
        <v>9</v>
      </c>
      <c r="J15" s="5">
        <f>PRODUCT(I15,H15)</f>
        <v>99</v>
      </c>
      <c r="M15" s="4"/>
      <c r="N15" s="18" t="s">
        <v>21</v>
      </c>
      <c r="O15" s="18" t="s">
        <v>61</v>
      </c>
      <c r="P15" s="18">
        <v>3</v>
      </c>
      <c r="Q15">
        <v>2</v>
      </c>
      <c r="R15" s="5">
        <f>PRODUCT(P15,Q15)</f>
        <v>6</v>
      </c>
      <c r="T15" s="4"/>
      <c r="U15" s="18" t="s">
        <v>107</v>
      </c>
      <c r="V15" s="18" t="s">
        <v>58</v>
      </c>
      <c r="W15" s="18">
        <v>4</v>
      </c>
      <c r="X15" s="18"/>
      <c r="Y15" s="5">
        <f t="shared" si="0"/>
        <v>4</v>
      </c>
    </row>
    <row r="16" spans="1:25" x14ac:dyDescent="0.25">
      <c r="E16" s="4"/>
      <c r="J16" s="5"/>
      <c r="M16" s="4"/>
      <c r="N16" s="21" t="s">
        <v>17</v>
      </c>
      <c r="O16" s="21" t="s">
        <v>26</v>
      </c>
      <c r="P16" s="18">
        <v>5</v>
      </c>
      <c r="Q16">
        <v>2</v>
      </c>
      <c r="R16" s="5">
        <f>PRODUCT(P16,Q16)</f>
        <v>10</v>
      </c>
      <c r="T16" s="6"/>
      <c r="U16" s="17"/>
      <c r="V16" s="17"/>
      <c r="W16" s="17"/>
      <c r="X16" s="17"/>
      <c r="Y16" s="7"/>
    </row>
    <row r="17" spans="1:25" x14ac:dyDescent="0.25">
      <c r="A17" s="1" t="s">
        <v>46</v>
      </c>
      <c r="E17" s="2" t="s">
        <v>40</v>
      </c>
      <c r="F17" s="10"/>
      <c r="G17" s="10"/>
      <c r="H17" s="10"/>
      <c r="I17" s="10">
        <v>23272</v>
      </c>
      <c r="J17" s="30">
        <f>SUM(J18:J19)</f>
        <v>349080</v>
      </c>
      <c r="M17" s="6"/>
      <c r="N17" s="17"/>
      <c r="O17" s="17"/>
      <c r="P17" s="17"/>
      <c r="Q17" s="17"/>
      <c r="R17" s="7"/>
      <c r="T17" s="2" t="s">
        <v>108</v>
      </c>
      <c r="U17" s="10"/>
      <c r="V17" s="10"/>
      <c r="W17" s="10"/>
      <c r="X17" s="10"/>
      <c r="Y17" s="15">
        <f>SUM(Y18:Y20)</f>
        <v>4</v>
      </c>
    </row>
    <row r="18" spans="1:25" ht="18.75" customHeight="1" x14ac:dyDescent="0.25">
      <c r="A18" s="1" t="s">
        <v>27</v>
      </c>
      <c r="E18" s="4"/>
      <c r="F18" t="s">
        <v>21</v>
      </c>
      <c r="G18" t="s">
        <v>5</v>
      </c>
      <c r="H18">
        <v>4</v>
      </c>
      <c r="I18">
        <v>23272</v>
      </c>
      <c r="J18" s="5">
        <f>(H18*I18)</f>
        <v>93088</v>
      </c>
      <c r="M18" s="13" t="s">
        <v>62</v>
      </c>
      <c r="N18" s="18"/>
      <c r="O18" s="18"/>
      <c r="P18" s="18"/>
      <c r="Q18">
        <v>2</v>
      </c>
      <c r="R18" s="29">
        <f>SUM(R19:R22)</f>
        <v>38</v>
      </c>
      <c r="T18" s="4"/>
      <c r="U18" s="21" t="s">
        <v>109</v>
      </c>
      <c r="V18" s="21" t="s">
        <v>58</v>
      </c>
      <c r="W18" s="21">
        <v>4</v>
      </c>
      <c r="Y18" s="5">
        <f>PRODUCT(W18,X18)</f>
        <v>4</v>
      </c>
    </row>
    <row r="19" spans="1:25" x14ac:dyDescent="0.25">
      <c r="A19" s="2" t="s">
        <v>35</v>
      </c>
      <c r="B19" s="3" t="s">
        <v>28</v>
      </c>
      <c r="E19" s="4"/>
      <c r="F19" t="s">
        <v>17</v>
      </c>
      <c r="G19" t="s">
        <v>26</v>
      </c>
      <c r="H19">
        <f>9+2</f>
        <v>11</v>
      </c>
      <c r="I19">
        <v>23272</v>
      </c>
      <c r="J19" s="5">
        <f>(H19*I19)</f>
        <v>255992</v>
      </c>
      <c r="M19" s="4"/>
      <c r="N19" s="18" t="s">
        <v>63</v>
      </c>
      <c r="O19" s="18" t="s">
        <v>61</v>
      </c>
      <c r="P19" s="18">
        <v>3</v>
      </c>
      <c r="Q19">
        <v>2</v>
      </c>
      <c r="R19" s="5">
        <f>PRODUCT(P19*Q19)</f>
        <v>6</v>
      </c>
      <c r="T19" s="4"/>
      <c r="U19" s="21" t="s">
        <v>110</v>
      </c>
      <c r="V19" t="s">
        <v>26</v>
      </c>
      <c r="Y19" s="5">
        <f>PRODUCT(W19,X19)</f>
        <v>0</v>
      </c>
    </row>
    <row r="20" spans="1:25" x14ac:dyDescent="0.25">
      <c r="A20" s="14" t="s">
        <v>31</v>
      </c>
      <c r="B20" s="5">
        <v>5</v>
      </c>
      <c r="E20" s="4"/>
      <c r="J20" s="5"/>
      <c r="M20" s="4"/>
      <c r="N20" s="21" t="s">
        <v>64</v>
      </c>
      <c r="O20" s="21" t="s">
        <v>61</v>
      </c>
      <c r="P20" s="18">
        <v>3</v>
      </c>
      <c r="Q20">
        <v>2</v>
      </c>
      <c r="R20" s="5">
        <f>PRODUCT(P20*Q20)</f>
        <v>6</v>
      </c>
      <c r="T20" s="4"/>
      <c r="U20" s="21" t="s">
        <v>111</v>
      </c>
      <c r="V20" t="s">
        <v>26</v>
      </c>
      <c r="Y20" s="5"/>
    </row>
    <row r="21" spans="1:25" x14ac:dyDescent="0.25">
      <c r="A21" s="4" t="s">
        <v>32</v>
      </c>
      <c r="B21" s="5">
        <v>9</v>
      </c>
      <c r="E21" s="2" t="s">
        <v>41</v>
      </c>
      <c r="F21" s="10"/>
      <c r="G21" s="10"/>
      <c r="H21" s="10"/>
      <c r="I21" s="10">
        <v>1</v>
      </c>
      <c r="J21" s="30">
        <f>SUM(J22:J23)</f>
        <v>16</v>
      </c>
      <c r="M21" s="4"/>
      <c r="N21" s="21" t="s">
        <v>65</v>
      </c>
      <c r="O21" s="21" t="s">
        <v>67</v>
      </c>
      <c r="P21" s="18">
        <v>5</v>
      </c>
      <c r="Q21">
        <v>2</v>
      </c>
      <c r="R21" s="5">
        <f>PRODUCT(P21*Q21)</f>
        <v>10</v>
      </c>
      <c r="T21" s="6"/>
      <c r="U21" s="17"/>
      <c r="V21" s="17"/>
      <c r="W21" s="17"/>
      <c r="X21" s="17"/>
      <c r="Y21" s="7"/>
    </row>
    <row r="22" spans="1:25" x14ac:dyDescent="0.25">
      <c r="A22" s="4" t="s">
        <v>33</v>
      </c>
      <c r="B22" s="5">
        <v>13</v>
      </c>
      <c r="E22" s="4"/>
      <c r="F22" t="s">
        <v>21</v>
      </c>
      <c r="G22" t="s">
        <v>7</v>
      </c>
      <c r="H22">
        <v>1</v>
      </c>
      <c r="I22">
        <v>1</v>
      </c>
      <c r="J22" s="5">
        <f>PRODUCT(H22*I22)</f>
        <v>1</v>
      </c>
      <c r="M22" s="4"/>
      <c r="N22" s="21" t="s">
        <v>66</v>
      </c>
      <c r="O22" s="21" t="s">
        <v>12</v>
      </c>
      <c r="P22" s="21">
        <v>8</v>
      </c>
      <c r="Q22">
        <v>2</v>
      </c>
      <c r="R22" s="5">
        <f>PRODUCT(P22*Q22)</f>
        <v>16</v>
      </c>
      <c r="T22" s="2" t="s">
        <v>112</v>
      </c>
      <c r="U22" s="10"/>
      <c r="V22" s="10"/>
      <c r="W22" s="10"/>
      <c r="X22" s="10"/>
      <c r="Y22" s="3">
        <f>SUM(Y23:Y25)</f>
        <v>8</v>
      </c>
    </row>
    <row r="23" spans="1:25" x14ac:dyDescent="0.25">
      <c r="A23" s="6" t="s">
        <v>34</v>
      </c>
      <c r="B23" s="7">
        <v>17</v>
      </c>
      <c r="E23" s="4"/>
      <c r="F23" t="s">
        <v>17</v>
      </c>
      <c r="G23" t="s">
        <v>26</v>
      </c>
      <c r="H23">
        <f>13+2</f>
        <v>15</v>
      </c>
      <c r="I23">
        <v>1</v>
      </c>
      <c r="J23" s="5">
        <f>PRODUCT(H23*I23)</f>
        <v>15</v>
      </c>
      <c r="M23" s="6"/>
      <c r="N23" s="17"/>
      <c r="O23" s="17"/>
      <c r="P23" s="17"/>
      <c r="Q23" s="17"/>
      <c r="R23" s="7"/>
      <c r="T23" s="4"/>
      <c r="U23" s="21" t="s">
        <v>21</v>
      </c>
      <c r="V23" s="21" t="s">
        <v>26</v>
      </c>
      <c r="Y23" s="5">
        <f>PRODUCT(W23,X23)</f>
        <v>0</v>
      </c>
    </row>
    <row r="24" spans="1:25" ht="15" customHeight="1" x14ac:dyDescent="0.25">
      <c r="E24" s="4"/>
      <c r="J24" s="7"/>
      <c r="M24" s="13" t="s">
        <v>56</v>
      </c>
      <c r="Q24">
        <v>11</v>
      </c>
      <c r="R24" s="29">
        <f>SUM(R25:R26)</f>
        <v>99</v>
      </c>
      <c r="T24" s="4"/>
      <c r="U24" s="21" t="s">
        <v>115</v>
      </c>
      <c r="V24" s="21" t="s">
        <v>12</v>
      </c>
      <c r="W24">
        <v>8</v>
      </c>
      <c r="Y24" s="5">
        <f>PRODUCT(W24,X24)</f>
        <v>8</v>
      </c>
    </row>
    <row r="25" spans="1:25" ht="15.75" customHeight="1" x14ac:dyDescent="0.25">
      <c r="A25" t="s">
        <v>45</v>
      </c>
      <c r="E25" s="2" t="s">
        <v>42</v>
      </c>
      <c r="F25" s="10"/>
      <c r="G25" s="10"/>
      <c r="H25" s="10"/>
      <c r="I25" s="10">
        <v>1</v>
      </c>
      <c r="J25" s="29">
        <f>SUM(J26:J28)</f>
        <v>17</v>
      </c>
      <c r="M25" s="4"/>
      <c r="N25" t="s">
        <v>21</v>
      </c>
      <c r="O25" t="s">
        <v>7</v>
      </c>
      <c r="P25">
        <v>1</v>
      </c>
      <c r="Q25">
        <v>11</v>
      </c>
      <c r="R25" s="5">
        <f>PRODUCT(Q25,P25)</f>
        <v>11</v>
      </c>
      <c r="T25" s="4" t="s">
        <v>113</v>
      </c>
      <c r="U25" t="s">
        <v>114</v>
      </c>
      <c r="V25" s="21" t="s">
        <v>58</v>
      </c>
      <c r="W25">
        <v>4</v>
      </c>
      <c r="Y25" s="5"/>
    </row>
    <row r="26" spans="1:25" ht="15" customHeight="1" x14ac:dyDescent="0.25">
      <c r="A26" s="16" t="s">
        <v>93</v>
      </c>
      <c r="B26" s="16"/>
      <c r="C26" s="16"/>
      <c r="E26" s="4"/>
      <c r="F26" t="s">
        <v>21</v>
      </c>
      <c r="G26" t="s">
        <v>7</v>
      </c>
      <c r="H26">
        <v>1</v>
      </c>
      <c r="I26">
        <v>1</v>
      </c>
      <c r="J26" s="5">
        <f>PRODUCT(H26*I26)</f>
        <v>1</v>
      </c>
      <c r="M26" s="4"/>
      <c r="N26" t="s">
        <v>57</v>
      </c>
      <c r="O26" t="s">
        <v>26</v>
      </c>
      <c r="P26">
        <f>6+2</f>
        <v>8</v>
      </c>
      <c r="Q26">
        <v>11</v>
      </c>
      <c r="R26" s="5">
        <f>PRODUCT(P26,Q26)</f>
        <v>88</v>
      </c>
      <c r="T26" s="19"/>
      <c r="U26" s="17"/>
      <c r="V26" s="17"/>
      <c r="W26" s="17"/>
      <c r="X26" s="17"/>
      <c r="Y26" s="20"/>
    </row>
    <row r="27" spans="1:25" x14ac:dyDescent="0.25">
      <c r="A27" s="16"/>
      <c r="B27" s="16"/>
      <c r="C27" s="16"/>
      <c r="E27" s="4"/>
      <c r="F27" t="s">
        <v>17</v>
      </c>
      <c r="G27" t="s">
        <v>26</v>
      </c>
      <c r="H27">
        <f>13+2</f>
        <v>15</v>
      </c>
      <c r="I27">
        <v>1</v>
      </c>
      <c r="J27" s="5">
        <f>PRODUCT(H27*I27)</f>
        <v>15</v>
      </c>
      <c r="M27" s="19"/>
      <c r="N27" s="17"/>
      <c r="O27" s="17"/>
      <c r="P27" s="17"/>
      <c r="Q27" s="17"/>
      <c r="R27" s="20"/>
      <c r="T27" s="13" t="s">
        <v>119</v>
      </c>
      <c r="Y27" s="15">
        <f>SUM(Y28:Y34)</f>
        <v>26</v>
      </c>
    </row>
    <row r="28" spans="1:25" x14ac:dyDescent="0.25">
      <c r="A28" s="16"/>
      <c r="B28" s="16"/>
      <c r="C28" s="16"/>
      <c r="E28" s="4"/>
      <c r="F28" t="s">
        <v>44</v>
      </c>
      <c r="G28" t="s">
        <v>7</v>
      </c>
      <c r="H28">
        <v>1</v>
      </c>
      <c r="I28">
        <v>1</v>
      </c>
      <c r="J28" s="5">
        <f>PRODUCT(H28*I28)</f>
        <v>1</v>
      </c>
      <c r="M28" s="13" t="s">
        <v>59</v>
      </c>
      <c r="Q28" s="22"/>
      <c r="R28" s="5">
        <f>(R29+R30)</f>
        <v>0</v>
      </c>
      <c r="T28" s="4"/>
      <c r="U28" t="s">
        <v>120</v>
      </c>
      <c r="V28" t="s">
        <v>58</v>
      </c>
      <c r="W28">
        <v>4</v>
      </c>
      <c r="Y28" s="5">
        <f>PRODUCT(W28,X28)</f>
        <v>4</v>
      </c>
    </row>
    <row r="29" spans="1:25" x14ac:dyDescent="0.25">
      <c r="A29" t="s">
        <v>162</v>
      </c>
      <c r="E29" s="6"/>
      <c r="J29" s="7"/>
      <c r="M29" s="4"/>
      <c r="N29" t="s">
        <v>21</v>
      </c>
      <c r="O29" t="s">
        <v>58</v>
      </c>
      <c r="P29">
        <v>4</v>
      </c>
      <c r="Q29" s="22"/>
      <c r="R29" s="5">
        <f>(P29*Q29)</f>
        <v>0</v>
      </c>
      <c r="T29" s="4"/>
      <c r="U29" t="s">
        <v>121</v>
      </c>
      <c r="V29" t="s">
        <v>58</v>
      </c>
      <c r="W29">
        <v>4</v>
      </c>
      <c r="Y29" s="5">
        <f>PRODUCT(W29,X29)</f>
        <v>4</v>
      </c>
    </row>
    <row r="30" spans="1:25" x14ac:dyDescent="0.25">
      <c r="E30" s="13" t="s">
        <v>39</v>
      </c>
      <c r="F30" s="10"/>
      <c r="G30" s="10"/>
      <c r="H30" s="10"/>
      <c r="I30" s="10">
        <v>53</v>
      </c>
      <c r="J30" s="29">
        <f>SUM(J31:J33)</f>
        <v>848</v>
      </c>
      <c r="M30" s="4"/>
      <c r="N30" s="18" t="s">
        <v>17</v>
      </c>
      <c r="O30" s="18" t="s">
        <v>26</v>
      </c>
      <c r="P30" s="18"/>
      <c r="Q30" s="24"/>
      <c r="R30" s="5">
        <v>0</v>
      </c>
      <c r="T30" s="4"/>
      <c r="U30" s="18" t="s">
        <v>122</v>
      </c>
      <c r="V30" s="18" t="s">
        <v>58</v>
      </c>
      <c r="W30" s="18">
        <v>4</v>
      </c>
      <c r="X30" s="18"/>
      <c r="Y30" s="5">
        <f>PRODUCT(W30,X30)</f>
        <v>4</v>
      </c>
    </row>
    <row r="31" spans="1:25" x14ac:dyDescent="0.25">
      <c r="E31" s="4"/>
      <c r="F31" t="s">
        <v>21</v>
      </c>
      <c r="G31" t="s">
        <v>95</v>
      </c>
      <c r="H31">
        <v>2</v>
      </c>
      <c r="I31">
        <v>53</v>
      </c>
      <c r="J31" s="5">
        <f>PRODUCT(H31,I31)</f>
        <v>106</v>
      </c>
      <c r="M31" s="19"/>
      <c r="N31" s="17"/>
      <c r="O31" s="17"/>
      <c r="P31" s="17"/>
      <c r="Q31" s="17"/>
      <c r="R31" s="20"/>
      <c r="T31" s="13"/>
      <c r="U31" s="18" t="s">
        <v>123</v>
      </c>
      <c r="V31" s="18" t="s">
        <v>58</v>
      </c>
      <c r="W31" s="21">
        <v>4</v>
      </c>
      <c r="X31" s="18"/>
      <c r="Y31" s="5">
        <f>PRODUCT(W31,X31)</f>
        <v>4</v>
      </c>
    </row>
    <row r="32" spans="1:25" x14ac:dyDescent="0.25">
      <c r="E32" s="4"/>
      <c r="F32" t="s">
        <v>17</v>
      </c>
      <c r="G32" t="s">
        <v>26</v>
      </c>
      <c r="H32">
        <f>8+2</f>
        <v>10</v>
      </c>
      <c r="I32">
        <v>53</v>
      </c>
      <c r="J32" s="5">
        <f>PRODUCT(H32,I32)</f>
        <v>530</v>
      </c>
      <c r="M32" s="2" t="s">
        <v>73</v>
      </c>
      <c r="N32" s="10"/>
      <c r="O32" s="10"/>
      <c r="P32" s="10"/>
      <c r="Q32" s="23"/>
      <c r="R32" s="15">
        <f>SUM(R33:R47)</f>
        <v>32</v>
      </c>
      <c r="T32" s="4"/>
      <c r="U32" s="21" t="s">
        <v>124</v>
      </c>
      <c r="V32" s="21" t="s">
        <v>11</v>
      </c>
      <c r="W32" s="21">
        <v>3</v>
      </c>
      <c r="Y32" s="5">
        <f>PRODUCT(W32,X32)</f>
        <v>3</v>
      </c>
    </row>
    <row r="33" spans="5:25" x14ac:dyDescent="0.25">
      <c r="E33" s="4"/>
      <c r="F33" t="s">
        <v>43</v>
      </c>
      <c r="G33" t="s">
        <v>58</v>
      </c>
      <c r="H33">
        <f>H14</f>
        <v>4</v>
      </c>
      <c r="I33">
        <v>53</v>
      </c>
      <c r="J33" s="5">
        <f>PRODUCT(H33,I33)</f>
        <v>212</v>
      </c>
      <c r="M33" s="4"/>
      <c r="N33" t="s">
        <v>21</v>
      </c>
      <c r="O33" t="s">
        <v>58</v>
      </c>
      <c r="P33">
        <v>4</v>
      </c>
      <c r="Q33" s="22"/>
      <c r="R33" s="5">
        <f>PRODUCT(P33*Q33)</f>
        <v>0</v>
      </c>
      <c r="T33" s="4"/>
      <c r="U33" s="21" t="s">
        <v>125</v>
      </c>
      <c r="V33" s="21" t="s">
        <v>11</v>
      </c>
      <c r="W33" s="21">
        <v>3</v>
      </c>
      <c r="Y33" s="5">
        <f t="shared" ref="Y33:Y38" si="1">PRODUCT(W33,X33)</f>
        <v>3</v>
      </c>
    </row>
    <row r="34" spans="5:25" x14ac:dyDescent="0.25">
      <c r="E34" s="6"/>
      <c r="F34" s="17"/>
      <c r="G34" s="17"/>
      <c r="H34" s="17"/>
      <c r="I34" s="17"/>
      <c r="J34" s="7"/>
      <c r="M34" s="4"/>
      <c r="N34" t="s">
        <v>87</v>
      </c>
      <c r="O34" t="s">
        <v>58</v>
      </c>
      <c r="P34">
        <v>4</v>
      </c>
      <c r="Q34" s="22"/>
      <c r="R34" s="5">
        <f>PRODUCT(P34*Q34)</f>
        <v>0</v>
      </c>
      <c r="T34" s="4"/>
      <c r="U34" s="21" t="s">
        <v>101</v>
      </c>
      <c r="V34" s="21" t="s">
        <v>58</v>
      </c>
      <c r="W34" s="21">
        <v>4</v>
      </c>
      <c r="Y34" s="5">
        <f t="shared" si="1"/>
        <v>4</v>
      </c>
    </row>
    <row r="35" spans="5:25" x14ac:dyDescent="0.25">
      <c r="E35" s="2" t="s">
        <v>96</v>
      </c>
      <c r="F35" s="10"/>
      <c r="G35" s="10"/>
      <c r="H35" s="10"/>
      <c r="I35" s="10">
        <v>53</v>
      </c>
      <c r="J35" s="29">
        <f>SUM(J36:J37)</f>
        <v>159</v>
      </c>
      <c r="M35" s="4"/>
      <c r="N35" s="18" t="s">
        <v>74</v>
      </c>
      <c r="O35" s="18" t="s">
        <v>26</v>
      </c>
      <c r="P35" s="18"/>
      <c r="Q35" s="24"/>
      <c r="R35" s="5">
        <f>PRODUCT(P35*Q35)</f>
        <v>0</v>
      </c>
      <c r="T35" s="4"/>
      <c r="U35" s="21" t="s">
        <v>126</v>
      </c>
      <c r="V35" s="21" t="s">
        <v>61</v>
      </c>
      <c r="W35" s="21">
        <v>3</v>
      </c>
      <c r="Y35" s="5">
        <f t="shared" si="1"/>
        <v>3</v>
      </c>
    </row>
    <row r="36" spans="5:25" x14ac:dyDescent="0.25">
      <c r="E36" s="4"/>
      <c r="F36" t="s">
        <v>97</v>
      </c>
      <c r="G36" t="s">
        <v>95</v>
      </c>
      <c r="H36">
        <v>2</v>
      </c>
      <c r="I36" s="21">
        <v>53</v>
      </c>
      <c r="J36" s="5">
        <f>PRODUCT(H36,I36)</f>
        <v>106</v>
      </c>
      <c r="M36" s="13"/>
      <c r="N36" s="21" t="s">
        <v>75</v>
      </c>
      <c r="O36" s="21" t="s">
        <v>26</v>
      </c>
      <c r="Q36" s="22"/>
      <c r="R36" s="5">
        <f>PRODUCT(P36*Q36)</f>
        <v>0</v>
      </c>
      <c r="T36" s="4"/>
      <c r="U36" s="18" t="s">
        <v>82</v>
      </c>
      <c r="V36" s="18" t="s">
        <v>10</v>
      </c>
      <c r="W36" s="21">
        <v>1</v>
      </c>
      <c r="X36" s="18"/>
      <c r="Y36" s="5">
        <f t="shared" si="1"/>
        <v>1</v>
      </c>
    </row>
    <row r="37" spans="5:25" x14ac:dyDescent="0.25">
      <c r="E37" s="4"/>
      <c r="F37" t="s">
        <v>98</v>
      </c>
      <c r="G37" t="s">
        <v>7</v>
      </c>
      <c r="H37">
        <v>1</v>
      </c>
      <c r="I37" s="21">
        <v>53</v>
      </c>
      <c r="J37" s="5">
        <f>PRODUCT(H37,I37)</f>
        <v>53</v>
      </c>
      <c r="M37" s="4"/>
      <c r="N37" s="21" t="s">
        <v>76</v>
      </c>
      <c r="O37" s="21" t="s">
        <v>26</v>
      </c>
      <c r="Q37" s="22"/>
      <c r="R37" s="5">
        <f>PRODUCT(P37,Q37)</f>
        <v>0</v>
      </c>
      <c r="T37" s="4"/>
      <c r="U37" s="21" t="s">
        <v>127</v>
      </c>
      <c r="V37" s="21" t="s">
        <v>58</v>
      </c>
      <c r="W37" s="21">
        <v>4</v>
      </c>
      <c r="X37" s="18"/>
      <c r="Y37" s="5">
        <f t="shared" si="1"/>
        <v>4</v>
      </c>
    </row>
    <row r="38" spans="5:25" x14ac:dyDescent="0.25">
      <c r="E38" s="6"/>
      <c r="F38" s="17"/>
      <c r="G38" s="17"/>
      <c r="H38" s="17"/>
      <c r="I38" s="17"/>
      <c r="J38" s="7"/>
      <c r="M38" s="4"/>
      <c r="N38" s="21" t="s">
        <v>77</v>
      </c>
      <c r="O38" s="21" t="s">
        <v>26</v>
      </c>
      <c r="P38" s="18"/>
      <c r="Q38" s="24"/>
      <c r="R38" s="5">
        <f>PRODUCT(P38,Q38)</f>
        <v>0</v>
      </c>
      <c r="T38" s="4"/>
      <c r="U38" s="21" t="s">
        <v>128</v>
      </c>
      <c r="V38" s="21" t="s">
        <v>161</v>
      </c>
      <c r="W38" s="18">
        <v>8</v>
      </c>
      <c r="X38" s="18"/>
      <c r="Y38" s="5">
        <f t="shared" si="1"/>
        <v>8</v>
      </c>
    </row>
    <row r="39" spans="5:25" x14ac:dyDescent="0.25">
      <c r="E39" s="13" t="s">
        <v>47</v>
      </c>
      <c r="F39" s="10"/>
      <c r="G39" s="10"/>
      <c r="H39" s="10"/>
      <c r="I39" s="10">
        <f>I17</f>
        <v>23272</v>
      </c>
      <c r="J39" s="29">
        <f>SUM(J40:J44)</f>
        <v>349080</v>
      </c>
      <c r="M39" s="4"/>
      <c r="N39" s="21" t="s">
        <v>78</v>
      </c>
      <c r="O39" s="21" t="s">
        <v>161</v>
      </c>
      <c r="P39" s="18">
        <v>8</v>
      </c>
      <c r="Q39" s="24"/>
      <c r="R39" s="5">
        <f>PRODUCT(P39,Q39)</f>
        <v>8</v>
      </c>
      <c r="T39" s="6"/>
      <c r="U39" s="17"/>
      <c r="V39" s="17"/>
      <c r="W39" s="17"/>
      <c r="X39" s="17"/>
      <c r="Y39" s="7"/>
    </row>
    <row r="40" spans="5:25" x14ac:dyDescent="0.25">
      <c r="E40" s="4"/>
      <c r="F40" t="s">
        <v>21</v>
      </c>
      <c r="G40" t="s">
        <v>5</v>
      </c>
      <c r="H40">
        <v>4</v>
      </c>
      <c r="I40">
        <f>I39</f>
        <v>23272</v>
      </c>
      <c r="J40" s="5">
        <f>PRODUCT(H40,I40)</f>
        <v>93088</v>
      </c>
      <c r="M40" s="4"/>
      <c r="N40" s="21" t="s">
        <v>79</v>
      </c>
      <c r="O40" s="21" t="s">
        <v>161</v>
      </c>
      <c r="P40" s="18">
        <v>8</v>
      </c>
      <c r="Q40" s="24"/>
      <c r="R40" s="5">
        <f t="shared" ref="R40:R46" si="2">PRODUCT(P40,Q40)</f>
        <v>8</v>
      </c>
      <c r="T40" s="2" t="s">
        <v>129</v>
      </c>
      <c r="U40" s="10"/>
      <c r="V40" s="10"/>
      <c r="W40" s="10"/>
      <c r="X40" s="10"/>
      <c r="Y40" s="11"/>
    </row>
    <row r="41" spans="5:25" x14ac:dyDescent="0.25">
      <c r="E41" s="4"/>
      <c r="F41" t="s">
        <v>48</v>
      </c>
      <c r="G41" t="s">
        <v>5</v>
      </c>
      <c r="H41">
        <v>4</v>
      </c>
      <c r="I41">
        <f t="shared" ref="I41:I44" si="3">I40</f>
        <v>23272</v>
      </c>
      <c r="J41" s="5">
        <f>PRODUCT(H41,I41)</f>
        <v>93088</v>
      </c>
      <c r="M41" s="4"/>
      <c r="N41" s="21" t="s">
        <v>80</v>
      </c>
      <c r="O41" s="21" t="s">
        <v>67</v>
      </c>
      <c r="P41" s="18">
        <v>5</v>
      </c>
      <c r="Q41" s="24"/>
      <c r="R41" s="5">
        <f t="shared" si="2"/>
        <v>5</v>
      </c>
      <c r="T41" s="4"/>
      <c r="U41" s="18" t="s">
        <v>130</v>
      </c>
      <c r="V41" s="18" t="s">
        <v>58</v>
      </c>
      <c r="W41" s="18">
        <v>4</v>
      </c>
      <c r="X41" s="18"/>
      <c r="Y41" s="5"/>
    </row>
    <row r="42" spans="5:25" x14ac:dyDescent="0.25">
      <c r="E42" s="4"/>
      <c r="F42" t="s">
        <v>49</v>
      </c>
      <c r="G42" t="s">
        <v>5</v>
      </c>
      <c r="H42">
        <v>4</v>
      </c>
      <c r="I42">
        <f t="shared" si="3"/>
        <v>23272</v>
      </c>
      <c r="J42" s="5">
        <f>PRODUCT(H42,I42)</f>
        <v>93088</v>
      </c>
      <c r="M42" s="4"/>
      <c r="N42" s="21" t="s">
        <v>81</v>
      </c>
      <c r="O42" s="21" t="s">
        <v>88</v>
      </c>
      <c r="P42" s="21">
        <v>5</v>
      </c>
      <c r="Q42" s="24"/>
      <c r="R42" s="5">
        <f t="shared" si="2"/>
        <v>5</v>
      </c>
      <c r="T42" s="4"/>
      <c r="U42" s="18" t="s">
        <v>131</v>
      </c>
      <c r="V42" s="18" t="s">
        <v>58</v>
      </c>
      <c r="W42" s="18">
        <v>4</v>
      </c>
      <c r="X42" s="18"/>
      <c r="Y42" s="5"/>
    </row>
    <row r="43" spans="5:25" x14ac:dyDescent="0.25">
      <c r="E43" s="4"/>
      <c r="F43" t="s">
        <v>50</v>
      </c>
      <c r="G43" t="s">
        <v>95</v>
      </c>
      <c r="H43">
        <v>2</v>
      </c>
      <c r="I43">
        <f t="shared" si="3"/>
        <v>23272</v>
      </c>
      <c r="J43" s="5">
        <f>PRODUCT(H43,I43)</f>
        <v>46544</v>
      </c>
      <c r="M43" s="4"/>
      <c r="N43" s="21" t="s">
        <v>82</v>
      </c>
      <c r="O43" s="21" t="s">
        <v>10</v>
      </c>
      <c r="P43" s="21">
        <v>1</v>
      </c>
      <c r="Q43" s="24"/>
      <c r="R43" s="5">
        <f t="shared" si="2"/>
        <v>1</v>
      </c>
      <c r="T43" s="4"/>
      <c r="U43" s="18" t="s">
        <v>132</v>
      </c>
      <c r="V43" s="18" t="s">
        <v>6</v>
      </c>
      <c r="W43" s="18">
        <v>2</v>
      </c>
      <c r="X43" s="18"/>
      <c r="Y43" s="5"/>
    </row>
    <row r="44" spans="5:25" x14ac:dyDescent="0.25">
      <c r="E44" s="4"/>
      <c r="F44" t="s">
        <v>51</v>
      </c>
      <c r="G44" t="s">
        <v>7</v>
      </c>
      <c r="H44">
        <v>1</v>
      </c>
      <c r="I44">
        <f t="shared" si="3"/>
        <v>23272</v>
      </c>
      <c r="J44" s="5">
        <f>PRODUCT(H44,I44)</f>
        <v>23272</v>
      </c>
      <c r="M44" s="4"/>
      <c r="N44" s="21" t="s">
        <v>83</v>
      </c>
      <c r="O44" s="21" t="s">
        <v>7</v>
      </c>
      <c r="P44" s="21">
        <v>1</v>
      </c>
      <c r="Q44" s="24"/>
      <c r="R44" s="5">
        <f t="shared" si="2"/>
        <v>1</v>
      </c>
      <c r="T44" s="4"/>
      <c r="U44" s="18" t="s">
        <v>133</v>
      </c>
      <c r="V44" s="18" t="s">
        <v>161</v>
      </c>
      <c r="W44" s="18">
        <v>8</v>
      </c>
      <c r="X44" s="18"/>
      <c r="Y44" s="5"/>
    </row>
    <row r="45" spans="5:25" x14ac:dyDescent="0.25">
      <c r="E45" s="6"/>
      <c r="J45" s="5"/>
      <c r="M45" s="4"/>
      <c r="N45" s="21" t="s">
        <v>84</v>
      </c>
      <c r="O45" s="21" t="s">
        <v>58</v>
      </c>
      <c r="P45" s="21">
        <v>4</v>
      </c>
      <c r="Q45" s="24"/>
      <c r="R45" s="5">
        <f t="shared" si="2"/>
        <v>4</v>
      </c>
      <c r="T45" s="4"/>
      <c r="U45" s="18" t="s">
        <v>134</v>
      </c>
      <c r="V45" s="18" t="s">
        <v>161</v>
      </c>
      <c r="W45" s="18">
        <v>8</v>
      </c>
      <c r="X45" s="18"/>
      <c r="Y45" s="5"/>
    </row>
    <row r="46" spans="5:25" x14ac:dyDescent="0.25">
      <c r="E46" s="13" t="s">
        <v>52</v>
      </c>
      <c r="F46" s="10"/>
      <c r="G46" s="10"/>
      <c r="H46" s="10"/>
      <c r="I46" s="10">
        <v>317</v>
      </c>
      <c r="J46" s="31">
        <v>1268</v>
      </c>
      <c r="M46" s="4"/>
      <c r="N46" s="21" t="s">
        <v>85</v>
      </c>
      <c r="O46" s="21" t="s">
        <v>26</v>
      </c>
      <c r="P46" s="18"/>
      <c r="Q46" s="24"/>
      <c r="R46" s="5">
        <f t="shared" si="2"/>
        <v>0</v>
      </c>
      <c r="T46" s="4"/>
      <c r="U46" s="18" t="s">
        <v>80</v>
      </c>
      <c r="V46" s="18" t="s">
        <v>67</v>
      </c>
      <c r="W46" s="18">
        <v>5</v>
      </c>
      <c r="X46" s="18"/>
      <c r="Y46" s="5"/>
    </row>
    <row r="47" spans="5:25" x14ac:dyDescent="0.25">
      <c r="E47" s="4"/>
      <c r="F47" t="s">
        <v>21</v>
      </c>
      <c r="G47" t="s">
        <v>5</v>
      </c>
      <c r="H47">
        <v>4</v>
      </c>
      <c r="I47">
        <v>317</v>
      </c>
      <c r="J47" s="5">
        <f>PRODUCT(H47,I47)</f>
        <v>1268</v>
      </c>
      <c r="M47" s="4"/>
      <c r="N47" s="21" t="s">
        <v>86</v>
      </c>
      <c r="O47" s="21" t="s">
        <v>26</v>
      </c>
      <c r="P47" s="18"/>
      <c r="Q47" s="24"/>
      <c r="R47" s="5">
        <f>PRODUCT(P47,Q47)</f>
        <v>0</v>
      </c>
      <c r="T47" s="4"/>
      <c r="U47" s="18" t="s">
        <v>135</v>
      </c>
      <c r="V47" s="18" t="s">
        <v>161</v>
      </c>
      <c r="W47" s="18">
        <v>8</v>
      </c>
      <c r="X47" s="18"/>
      <c r="Y47" s="5"/>
    </row>
    <row r="48" spans="5:25" x14ac:dyDescent="0.25">
      <c r="E48" s="6"/>
      <c r="F48" s="17"/>
      <c r="G48" s="17"/>
      <c r="H48" s="17"/>
      <c r="I48" s="17"/>
      <c r="J48" s="7"/>
      <c r="M48" s="6"/>
      <c r="N48" s="17" t="s">
        <v>113</v>
      </c>
      <c r="O48" s="17"/>
      <c r="P48" s="17"/>
      <c r="Q48" s="17"/>
      <c r="R48" s="7"/>
      <c r="T48" s="4"/>
      <c r="U48" s="18" t="s">
        <v>136</v>
      </c>
      <c r="V48" s="18" t="s">
        <v>58</v>
      </c>
      <c r="W48" s="18">
        <v>4</v>
      </c>
      <c r="X48" s="18"/>
      <c r="Y48" s="5"/>
    </row>
    <row r="49" spans="5:25" x14ac:dyDescent="0.25">
      <c r="E49" s="2" t="s">
        <v>99</v>
      </c>
      <c r="F49" s="10"/>
      <c r="G49" s="10"/>
      <c r="H49" s="10"/>
      <c r="I49" s="10"/>
      <c r="J49" s="29">
        <f>SUM(J50:J54)</f>
        <v>14</v>
      </c>
      <c r="M49" s="2" t="s">
        <v>116</v>
      </c>
      <c r="N49" s="10"/>
      <c r="O49" s="10"/>
      <c r="P49" s="10"/>
      <c r="Q49" s="10"/>
      <c r="R49" s="15">
        <f>SUM(R50:R51)</f>
        <v>0</v>
      </c>
      <c r="T49" s="4"/>
      <c r="U49" s="18" t="s">
        <v>137</v>
      </c>
      <c r="V49" s="18" t="s">
        <v>161</v>
      </c>
      <c r="W49" s="18">
        <v>8</v>
      </c>
      <c r="X49" s="18"/>
      <c r="Y49" s="5"/>
    </row>
    <row r="50" spans="5:25" x14ac:dyDescent="0.25">
      <c r="E50" s="4"/>
      <c r="F50" s="18" t="s">
        <v>21</v>
      </c>
      <c r="G50" s="18" t="s">
        <v>58</v>
      </c>
      <c r="H50" s="18">
        <v>4</v>
      </c>
      <c r="I50" s="18"/>
      <c r="J50" s="5">
        <f>PRODUCT(H50,I50)</f>
        <v>4</v>
      </c>
      <c r="M50" s="4"/>
      <c r="N50" s="21" t="s">
        <v>117</v>
      </c>
      <c r="O50" s="21" t="s">
        <v>7</v>
      </c>
      <c r="P50" s="18">
        <v>1</v>
      </c>
      <c r="Q50" s="18"/>
      <c r="R50" s="5">
        <f>PRODUCT(P50*Q50)</f>
        <v>0</v>
      </c>
      <c r="T50" s="6"/>
      <c r="U50" s="17"/>
      <c r="V50" s="17"/>
      <c r="W50" s="17"/>
      <c r="X50" s="17"/>
      <c r="Y50" s="7"/>
    </row>
    <row r="51" spans="5:25" x14ac:dyDescent="0.25">
      <c r="E51" s="4"/>
      <c r="F51" s="18" t="s">
        <v>99</v>
      </c>
      <c r="G51" s="18" t="s">
        <v>26</v>
      </c>
      <c r="H51" s="18">
        <v>2</v>
      </c>
      <c r="I51" s="18"/>
      <c r="J51" s="5">
        <f>PRODUCT(H51,I51)</f>
        <v>2</v>
      </c>
      <c r="M51" s="4"/>
      <c r="N51" s="21" t="s">
        <v>118</v>
      </c>
      <c r="O51" s="21" t="s">
        <v>58</v>
      </c>
      <c r="P51" s="18">
        <v>4</v>
      </c>
      <c r="Q51" s="18"/>
      <c r="R51" s="5">
        <f>PRODUCT(P51*Q51)</f>
        <v>0</v>
      </c>
      <c r="T51" s="2" t="s">
        <v>71</v>
      </c>
      <c r="U51" s="10"/>
      <c r="V51" s="10"/>
      <c r="W51" s="10"/>
      <c r="X51" s="10"/>
      <c r="Y51" s="11"/>
    </row>
    <row r="52" spans="5:25" x14ac:dyDescent="0.25">
      <c r="E52" s="4"/>
      <c r="F52" s="18" t="s">
        <v>100</v>
      </c>
      <c r="G52" s="18" t="s">
        <v>58</v>
      </c>
      <c r="H52" s="18">
        <v>4</v>
      </c>
      <c r="I52" s="18"/>
      <c r="J52" s="5">
        <f>PRODUCT(H52,I52)</f>
        <v>4</v>
      </c>
      <c r="M52" s="6"/>
      <c r="N52" s="17"/>
      <c r="O52" s="17"/>
      <c r="P52" s="17"/>
      <c r="Q52" s="17"/>
      <c r="R52" s="7"/>
      <c r="T52" s="4"/>
      <c r="U52" s="18" t="s">
        <v>131</v>
      </c>
      <c r="V52" s="18" t="s">
        <v>58</v>
      </c>
      <c r="W52" s="21">
        <v>4</v>
      </c>
      <c r="X52" s="18"/>
      <c r="Y52" s="5"/>
    </row>
    <row r="53" spans="5:25" x14ac:dyDescent="0.25">
      <c r="E53" s="4"/>
      <c r="F53" s="18" t="s">
        <v>101</v>
      </c>
      <c r="G53" s="18" t="s">
        <v>58</v>
      </c>
      <c r="H53" s="18">
        <v>4</v>
      </c>
      <c r="I53" s="18"/>
      <c r="J53" s="5">
        <f>PRODUCT(H53,I53)</f>
        <v>4</v>
      </c>
      <c r="M53" s="10"/>
      <c r="N53" s="10"/>
      <c r="O53" s="10"/>
      <c r="P53" s="10"/>
      <c r="Q53" s="10"/>
      <c r="R53" s="10"/>
      <c r="T53" s="4"/>
      <c r="U53" s="18" t="s">
        <v>138</v>
      </c>
      <c r="V53" s="18" t="s">
        <v>163</v>
      </c>
      <c r="W53" s="21">
        <v>8</v>
      </c>
      <c r="X53" s="18"/>
      <c r="Y53" s="5"/>
    </row>
    <row r="54" spans="5:25" x14ac:dyDescent="0.25">
      <c r="E54" s="6"/>
      <c r="F54" s="17"/>
      <c r="G54" s="17"/>
      <c r="H54" s="17"/>
      <c r="I54" s="17"/>
      <c r="J54" s="7"/>
      <c r="M54" s="18"/>
      <c r="N54" s="18"/>
      <c r="O54" s="18"/>
      <c r="P54" s="18"/>
      <c r="Q54" s="18"/>
      <c r="R54" s="18"/>
      <c r="T54" s="6"/>
      <c r="U54" s="17"/>
      <c r="V54" s="17"/>
      <c r="W54" s="17"/>
      <c r="X54" s="17"/>
      <c r="Y54" s="7"/>
    </row>
    <row r="55" spans="5:25" x14ac:dyDescent="0.25">
      <c r="M55" s="2" t="s">
        <v>143</v>
      </c>
      <c r="N55" s="10"/>
      <c r="O55" s="10"/>
      <c r="P55" s="10"/>
      <c r="Q55" s="10"/>
      <c r="R55" s="11"/>
      <c r="T55" s="13" t="s">
        <v>139</v>
      </c>
      <c r="U55" s="18"/>
      <c r="V55" s="18"/>
      <c r="W55" s="18"/>
      <c r="X55" s="18"/>
      <c r="Y55" s="5"/>
    </row>
    <row r="56" spans="5:25" x14ac:dyDescent="0.25">
      <c r="E56" s="2" t="s">
        <v>142</v>
      </c>
      <c r="F56" s="10"/>
      <c r="G56" s="10"/>
      <c r="H56" s="10"/>
      <c r="I56" s="10"/>
      <c r="J56" s="11"/>
      <c r="M56" s="4"/>
      <c r="N56" s="18" t="s">
        <v>144</v>
      </c>
      <c r="O56" s="18" t="s">
        <v>58</v>
      </c>
      <c r="P56" s="18">
        <v>4</v>
      </c>
      <c r="Q56" s="18"/>
      <c r="R56" s="5"/>
      <c r="T56" s="4"/>
      <c r="U56" s="18" t="s">
        <v>131</v>
      </c>
      <c r="V56" s="18" t="s">
        <v>58</v>
      </c>
      <c r="W56" s="18">
        <v>4</v>
      </c>
      <c r="X56" s="18"/>
      <c r="Y56" s="5"/>
    </row>
    <row r="57" spans="5:25" x14ac:dyDescent="0.25">
      <c r="E57" s="4"/>
      <c r="F57" s="18" t="s">
        <v>151</v>
      </c>
      <c r="G57" s="18" t="s">
        <v>26</v>
      </c>
      <c r="H57" s="18"/>
      <c r="I57" s="18"/>
      <c r="J57" s="5"/>
      <c r="M57" s="4"/>
      <c r="N57" s="18" t="s">
        <v>145</v>
      </c>
      <c r="O57" s="18" t="s">
        <v>26</v>
      </c>
      <c r="P57" s="18"/>
      <c r="Q57" s="18"/>
      <c r="R57" s="5"/>
      <c r="T57" s="4"/>
      <c r="U57" s="18" t="s">
        <v>140</v>
      </c>
      <c r="V57" s="21" t="s">
        <v>11</v>
      </c>
      <c r="W57" s="18">
        <v>3</v>
      </c>
      <c r="X57" s="18"/>
      <c r="Y57" s="5"/>
    </row>
    <row r="58" spans="5:25" x14ac:dyDescent="0.25">
      <c r="E58" s="4"/>
      <c r="F58" s="18" t="s">
        <v>152</v>
      </c>
      <c r="G58" s="18" t="s">
        <v>26</v>
      </c>
      <c r="H58" s="18"/>
      <c r="I58" s="18"/>
      <c r="J58" s="5"/>
      <c r="M58" s="6"/>
      <c r="N58" s="17"/>
      <c r="O58" s="17"/>
      <c r="P58" s="17"/>
      <c r="Q58" s="17"/>
      <c r="R58" s="7"/>
      <c r="T58" s="4"/>
      <c r="U58" s="18" t="s">
        <v>125</v>
      </c>
      <c r="V58" s="21" t="s">
        <v>11</v>
      </c>
      <c r="W58" s="18">
        <v>3</v>
      </c>
      <c r="X58" s="18"/>
      <c r="Y58" s="5"/>
    </row>
    <row r="59" spans="5:25" x14ac:dyDescent="0.25">
      <c r="E59" s="4"/>
      <c r="F59" s="18" t="s">
        <v>153</v>
      </c>
      <c r="G59" s="18" t="s">
        <v>26</v>
      </c>
      <c r="H59" s="18"/>
      <c r="I59" s="18"/>
      <c r="J59" s="5"/>
      <c r="M59" s="2" t="s">
        <v>146</v>
      </c>
      <c r="N59" s="10"/>
      <c r="O59" s="10"/>
      <c r="P59" s="10"/>
      <c r="Q59" s="10"/>
      <c r="R59" s="11"/>
      <c r="T59" s="4"/>
      <c r="U59" s="18" t="s">
        <v>141</v>
      </c>
      <c r="V59" s="21" t="s">
        <v>58</v>
      </c>
      <c r="W59" s="21">
        <v>4</v>
      </c>
      <c r="X59" s="18"/>
      <c r="Y59" s="5"/>
    </row>
    <row r="60" spans="5:25" x14ac:dyDescent="0.25">
      <c r="E60" s="4"/>
      <c r="F60" s="18" t="s">
        <v>154</v>
      </c>
      <c r="G60" s="18" t="s">
        <v>26</v>
      </c>
      <c r="H60" s="18"/>
      <c r="I60" s="18"/>
      <c r="J60" s="5"/>
      <c r="M60" s="4"/>
      <c r="N60" s="18" t="s">
        <v>147</v>
      </c>
      <c r="O60" s="18" t="s">
        <v>58</v>
      </c>
      <c r="P60" s="18">
        <v>4</v>
      </c>
      <c r="Q60" s="18"/>
      <c r="R60" s="5"/>
      <c r="T60" s="6"/>
      <c r="U60" s="17"/>
      <c r="V60" s="17"/>
      <c r="W60" s="17"/>
      <c r="X60" s="17"/>
      <c r="Y60" s="7"/>
    </row>
    <row r="61" spans="5:25" x14ac:dyDescent="0.25">
      <c r="E61" s="4"/>
      <c r="F61" s="18" t="s">
        <v>155</v>
      </c>
      <c r="G61" s="18" t="s">
        <v>8</v>
      </c>
      <c r="H61" s="18">
        <v>8</v>
      </c>
      <c r="I61" s="18"/>
      <c r="J61" s="5"/>
      <c r="M61" s="4"/>
      <c r="N61" s="18" t="s">
        <v>148</v>
      </c>
      <c r="O61" s="21" t="s">
        <v>58</v>
      </c>
      <c r="P61" s="18">
        <v>4</v>
      </c>
      <c r="Q61" s="18"/>
      <c r="R61" s="5"/>
    </row>
    <row r="62" spans="5:25" x14ac:dyDescent="0.25">
      <c r="E62" s="4"/>
      <c r="F62" s="18" t="s">
        <v>156</v>
      </c>
      <c r="G62" s="18" t="s">
        <v>10</v>
      </c>
      <c r="H62" s="18">
        <v>1</v>
      </c>
      <c r="I62" s="18"/>
      <c r="J62" s="5"/>
      <c r="M62" s="4"/>
      <c r="N62" s="18" t="s">
        <v>149</v>
      </c>
      <c r="O62" s="21" t="s">
        <v>26</v>
      </c>
      <c r="P62" s="18"/>
      <c r="Q62" s="18"/>
      <c r="R62" s="5"/>
    </row>
    <row r="63" spans="5:25" x14ac:dyDescent="0.25">
      <c r="E63" s="4"/>
      <c r="F63" s="18" t="s">
        <v>157</v>
      </c>
      <c r="G63" s="18" t="s">
        <v>10</v>
      </c>
      <c r="H63" s="18">
        <v>1</v>
      </c>
      <c r="I63" s="18"/>
      <c r="J63" s="5"/>
      <c r="M63" s="4"/>
      <c r="N63" s="18" t="s">
        <v>150</v>
      </c>
      <c r="O63" s="21" t="s">
        <v>12</v>
      </c>
      <c r="P63" s="18">
        <v>8</v>
      </c>
      <c r="Q63" s="18"/>
      <c r="R63" s="5"/>
    </row>
    <row r="64" spans="5:25" x14ac:dyDescent="0.25">
      <c r="E64" s="4"/>
      <c r="F64" s="18" t="s">
        <v>66</v>
      </c>
      <c r="G64" s="18" t="s">
        <v>12</v>
      </c>
      <c r="H64" s="21">
        <v>8</v>
      </c>
      <c r="I64" s="18"/>
      <c r="J64" s="5"/>
      <c r="M64" s="6"/>
      <c r="N64" s="17"/>
      <c r="O64" s="17"/>
      <c r="P64" s="17"/>
      <c r="Q64" s="17"/>
      <c r="R64" s="7"/>
    </row>
    <row r="65" spans="5:10" x14ac:dyDescent="0.25">
      <c r="E65" s="4"/>
      <c r="F65" s="18"/>
      <c r="G65" s="18"/>
      <c r="H65" s="18"/>
      <c r="I65" s="18"/>
      <c r="J65" s="5"/>
    </row>
    <row r="66" spans="5:10" x14ac:dyDescent="0.25">
      <c r="E66" s="2" t="s">
        <v>158</v>
      </c>
      <c r="F66" s="10"/>
      <c r="G66" s="10"/>
      <c r="H66" s="10"/>
      <c r="I66" s="10"/>
      <c r="J66" s="11"/>
    </row>
    <row r="67" spans="5:10" x14ac:dyDescent="0.25">
      <c r="E67" s="4"/>
      <c r="F67" s="18" t="s">
        <v>152</v>
      </c>
      <c r="G67" s="18" t="s">
        <v>26</v>
      </c>
      <c r="H67" s="18"/>
      <c r="I67" s="18"/>
      <c r="J67" s="5"/>
    </row>
    <row r="68" spans="5:10" x14ac:dyDescent="0.25">
      <c r="E68" s="4"/>
      <c r="F68" s="18" t="s">
        <v>159</v>
      </c>
      <c r="G68" s="18" t="s">
        <v>8</v>
      </c>
      <c r="H68" s="18">
        <v>8</v>
      </c>
      <c r="I68" s="18"/>
      <c r="J68" s="5"/>
    </row>
    <row r="69" spans="5:10" x14ac:dyDescent="0.25">
      <c r="E69" s="4"/>
      <c r="F69" s="18" t="s">
        <v>160</v>
      </c>
      <c r="G69" s="18" t="s">
        <v>8</v>
      </c>
      <c r="H69" s="18">
        <v>8</v>
      </c>
      <c r="I69" s="18"/>
      <c r="J69" s="5"/>
    </row>
    <row r="70" spans="5:10" x14ac:dyDescent="0.25">
      <c r="E70" s="4"/>
      <c r="F70" s="18" t="s">
        <v>66</v>
      </c>
      <c r="G70" s="18" t="s">
        <v>12</v>
      </c>
      <c r="H70" s="18">
        <v>8</v>
      </c>
      <c r="I70" s="18"/>
      <c r="J70" s="5"/>
    </row>
    <row r="71" spans="5:10" x14ac:dyDescent="0.25">
      <c r="E71" s="6"/>
      <c r="F71" s="17"/>
      <c r="G71" s="17"/>
      <c r="H71" s="17"/>
      <c r="I71" s="17"/>
      <c r="J71" s="7"/>
    </row>
  </sheetData>
  <mergeCells count="1">
    <mergeCell ref="A26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2023-01-25T01:19:01Z</dcterms:modified>
</cp:coreProperties>
</file>