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wwi\filegroup_support\"/>
    </mc:Choice>
  </mc:AlternateContent>
  <xr:revisionPtr revIDLastSave="0" documentId="13_ncr:1_{5C78B429-EF9F-4573-91F0-158CAB642619}" xr6:coauthVersionLast="47" xr6:coauthVersionMax="47" xr10:uidLastSave="{00000000-0000-0000-0000-000000000000}"/>
  <bookViews>
    <workbookView xWindow="-120" yWindow="-120" windowWidth="29040" windowHeight="15840" xr2:uid="{060E0144-75C7-4C12-B4D9-C7F9369402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 l="1"/>
  <c r="AA49" i="1"/>
  <c r="AA48" i="1"/>
  <c r="AA47" i="1"/>
  <c r="AA46" i="1"/>
  <c r="AA45" i="1"/>
  <c r="AA44" i="1"/>
  <c r="AA43" i="1"/>
  <c r="AA42" i="1"/>
  <c r="AA41" i="1"/>
  <c r="AA20" i="1"/>
  <c r="AA19" i="1"/>
  <c r="AA59" i="1"/>
  <c r="AA56" i="1"/>
  <c r="AA57" i="1"/>
  <c r="AA58" i="1"/>
  <c r="AA53" i="1"/>
  <c r="AA52" i="1"/>
  <c r="Q26" i="1"/>
  <c r="S26" i="1" s="1"/>
  <c r="S12" i="1"/>
  <c r="Q12" i="1"/>
  <c r="Q8" i="1"/>
  <c r="S8" i="1" s="1"/>
  <c r="H32" i="1"/>
  <c r="J32" i="1" s="1"/>
  <c r="H27" i="1"/>
  <c r="J27" i="1"/>
  <c r="H23" i="1"/>
  <c r="J23" i="1" s="1"/>
  <c r="H19" i="1"/>
  <c r="J19" i="1" s="1"/>
  <c r="H15" i="1"/>
  <c r="J15" i="1" s="1"/>
  <c r="H4" i="1"/>
  <c r="J4" i="1" s="1"/>
  <c r="H5" i="1"/>
  <c r="J5" i="1" s="1"/>
  <c r="AA35" i="1"/>
  <c r="AA36" i="1"/>
  <c r="AA37" i="1"/>
  <c r="AA38" i="1"/>
  <c r="AA34" i="1"/>
  <c r="AA33" i="1"/>
  <c r="AA32" i="1"/>
  <c r="AA31" i="1"/>
  <c r="AA30" i="1"/>
  <c r="AA29" i="1"/>
  <c r="AA28" i="1"/>
  <c r="J53" i="1"/>
  <c r="J52" i="1"/>
  <c r="J51" i="1"/>
  <c r="J50" i="1"/>
  <c r="S51" i="1"/>
  <c r="S50" i="1"/>
  <c r="AA24" i="1"/>
  <c r="AA23" i="1"/>
  <c r="AA18" i="1"/>
  <c r="AA15" i="1"/>
  <c r="AA14" i="1"/>
  <c r="AA13" i="1"/>
  <c r="AA12" i="1"/>
  <c r="AA11" i="1"/>
  <c r="AA10" i="1"/>
  <c r="AA9" i="1"/>
  <c r="J36" i="1"/>
  <c r="J37" i="1"/>
  <c r="AA6" i="1"/>
  <c r="AA5" i="1"/>
  <c r="AA7" i="1"/>
  <c r="AA4" i="1"/>
  <c r="AA3" i="1"/>
  <c r="S33" i="1"/>
  <c r="S34" i="1"/>
  <c r="S39" i="1"/>
  <c r="S47" i="1"/>
  <c r="S40" i="1"/>
  <c r="S41" i="1"/>
  <c r="S42" i="1"/>
  <c r="S43" i="1"/>
  <c r="S44" i="1"/>
  <c r="S45" i="1"/>
  <c r="S46" i="1"/>
  <c r="S38" i="1"/>
  <c r="S36" i="1"/>
  <c r="S35" i="1"/>
  <c r="J10" i="1"/>
  <c r="J11" i="1"/>
  <c r="J9" i="1"/>
  <c r="J7" i="1"/>
  <c r="S7" i="1"/>
  <c r="S21" i="1"/>
  <c r="S20" i="1"/>
  <c r="S19" i="1"/>
  <c r="S22" i="1"/>
  <c r="S16" i="1"/>
  <c r="S15" i="1"/>
  <c r="S29" i="1"/>
  <c r="S28" i="1" s="1"/>
  <c r="S25" i="1"/>
  <c r="J47" i="1"/>
  <c r="S3" i="1"/>
  <c r="Q4" i="1"/>
  <c r="S4" i="1" s="1"/>
  <c r="I39" i="1"/>
  <c r="I40" i="1" s="1"/>
  <c r="J31" i="1"/>
  <c r="J30" i="1" s="1"/>
  <c r="J28" i="1"/>
  <c r="J3" i="1"/>
  <c r="J26" i="1"/>
  <c r="J22" i="1"/>
  <c r="J21" i="1" s="1"/>
  <c r="J6" i="1"/>
  <c r="J14" i="1"/>
  <c r="J18" i="1"/>
  <c r="H33" i="1"/>
  <c r="J33" i="1" s="1"/>
  <c r="AA40" i="1" l="1"/>
  <c r="J17" i="1"/>
  <c r="S2" i="1"/>
  <c r="J35" i="1"/>
  <c r="AA55" i="1"/>
  <c r="AA51" i="1"/>
  <c r="S24" i="1"/>
  <c r="S49" i="1"/>
  <c r="AA17" i="1"/>
  <c r="AA22" i="1"/>
  <c r="J49" i="1"/>
  <c r="AA27" i="1"/>
  <c r="AA8" i="1"/>
  <c r="J12" i="1"/>
  <c r="AA2" i="1"/>
  <c r="S18" i="1"/>
  <c r="J2" i="1"/>
  <c r="I41" i="1"/>
  <c r="J40" i="1"/>
  <c r="S14" i="1"/>
  <c r="S11" i="1"/>
  <c r="S10" i="1" s="1"/>
  <c r="S37" i="1"/>
  <c r="S32" i="1" s="1"/>
  <c r="J25" i="1"/>
  <c r="J13" i="1"/>
  <c r="I42" i="1" l="1"/>
  <c r="J41" i="1"/>
  <c r="I43" i="1" l="1"/>
  <c r="J42" i="1"/>
  <c r="I44" i="1" l="1"/>
  <c r="J44" i="1" s="1"/>
  <c r="J43" i="1"/>
  <c r="J39" i="1" l="1"/>
</calcChain>
</file>

<file path=xl/sharedStrings.xml><?xml version="1.0" encoding="utf-8"?>
<sst xmlns="http://schemas.openxmlformats.org/spreadsheetml/2006/main" count="335" uniqueCount="166">
  <si>
    <t>Data types</t>
  </si>
  <si>
    <t>n</t>
  </si>
  <si>
    <t>char(n)</t>
  </si>
  <si>
    <t>varchar(n)</t>
  </si>
  <si>
    <t>chars + 2</t>
  </si>
  <si>
    <t>integer</t>
  </si>
  <si>
    <t>smallint</t>
  </si>
  <si>
    <t>tinyint</t>
  </si>
  <si>
    <t>bigint</t>
  </si>
  <si>
    <t>decimal(p,s)</t>
  </si>
  <si>
    <t>bit</t>
  </si>
  <si>
    <t>date</t>
  </si>
  <si>
    <t>datetime</t>
  </si>
  <si>
    <t>time</t>
  </si>
  <si>
    <t>smalldatetime</t>
  </si>
  <si>
    <t>Table</t>
  </si>
  <si>
    <t>Column</t>
  </si>
  <si>
    <t>Name</t>
  </si>
  <si>
    <t>Photo</t>
  </si>
  <si>
    <t>Salesman</t>
  </si>
  <si>
    <t>PK, FK</t>
  </si>
  <si>
    <t>PK</t>
  </si>
  <si>
    <t>CommissionRate</t>
  </si>
  <si>
    <t>Earnings</t>
  </si>
  <si>
    <t>Data Type</t>
  </si>
  <si>
    <t>Integer</t>
  </si>
  <si>
    <t>varchar</t>
  </si>
  <si>
    <t>*</t>
  </si>
  <si>
    <t>Storage(Bytes)</t>
  </si>
  <si>
    <t>Storage(bytes)</t>
  </si>
  <si>
    <t>Total (Bytes)</t>
  </si>
  <si>
    <t>1 to 9</t>
  </si>
  <si>
    <t>10 to 19</t>
  </si>
  <si>
    <t>20 to 28</t>
  </si>
  <si>
    <t>29 to 38</t>
  </si>
  <si>
    <t>Precision (p)</t>
  </si>
  <si>
    <t>SalesTerritory</t>
  </si>
  <si>
    <t xml:space="preserve">Entries </t>
  </si>
  <si>
    <t>Territory</t>
  </si>
  <si>
    <t>StateProvince</t>
  </si>
  <si>
    <t>CityName</t>
  </si>
  <si>
    <t>Continent</t>
  </si>
  <si>
    <t>Country</t>
  </si>
  <si>
    <t>FK (SalesTerritory PK)</t>
  </si>
  <si>
    <t>FK (Continent PK)</t>
  </si>
  <si>
    <t>**</t>
  </si>
  <si>
    <t>NOTES:</t>
  </si>
  <si>
    <t>City</t>
  </si>
  <si>
    <t>Population</t>
  </si>
  <si>
    <t>FK (CityName PK)</t>
  </si>
  <si>
    <t>FK (StateProvince PK)</t>
  </si>
  <si>
    <t>FK (CountryId PK)</t>
  </si>
  <si>
    <t>Postal Code</t>
  </si>
  <si>
    <t>BuyingGroup</t>
  </si>
  <si>
    <t>BusinessCategory</t>
  </si>
  <si>
    <t>Logistic</t>
  </si>
  <si>
    <t>Color</t>
  </si>
  <si>
    <t>name</t>
  </si>
  <si>
    <t>int</t>
  </si>
  <si>
    <t>Product</t>
  </si>
  <si>
    <t>Currency</t>
  </si>
  <si>
    <t>char(3)</t>
  </si>
  <si>
    <t>CurrencyRate</t>
  </si>
  <si>
    <t>PK, FK (From)</t>
  </si>
  <si>
    <t>PK, FK (To)</t>
  </si>
  <si>
    <t>Rate</t>
  </si>
  <si>
    <t>UpdateDate</t>
  </si>
  <si>
    <t>decimal(6,3)</t>
  </si>
  <si>
    <t>First Name</t>
  </si>
  <si>
    <t>Last Name</t>
  </si>
  <si>
    <t>PreferredName</t>
  </si>
  <si>
    <t>Bills</t>
  </si>
  <si>
    <t>Discount</t>
  </si>
  <si>
    <t>ProductModel</t>
  </si>
  <si>
    <t>Model</t>
  </si>
  <si>
    <t>Brand</t>
  </si>
  <si>
    <t>Size</t>
  </si>
  <si>
    <t>Barcode</t>
  </si>
  <si>
    <t>StandardUnitCost</t>
  </si>
  <si>
    <t>RecommendedRetailPrice</t>
  </si>
  <si>
    <t>TaxRate</t>
  </si>
  <si>
    <t>Weight</t>
  </si>
  <si>
    <t>IsChiller</t>
  </si>
  <si>
    <t>LeadTimeDays</t>
  </si>
  <si>
    <t>PackageQuality</t>
  </si>
  <si>
    <t>BuyingPackage</t>
  </si>
  <si>
    <t>SellingPackage</t>
  </si>
  <si>
    <t>FK (ProductId)</t>
  </si>
  <si>
    <t>decimal(8,3)</t>
  </si>
  <si>
    <t>StartDate</t>
  </si>
  <si>
    <t>EndDate</t>
  </si>
  <si>
    <t>DiscountRate</t>
  </si>
  <si>
    <t>**Storage (Bytes)</t>
  </si>
  <si>
    <r>
      <rPr>
        <b/>
        <sz val="11"/>
        <color theme="1"/>
        <rFont val="Calibri"/>
        <family val="2"/>
        <scheme val="minor"/>
      </rPr>
      <t>Storage</t>
    </r>
    <r>
      <rPr>
        <sz val="11"/>
        <color theme="1"/>
        <rFont val="Calibri"/>
        <family val="2"/>
        <scheme val="minor"/>
      </rPr>
      <t xml:space="preserve"> applies the formulas declared in data types for the non fixed size (e.g. chars + 2). </t>
    </r>
  </si>
  <si>
    <t xml:space="preserve">Employee </t>
  </si>
  <si>
    <t>char(2)</t>
  </si>
  <si>
    <t>StateProvince_Country</t>
  </si>
  <si>
    <t>PK,FK(StateProvince PK)</t>
  </si>
  <si>
    <t>PK, FK(Country PK)</t>
  </si>
  <si>
    <t>Address</t>
  </si>
  <si>
    <t>FK (PostalCode PK)</t>
  </si>
  <si>
    <t>FK (City PK)</t>
  </si>
  <si>
    <t>Customer</t>
  </si>
  <si>
    <t>PrimaryContact</t>
  </si>
  <si>
    <t>IsHeadOffice</t>
  </si>
  <si>
    <t>FK (BuyingGroup)</t>
  </si>
  <si>
    <t>FK (Category PK)</t>
  </si>
  <si>
    <t>FK (Address PK)</t>
  </si>
  <si>
    <t>SystemUser</t>
  </si>
  <si>
    <t xml:space="preserve">PK, FK (Customer PK) </t>
  </si>
  <si>
    <t>Email</t>
  </si>
  <si>
    <t>Passwd</t>
  </si>
  <si>
    <t>Token</t>
  </si>
  <si>
    <t xml:space="preserve"> </t>
  </si>
  <si>
    <t>FK (SystemUser)</t>
  </si>
  <si>
    <t>SentDate</t>
  </si>
  <si>
    <t>Color_ProductModel</t>
  </si>
  <si>
    <t>FK (Color PK)</t>
  </si>
  <si>
    <t>FK (ProductModel PK)</t>
  </si>
  <si>
    <t>SalesOrderHeader</t>
  </si>
  <si>
    <t>SaleId</t>
  </si>
  <si>
    <t>FK (Customer PK)</t>
  </si>
  <si>
    <t>FK (Salesperson PK)</t>
  </si>
  <si>
    <t>FK (BillToCustomer)</t>
  </si>
  <si>
    <t>DueDate</t>
  </si>
  <si>
    <t>DeliveryDate</t>
  </si>
  <si>
    <t>FK (Currency PK)</t>
  </si>
  <si>
    <t>TotalItems</t>
  </si>
  <si>
    <t>TotalDue</t>
  </si>
  <si>
    <t>SalesOrderDetail</t>
  </si>
  <si>
    <t>PK, FK (Product PK)</t>
  </si>
  <si>
    <t>PK, FK (Sale PK)</t>
  </si>
  <si>
    <t>Quantity</t>
  </si>
  <si>
    <t>ListedUnitPrice</t>
  </si>
  <si>
    <t>TotalExcludingTax</t>
  </si>
  <si>
    <t>TaxAmount</t>
  </si>
  <si>
    <t>FK (Discount PK)</t>
  </si>
  <si>
    <t>LineTotal</t>
  </si>
  <si>
    <t>Profit</t>
  </si>
  <si>
    <t>Transport</t>
  </si>
  <si>
    <t>ShippingDate</t>
  </si>
  <si>
    <t>FK (Logistic PK)</t>
  </si>
  <si>
    <t>Error</t>
  </si>
  <si>
    <t>Error PK</t>
  </si>
  <si>
    <t>Error Message</t>
  </si>
  <si>
    <t>ErrorLog</t>
  </si>
  <si>
    <t>ErrorLog PK</t>
  </si>
  <si>
    <t>FK (Error PK)</t>
  </si>
  <si>
    <t>UserName</t>
  </si>
  <si>
    <t>Date</t>
  </si>
  <si>
    <t>Schema</t>
  </si>
  <si>
    <t>TableName</t>
  </si>
  <si>
    <t>ColumnName</t>
  </si>
  <si>
    <t>DataType</t>
  </si>
  <si>
    <t>Length</t>
  </si>
  <si>
    <t>IsNullable</t>
  </si>
  <si>
    <t>IsUnique</t>
  </si>
  <si>
    <t>Predictions</t>
  </si>
  <si>
    <t>EntriesNumber</t>
  </si>
  <si>
    <t>EstimatedStorage</t>
  </si>
  <si>
    <t>money</t>
  </si>
  <si>
    <t>Average was used to calculate the varchar len.</t>
  </si>
  <si>
    <t>smallmoney</t>
  </si>
  <si>
    <t>varchar - Could be a char(3)</t>
  </si>
  <si>
    <t>?</t>
  </si>
  <si>
    <t>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</si>
</sst>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10" applyNumberFormat="0" applyFont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2" xfId="0" applyBorder="1"/>
    <xf numFmtId="0" fontId="1" fillId="0" borderId="9" xfId="0" applyFont="1" applyBorder="1"/>
    <xf numFmtId="0" fontId="1" fillId="0" borderId="3" xfId="0" applyFont="1" applyBorder="1"/>
    <xf numFmtId="16" fontId="0" fillId="0" borderId="3" xfId="0" applyNumberFormat="1" applyBorder="1" applyAlignment="1">
      <alignment wrapText="1"/>
    </xf>
    <xf numFmtId="0" fontId="1" fillId="0" borderId="4" xfId="0" applyFont="1" applyBorder="1"/>
    <xf numFmtId="0" fontId="0" fillId="0" borderId="11" xfId="0" applyBorder="1"/>
    <xf numFmtId="0" fontId="1" fillId="0" borderId="5" xfId="0" applyFont="1" applyBorder="1"/>
    <xf numFmtId="0" fontId="1" fillId="0" borderId="6" xfId="0" applyFont="1" applyBorder="1"/>
    <xf numFmtId="0" fontId="4" fillId="3" borderId="0" xfId="2"/>
    <xf numFmtId="0" fontId="4" fillId="3" borderId="9" xfId="2" applyBorder="1"/>
    <xf numFmtId="0" fontId="4" fillId="3" borderId="0" xfId="2" applyBorder="1"/>
    <xf numFmtId="0" fontId="5" fillId="2" borderId="4" xfId="1" applyFont="1" applyBorder="1"/>
    <xf numFmtId="0" fontId="5" fillId="2" borderId="2" xfId="1" applyFont="1" applyBorder="1"/>
    <xf numFmtId="0" fontId="3" fillId="2" borderId="2" xfId="1" applyBorder="1"/>
    <xf numFmtId="0" fontId="0" fillId="4" borderId="10" xfId="3" applyFont="1"/>
    <xf numFmtId="0" fontId="0" fillId="0" borderId="0" xfId="0" applyAlignment="1">
      <alignment horizontal="center" wrapText="1"/>
    </xf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5" fillId="2" borderId="0" xfId="1" applyFont="1" applyBorder="1"/>
    <xf numFmtId="0" fontId="3" fillId="2" borderId="0" xfId="1" applyBorder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F128-56C4-4A17-AFB6-7B93C606ECA2}">
  <dimension ref="A1:AA71"/>
  <sheetViews>
    <sheetView tabSelected="1" topLeftCell="B46" workbookViewId="0">
      <selection activeCell="E56" sqref="E56"/>
    </sheetView>
  </sheetViews>
  <sheetFormatPr defaultRowHeight="15" x14ac:dyDescent="0.25"/>
  <cols>
    <col min="1" max="1" width="16.28515625" customWidth="1"/>
    <col min="2" max="2" width="15.140625" customWidth="1"/>
    <col min="5" max="5" width="21" customWidth="1"/>
    <col min="6" max="6" width="22.140625" customWidth="1"/>
    <col min="7" max="7" width="14.85546875" customWidth="1"/>
    <col min="8" max="8" width="16.5703125" bestFit="1" customWidth="1"/>
    <col min="9" max="9" width="16.28515625" customWidth="1"/>
    <col min="10" max="10" width="12.85546875" customWidth="1"/>
    <col min="11" max="11" width="6.85546875" customWidth="1"/>
    <col min="12" max="13" width="4" customWidth="1"/>
    <col min="14" max="14" width="19.7109375" customWidth="1"/>
    <col min="15" max="15" width="23.7109375" customWidth="1"/>
    <col min="16" max="16" width="12.85546875" customWidth="1"/>
    <col min="17" max="17" width="17" customWidth="1"/>
    <col min="18" max="18" width="10.7109375" customWidth="1"/>
    <col min="19" max="19" width="12.140625" bestFit="1" customWidth="1"/>
    <col min="20" max="20" width="12.140625" customWidth="1"/>
    <col min="22" max="22" width="16.85546875" bestFit="1" customWidth="1"/>
    <col min="23" max="23" width="20.28515625" bestFit="1" customWidth="1"/>
    <col min="24" max="24" width="13.140625" bestFit="1" customWidth="1"/>
    <col min="25" max="25" width="18.140625" customWidth="1"/>
    <col min="26" max="26" width="10.5703125" customWidth="1"/>
    <col min="27" max="27" width="12.140625" bestFit="1" customWidth="1"/>
  </cols>
  <sheetData>
    <row r="1" spans="1:27" x14ac:dyDescent="0.25">
      <c r="A1" s="8" t="s">
        <v>0</v>
      </c>
      <c r="B1" s="9" t="s">
        <v>29</v>
      </c>
      <c r="E1" s="2" t="s">
        <v>15</v>
      </c>
      <c r="F1" s="12" t="s">
        <v>16</v>
      </c>
      <c r="G1" s="12" t="s">
        <v>24</v>
      </c>
      <c r="H1" s="12" t="s">
        <v>92</v>
      </c>
      <c r="I1" s="12" t="s">
        <v>37</v>
      </c>
      <c r="J1" s="3" t="s">
        <v>30</v>
      </c>
      <c r="K1" s="29"/>
      <c r="N1" s="2" t="s">
        <v>15</v>
      </c>
      <c r="O1" s="12" t="s">
        <v>16</v>
      </c>
      <c r="P1" s="12" t="s">
        <v>24</v>
      </c>
      <c r="Q1" s="12" t="s">
        <v>92</v>
      </c>
      <c r="R1" s="12" t="s">
        <v>37</v>
      </c>
      <c r="S1" s="3" t="s">
        <v>30</v>
      </c>
      <c r="T1" s="29"/>
      <c r="V1" s="2" t="s">
        <v>15</v>
      </c>
      <c r="W1" s="12" t="s">
        <v>16</v>
      </c>
      <c r="X1" s="12" t="s">
        <v>24</v>
      </c>
      <c r="Y1" s="12" t="s">
        <v>92</v>
      </c>
      <c r="Z1" s="12" t="s">
        <v>37</v>
      </c>
      <c r="AA1" s="3" t="s">
        <v>30</v>
      </c>
    </row>
    <row r="2" spans="1:27" x14ac:dyDescent="0.25">
      <c r="A2" s="4" t="s">
        <v>2</v>
      </c>
      <c r="B2" s="5" t="s">
        <v>1</v>
      </c>
      <c r="E2" s="2" t="s">
        <v>94</v>
      </c>
      <c r="F2" s="10"/>
      <c r="G2" s="10"/>
      <c r="H2" s="10"/>
      <c r="I2" s="10">
        <v>19</v>
      </c>
      <c r="J2" s="23">
        <f>SUM(J3:J7)</f>
        <v>418</v>
      </c>
      <c r="N2" s="2" t="s">
        <v>54</v>
      </c>
      <c r="O2" s="10"/>
      <c r="P2" s="10"/>
      <c r="Q2" s="10"/>
      <c r="R2" s="10">
        <v>5</v>
      </c>
      <c r="S2" s="23">
        <f>SUM(S3:S4)</f>
        <v>70</v>
      </c>
      <c r="V2" s="2" t="s">
        <v>72</v>
      </c>
      <c r="W2" s="10"/>
      <c r="X2" s="10"/>
      <c r="Y2" s="10"/>
      <c r="Z2" s="10" t="s">
        <v>164</v>
      </c>
      <c r="AA2" s="3">
        <f>SUM(AA3:AA7)</f>
        <v>0</v>
      </c>
    </row>
    <row r="3" spans="1:27" x14ac:dyDescent="0.25">
      <c r="A3" s="4" t="s">
        <v>3</v>
      </c>
      <c r="B3" s="5" t="s">
        <v>4</v>
      </c>
      <c r="E3" s="4"/>
      <c r="F3" t="s">
        <v>21</v>
      </c>
      <c r="G3" t="s">
        <v>25</v>
      </c>
      <c r="H3">
        <v>4</v>
      </c>
      <c r="I3">
        <v>19</v>
      </c>
      <c r="J3" s="5">
        <f>PRODUCT(I3,H3)</f>
        <v>76</v>
      </c>
      <c r="K3" s="27"/>
      <c r="M3" s="1"/>
      <c r="N3" s="4"/>
      <c r="O3" t="s">
        <v>21</v>
      </c>
      <c r="P3" t="s">
        <v>5</v>
      </c>
      <c r="Q3">
        <v>4</v>
      </c>
      <c r="R3">
        <v>5</v>
      </c>
      <c r="S3" s="5">
        <f>PRODUCT(Q3,R3)</f>
        <v>20</v>
      </c>
      <c r="T3" s="27"/>
      <c r="V3" s="4"/>
      <c r="W3" t="s">
        <v>21</v>
      </c>
      <c r="X3" t="s">
        <v>25</v>
      </c>
      <c r="Y3">
        <v>4</v>
      </c>
      <c r="Z3">
        <v>0</v>
      </c>
      <c r="AA3" s="5">
        <f>PRODUCT(Z3,Y3)</f>
        <v>0</v>
      </c>
    </row>
    <row r="4" spans="1:27" x14ac:dyDescent="0.25">
      <c r="A4" s="4" t="s">
        <v>8</v>
      </c>
      <c r="B4" s="5">
        <v>8</v>
      </c>
      <c r="E4" s="4"/>
      <c r="F4" t="s">
        <v>68</v>
      </c>
      <c r="G4" t="s">
        <v>26</v>
      </c>
      <c r="H4">
        <f>5+2</f>
        <v>7</v>
      </c>
      <c r="I4">
        <v>19</v>
      </c>
      <c r="J4" s="5">
        <f>PRODUCT(I4,H4)</f>
        <v>133</v>
      </c>
      <c r="K4" s="27"/>
      <c r="N4" s="4"/>
      <c r="O4" t="s">
        <v>17</v>
      </c>
      <c r="P4" t="s">
        <v>26</v>
      </c>
      <c r="Q4">
        <f>(12+16+9+8+5)/5</f>
        <v>10</v>
      </c>
      <c r="R4">
        <v>5</v>
      </c>
      <c r="S4" s="5">
        <f>PRODUCT(Q4,R4)</f>
        <v>50</v>
      </c>
      <c r="T4" s="27"/>
      <c r="V4" s="4"/>
      <c r="W4" t="s">
        <v>89</v>
      </c>
      <c r="X4" t="s">
        <v>11</v>
      </c>
      <c r="Y4">
        <v>3</v>
      </c>
      <c r="Z4">
        <v>0</v>
      </c>
      <c r="AA4" s="5">
        <f>PRODUCT(Z4,Y4)</f>
        <v>0</v>
      </c>
    </row>
    <row r="5" spans="1:27" x14ac:dyDescent="0.25">
      <c r="A5" s="4" t="s">
        <v>5</v>
      </c>
      <c r="B5" s="5">
        <v>4</v>
      </c>
      <c r="E5" s="4"/>
      <c r="F5" t="s">
        <v>69</v>
      </c>
      <c r="G5" t="s">
        <v>26</v>
      </c>
      <c r="H5">
        <f>6+2</f>
        <v>8</v>
      </c>
      <c r="I5">
        <v>19</v>
      </c>
      <c r="J5" s="5">
        <f>PRODUCT(I5,H5)</f>
        <v>152</v>
      </c>
      <c r="K5" s="27"/>
      <c r="N5" s="6"/>
      <c r="O5" s="16"/>
      <c r="P5" s="16"/>
      <c r="Q5" s="16"/>
      <c r="R5" s="16"/>
      <c r="S5" s="7"/>
      <c r="T5" s="27"/>
      <c r="V5" s="4"/>
      <c r="W5" t="s">
        <v>90</v>
      </c>
      <c r="X5" t="s">
        <v>11</v>
      </c>
      <c r="Y5">
        <v>3</v>
      </c>
      <c r="Z5">
        <v>0</v>
      </c>
      <c r="AA5" s="5">
        <f>PRODUCT(Z5,Y5)</f>
        <v>0</v>
      </c>
    </row>
    <row r="6" spans="1:27" x14ac:dyDescent="0.25">
      <c r="A6" s="4" t="s">
        <v>6</v>
      </c>
      <c r="B6" s="5">
        <v>2</v>
      </c>
      <c r="E6" s="4"/>
      <c r="F6" t="s">
        <v>70</v>
      </c>
      <c r="G6" t="s">
        <v>10</v>
      </c>
      <c r="H6">
        <v>1</v>
      </c>
      <c r="I6">
        <v>19</v>
      </c>
      <c r="J6" s="5">
        <f>PRODUCT(I6,H6)</f>
        <v>19</v>
      </c>
      <c r="K6" s="27"/>
      <c r="N6" s="2" t="s">
        <v>53</v>
      </c>
      <c r="O6" s="10"/>
      <c r="P6" s="10"/>
      <c r="Q6" s="10"/>
      <c r="R6">
        <v>2</v>
      </c>
      <c r="S6" s="22">
        <f>SUM(S7:S8)</f>
        <v>36</v>
      </c>
      <c r="V6" s="4"/>
      <c r="W6" t="s">
        <v>91</v>
      </c>
      <c r="X6" t="s">
        <v>25</v>
      </c>
      <c r="Y6">
        <v>4</v>
      </c>
      <c r="Z6">
        <v>0</v>
      </c>
      <c r="AA6" s="5">
        <f>PRODUCT(Z6,Y6)</f>
        <v>0</v>
      </c>
    </row>
    <row r="7" spans="1:27" x14ac:dyDescent="0.25">
      <c r="A7" s="4" t="s">
        <v>7</v>
      </c>
      <c r="B7" s="5">
        <v>1</v>
      </c>
      <c r="E7" s="4"/>
      <c r="F7" t="s">
        <v>18</v>
      </c>
      <c r="G7" t="s">
        <v>26</v>
      </c>
      <c r="H7">
        <v>2</v>
      </c>
      <c r="I7">
        <v>19</v>
      </c>
      <c r="J7" s="5">
        <f>PRODUCT(I7,H7)</f>
        <v>38</v>
      </c>
      <c r="K7" s="27"/>
      <c r="N7" s="4"/>
      <c r="O7" t="s">
        <v>21</v>
      </c>
      <c r="P7" t="s">
        <v>58</v>
      </c>
      <c r="Q7">
        <v>4</v>
      </c>
      <c r="R7">
        <v>2</v>
      </c>
      <c r="S7" s="5">
        <f>PRODUCT(R7,Q7)</f>
        <v>8</v>
      </c>
      <c r="T7" s="27"/>
      <c r="V7" s="4"/>
      <c r="AA7" s="7">
        <f>PRODUCT(Z7,Y7)</f>
        <v>0</v>
      </c>
    </row>
    <row r="8" spans="1:27" x14ac:dyDescent="0.25">
      <c r="A8" s="4" t="s">
        <v>9</v>
      </c>
      <c r="B8" s="5" t="s">
        <v>27</v>
      </c>
      <c r="E8" s="2" t="s">
        <v>19</v>
      </c>
      <c r="F8" s="10"/>
      <c r="G8" s="10"/>
      <c r="H8" s="10"/>
      <c r="I8" s="10">
        <v>10</v>
      </c>
      <c r="J8" s="3"/>
      <c r="K8" s="29"/>
      <c r="N8" s="4"/>
      <c r="O8" t="s">
        <v>17</v>
      </c>
      <c r="P8" t="s">
        <v>26</v>
      </c>
      <c r="Q8">
        <f>12+2</f>
        <v>14</v>
      </c>
      <c r="R8">
        <v>2</v>
      </c>
      <c r="S8" s="5">
        <f>PRODUCT(R8,Q8)</f>
        <v>28</v>
      </c>
      <c r="T8" s="27"/>
      <c r="V8" s="2" t="s">
        <v>102</v>
      </c>
      <c r="W8" s="10"/>
      <c r="X8" s="10"/>
      <c r="Y8" s="10"/>
      <c r="Z8" s="10">
        <v>402</v>
      </c>
      <c r="AA8" s="22">
        <f>SUM(AA9:AA15)</f>
        <v>7638</v>
      </c>
    </row>
    <row r="9" spans="1:27" x14ac:dyDescent="0.25">
      <c r="A9" s="4" t="s">
        <v>10</v>
      </c>
      <c r="B9" s="5">
        <v>1</v>
      </c>
      <c r="E9" s="4"/>
      <c r="F9" t="s">
        <v>20</v>
      </c>
      <c r="G9" t="s">
        <v>5</v>
      </c>
      <c r="H9">
        <v>4</v>
      </c>
      <c r="I9">
        <v>10</v>
      </c>
      <c r="J9" s="5">
        <f>PRODUCT(I9,H9)</f>
        <v>40</v>
      </c>
      <c r="K9" s="27"/>
      <c r="N9" s="6"/>
      <c r="O9" s="16"/>
      <c r="P9" s="16"/>
      <c r="Q9" s="16"/>
      <c r="R9" s="16"/>
      <c r="S9" s="7"/>
      <c r="T9" s="27"/>
      <c r="V9" s="4"/>
      <c r="W9" t="s">
        <v>21</v>
      </c>
      <c r="X9" t="s">
        <v>58</v>
      </c>
      <c r="Y9">
        <v>4</v>
      </c>
      <c r="Z9" s="28">
        <v>402</v>
      </c>
      <c r="AA9" s="5">
        <f>PRODUCT(Y9,Z9)</f>
        <v>1608</v>
      </c>
    </row>
    <row r="10" spans="1:27" x14ac:dyDescent="0.25">
      <c r="A10" s="4" t="s">
        <v>11</v>
      </c>
      <c r="B10" s="5">
        <v>3</v>
      </c>
      <c r="E10" s="4"/>
      <c r="F10" t="s">
        <v>22</v>
      </c>
      <c r="G10" t="s">
        <v>7</v>
      </c>
      <c r="H10">
        <v>1</v>
      </c>
      <c r="I10">
        <v>10</v>
      </c>
      <c r="J10" s="5">
        <f>PRODUCT(I10,H10)</f>
        <v>10</v>
      </c>
      <c r="K10" s="27"/>
      <c r="N10" s="13" t="s">
        <v>55</v>
      </c>
      <c r="R10">
        <v>3</v>
      </c>
      <c r="S10" s="22">
        <f>SUM(S11:S12)</f>
        <v>18</v>
      </c>
      <c r="V10" s="4"/>
      <c r="W10" t="s">
        <v>17</v>
      </c>
      <c r="X10" t="s">
        <v>26</v>
      </c>
      <c r="Z10" s="28">
        <v>402</v>
      </c>
      <c r="AA10" s="5">
        <f>PRODUCT(Y10,Z10)</f>
        <v>402</v>
      </c>
    </row>
    <row r="11" spans="1:27" x14ac:dyDescent="0.25">
      <c r="A11" s="4" t="s">
        <v>12</v>
      </c>
      <c r="B11" s="5">
        <v>8</v>
      </c>
      <c r="E11" s="4"/>
      <c r="F11" t="s">
        <v>23</v>
      </c>
      <c r="H11">
        <v>9</v>
      </c>
      <c r="I11">
        <v>10</v>
      </c>
      <c r="J11" s="5">
        <f>PRODUCT(I11,H11)</f>
        <v>90</v>
      </c>
      <c r="K11" s="27"/>
      <c r="N11" s="4"/>
      <c r="O11" t="s">
        <v>21</v>
      </c>
      <c r="P11" t="s">
        <v>7</v>
      </c>
      <c r="Q11">
        <v>1</v>
      </c>
      <c r="R11">
        <v>3</v>
      </c>
      <c r="S11" s="5">
        <f>PRODUCT(R11,Q11)</f>
        <v>3</v>
      </c>
      <c r="T11" s="27"/>
      <c r="V11" s="4"/>
      <c r="W11" t="s">
        <v>103</v>
      </c>
      <c r="X11" t="s">
        <v>26</v>
      </c>
      <c r="Z11" s="28">
        <v>402</v>
      </c>
      <c r="AA11" s="5">
        <f>PRODUCT(Y11,Z11)</f>
        <v>402</v>
      </c>
    </row>
    <row r="12" spans="1:27" x14ac:dyDescent="0.25">
      <c r="A12" s="4" t="s">
        <v>14</v>
      </c>
      <c r="B12" s="5">
        <v>4</v>
      </c>
      <c r="E12" s="4"/>
      <c r="J12" s="22">
        <f>SUM(J9:J11)</f>
        <v>140</v>
      </c>
      <c r="N12" s="4"/>
      <c r="O12" t="s">
        <v>17</v>
      </c>
      <c r="P12" s="25" t="s">
        <v>163</v>
      </c>
      <c r="Q12">
        <f>3+2</f>
        <v>5</v>
      </c>
      <c r="R12">
        <v>3</v>
      </c>
      <c r="S12" s="5">
        <f>PRODUCT(R12,Q12)</f>
        <v>15</v>
      </c>
      <c r="T12" s="27"/>
      <c r="V12" s="4"/>
      <c r="W12" t="s">
        <v>104</v>
      </c>
      <c r="X12" t="s">
        <v>10</v>
      </c>
      <c r="Y12">
        <v>1</v>
      </c>
      <c r="Z12" s="28">
        <v>402</v>
      </c>
      <c r="AA12" s="5">
        <f>PRODUCT(Y12,Z12)</f>
        <v>402</v>
      </c>
    </row>
    <row r="13" spans="1:27" x14ac:dyDescent="0.25">
      <c r="A13" s="4" t="s">
        <v>13</v>
      </c>
      <c r="B13" s="5">
        <v>5</v>
      </c>
      <c r="E13" s="2" t="s">
        <v>36</v>
      </c>
      <c r="F13" s="10"/>
      <c r="G13" s="10"/>
      <c r="H13" s="10"/>
      <c r="I13" s="10">
        <v>9</v>
      </c>
      <c r="J13" s="23">
        <f xml:space="preserve"> SUM(J14:J15)</f>
        <v>135</v>
      </c>
      <c r="N13" s="17"/>
      <c r="O13" s="16"/>
      <c r="P13" s="16"/>
      <c r="Q13" s="16"/>
      <c r="R13" s="16"/>
      <c r="S13" s="18"/>
      <c r="T13" s="29"/>
      <c r="V13" s="4"/>
      <c r="W13" t="s">
        <v>105</v>
      </c>
      <c r="X13" t="s">
        <v>58</v>
      </c>
      <c r="Y13">
        <v>4</v>
      </c>
      <c r="Z13" s="28">
        <v>402</v>
      </c>
      <c r="AA13" s="5">
        <f>PRODUCT(Y13,Z13)</f>
        <v>1608</v>
      </c>
    </row>
    <row r="14" spans="1:27" x14ac:dyDescent="0.25">
      <c r="A14" s="4" t="s">
        <v>162</v>
      </c>
      <c r="B14" s="5">
        <v>4</v>
      </c>
      <c r="E14" s="4"/>
      <c r="F14" t="s">
        <v>21</v>
      </c>
      <c r="G14" t="s">
        <v>5</v>
      </c>
      <c r="H14">
        <v>4</v>
      </c>
      <c r="I14">
        <v>9</v>
      </c>
      <c r="J14" s="5">
        <f>PRODUCT(I13,H14)</f>
        <v>36</v>
      </c>
      <c r="K14" s="27"/>
      <c r="N14" s="2" t="s">
        <v>60</v>
      </c>
      <c r="O14" s="10"/>
      <c r="P14" s="10"/>
      <c r="Q14" s="10"/>
      <c r="R14">
        <v>2</v>
      </c>
      <c r="S14" s="23">
        <f>SUM(S15:S16)</f>
        <v>16</v>
      </c>
      <c r="V14" s="4"/>
      <c r="W14" t="s">
        <v>106</v>
      </c>
      <c r="X14" t="s">
        <v>58</v>
      </c>
      <c r="Y14">
        <v>4</v>
      </c>
      <c r="Z14" s="28">
        <v>402</v>
      </c>
      <c r="AA14" s="5">
        <f t="shared" ref="AA14:AA15" si="0">PRODUCT(Y14,Z14)</f>
        <v>1608</v>
      </c>
    </row>
    <row r="15" spans="1:27" x14ac:dyDescent="0.25">
      <c r="A15" s="6" t="s">
        <v>160</v>
      </c>
      <c r="B15" s="7">
        <v>8</v>
      </c>
      <c r="E15" s="4"/>
      <c r="F15" t="s">
        <v>38</v>
      </c>
      <c r="G15" t="s">
        <v>26</v>
      </c>
      <c r="H15">
        <f xml:space="preserve"> 9+2</f>
        <v>11</v>
      </c>
      <c r="I15">
        <v>9</v>
      </c>
      <c r="J15" s="5">
        <f>PRODUCT(I15,H15)</f>
        <v>99</v>
      </c>
      <c r="K15" s="27"/>
      <c r="N15" s="4"/>
      <c r="O15" t="s">
        <v>21</v>
      </c>
      <c r="P15" t="s">
        <v>61</v>
      </c>
      <c r="Q15">
        <v>3</v>
      </c>
      <c r="R15">
        <v>2</v>
      </c>
      <c r="S15" s="5">
        <f>PRODUCT(Q15,R15)</f>
        <v>6</v>
      </c>
      <c r="T15" s="27"/>
      <c r="V15" s="4"/>
      <c r="W15" t="s">
        <v>107</v>
      </c>
      <c r="X15" t="s">
        <v>58</v>
      </c>
      <c r="Y15">
        <v>4</v>
      </c>
      <c r="Z15" s="28">
        <v>402</v>
      </c>
      <c r="AA15" s="5">
        <f t="shared" si="0"/>
        <v>1608</v>
      </c>
    </row>
    <row r="16" spans="1:27" x14ac:dyDescent="0.25">
      <c r="E16" s="4"/>
      <c r="J16" s="5"/>
      <c r="K16" s="27"/>
      <c r="N16" s="4"/>
      <c r="O16" t="s">
        <v>17</v>
      </c>
      <c r="P16" t="s">
        <v>26</v>
      </c>
      <c r="Q16">
        <v>5</v>
      </c>
      <c r="R16">
        <v>2</v>
      </c>
      <c r="S16" s="5">
        <f>PRODUCT(Q16,R16)</f>
        <v>10</v>
      </c>
      <c r="T16" s="27"/>
      <c r="V16" s="6"/>
      <c r="W16" s="16"/>
      <c r="X16" s="16"/>
      <c r="Y16" s="16"/>
      <c r="Z16" s="16"/>
      <c r="AA16" s="7"/>
    </row>
    <row r="17" spans="1:27" x14ac:dyDescent="0.25">
      <c r="A17" s="1" t="s">
        <v>46</v>
      </c>
      <c r="E17" s="2" t="s">
        <v>40</v>
      </c>
      <c r="F17" s="10"/>
      <c r="G17" s="10"/>
      <c r="H17" s="10"/>
      <c r="I17" s="10">
        <v>23272</v>
      </c>
      <c r="J17" s="23">
        <f>SUM(J18:J19)</f>
        <v>349080</v>
      </c>
      <c r="N17" s="6"/>
      <c r="O17" s="16"/>
      <c r="P17" s="16"/>
      <c r="Q17" s="16"/>
      <c r="R17" s="16"/>
      <c r="S17" s="7"/>
      <c r="T17" s="27"/>
      <c r="V17" s="2" t="s">
        <v>108</v>
      </c>
      <c r="W17" s="10"/>
      <c r="X17" s="10"/>
      <c r="Y17" s="10"/>
      <c r="Z17" s="10">
        <v>402</v>
      </c>
      <c r="AA17" s="22">
        <f>SUM(AA18:AA20)</f>
        <v>17286</v>
      </c>
    </row>
    <row r="18" spans="1:27" ht="18.75" customHeight="1" x14ac:dyDescent="0.25">
      <c r="A18" s="1" t="s">
        <v>27</v>
      </c>
      <c r="E18" s="4"/>
      <c r="F18" t="s">
        <v>21</v>
      </c>
      <c r="G18" t="s">
        <v>5</v>
      </c>
      <c r="H18">
        <v>4</v>
      </c>
      <c r="I18">
        <v>23272</v>
      </c>
      <c r="J18" s="5">
        <f>(H18*I18)</f>
        <v>93088</v>
      </c>
      <c r="K18" s="27"/>
      <c r="N18" s="13" t="s">
        <v>62</v>
      </c>
      <c r="R18">
        <v>2</v>
      </c>
      <c r="S18" s="22">
        <f>SUM(S19:S22)</f>
        <v>38</v>
      </c>
      <c r="V18" s="4"/>
      <c r="W18" t="s">
        <v>109</v>
      </c>
      <c r="X18" t="s">
        <v>58</v>
      </c>
      <c r="Y18">
        <v>4</v>
      </c>
      <c r="Z18" s="28">
        <v>402</v>
      </c>
      <c r="AA18" s="5">
        <f>PRODUCT(Y18,Z18)</f>
        <v>1608</v>
      </c>
    </row>
    <row r="19" spans="1:27" x14ac:dyDescent="0.25">
      <c r="A19" s="2" t="s">
        <v>35</v>
      </c>
      <c r="B19" s="3" t="s">
        <v>28</v>
      </c>
      <c r="E19" s="4"/>
      <c r="F19" t="s">
        <v>17</v>
      </c>
      <c r="G19" t="s">
        <v>26</v>
      </c>
      <c r="H19">
        <f>9+2</f>
        <v>11</v>
      </c>
      <c r="I19">
        <v>23272</v>
      </c>
      <c r="J19" s="5">
        <f>(H19*I19)</f>
        <v>255992</v>
      </c>
      <c r="K19" s="27"/>
      <c r="N19" s="4"/>
      <c r="O19" t="s">
        <v>63</v>
      </c>
      <c r="P19" t="s">
        <v>61</v>
      </c>
      <c r="Q19">
        <v>3</v>
      </c>
      <c r="R19">
        <v>2</v>
      </c>
      <c r="S19" s="5">
        <f>PRODUCT(Q19*R19)</f>
        <v>6</v>
      </c>
      <c r="T19" s="27"/>
      <c r="V19" s="4"/>
      <c r="W19" t="s">
        <v>110</v>
      </c>
      <c r="X19" t="s">
        <v>26</v>
      </c>
      <c r="Y19">
        <v>22</v>
      </c>
      <c r="Z19" s="28">
        <v>402</v>
      </c>
      <c r="AA19" s="5">
        <f>PRODUCT(Y19,Z19)</f>
        <v>8844</v>
      </c>
    </row>
    <row r="20" spans="1:27" x14ac:dyDescent="0.25">
      <c r="A20" s="14" t="s">
        <v>31</v>
      </c>
      <c r="B20" s="5">
        <v>5</v>
      </c>
      <c r="E20" s="4"/>
      <c r="J20" s="5"/>
      <c r="K20" s="27"/>
      <c r="N20" s="4"/>
      <c r="O20" t="s">
        <v>64</v>
      </c>
      <c r="P20" t="s">
        <v>61</v>
      </c>
      <c r="Q20">
        <v>3</v>
      </c>
      <c r="R20">
        <v>2</v>
      </c>
      <c r="S20" s="5">
        <f>PRODUCT(Q20*R20)</f>
        <v>6</v>
      </c>
      <c r="T20" s="27"/>
      <c r="V20" s="4"/>
      <c r="W20" t="s">
        <v>111</v>
      </c>
      <c r="X20" t="s">
        <v>26</v>
      </c>
      <c r="Y20">
        <v>17</v>
      </c>
      <c r="Z20" s="28">
        <v>402</v>
      </c>
      <c r="AA20" s="5">
        <f>PRODUCT(Y20,Z20)</f>
        <v>6834</v>
      </c>
    </row>
    <row r="21" spans="1:27" x14ac:dyDescent="0.25">
      <c r="A21" s="4" t="s">
        <v>32</v>
      </c>
      <c r="B21" s="5">
        <v>9</v>
      </c>
      <c r="E21" s="2" t="s">
        <v>41</v>
      </c>
      <c r="F21" s="10"/>
      <c r="G21" s="10"/>
      <c r="H21" s="10"/>
      <c r="I21" s="10">
        <v>1</v>
      </c>
      <c r="J21" s="23">
        <f>SUM(J22:J23)</f>
        <v>16</v>
      </c>
      <c r="N21" s="4"/>
      <c r="O21" t="s">
        <v>65</v>
      </c>
      <c r="P21" t="s">
        <v>67</v>
      </c>
      <c r="Q21">
        <v>5</v>
      </c>
      <c r="R21">
        <v>2</v>
      </c>
      <c r="S21" s="5">
        <f>PRODUCT(Q21*R21)</f>
        <v>10</v>
      </c>
      <c r="T21" s="27"/>
      <c r="V21" s="6"/>
      <c r="W21" s="16"/>
      <c r="X21" s="16"/>
      <c r="Y21" s="16"/>
      <c r="Z21" s="16"/>
      <c r="AA21" s="7"/>
    </row>
    <row r="22" spans="1:27" x14ac:dyDescent="0.25">
      <c r="A22" s="4" t="s">
        <v>33</v>
      </c>
      <c r="B22" s="5">
        <v>13</v>
      </c>
      <c r="E22" s="4"/>
      <c r="F22" t="s">
        <v>21</v>
      </c>
      <c r="G22" t="s">
        <v>7</v>
      </c>
      <c r="H22">
        <v>1</v>
      </c>
      <c r="I22">
        <v>1</v>
      </c>
      <c r="J22" s="5">
        <f>PRODUCT(H22*I22)</f>
        <v>1</v>
      </c>
      <c r="K22" s="27"/>
      <c r="N22" s="4"/>
      <c r="O22" t="s">
        <v>66</v>
      </c>
      <c r="P22" t="s">
        <v>12</v>
      </c>
      <c r="Q22">
        <v>8</v>
      </c>
      <c r="R22">
        <v>2</v>
      </c>
      <c r="S22" s="5">
        <f>PRODUCT(Q22*R22)</f>
        <v>16</v>
      </c>
      <c r="T22" s="27"/>
      <c r="V22" s="2" t="s">
        <v>112</v>
      </c>
      <c r="W22" s="10"/>
      <c r="X22" s="10"/>
      <c r="Y22" s="10"/>
      <c r="Z22" s="10">
        <v>0</v>
      </c>
      <c r="AA22" s="3">
        <f>SUM(AA23:AA25)</f>
        <v>0</v>
      </c>
    </row>
    <row r="23" spans="1:27" x14ac:dyDescent="0.25">
      <c r="A23" s="6" t="s">
        <v>34</v>
      </c>
      <c r="B23" s="7">
        <v>17</v>
      </c>
      <c r="E23" s="4"/>
      <c r="F23" t="s">
        <v>17</v>
      </c>
      <c r="G23" t="s">
        <v>26</v>
      </c>
      <c r="H23">
        <f>13+2</f>
        <v>15</v>
      </c>
      <c r="I23">
        <v>1</v>
      </c>
      <c r="J23" s="5">
        <f>PRODUCT(H23*I23)</f>
        <v>15</v>
      </c>
      <c r="K23" s="27"/>
      <c r="N23" s="6"/>
      <c r="O23" s="16"/>
      <c r="P23" s="16"/>
      <c r="Q23" s="16"/>
      <c r="R23" s="16"/>
      <c r="S23" s="7"/>
      <c r="T23" s="27"/>
      <c r="V23" s="4"/>
      <c r="W23" t="s">
        <v>21</v>
      </c>
      <c r="X23" t="s">
        <v>26</v>
      </c>
      <c r="Y23" t="s">
        <v>113</v>
      </c>
      <c r="Z23">
        <v>0</v>
      </c>
      <c r="AA23" s="5">
        <f>PRODUCT(Y23,Z23)</f>
        <v>0</v>
      </c>
    </row>
    <row r="24" spans="1:27" ht="15" customHeight="1" x14ac:dyDescent="0.25">
      <c r="E24" s="4"/>
      <c r="J24" s="7"/>
      <c r="K24" s="27"/>
      <c r="N24" s="13" t="s">
        <v>56</v>
      </c>
      <c r="R24">
        <v>11</v>
      </c>
      <c r="S24" s="22">
        <f>SUM(S25:S26)</f>
        <v>99</v>
      </c>
      <c r="V24" s="4"/>
      <c r="W24" t="s">
        <v>115</v>
      </c>
      <c r="X24" t="s">
        <v>12</v>
      </c>
      <c r="Y24">
        <v>8</v>
      </c>
      <c r="Z24">
        <v>0</v>
      </c>
      <c r="AA24" s="5">
        <f>PRODUCT(Y24,Z24)</f>
        <v>0</v>
      </c>
    </row>
    <row r="25" spans="1:27" ht="15.75" customHeight="1" x14ac:dyDescent="0.25">
      <c r="A25" t="s">
        <v>45</v>
      </c>
      <c r="E25" s="2" t="s">
        <v>42</v>
      </c>
      <c r="F25" s="10"/>
      <c r="G25" s="10"/>
      <c r="H25" s="10"/>
      <c r="I25" s="10">
        <v>1</v>
      </c>
      <c r="J25" s="22">
        <f>SUM(J26:J28)</f>
        <v>17</v>
      </c>
      <c r="N25" s="4"/>
      <c r="O25" t="s">
        <v>21</v>
      </c>
      <c r="P25" t="s">
        <v>7</v>
      </c>
      <c r="Q25">
        <v>1</v>
      </c>
      <c r="R25">
        <v>11</v>
      </c>
      <c r="S25" s="5">
        <f>PRODUCT(R25,Q25)</f>
        <v>11</v>
      </c>
      <c r="T25" s="27"/>
      <c r="V25" s="4" t="s">
        <v>113</v>
      </c>
      <c r="W25" t="s">
        <v>114</v>
      </c>
      <c r="X25" t="s">
        <v>58</v>
      </c>
      <c r="Y25">
        <v>4</v>
      </c>
      <c r="Z25">
        <v>0</v>
      </c>
      <c r="AA25" s="5"/>
    </row>
    <row r="26" spans="1:27" ht="15" customHeight="1" x14ac:dyDescent="0.25">
      <c r="A26" s="26" t="s">
        <v>93</v>
      </c>
      <c r="B26" s="26"/>
      <c r="C26" s="26"/>
      <c r="E26" s="4"/>
      <c r="F26" t="s">
        <v>21</v>
      </c>
      <c r="G26" t="s">
        <v>7</v>
      </c>
      <c r="H26">
        <v>1</v>
      </c>
      <c r="I26">
        <v>1</v>
      </c>
      <c r="J26" s="5">
        <f>PRODUCT(H26*I26)</f>
        <v>1</v>
      </c>
      <c r="K26" s="27"/>
      <c r="N26" s="4"/>
      <c r="O26" t="s">
        <v>57</v>
      </c>
      <c r="P26" t="s">
        <v>26</v>
      </c>
      <c r="Q26">
        <f>6+2</f>
        <v>8</v>
      </c>
      <c r="R26">
        <v>11</v>
      </c>
      <c r="S26" s="5">
        <f>PRODUCT(Q26,R26)</f>
        <v>88</v>
      </c>
      <c r="T26" s="27"/>
      <c r="V26" s="17"/>
      <c r="W26" s="16"/>
      <c r="X26" s="16"/>
      <c r="Y26" s="16"/>
      <c r="Z26" s="16"/>
      <c r="AA26" s="18"/>
    </row>
    <row r="27" spans="1:27" x14ac:dyDescent="0.25">
      <c r="A27" s="26"/>
      <c r="B27" s="26"/>
      <c r="C27" s="26"/>
      <c r="E27" s="4"/>
      <c r="F27" t="s">
        <v>17</v>
      </c>
      <c r="G27" t="s">
        <v>26</v>
      </c>
      <c r="H27">
        <f>13+2</f>
        <v>15</v>
      </c>
      <c r="I27">
        <v>1</v>
      </c>
      <c r="J27" s="5">
        <f>PRODUCT(H27*I27)</f>
        <v>15</v>
      </c>
      <c r="K27" s="27"/>
      <c r="N27" s="17"/>
      <c r="O27" s="16"/>
      <c r="P27" s="16"/>
      <c r="Q27" s="16"/>
      <c r="R27" s="16"/>
      <c r="S27" s="18"/>
      <c r="T27" s="29"/>
      <c r="V27" s="13" t="s">
        <v>119</v>
      </c>
      <c r="Z27" s="28">
        <v>70510</v>
      </c>
      <c r="AA27" s="22">
        <f>SUM(AA28:AA34)</f>
        <v>1833260</v>
      </c>
    </row>
    <row r="28" spans="1:27" x14ac:dyDescent="0.25">
      <c r="A28" s="26"/>
      <c r="B28" s="26"/>
      <c r="C28" s="26"/>
      <c r="E28" s="4"/>
      <c r="F28" t="s">
        <v>44</v>
      </c>
      <c r="G28" t="s">
        <v>7</v>
      </c>
      <c r="H28">
        <v>1</v>
      </c>
      <c r="I28">
        <v>1</v>
      </c>
      <c r="J28" s="5">
        <f>PRODUCT(H28*I28)</f>
        <v>1</v>
      </c>
      <c r="K28" s="27"/>
      <c r="N28" s="13" t="s">
        <v>59</v>
      </c>
      <c r="R28" s="19"/>
      <c r="S28" s="5">
        <f>(S29+S30)</f>
        <v>0</v>
      </c>
      <c r="T28" s="27"/>
      <c r="V28" s="4"/>
      <c r="W28" t="s">
        <v>120</v>
      </c>
      <c r="X28" t="s">
        <v>58</v>
      </c>
      <c r="Y28">
        <v>4</v>
      </c>
      <c r="Z28" s="28">
        <v>70510</v>
      </c>
      <c r="AA28" s="5">
        <f>PRODUCT(Y28,Z28)</f>
        <v>282040</v>
      </c>
    </row>
    <row r="29" spans="1:27" x14ac:dyDescent="0.25">
      <c r="A29" t="s">
        <v>161</v>
      </c>
      <c r="E29" s="6"/>
      <c r="J29" s="7"/>
      <c r="K29" s="27"/>
      <c r="N29" s="4"/>
      <c r="O29" t="s">
        <v>21</v>
      </c>
      <c r="P29" t="s">
        <v>58</v>
      </c>
      <c r="Q29">
        <v>4</v>
      </c>
      <c r="R29" s="19"/>
      <c r="S29" s="5">
        <f>(Q29*R29)</f>
        <v>0</v>
      </c>
      <c r="T29" s="27"/>
      <c r="V29" s="4"/>
      <c r="W29" t="s">
        <v>121</v>
      </c>
      <c r="X29" t="s">
        <v>58</v>
      </c>
      <c r="Y29">
        <v>4</v>
      </c>
      <c r="Z29" s="28">
        <v>70510</v>
      </c>
      <c r="AA29" s="5">
        <f>PRODUCT(Y29,Z29)</f>
        <v>282040</v>
      </c>
    </row>
    <row r="30" spans="1:27" x14ac:dyDescent="0.25">
      <c r="E30" s="13" t="s">
        <v>39</v>
      </c>
      <c r="F30" s="10"/>
      <c r="G30" s="10"/>
      <c r="H30" s="10"/>
      <c r="I30" s="10">
        <v>53</v>
      </c>
      <c r="J30" s="22">
        <f>SUM(J31:J33)</f>
        <v>848</v>
      </c>
      <c r="N30" s="4"/>
      <c r="O30" t="s">
        <v>17</v>
      </c>
      <c r="P30" t="s">
        <v>26</v>
      </c>
      <c r="R30" s="21"/>
      <c r="S30" s="5">
        <v>0</v>
      </c>
      <c r="T30" s="27"/>
      <c r="V30" s="4"/>
      <c r="W30" t="s">
        <v>122</v>
      </c>
      <c r="X30" t="s">
        <v>58</v>
      </c>
      <c r="Y30">
        <v>4</v>
      </c>
      <c r="Z30" s="28">
        <v>70510</v>
      </c>
      <c r="AA30" s="5">
        <f>PRODUCT(Y30,Z30)</f>
        <v>282040</v>
      </c>
    </row>
    <row r="31" spans="1:27" x14ac:dyDescent="0.25">
      <c r="E31" s="4"/>
      <c r="F31" t="s">
        <v>21</v>
      </c>
      <c r="G31" t="s">
        <v>95</v>
      </c>
      <c r="H31">
        <v>2</v>
      </c>
      <c r="I31">
        <v>53</v>
      </c>
      <c r="J31" s="5">
        <f>PRODUCT(H31,I31)</f>
        <v>106</v>
      </c>
      <c r="K31" s="27"/>
      <c r="N31" s="17"/>
      <c r="O31" s="16"/>
      <c r="P31" s="16"/>
      <c r="Q31" s="16"/>
      <c r="R31" s="16"/>
      <c r="S31" s="18"/>
      <c r="T31" s="29"/>
      <c r="V31" s="13"/>
      <c r="W31" t="s">
        <v>123</v>
      </c>
      <c r="X31" t="s">
        <v>58</v>
      </c>
      <c r="Y31">
        <v>4</v>
      </c>
      <c r="Z31" s="28">
        <v>70510</v>
      </c>
      <c r="AA31" s="5">
        <f>PRODUCT(Y31,Z31)</f>
        <v>282040</v>
      </c>
    </row>
    <row r="32" spans="1:27" x14ac:dyDescent="0.25">
      <c r="E32" s="4"/>
      <c r="F32" t="s">
        <v>17</v>
      </c>
      <c r="G32" t="s">
        <v>26</v>
      </c>
      <c r="H32">
        <f>8+2</f>
        <v>10</v>
      </c>
      <c r="I32">
        <v>53</v>
      </c>
      <c r="J32" s="5">
        <f>PRODUCT(H32,I32)</f>
        <v>530</v>
      </c>
      <c r="K32" s="27"/>
      <c r="N32" s="2" t="s">
        <v>73</v>
      </c>
      <c r="O32" s="10"/>
      <c r="P32" s="10"/>
      <c r="Q32" s="10"/>
      <c r="R32" s="20"/>
      <c r="S32" s="15">
        <f>SUM(S33:S47)</f>
        <v>32</v>
      </c>
      <c r="T32" s="29"/>
      <c r="V32" s="4"/>
      <c r="W32" t="s">
        <v>124</v>
      </c>
      <c r="X32" t="s">
        <v>11</v>
      </c>
      <c r="Y32">
        <v>3</v>
      </c>
      <c r="Z32" s="28">
        <v>70510</v>
      </c>
      <c r="AA32" s="5">
        <f>PRODUCT(Y32,Z32)</f>
        <v>211530</v>
      </c>
    </row>
    <row r="33" spans="5:27" x14ac:dyDescent="0.25">
      <c r="E33" s="4"/>
      <c r="F33" t="s">
        <v>43</v>
      </c>
      <c r="G33" t="s">
        <v>58</v>
      </c>
      <c r="H33">
        <f>H14</f>
        <v>4</v>
      </c>
      <c r="I33">
        <v>53</v>
      </c>
      <c r="J33" s="5">
        <f>PRODUCT(H33,I33)</f>
        <v>212</v>
      </c>
      <c r="K33" s="27"/>
      <c r="N33" s="4"/>
      <c r="O33" t="s">
        <v>21</v>
      </c>
      <c r="P33" t="s">
        <v>58</v>
      </c>
      <c r="Q33">
        <v>4</v>
      </c>
      <c r="R33" s="19"/>
      <c r="S33" s="5">
        <f>PRODUCT(Q33*R33)</f>
        <v>0</v>
      </c>
      <c r="T33" s="27"/>
      <c r="V33" s="4"/>
      <c r="W33" t="s">
        <v>125</v>
      </c>
      <c r="X33" t="s">
        <v>11</v>
      </c>
      <c r="Y33">
        <v>3</v>
      </c>
      <c r="Z33" s="28">
        <v>70510</v>
      </c>
      <c r="AA33" s="5">
        <f t="shared" ref="AA33:AA38" si="1">PRODUCT(Y33,Z33)</f>
        <v>211530</v>
      </c>
    </row>
    <row r="34" spans="5:27" x14ac:dyDescent="0.25">
      <c r="E34" s="6"/>
      <c r="F34" s="16"/>
      <c r="G34" s="16"/>
      <c r="H34" s="16"/>
      <c r="I34" s="16"/>
      <c r="J34" s="7"/>
      <c r="K34" s="27"/>
      <c r="N34" s="4"/>
      <c r="O34" t="s">
        <v>87</v>
      </c>
      <c r="P34" t="s">
        <v>58</v>
      </c>
      <c r="Q34">
        <v>4</v>
      </c>
      <c r="R34" s="19"/>
      <c r="S34" s="5">
        <f>PRODUCT(Q34*R34)</f>
        <v>0</v>
      </c>
      <c r="T34" s="27"/>
      <c r="V34" s="4"/>
      <c r="W34" t="s">
        <v>101</v>
      </c>
      <c r="X34" t="s">
        <v>58</v>
      </c>
      <c r="Y34">
        <v>4</v>
      </c>
      <c r="Z34" s="28">
        <v>70510</v>
      </c>
      <c r="AA34" s="5">
        <f t="shared" si="1"/>
        <v>282040</v>
      </c>
    </row>
    <row r="35" spans="5:27" x14ac:dyDescent="0.25">
      <c r="E35" s="2" t="s">
        <v>96</v>
      </c>
      <c r="F35" s="10"/>
      <c r="G35" s="10"/>
      <c r="H35" s="10"/>
      <c r="I35" s="10">
        <v>53</v>
      </c>
      <c r="J35" s="22">
        <f>SUM(J36:J37)</f>
        <v>159</v>
      </c>
      <c r="N35" s="4"/>
      <c r="O35" t="s">
        <v>74</v>
      </c>
      <c r="P35" t="s">
        <v>26</v>
      </c>
      <c r="R35" s="21"/>
      <c r="S35" s="5">
        <f>PRODUCT(Q35*R35)</f>
        <v>0</v>
      </c>
      <c r="T35" s="27"/>
      <c r="V35" s="4"/>
      <c r="W35" t="s">
        <v>126</v>
      </c>
      <c r="X35" t="s">
        <v>61</v>
      </c>
      <c r="Y35">
        <v>3</v>
      </c>
      <c r="Z35" s="28">
        <v>70510</v>
      </c>
      <c r="AA35" s="5">
        <f t="shared" si="1"/>
        <v>211530</v>
      </c>
    </row>
    <row r="36" spans="5:27" x14ac:dyDescent="0.25">
      <c r="E36" s="4"/>
      <c r="F36" t="s">
        <v>97</v>
      </c>
      <c r="G36" t="s">
        <v>95</v>
      </c>
      <c r="H36">
        <v>2</v>
      </c>
      <c r="I36">
        <v>53</v>
      </c>
      <c r="J36" s="5">
        <f>PRODUCT(H36,I36)</f>
        <v>106</v>
      </c>
      <c r="K36" s="27"/>
      <c r="N36" s="13"/>
      <c r="O36" t="s">
        <v>75</v>
      </c>
      <c r="P36" t="s">
        <v>26</v>
      </c>
      <c r="R36" s="19"/>
      <c r="S36" s="5">
        <f>PRODUCT(Q36*R36)</f>
        <v>0</v>
      </c>
      <c r="T36" s="27"/>
      <c r="V36" s="4"/>
      <c r="W36" t="s">
        <v>82</v>
      </c>
      <c r="X36" t="s">
        <v>10</v>
      </c>
      <c r="Y36">
        <v>1</v>
      </c>
      <c r="Z36" s="28">
        <v>70510</v>
      </c>
      <c r="AA36" s="5">
        <f t="shared" si="1"/>
        <v>70510</v>
      </c>
    </row>
    <row r="37" spans="5:27" x14ac:dyDescent="0.25">
      <c r="E37" s="4"/>
      <c r="F37" t="s">
        <v>98</v>
      </c>
      <c r="G37" t="s">
        <v>7</v>
      </c>
      <c r="H37">
        <v>1</v>
      </c>
      <c r="I37">
        <v>53</v>
      </c>
      <c r="J37" s="5">
        <f>PRODUCT(H37,I37)</f>
        <v>53</v>
      </c>
      <c r="K37" s="27"/>
      <c r="N37" s="4"/>
      <c r="O37" t="s">
        <v>76</v>
      </c>
      <c r="P37" t="s">
        <v>26</v>
      </c>
      <c r="R37" s="19"/>
      <c r="S37" s="5">
        <f>PRODUCT(Q37,R37)</f>
        <v>0</v>
      </c>
      <c r="T37" s="27"/>
      <c r="V37" s="4"/>
      <c r="W37" t="s">
        <v>127</v>
      </c>
      <c r="X37" t="s">
        <v>58</v>
      </c>
      <c r="Y37">
        <v>4</v>
      </c>
      <c r="Z37" s="28">
        <v>70510</v>
      </c>
      <c r="AA37" s="5">
        <f t="shared" si="1"/>
        <v>282040</v>
      </c>
    </row>
    <row r="38" spans="5:27" x14ac:dyDescent="0.25">
      <c r="E38" s="6"/>
      <c r="F38" s="16"/>
      <c r="G38" s="16"/>
      <c r="H38" s="16"/>
      <c r="I38" s="16"/>
      <c r="J38" s="7"/>
      <c r="K38" s="27"/>
      <c r="N38" s="4"/>
      <c r="O38" t="s">
        <v>77</v>
      </c>
      <c r="P38" t="s">
        <v>26</v>
      </c>
      <c r="R38" s="21"/>
      <c r="S38" s="5">
        <f>PRODUCT(Q38,R38)</f>
        <v>0</v>
      </c>
      <c r="T38" s="27"/>
      <c r="V38" s="4"/>
      <c r="W38" t="s">
        <v>128</v>
      </c>
      <c r="X38" t="s">
        <v>160</v>
      </c>
      <c r="Y38">
        <v>8</v>
      </c>
      <c r="Z38" s="28">
        <v>70510</v>
      </c>
      <c r="AA38" s="5">
        <f t="shared" si="1"/>
        <v>564080</v>
      </c>
    </row>
    <row r="39" spans="5:27" x14ac:dyDescent="0.25">
      <c r="E39" s="13" t="s">
        <v>47</v>
      </c>
      <c r="F39" s="10"/>
      <c r="G39" s="10"/>
      <c r="H39" s="10"/>
      <c r="I39" s="10">
        <f>I17</f>
        <v>23272</v>
      </c>
      <c r="J39" s="22">
        <f>SUM(J40:J44)</f>
        <v>349080</v>
      </c>
      <c r="K39" s="30"/>
      <c r="N39" s="4"/>
      <c r="O39" t="s">
        <v>78</v>
      </c>
      <c r="P39" t="s">
        <v>160</v>
      </c>
      <c r="Q39">
        <v>8</v>
      </c>
      <c r="R39" s="21"/>
      <c r="S39" s="5">
        <f>PRODUCT(Q39,R39)</f>
        <v>8</v>
      </c>
      <c r="T39" s="27"/>
      <c r="V39" s="6"/>
      <c r="W39" s="16"/>
      <c r="X39" s="16"/>
      <c r="Y39" s="16"/>
      <c r="Z39" s="16"/>
      <c r="AA39" s="7"/>
    </row>
    <row r="40" spans="5:27" x14ac:dyDescent="0.25">
      <c r="E40" s="4"/>
      <c r="F40" t="s">
        <v>21</v>
      </c>
      <c r="G40" t="s">
        <v>5</v>
      </c>
      <c r="H40">
        <v>4</v>
      </c>
      <c r="I40">
        <f>I39</f>
        <v>23272</v>
      </c>
      <c r="J40" s="5">
        <f>PRODUCT(H40,I40)</f>
        <v>93088</v>
      </c>
      <c r="K40" s="27"/>
      <c r="N40" s="4"/>
      <c r="O40" t="s">
        <v>79</v>
      </c>
      <c r="P40" t="s">
        <v>160</v>
      </c>
      <c r="Q40">
        <v>8</v>
      </c>
      <c r="R40" s="21"/>
      <c r="S40" s="5">
        <f t="shared" ref="S40:S46" si="2">PRODUCT(Q40,R40)</f>
        <v>8</v>
      </c>
      <c r="T40" s="27"/>
      <c r="V40" s="2" t="s">
        <v>129</v>
      </c>
      <c r="W40" s="10"/>
      <c r="X40" s="10"/>
      <c r="Y40" s="10"/>
      <c r="Z40">
        <v>228265</v>
      </c>
      <c r="AA40" s="22">
        <f>SUM(AA41:AA49)</f>
        <v>11641515</v>
      </c>
    </row>
    <row r="41" spans="5:27" x14ac:dyDescent="0.25">
      <c r="E41" s="4"/>
      <c r="F41" t="s">
        <v>48</v>
      </c>
      <c r="G41" t="s">
        <v>5</v>
      </c>
      <c r="H41">
        <v>4</v>
      </c>
      <c r="I41">
        <f t="shared" ref="I41:I44" si="3">I40</f>
        <v>23272</v>
      </c>
      <c r="J41" s="5">
        <f>PRODUCT(H41,I41)</f>
        <v>93088</v>
      </c>
      <c r="K41" s="27"/>
      <c r="N41" s="4"/>
      <c r="O41" t="s">
        <v>80</v>
      </c>
      <c r="P41" t="s">
        <v>67</v>
      </c>
      <c r="Q41">
        <v>5</v>
      </c>
      <c r="R41" s="21"/>
      <c r="S41" s="5">
        <f t="shared" si="2"/>
        <v>5</v>
      </c>
      <c r="T41" s="27"/>
      <c r="V41" s="4"/>
      <c r="W41" t="s">
        <v>130</v>
      </c>
      <c r="X41" t="s">
        <v>58</v>
      </c>
      <c r="Y41">
        <v>4</v>
      </c>
      <c r="Z41">
        <v>228265</v>
      </c>
      <c r="AA41" s="5">
        <f>PRODUCT(Y41,Z41)</f>
        <v>913060</v>
      </c>
    </row>
    <row r="42" spans="5:27" x14ac:dyDescent="0.25">
      <c r="E42" s="4"/>
      <c r="F42" t="s">
        <v>49</v>
      </c>
      <c r="G42" t="s">
        <v>5</v>
      </c>
      <c r="H42">
        <v>4</v>
      </c>
      <c r="I42">
        <f t="shared" si="3"/>
        <v>23272</v>
      </c>
      <c r="J42" s="5">
        <f>PRODUCT(H42,I42)</f>
        <v>93088</v>
      </c>
      <c r="K42" s="27"/>
      <c r="N42" s="4"/>
      <c r="O42" t="s">
        <v>81</v>
      </c>
      <c r="P42" t="s">
        <v>88</v>
      </c>
      <c r="Q42">
        <v>5</v>
      </c>
      <c r="R42" s="21"/>
      <c r="S42" s="5">
        <f t="shared" si="2"/>
        <v>5</v>
      </c>
      <c r="T42" s="27"/>
      <c r="V42" s="4"/>
      <c r="W42" t="s">
        <v>131</v>
      </c>
      <c r="X42" t="s">
        <v>58</v>
      </c>
      <c r="Y42">
        <v>4</v>
      </c>
      <c r="Z42">
        <v>228265</v>
      </c>
      <c r="AA42" s="5">
        <f>PRODUCT(Y42,Z42)</f>
        <v>913060</v>
      </c>
    </row>
    <row r="43" spans="5:27" x14ac:dyDescent="0.25">
      <c r="E43" s="4"/>
      <c r="F43" t="s">
        <v>50</v>
      </c>
      <c r="G43" t="s">
        <v>95</v>
      </c>
      <c r="H43">
        <v>2</v>
      </c>
      <c r="I43">
        <f t="shared" si="3"/>
        <v>23272</v>
      </c>
      <c r="J43" s="5">
        <f>PRODUCT(H43,I43)</f>
        <v>46544</v>
      </c>
      <c r="K43" s="27"/>
      <c r="N43" s="4"/>
      <c r="O43" t="s">
        <v>82</v>
      </c>
      <c r="P43" t="s">
        <v>10</v>
      </c>
      <c r="Q43">
        <v>1</v>
      </c>
      <c r="R43" s="21"/>
      <c r="S43" s="5">
        <f t="shared" si="2"/>
        <v>1</v>
      </c>
      <c r="T43" s="27"/>
      <c r="V43" s="4"/>
      <c r="W43" t="s">
        <v>132</v>
      </c>
      <c r="X43" t="s">
        <v>6</v>
      </c>
      <c r="Y43">
        <v>2</v>
      </c>
      <c r="Z43">
        <v>228265</v>
      </c>
      <c r="AA43" s="5">
        <f>PRODUCT(Y43,Z43)</f>
        <v>456530</v>
      </c>
    </row>
    <row r="44" spans="5:27" x14ac:dyDescent="0.25">
      <c r="E44" s="4"/>
      <c r="F44" t="s">
        <v>51</v>
      </c>
      <c r="G44" t="s">
        <v>7</v>
      </c>
      <c r="H44">
        <v>1</v>
      </c>
      <c r="I44">
        <f t="shared" si="3"/>
        <v>23272</v>
      </c>
      <c r="J44" s="5">
        <f>PRODUCT(H44,I44)</f>
        <v>23272</v>
      </c>
      <c r="K44" s="27"/>
      <c r="N44" s="4"/>
      <c r="O44" t="s">
        <v>83</v>
      </c>
      <c r="P44" t="s">
        <v>7</v>
      </c>
      <c r="Q44">
        <v>1</v>
      </c>
      <c r="R44" s="21"/>
      <c r="S44" s="5">
        <f t="shared" si="2"/>
        <v>1</v>
      </c>
      <c r="T44" s="27"/>
      <c r="V44" s="4"/>
      <c r="W44" t="s">
        <v>133</v>
      </c>
      <c r="X44" t="s">
        <v>160</v>
      </c>
      <c r="Y44">
        <v>8</v>
      </c>
      <c r="Z44">
        <v>228265</v>
      </c>
      <c r="AA44" s="5">
        <f>PRODUCT(Y44,Z44)</f>
        <v>1826120</v>
      </c>
    </row>
    <row r="45" spans="5:27" x14ac:dyDescent="0.25">
      <c r="E45" s="6"/>
      <c r="J45" s="5"/>
      <c r="K45" s="27"/>
      <c r="N45" s="4"/>
      <c r="O45" t="s">
        <v>84</v>
      </c>
      <c r="P45" t="s">
        <v>58</v>
      </c>
      <c r="Q45">
        <v>4</v>
      </c>
      <c r="R45" s="21"/>
      <c r="S45" s="5">
        <f t="shared" si="2"/>
        <v>4</v>
      </c>
      <c r="T45" s="27"/>
      <c r="V45" s="4"/>
      <c r="W45" t="s">
        <v>134</v>
      </c>
      <c r="X45" t="s">
        <v>160</v>
      </c>
      <c r="Y45">
        <v>8</v>
      </c>
      <c r="Z45">
        <v>228265</v>
      </c>
      <c r="AA45" s="5">
        <f>PRODUCT(Y45,Z45)</f>
        <v>1826120</v>
      </c>
    </row>
    <row r="46" spans="5:27" x14ac:dyDescent="0.25">
      <c r="E46" s="13" t="s">
        <v>52</v>
      </c>
      <c r="F46" s="10"/>
      <c r="G46" s="10"/>
      <c r="H46" s="10"/>
      <c r="I46" s="10">
        <v>317</v>
      </c>
      <c r="J46" s="24">
        <v>1268</v>
      </c>
      <c r="K46" s="31"/>
      <c r="N46" s="4"/>
      <c r="O46" t="s">
        <v>85</v>
      </c>
      <c r="P46" t="s">
        <v>26</v>
      </c>
      <c r="R46" s="21"/>
      <c r="S46" s="5">
        <f t="shared" si="2"/>
        <v>0</v>
      </c>
      <c r="T46" s="27"/>
      <c r="V46" s="4"/>
      <c r="W46" t="s">
        <v>80</v>
      </c>
      <c r="X46" t="s">
        <v>67</v>
      </c>
      <c r="Y46">
        <v>5</v>
      </c>
      <c r="Z46">
        <v>228265</v>
      </c>
      <c r="AA46" s="5">
        <f t="shared" ref="AA46:AA49" si="4">PRODUCT(Y46,Z46)</f>
        <v>1141325</v>
      </c>
    </row>
    <row r="47" spans="5:27" x14ac:dyDescent="0.25">
      <c r="E47" s="4"/>
      <c r="F47" t="s">
        <v>21</v>
      </c>
      <c r="G47" t="s">
        <v>5</v>
      </c>
      <c r="H47">
        <v>4</v>
      </c>
      <c r="I47">
        <v>317</v>
      </c>
      <c r="J47" s="5">
        <f>PRODUCT(H47,I47)</f>
        <v>1268</v>
      </c>
      <c r="K47" s="27"/>
      <c r="N47" s="4"/>
      <c r="O47" t="s">
        <v>86</v>
      </c>
      <c r="P47" t="s">
        <v>26</v>
      </c>
      <c r="R47" s="21"/>
      <c r="S47" s="5">
        <f>PRODUCT(Q47,R47)</f>
        <v>0</v>
      </c>
      <c r="T47" s="27"/>
      <c r="V47" s="4"/>
      <c r="W47" t="s">
        <v>135</v>
      </c>
      <c r="X47" t="s">
        <v>160</v>
      </c>
      <c r="Y47">
        <v>8</v>
      </c>
      <c r="Z47">
        <v>228265</v>
      </c>
      <c r="AA47" s="5">
        <f t="shared" si="4"/>
        <v>1826120</v>
      </c>
    </row>
    <row r="48" spans="5:27" x14ac:dyDescent="0.25">
      <c r="E48" s="6"/>
      <c r="F48" s="16"/>
      <c r="G48" s="16"/>
      <c r="H48" s="16"/>
      <c r="I48" s="16"/>
      <c r="J48" s="7"/>
      <c r="K48" s="27"/>
      <c r="N48" s="6"/>
      <c r="O48" s="16" t="s">
        <v>113</v>
      </c>
      <c r="P48" s="16"/>
      <c r="Q48" s="16"/>
      <c r="R48" s="16"/>
      <c r="S48" s="7"/>
      <c r="T48" s="27"/>
      <c r="V48" s="4"/>
      <c r="W48" t="s">
        <v>136</v>
      </c>
      <c r="X48" t="s">
        <v>58</v>
      </c>
      <c r="Y48">
        <v>4</v>
      </c>
      <c r="Z48">
        <v>228265</v>
      </c>
      <c r="AA48" s="5">
        <f t="shared" si="4"/>
        <v>913060</v>
      </c>
    </row>
    <row r="49" spans="5:27" x14ac:dyDescent="0.25">
      <c r="E49" s="2" t="s">
        <v>99</v>
      </c>
      <c r="F49" s="10"/>
      <c r="G49" s="10"/>
      <c r="H49" s="10"/>
      <c r="I49" s="10"/>
      <c r="J49" s="22">
        <f>SUM(J50:J54)</f>
        <v>14</v>
      </c>
      <c r="K49" s="30"/>
      <c r="N49" s="2" t="s">
        <v>116</v>
      </c>
      <c r="O49" s="10"/>
      <c r="P49" s="10"/>
      <c r="Q49" s="10"/>
      <c r="R49">
        <v>508</v>
      </c>
      <c r="S49" s="22">
        <f>SUM(S50:S51)</f>
        <v>2540</v>
      </c>
      <c r="T49" s="29"/>
      <c r="V49" s="4"/>
      <c r="W49" t="s">
        <v>137</v>
      </c>
      <c r="X49" t="s">
        <v>160</v>
      </c>
      <c r="Y49">
        <v>8</v>
      </c>
      <c r="Z49">
        <v>228265</v>
      </c>
      <c r="AA49" s="5">
        <f t="shared" si="4"/>
        <v>1826120</v>
      </c>
    </row>
    <row r="50" spans="5:27" x14ac:dyDescent="0.25">
      <c r="E50" s="4"/>
      <c r="F50" t="s">
        <v>21</v>
      </c>
      <c r="G50" t="s">
        <v>58</v>
      </c>
      <c r="H50">
        <v>4</v>
      </c>
      <c r="J50" s="5">
        <f>PRODUCT(H50,I50)</f>
        <v>4</v>
      </c>
      <c r="K50" s="27"/>
      <c r="N50" s="4"/>
      <c r="O50" t="s">
        <v>117</v>
      </c>
      <c r="P50" t="s">
        <v>7</v>
      </c>
      <c r="Q50">
        <v>1</v>
      </c>
      <c r="R50">
        <v>508</v>
      </c>
      <c r="S50" s="5">
        <f>PRODUCT(Q50*R50)</f>
        <v>508</v>
      </c>
      <c r="T50" s="27"/>
      <c r="V50" s="6"/>
      <c r="W50" s="16"/>
      <c r="X50" s="16"/>
      <c r="Y50" s="16"/>
      <c r="Z50" s="16"/>
      <c r="AA50" s="7"/>
    </row>
    <row r="51" spans="5:27" x14ac:dyDescent="0.25">
      <c r="E51" s="4"/>
      <c r="F51" t="s">
        <v>99</v>
      </c>
      <c r="G51" t="s">
        <v>26</v>
      </c>
      <c r="H51">
        <v>2</v>
      </c>
      <c r="J51" s="5">
        <f>PRODUCT(H51,I51)</f>
        <v>2</v>
      </c>
      <c r="K51" s="27"/>
      <c r="N51" s="4"/>
      <c r="O51" t="s">
        <v>118</v>
      </c>
      <c r="P51" t="s">
        <v>58</v>
      </c>
      <c r="Q51">
        <v>4</v>
      </c>
      <c r="R51">
        <v>508</v>
      </c>
      <c r="S51" s="5">
        <f>PRODUCT(Q51*R51)</f>
        <v>2032</v>
      </c>
      <c r="T51" s="27"/>
      <c r="V51" s="2" t="s">
        <v>71</v>
      </c>
      <c r="W51" s="10"/>
      <c r="X51" s="10"/>
      <c r="Z51" s="10">
        <v>70510</v>
      </c>
      <c r="AA51" s="23">
        <f>SUM(AA52:AA53)</f>
        <v>846120</v>
      </c>
    </row>
    <row r="52" spans="5:27" x14ac:dyDescent="0.25">
      <c r="E52" s="4"/>
      <c r="F52" t="s">
        <v>100</v>
      </c>
      <c r="G52" t="s">
        <v>58</v>
      </c>
      <c r="H52">
        <v>4</v>
      </c>
      <c r="J52" s="5">
        <f>PRODUCT(H52,I52)</f>
        <v>4</v>
      </c>
      <c r="K52" s="27"/>
      <c r="N52" s="6"/>
      <c r="O52" s="16"/>
      <c r="P52" s="16"/>
      <c r="Q52" s="16"/>
      <c r="R52" s="16"/>
      <c r="S52" s="7"/>
      <c r="T52" s="27"/>
      <c r="V52" s="4"/>
      <c r="W52" t="s">
        <v>131</v>
      </c>
      <c r="X52" t="s">
        <v>58</v>
      </c>
      <c r="Y52">
        <v>4</v>
      </c>
      <c r="Z52" s="27">
        <v>70510</v>
      </c>
      <c r="AA52" s="5">
        <f>PRODUCT(Y52,Z52)</f>
        <v>282040</v>
      </c>
    </row>
    <row r="53" spans="5:27" x14ac:dyDescent="0.25">
      <c r="E53" s="4"/>
      <c r="F53" t="s">
        <v>101</v>
      </c>
      <c r="G53" t="s">
        <v>58</v>
      </c>
      <c r="H53">
        <v>4</v>
      </c>
      <c r="J53" s="5">
        <f>PRODUCT(H53,I53)</f>
        <v>4</v>
      </c>
      <c r="K53" s="27"/>
      <c r="N53" s="10"/>
      <c r="O53" s="10"/>
      <c r="P53" s="10"/>
      <c r="Q53" s="10"/>
      <c r="R53" s="10"/>
      <c r="S53" s="10"/>
      <c r="T53" s="27"/>
      <c r="V53" s="4"/>
      <c r="W53" t="s">
        <v>138</v>
      </c>
      <c r="X53" t="s">
        <v>162</v>
      </c>
      <c r="Y53">
        <v>8</v>
      </c>
      <c r="Z53" s="27">
        <v>70510</v>
      </c>
      <c r="AA53" s="5">
        <f>PRODUCT(Y53,Z53)</f>
        <v>564080</v>
      </c>
    </row>
    <row r="54" spans="5:27" x14ac:dyDescent="0.25">
      <c r="E54" s="6"/>
      <c r="F54" s="16"/>
      <c r="G54" s="16"/>
      <c r="H54" s="16"/>
      <c r="I54" s="16"/>
      <c r="J54" s="7"/>
      <c r="K54" s="27"/>
      <c r="V54" s="6"/>
      <c r="W54" s="16"/>
      <c r="X54" s="16"/>
      <c r="Y54" s="16"/>
      <c r="Z54" s="16"/>
      <c r="AA54" s="7"/>
    </row>
    <row r="55" spans="5:27" x14ac:dyDescent="0.25">
      <c r="N55" s="2" t="s">
        <v>142</v>
      </c>
      <c r="O55" s="10"/>
      <c r="P55" s="10"/>
      <c r="Q55" s="10"/>
      <c r="R55" s="10"/>
      <c r="S55" s="11"/>
      <c r="T55" s="27"/>
      <c r="V55" s="13" t="s">
        <v>139</v>
      </c>
      <c r="Z55" s="28">
        <v>272</v>
      </c>
      <c r="AA55" s="22">
        <f>SUM(AA56:AA59)</f>
        <v>1102</v>
      </c>
    </row>
    <row r="56" spans="5:27" x14ac:dyDescent="0.25">
      <c r="E56" s="2" t="s">
        <v>165</v>
      </c>
      <c r="F56" s="10"/>
      <c r="G56" s="10"/>
      <c r="H56" s="10"/>
      <c r="I56" s="10"/>
      <c r="J56" s="11"/>
      <c r="K56" s="27"/>
      <c r="N56" s="4"/>
      <c r="O56" t="s">
        <v>143</v>
      </c>
      <c r="P56" t="s">
        <v>58</v>
      </c>
      <c r="Q56">
        <v>4</v>
      </c>
      <c r="S56" s="5"/>
      <c r="T56" s="27"/>
      <c r="V56" s="4"/>
      <c r="W56" t="s">
        <v>131</v>
      </c>
      <c r="X56" t="s">
        <v>58</v>
      </c>
      <c r="Y56">
        <v>4</v>
      </c>
      <c r="Z56" s="28">
        <v>272</v>
      </c>
      <c r="AA56" s="5">
        <f>SUM(Y56,Z56)</f>
        <v>276</v>
      </c>
    </row>
    <row r="57" spans="5:27" x14ac:dyDescent="0.25">
      <c r="E57" s="4"/>
      <c r="F57" t="s">
        <v>150</v>
      </c>
      <c r="G57" t="s">
        <v>26</v>
      </c>
      <c r="J57" s="5"/>
      <c r="K57" s="27"/>
      <c r="N57" s="4"/>
      <c r="O57" t="s">
        <v>144</v>
      </c>
      <c r="P57" t="s">
        <v>26</v>
      </c>
      <c r="S57" s="5"/>
      <c r="T57" s="27"/>
      <c r="V57" s="4"/>
      <c r="W57" t="s">
        <v>140</v>
      </c>
      <c r="X57" t="s">
        <v>11</v>
      </c>
      <c r="Y57">
        <v>3</v>
      </c>
      <c r="Z57" s="28">
        <v>272</v>
      </c>
      <c r="AA57" s="5">
        <f t="shared" ref="AA57:AA58" si="5">SUM(Y57,Z57)</f>
        <v>275</v>
      </c>
    </row>
    <row r="58" spans="5:27" x14ac:dyDescent="0.25">
      <c r="E58" s="4"/>
      <c r="F58" t="s">
        <v>151</v>
      </c>
      <c r="G58" t="s">
        <v>26</v>
      </c>
      <c r="J58" s="5"/>
      <c r="K58" s="27"/>
      <c r="N58" s="6"/>
      <c r="O58" s="16"/>
      <c r="P58" s="16"/>
      <c r="Q58" s="16"/>
      <c r="R58" s="16"/>
      <c r="S58" s="7"/>
      <c r="T58" s="27"/>
      <c r="V58" s="4"/>
      <c r="W58" t="s">
        <v>125</v>
      </c>
      <c r="X58" t="s">
        <v>11</v>
      </c>
      <c r="Y58">
        <v>3</v>
      </c>
      <c r="Z58" s="28">
        <v>272</v>
      </c>
      <c r="AA58" s="5">
        <f t="shared" si="5"/>
        <v>275</v>
      </c>
    </row>
    <row r="59" spans="5:27" x14ac:dyDescent="0.25">
      <c r="E59" s="4"/>
      <c r="F59" t="s">
        <v>152</v>
      </c>
      <c r="G59" t="s">
        <v>26</v>
      </c>
      <c r="J59" s="5"/>
      <c r="K59" s="27"/>
      <c r="N59" s="2" t="s">
        <v>145</v>
      </c>
      <c r="O59" s="10"/>
      <c r="P59" s="10"/>
      <c r="Q59" s="10"/>
      <c r="R59" s="10"/>
      <c r="S59" s="11"/>
      <c r="T59" s="27"/>
      <c r="V59" s="4"/>
      <c r="W59" t="s">
        <v>141</v>
      </c>
      <c r="X59" t="s">
        <v>58</v>
      </c>
      <c r="Y59">
        <v>4</v>
      </c>
      <c r="Z59" s="28">
        <v>272</v>
      </c>
      <c r="AA59" s="5">
        <f>SUM(Y59,Z59)</f>
        <v>276</v>
      </c>
    </row>
    <row r="60" spans="5:27" x14ac:dyDescent="0.25">
      <c r="E60" s="4"/>
      <c r="F60" t="s">
        <v>153</v>
      </c>
      <c r="G60" t="s">
        <v>26</v>
      </c>
      <c r="J60" s="5"/>
      <c r="K60" s="27"/>
      <c r="N60" s="4"/>
      <c r="O60" t="s">
        <v>146</v>
      </c>
      <c r="P60" t="s">
        <v>58</v>
      </c>
      <c r="Q60">
        <v>4</v>
      </c>
      <c r="S60" s="5"/>
      <c r="T60" s="27"/>
      <c r="V60" s="6"/>
      <c r="W60" s="16"/>
      <c r="X60" s="16"/>
      <c r="Y60" s="16"/>
      <c r="Z60" s="16"/>
      <c r="AA60" s="7"/>
    </row>
    <row r="61" spans="5:27" x14ac:dyDescent="0.25">
      <c r="E61" s="4"/>
      <c r="F61" t="s">
        <v>154</v>
      </c>
      <c r="G61" t="s">
        <v>8</v>
      </c>
      <c r="H61">
        <v>8</v>
      </c>
      <c r="J61" s="5"/>
      <c r="K61" s="27"/>
      <c r="N61" s="4"/>
      <c r="O61" t="s">
        <v>147</v>
      </c>
      <c r="P61" t="s">
        <v>58</v>
      </c>
      <c r="Q61">
        <v>4</v>
      </c>
      <c r="S61" s="5"/>
      <c r="T61" s="27"/>
    </row>
    <row r="62" spans="5:27" x14ac:dyDescent="0.25">
      <c r="E62" s="4"/>
      <c r="F62" t="s">
        <v>155</v>
      </c>
      <c r="G62" t="s">
        <v>10</v>
      </c>
      <c r="H62">
        <v>1</v>
      </c>
      <c r="J62" s="5"/>
      <c r="K62" s="27"/>
      <c r="N62" s="4"/>
      <c r="O62" t="s">
        <v>148</v>
      </c>
      <c r="P62" t="s">
        <v>26</v>
      </c>
      <c r="S62" s="5"/>
      <c r="T62" s="27"/>
    </row>
    <row r="63" spans="5:27" x14ac:dyDescent="0.25">
      <c r="E63" s="4"/>
      <c r="F63" t="s">
        <v>156</v>
      </c>
      <c r="G63" t="s">
        <v>10</v>
      </c>
      <c r="H63">
        <v>1</v>
      </c>
      <c r="J63" s="5"/>
      <c r="K63" s="27"/>
      <c r="N63" s="4"/>
      <c r="O63" t="s">
        <v>149</v>
      </c>
      <c r="P63" t="s">
        <v>12</v>
      </c>
      <c r="Q63">
        <v>8</v>
      </c>
      <c r="S63" s="5"/>
      <c r="T63" s="27"/>
    </row>
    <row r="64" spans="5:27" x14ac:dyDescent="0.25">
      <c r="E64" s="4"/>
      <c r="F64" t="s">
        <v>66</v>
      </c>
      <c r="G64" t="s">
        <v>12</v>
      </c>
      <c r="H64">
        <v>8</v>
      </c>
      <c r="J64" s="5"/>
      <c r="K64" s="27"/>
      <c r="N64" s="6"/>
      <c r="O64" s="16"/>
      <c r="P64" s="16"/>
      <c r="Q64" s="16"/>
      <c r="R64" s="16"/>
      <c r="S64" s="7"/>
      <c r="T64" s="27"/>
    </row>
    <row r="65" spans="5:11" x14ac:dyDescent="0.25">
      <c r="E65" s="4"/>
      <c r="J65" s="5"/>
      <c r="K65" s="27"/>
    </row>
    <row r="66" spans="5:11" x14ac:dyDescent="0.25">
      <c r="E66" s="2" t="s">
        <v>157</v>
      </c>
      <c r="F66" s="10"/>
      <c r="G66" s="10"/>
      <c r="H66" s="10"/>
      <c r="I66" s="10"/>
      <c r="J66" s="11"/>
      <c r="K66" s="27"/>
    </row>
    <row r="67" spans="5:11" x14ac:dyDescent="0.25">
      <c r="E67" s="4"/>
      <c r="F67" t="s">
        <v>151</v>
      </c>
      <c r="G67" t="s">
        <v>26</v>
      </c>
      <c r="J67" s="5"/>
      <c r="K67" s="27"/>
    </row>
    <row r="68" spans="5:11" x14ac:dyDescent="0.25">
      <c r="E68" s="4"/>
      <c r="F68" t="s">
        <v>158</v>
      </c>
      <c r="G68" t="s">
        <v>8</v>
      </c>
      <c r="H68">
        <v>8</v>
      </c>
      <c r="J68" s="5"/>
      <c r="K68" s="27"/>
    </row>
    <row r="69" spans="5:11" x14ac:dyDescent="0.25">
      <c r="E69" s="4"/>
      <c r="F69" t="s">
        <v>159</v>
      </c>
      <c r="G69" t="s">
        <v>8</v>
      </c>
      <c r="H69">
        <v>8</v>
      </c>
      <c r="J69" s="5"/>
      <c r="K69" s="27"/>
    </row>
    <row r="70" spans="5:11" x14ac:dyDescent="0.25">
      <c r="E70" s="4"/>
      <c r="F70" t="s">
        <v>66</v>
      </c>
      <c r="G70" t="s">
        <v>12</v>
      </c>
      <c r="H70">
        <v>8</v>
      </c>
      <c r="J70" s="5"/>
      <c r="K70" s="27"/>
    </row>
    <row r="71" spans="5:11" x14ac:dyDescent="0.25">
      <c r="E71" s="6"/>
      <c r="F71" s="16"/>
      <c r="G71" s="16"/>
      <c r="H71" s="16"/>
      <c r="I71" s="16"/>
      <c r="J71" s="7"/>
      <c r="K71" s="27"/>
    </row>
  </sheetData>
  <mergeCells count="1">
    <mergeCell ref="A26:C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Alves</dc:creator>
  <cp:lastModifiedBy>Gabriel Alves</cp:lastModifiedBy>
  <dcterms:created xsi:type="dcterms:W3CDTF">2023-01-19T11:40:06Z</dcterms:created>
  <dcterms:modified xsi:type="dcterms:W3CDTF">2023-01-25T20:30:32Z</dcterms:modified>
</cp:coreProperties>
</file>