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L Projects\Python\LinearRegression\ML-Regression-Lines.git\"/>
    </mc:Choice>
  </mc:AlternateContent>
  <xr:revisionPtr revIDLastSave="0" documentId="13_ncr:1_{BAF6609C-DECD-4283-975A-DA13605CEAEC}" xr6:coauthVersionLast="43" xr6:coauthVersionMax="43" xr10:uidLastSave="{00000000-0000-0000-0000-000000000000}"/>
  <bookViews>
    <workbookView xWindow="-120" yWindow="-120" windowWidth="29040" windowHeight="15840" xr2:uid="{F554F628-551E-4F46-84A2-112A9B7DBB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7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J40" i="1"/>
  <c r="I40" i="1"/>
  <c r="J34" i="1"/>
  <c r="J35" i="1"/>
  <c r="J36" i="1"/>
  <c r="J37" i="1"/>
  <c r="J38" i="1"/>
  <c r="I34" i="1"/>
  <c r="I35" i="1"/>
  <c r="I36" i="1"/>
  <c r="I37" i="1"/>
  <c r="I38" i="1"/>
  <c r="J33" i="1"/>
  <c r="I33" i="1"/>
  <c r="J23" i="1"/>
  <c r="J24" i="1"/>
  <c r="J25" i="1"/>
  <c r="J26" i="1"/>
  <c r="J27" i="1"/>
  <c r="J28" i="1"/>
  <c r="J29" i="1"/>
  <c r="J30" i="1"/>
  <c r="J31" i="1"/>
  <c r="I23" i="1"/>
  <c r="I24" i="1"/>
  <c r="I25" i="1"/>
  <c r="I26" i="1"/>
  <c r="I27" i="1"/>
  <c r="I28" i="1"/>
  <c r="I29" i="1"/>
  <c r="I30" i="1"/>
  <c r="I31" i="1"/>
  <c r="J22" i="1"/>
  <c r="I22" i="1"/>
  <c r="J16" i="1" l="1"/>
  <c r="J17" i="1"/>
  <c r="J18" i="1"/>
  <c r="J19" i="1"/>
  <c r="J20" i="1"/>
  <c r="I16" i="1"/>
  <c r="I17" i="1"/>
  <c r="I18" i="1"/>
  <c r="I19" i="1"/>
  <c r="I20" i="1"/>
  <c r="J15" i="1"/>
  <c r="I15" i="1"/>
  <c r="J8" i="1"/>
  <c r="J9" i="1"/>
  <c r="J10" i="1"/>
  <c r="J11" i="1"/>
  <c r="J12" i="1"/>
  <c r="J13" i="1"/>
  <c r="J7" i="1"/>
  <c r="J4" i="1"/>
  <c r="J5" i="1"/>
  <c r="I4" i="1"/>
  <c r="I5" i="1"/>
  <c r="J3" i="1"/>
  <c r="I3" i="1"/>
</calcChain>
</file>

<file path=xl/sharedStrings.xml><?xml version="1.0" encoding="utf-8"?>
<sst xmlns="http://schemas.openxmlformats.org/spreadsheetml/2006/main" count="296" uniqueCount="178">
  <si>
    <t>Age</t>
  </si>
  <si>
    <t>Occupation</t>
  </si>
  <si>
    <t>Important Problem</t>
  </si>
  <si>
    <t>Commitee</t>
  </si>
  <si>
    <t>Voucher Status</t>
  </si>
  <si>
    <t>Contributions</t>
  </si>
  <si>
    <t>Contributors</t>
  </si>
  <si>
    <t>Andrew J. Lewis</t>
  </si>
  <si>
    <t>Daniela Eng</t>
  </si>
  <si>
    <t>Don Harper</t>
  </si>
  <si>
    <t>Gene Burrus</t>
  </si>
  <si>
    <t>Isabelle J. Kerner</t>
  </si>
  <si>
    <t>James Donaldson</t>
  </si>
  <si>
    <t>Jason Williams</t>
  </si>
  <si>
    <t>Microsoft product marketer</t>
  </si>
  <si>
    <t>Ensuring all can benefit from Seattle's economic growth</t>
  </si>
  <si>
    <t>Civil Rights, Utilities, Economic Development and Arts</t>
  </si>
  <si>
    <t>Eligible</t>
  </si>
  <si>
    <t>Jim Pugel</t>
  </si>
  <si>
    <t>Former Police Chief</t>
  </si>
  <si>
    <t>Homelessness</t>
  </si>
  <si>
    <t>Public Safety or Human Services</t>
  </si>
  <si>
    <t>Michael George</t>
  </si>
  <si>
    <t>Real-estater</t>
  </si>
  <si>
    <t>Housing</t>
  </si>
  <si>
    <t>Planning, Land Use and Zoning or Sustainability and Transportation</t>
  </si>
  <si>
    <t>Naveed Jamali</t>
  </si>
  <si>
    <t>U.S. Navy Reserve intelligence officer</t>
  </si>
  <si>
    <t>Affordability</t>
  </si>
  <si>
    <t>Human Services, Equitable Development and Renter Rights</t>
  </si>
  <si>
    <t>Not Participating</t>
  </si>
  <si>
    <t>Not participating</t>
  </si>
  <si>
    <t>Transportation, Civil Rights and Economic Development</t>
  </si>
  <si>
    <t>Seattle birthed many of the greatest innovations, ground-breaking discoveries, and some of the largest companies, yet cannot meet basic civic needs.</t>
  </si>
  <si>
    <t>former pro basketball player and physical-therapy company owner CEO of startup</t>
  </si>
  <si>
    <t>homelessness</t>
  </si>
  <si>
    <t>artist who once interned for U.S. Sen. Maria Cantwell</t>
  </si>
  <si>
    <t>Finance and Neighborhoods</t>
  </si>
  <si>
    <t xml:space="preserve">Eligible </t>
  </si>
  <si>
    <t xml:space="preserve">attorney </t>
  </si>
  <si>
    <t>Gender Equity, Safe Communities, New Americans and Education</t>
  </si>
  <si>
    <t xml:space="preserve">Eligibe </t>
  </si>
  <si>
    <t>chaired the Queen Anne Community Council's parks committee for 18 years.</t>
  </si>
  <si>
    <t>The council simply does not listen to or respond to citizens and the naive policy of allowing people to live on the street, in our parks, anywhere they choose</t>
  </si>
  <si>
    <t>Parks</t>
  </si>
  <si>
    <t>Daniela Eng works for a Magnolia company that provides technology for sporting events</t>
  </si>
  <si>
    <t xml:space="preserve">prosecutor </t>
  </si>
  <si>
    <t xml:space="preserve">Homelessness </t>
  </si>
  <si>
    <t>Name</t>
  </si>
  <si>
    <t>Contributions_as_percent_of_total</t>
  </si>
  <si>
    <t>Contributors_as_percent_of_total</t>
  </si>
  <si>
    <t>Vote</t>
  </si>
  <si>
    <t>Brendan Kolding</t>
  </si>
  <si>
    <t>Former Police Officer</t>
  </si>
  <si>
    <t>Lisa Herbold</t>
  </si>
  <si>
    <t>Incumbent</t>
  </si>
  <si>
    <t>Public safety</t>
  </si>
  <si>
    <t>Phillop Tavel</t>
  </si>
  <si>
    <t>Attorney</t>
  </si>
  <si>
    <t>Ari Hoffman</t>
  </si>
  <si>
    <t xml:space="preserve">Real estate </t>
  </si>
  <si>
    <t>Chris Peguero</t>
  </si>
  <si>
    <t>City Light</t>
  </si>
  <si>
    <t>Henry Clay Dennison</t>
  </si>
  <si>
    <t>Railroad worker</t>
  </si>
  <si>
    <t>Capitalism</t>
  </si>
  <si>
    <t>N/A</t>
  </si>
  <si>
    <t>Mark Solomon</t>
  </si>
  <si>
    <t>Omari Tahir-Garrett</t>
  </si>
  <si>
    <t>Activist</t>
  </si>
  <si>
    <t>Phyllis Porter</t>
  </si>
  <si>
    <t>Teacher</t>
  </si>
  <si>
    <t>Transportation, Housing Affordability and Equity</t>
  </si>
  <si>
    <t>Tammy Morales</t>
  </si>
  <si>
    <t>Community Organizer</t>
  </si>
  <si>
    <t>Ami Nguyen</t>
  </si>
  <si>
    <t>Public defender</t>
  </si>
  <si>
    <t>Edan Orion</t>
  </si>
  <si>
    <t>Executive director of the Capitol Hill Chamber of Commerce</t>
  </si>
  <si>
    <t>Kshama Sawant</t>
  </si>
  <si>
    <t>Logan Bowers</t>
  </si>
  <si>
    <t>Cannabis store owner</t>
  </si>
  <si>
    <t>Planning, Land Use and Zoning</t>
  </si>
  <si>
    <t>Pat Murakami</t>
  </si>
  <si>
    <t>President of the Southeast Seattle Crime Prevention Council</t>
  </si>
  <si>
    <t>Zachary DeWolf</t>
  </si>
  <si>
    <t>Seattle School Board</t>
  </si>
  <si>
    <t>Homelessness/affordability</t>
  </si>
  <si>
    <t>Alex Pedersen</t>
  </si>
  <si>
    <t>Worked for former Councilmember Tim Burgess</t>
  </si>
  <si>
    <t>Accountability of City Council</t>
  </si>
  <si>
    <t>Utilities, Housing or Budget</t>
  </si>
  <si>
    <t>Beth Mountsier</t>
  </si>
  <si>
    <t>King County Council analyst</t>
  </si>
  <si>
    <t>Cathy Tuttle</t>
  </si>
  <si>
    <t>Worked for Seattle Parks and Rec.</t>
  </si>
  <si>
    <t>Sustainability and Transportation</t>
  </si>
  <si>
    <t>Emily Myers</t>
  </si>
  <si>
    <t>Ph.D. candidate</t>
  </si>
  <si>
    <t>Economic inequality</t>
  </si>
  <si>
    <t>Ethan Hunter</t>
  </si>
  <si>
    <t>Line cook</t>
  </si>
  <si>
    <t>Frank Kruger</t>
  </si>
  <si>
    <t>Small-Business owner</t>
  </si>
  <si>
    <t xml:space="preserve"> Heidi Stuber</t>
  </si>
  <si>
    <t>Businesswoman</t>
  </si>
  <si>
    <t>Joshua Newman</t>
  </si>
  <si>
    <t>Industrial Engineer</t>
  </si>
  <si>
    <t>Sasha Anderson</t>
  </si>
  <si>
    <t>Director of a high-school mentoring program</t>
  </si>
  <si>
    <t>Equitable city planning</t>
  </si>
  <si>
    <t>Shaun Scott</t>
  </si>
  <si>
    <t>Journalist and Author</t>
  </si>
  <si>
    <t>Regressive taxes</t>
  </si>
  <si>
    <t>Alex Tsimerman</t>
  </si>
  <si>
    <t>Crazy</t>
  </si>
  <si>
    <t>Ann Davison Sattler</t>
  </si>
  <si>
    <t>Housing, Health and Workers' Rights</t>
  </si>
  <si>
    <t>Debora Juarez</t>
  </si>
  <si>
    <t>Civic Development, Public Assets, and Native Communities</t>
  </si>
  <si>
    <t>John Lombard</t>
  </si>
  <si>
    <t>Environmental-policy consultant</t>
  </si>
  <si>
    <t>Mark Mendez</t>
  </si>
  <si>
    <t>Community organizer</t>
  </si>
  <si>
    <t>Electrical administrator</t>
  </si>
  <si>
    <t>Tayla Mahoney</t>
  </si>
  <si>
    <t>Bobby Miler</t>
  </si>
  <si>
    <t>Dan Strauss</t>
  </si>
  <si>
    <t>Worked for Councilmember Sally Bagshaw</t>
  </si>
  <si>
    <t>Homlessness</t>
  </si>
  <si>
    <t>Transportation</t>
  </si>
  <si>
    <t>Ed Pottharst</t>
  </si>
  <si>
    <t>Planner for Seattle Parks and Recreation</t>
  </si>
  <si>
    <t>Heidi Wills</t>
  </si>
  <si>
    <t>Co-owner of a small business</t>
  </si>
  <si>
    <t>Homlessness &amp; Affordability</t>
  </si>
  <si>
    <t>Budget</t>
  </si>
  <si>
    <t>Batender</t>
  </si>
  <si>
    <t>Jay Fathi</t>
  </si>
  <si>
    <t>Doctor</t>
  </si>
  <si>
    <t>Divisiveness</t>
  </si>
  <si>
    <t>Health, Homelessness and Human Services</t>
  </si>
  <si>
    <t>Jeremy Cook</t>
  </si>
  <si>
    <t>Graphic designer</t>
  </si>
  <si>
    <t>Drug addiction</t>
  </si>
  <si>
    <t>Housing, Health, Energy and Workers’ Rights</t>
  </si>
  <si>
    <t>Joey Massa</t>
  </si>
  <si>
    <t>Washington Army National Guard veteran</t>
  </si>
  <si>
    <t>A lack of data-driven, solution-oriented policy</t>
  </si>
  <si>
    <t>Housing, Health, Energy and Workers' Rights</t>
  </si>
  <si>
    <t>John Peeples</t>
  </si>
  <si>
    <t>Boeing Engineer</t>
  </si>
  <si>
    <t>John Lisbin</t>
  </si>
  <si>
    <t>Founder of Point It</t>
  </si>
  <si>
    <t>Lack of community engagement</t>
  </si>
  <si>
    <t>Kara Ceriello</t>
  </si>
  <si>
    <t>Former Director of the Wallingford Chamber of Commerce</t>
  </si>
  <si>
    <t>Income inquality</t>
  </si>
  <si>
    <t>Senior issues, Human Services or Housing</t>
  </si>
  <si>
    <t>Kate Martin</t>
  </si>
  <si>
    <t>We prioritize the next cocktail instead of the next generation.</t>
  </si>
  <si>
    <t>We prioritize the next cocktail instead of the next generation</t>
  </si>
  <si>
    <t>Planner and designer</t>
  </si>
  <si>
    <t>Malissa Hall</t>
  </si>
  <si>
    <t>Housing security</t>
  </si>
  <si>
    <t>Sergio Garcia</t>
  </si>
  <si>
    <t>Seattle police officer</t>
  </si>
  <si>
    <t>Public Safety</t>
  </si>
  <si>
    <t>Terry Rice</t>
  </si>
  <si>
    <t>Manager</t>
  </si>
  <si>
    <t>District 1:</t>
  </si>
  <si>
    <t>District 2:</t>
  </si>
  <si>
    <t>District 3:</t>
  </si>
  <si>
    <t>District 4:</t>
  </si>
  <si>
    <t>District 5:</t>
  </si>
  <si>
    <t>District 6:</t>
  </si>
  <si>
    <t>District 7:</t>
  </si>
  <si>
    <t xml:space="preserve">Income and racial inequality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</si>
</sst>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0860-AA47-4F93-83F1-7485007B3FAF}">
  <dimension ref="A1:K64"/>
  <sheetViews>
    <sheetView tabSelected="1" workbookViewId="0">
      <selection activeCell="D46" sqref="D46"/>
    </sheetView>
  </sheetViews>
  <sheetFormatPr defaultRowHeight="15" x14ac:dyDescent="0.25"/>
  <cols>
    <col min="1" max="1" width="17.5703125" customWidth="1"/>
    <col min="3" max="3" width="30.140625" customWidth="1"/>
    <col min="4" max="4" width="28.140625" customWidth="1"/>
    <col min="5" max="5" width="33.140625" customWidth="1"/>
    <col min="7" max="7" width="10.85546875" bestFit="1" customWidth="1"/>
    <col min="10" max="10" width="9.140625" customWidth="1"/>
  </cols>
  <sheetData>
    <row r="1" spans="1:11" x14ac:dyDescent="0.25">
      <c r="A1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49</v>
      </c>
      <c r="J1" t="s">
        <v>50</v>
      </c>
      <c r="K1" t="s">
        <v>51</v>
      </c>
    </row>
    <row r="2" spans="1:11" x14ac:dyDescent="0.25">
      <c r="A2" t="s">
        <v>170</v>
      </c>
    </row>
    <row r="3" spans="1:11" x14ac:dyDescent="0.25">
      <c r="A3" t="s">
        <v>52</v>
      </c>
      <c r="B3">
        <v>36</v>
      </c>
      <c r="C3" t="s">
        <v>53</v>
      </c>
      <c r="D3" t="s">
        <v>20</v>
      </c>
      <c r="E3" t="s">
        <v>40</v>
      </c>
      <c r="F3" t="s">
        <v>38</v>
      </c>
      <c r="G3">
        <v>51800</v>
      </c>
      <c r="H3">
        <v>718</v>
      </c>
      <c r="I3">
        <f>G3/134267</f>
        <v>0.38579844637922944</v>
      </c>
      <c r="J3">
        <f>H3/1745</f>
        <v>0.41146131805157593</v>
      </c>
    </row>
    <row r="4" spans="1:11" x14ac:dyDescent="0.25">
      <c r="A4" t="s">
        <v>54</v>
      </c>
      <c r="B4">
        <v>51</v>
      </c>
      <c r="C4" t="s">
        <v>55</v>
      </c>
      <c r="D4" t="s">
        <v>20</v>
      </c>
      <c r="E4" t="s">
        <v>56</v>
      </c>
      <c r="F4" t="s">
        <v>38</v>
      </c>
      <c r="G4">
        <v>56092</v>
      </c>
      <c r="H4">
        <v>832</v>
      </c>
      <c r="I4">
        <f t="shared" ref="I4:I5" si="0">G4/134267</f>
        <v>0.41776460336493704</v>
      </c>
      <c r="J4">
        <f t="shared" ref="J4:J5" si="1">H4/1745</f>
        <v>0.47679083094555874</v>
      </c>
    </row>
    <row r="5" spans="1:11" x14ac:dyDescent="0.25">
      <c r="A5" t="s">
        <v>57</v>
      </c>
      <c r="B5">
        <v>47</v>
      </c>
      <c r="C5" t="s">
        <v>58</v>
      </c>
      <c r="D5" t="s">
        <v>20</v>
      </c>
      <c r="E5" t="s">
        <v>40</v>
      </c>
      <c r="F5" t="s">
        <v>38</v>
      </c>
      <c r="G5">
        <v>26375</v>
      </c>
      <c r="H5">
        <v>195</v>
      </c>
      <c r="I5">
        <f t="shared" si="0"/>
        <v>0.19643695025583352</v>
      </c>
      <c r="J5">
        <f t="shared" si="1"/>
        <v>0.11174785100286533</v>
      </c>
    </row>
    <row r="6" spans="1:11" x14ac:dyDescent="0.25">
      <c r="A6" t="s">
        <v>171</v>
      </c>
    </row>
    <row r="7" spans="1:11" x14ac:dyDescent="0.25">
      <c r="A7" t="s">
        <v>59</v>
      </c>
      <c r="B7">
        <v>37</v>
      </c>
      <c r="C7" t="s">
        <v>60</v>
      </c>
      <c r="D7" t="s">
        <v>20</v>
      </c>
      <c r="E7" t="s">
        <v>40</v>
      </c>
      <c r="F7" t="s">
        <v>30</v>
      </c>
      <c r="G7">
        <v>50764</v>
      </c>
      <c r="H7">
        <v>344</v>
      </c>
      <c r="I7">
        <f>G7/177062</f>
        <v>0.28670183325614756</v>
      </c>
      <c r="J7">
        <f>H7/2451</f>
        <v>0.14035087719298245</v>
      </c>
    </row>
    <row r="8" spans="1:11" x14ac:dyDescent="0.25">
      <c r="A8" t="s">
        <v>61</v>
      </c>
      <c r="B8">
        <v>44</v>
      </c>
      <c r="C8" t="s">
        <v>62</v>
      </c>
      <c r="D8" t="s">
        <v>28</v>
      </c>
      <c r="E8" t="s">
        <v>16</v>
      </c>
      <c r="F8" t="s">
        <v>38</v>
      </c>
      <c r="G8">
        <v>12305</v>
      </c>
      <c r="H8">
        <v>199</v>
      </c>
      <c r="I8">
        <f t="shared" ref="I8:I13" si="2">G8/177062</f>
        <v>6.9495430978979117E-2</v>
      </c>
      <c r="J8">
        <f t="shared" ref="J8:J13" si="3">H8/2451</f>
        <v>8.1191350469196247E-2</v>
      </c>
    </row>
    <row r="9" spans="1:11" x14ac:dyDescent="0.25">
      <c r="A9" t="s">
        <v>63</v>
      </c>
      <c r="B9">
        <v>63</v>
      </c>
      <c r="C9" t="s">
        <v>64</v>
      </c>
      <c r="D9" t="s">
        <v>65</v>
      </c>
      <c r="E9" t="s">
        <v>66</v>
      </c>
      <c r="F9" t="s">
        <v>30</v>
      </c>
      <c r="G9">
        <v>0</v>
      </c>
      <c r="H9">
        <v>0</v>
      </c>
      <c r="I9">
        <f t="shared" si="2"/>
        <v>0</v>
      </c>
      <c r="J9">
        <f t="shared" si="3"/>
        <v>0</v>
      </c>
    </row>
    <row r="10" spans="1:11" x14ac:dyDescent="0.25">
      <c r="A10" t="s">
        <v>67</v>
      </c>
      <c r="B10">
        <v>59</v>
      </c>
      <c r="C10" t="s">
        <v>53</v>
      </c>
      <c r="D10" t="s">
        <v>28</v>
      </c>
      <c r="E10" t="s">
        <v>40</v>
      </c>
      <c r="F10" t="s">
        <v>17</v>
      </c>
      <c r="G10">
        <v>10884</v>
      </c>
      <c r="H10">
        <v>213</v>
      </c>
      <c r="I10">
        <f t="shared" si="2"/>
        <v>6.1469993561577299E-2</v>
      </c>
      <c r="J10">
        <f t="shared" si="3"/>
        <v>8.6903304773561812E-2</v>
      </c>
    </row>
    <row r="11" spans="1:11" x14ac:dyDescent="0.25">
      <c r="A11" t="s">
        <v>68</v>
      </c>
      <c r="B11">
        <v>73</v>
      </c>
      <c r="C11" t="s">
        <v>69</v>
      </c>
      <c r="D11" t="s">
        <v>66</v>
      </c>
      <c r="E11" t="s">
        <v>66</v>
      </c>
      <c r="F11" t="s">
        <v>30</v>
      </c>
      <c r="G11">
        <v>0</v>
      </c>
      <c r="H11">
        <v>0</v>
      </c>
      <c r="I11">
        <f t="shared" si="2"/>
        <v>0</v>
      </c>
      <c r="J11">
        <f t="shared" si="3"/>
        <v>0</v>
      </c>
    </row>
    <row r="12" spans="1:11" x14ac:dyDescent="0.25">
      <c r="A12" t="s">
        <v>70</v>
      </c>
      <c r="B12">
        <v>54</v>
      </c>
      <c r="C12" t="s">
        <v>71</v>
      </c>
      <c r="D12" t="s">
        <v>28</v>
      </c>
      <c r="E12" t="s">
        <v>72</v>
      </c>
      <c r="F12" t="s">
        <v>17</v>
      </c>
      <c r="G12">
        <v>28198</v>
      </c>
      <c r="H12">
        <v>611</v>
      </c>
      <c r="I12">
        <f t="shared" si="2"/>
        <v>0.15925495024341757</v>
      </c>
      <c r="J12">
        <f t="shared" si="3"/>
        <v>0.24928600571195431</v>
      </c>
    </row>
    <row r="13" spans="1:11" x14ac:dyDescent="0.25">
      <c r="A13" t="s">
        <v>73</v>
      </c>
      <c r="B13">
        <v>50</v>
      </c>
      <c r="C13" t="s">
        <v>74</v>
      </c>
      <c r="D13" t="s">
        <v>177</v>
      </c>
      <c r="F13" t="s">
        <v>17</v>
      </c>
      <c r="G13">
        <v>74911</v>
      </c>
      <c r="H13">
        <v>1084</v>
      </c>
      <c r="I13">
        <f t="shared" si="2"/>
        <v>0.42307779195987844</v>
      </c>
      <c r="J13">
        <f t="shared" si="3"/>
        <v>0.44226846185230517</v>
      </c>
    </row>
    <row r="14" spans="1:11" x14ac:dyDescent="0.25">
      <c r="A14" t="s">
        <v>172</v>
      </c>
    </row>
    <row r="15" spans="1:11" x14ac:dyDescent="0.25">
      <c r="A15" t="s">
        <v>75</v>
      </c>
      <c r="B15">
        <v>33</v>
      </c>
      <c r="C15" t="s">
        <v>76</v>
      </c>
      <c r="D15" t="s">
        <v>28</v>
      </c>
      <c r="E15" t="s">
        <v>40</v>
      </c>
      <c r="F15" t="s">
        <v>17</v>
      </c>
      <c r="G15">
        <v>17897</v>
      </c>
      <c r="H15">
        <v>281</v>
      </c>
      <c r="I15">
        <f>G15/307697</f>
        <v>5.816436299346435E-2</v>
      </c>
      <c r="J15">
        <f>H15/3977</f>
        <v>7.0656273573045006E-2</v>
      </c>
    </row>
    <row r="16" spans="1:11" x14ac:dyDescent="0.25">
      <c r="A16" t="s">
        <v>77</v>
      </c>
      <c r="B16">
        <v>47</v>
      </c>
      <c r="C16" t="s">
        <v>78</v>
      </c>
      <c r="D16" t="s">
        <v>20</v>
      </c>
      <c r="E16" t="s">
        <v>29</v>
      </c>
      <c r="F16" t="s">
        <v>17</v>
      </c>
      <c r="G16">
        <v>25845</v>
      </c>
      <c r="H16">
        <v>358</v>
      </c>
      <c r="I16">
        <f t="shared" ref="I16:I20" si="4">G16/307697</f>
        <v>8.3994969076721576E-2</v>
      </c>
      <c r="J16">
        <f t="shared" ref="J16:J20" si="5">H16/3977</f>
        <v>9.0017601206939898E-2</v>
      </c>
    </row>
    <row r="17" spans="1:10" x14ac:dyDescent="0.25">
      <c r="A17" t="s">
        <v>79</v>
      </c>
      <c r="B17">
        <v>46</v>
      </c>
      <c r="C17" t="s">
        <v>55</v>
      </c>
      <c r="D17" t="s">
        <v>28</v>
      </c>
      <c r="E17" t="s">
        <v>29</v>
      </c>
      <c r="F17" t="s">
        <v>30</v>
      </c>
      <c r="G17">
        <v>102213</v>
      </c>
      <c r="H17">
        <v>1228</v>
      </c>
      <c r="I17">
        <f t="shared" si="4"/>
        <v>0.33218718414544179</v>
      </c>
      <c r="J17">
        <f t="shared" si="5"/>
        <v>0.30877545888860952</v>
      </c>
    </row>
    <row r="18" spans="1:10" x14ac:dyDescent="0.25">
      <c r="A18" t="s">
        <v>80</v>
      </c>
      <c r="B18">
        <v>37</v>
      </c>
      <c r="C18" t="s">
        <v>81</v>
      </c>
      <c r="D18" t="s">
        <v>28</v>
      </c>
      <c r="E18" t="s">
        <v>82</v>
      </c>
      <c r="F18" t="s">
        <v>17</v>
      </c>
      <c r="G18">
        <v>82230</v>
      </c>
      <c r="H18">
        <v>910</v>
      </c>
      <c r="I18">
        <f t="shared" si="4"/>
        <v>0.26724342453777578</v>
      </c>
      <c r="J18">
        <f t="shared" si="5"/>
        <v>0.22881569021875786</v>
      </c>
    </row>
    <row r="19" spans="1:10" x14ac:dyDescent="0.25">
      <c r="A19" t="s">
        <v>83</v>
      </c>
      <c r="B19">
        <v>64</v>
      </c>
      <c r="C19" t="s">
        <v>84</v>
      </c>
      <c r="D19" t="s">
        <v>28</v>
      </c>
      <c r="E19" t="s">
        <v>37</v>
      </c>
      <c r="F19" t="s">
        <v>17</v>
      </c>
      <c r="G19">
        <v>62655</v>
      </c>
      <c r="H19">
        <v>895</v>
      </c>
      <c r="I19">
        <f t="shared" si="4"/>
        <v>0.2036256447089182</v>
      </c>
      <c r="J19">
        <f t="shared" si="5"/>
        <v>0.22504400301734975</v>
      </c>
    </row>
    <row r="20" spans="1:10" x14ac:dyDescent="0.25">
      <c r="A20" t="s">
        <v>85</v>
      </c>
      <c r="B20">
        <v>32</v>
      </c>
      <c r="C20" t="s">
        <v>86</v>
      </c>
      <c r="D20" t="s">
        <v>20</v>
      </c>
      <c r="E20" t="s">
        <v>87</v>
      </c>
      <c r="F20" t="s">
        <v>17</v>
      </c>
      <c r="G20">
        <v>16857</v>
      </c>
      <c r="H20">
        <v>305</v>
      </c>
      <c r="I20">
        <f t="shared" si="4"/>
        <v>5.4784414537678301E-2</v>
      </c>
      <c r="J20">
        <f t="shared" si="5"/>
        <v>7.669097309529796E-2</v>
      </c>
    </row>
    <row r="21" spans="1:10" x14ac:dyDescent="0.25">
      <c r="A21" t="s">
        <v>173</v>
      </c>
    </row>
    <row r="22" spans="1:10" x14ac:dyDescent="0.25">
      <c r="A22" t="s">
        <v>88</v>
      </c>
      <c r="B22">
        <v>49</v>
      </c>
      <c r="C22" t="s">
        <v>89</v>
      </c>
      <c r="D22" t="s">
        <v>90</v>
      </c>
      <c r="E22" t="s">
        <v>91</v>
      </c>
      <c r="F22" t="s">
        <v>17</v>
      </c>
      <c r="G22">
        <v>71004</v>
      </c>
      <c r="H22">
        <v>548</v>
      </c>
      <c r="I22">
        <f>G22/282817</f>
        <v>0.25105987263849061</v>
      </c>
      <c r="J22">
        <f>H22/3769</f>
        <v>0.14539665693817988</v>
      </c>
    </row>
    <row r="23" spans="1:10" x14ac:dyDescent="0.25">
      <c r="A23" t="s">
        <v>92</v>
      </c>
      <c r="B23">
        <v>60</v>
      </c>
      <c r="C23" t="s">
        <v>93</v>
      </c>
      <c r="D23" t="s">
        <v>28</v>
      </c>
      <c r="E23" t="s">
        <v>82</v>
      </c>
      <c r="F23" t="s">
        <v>17</v>
      </c>
      <c r="G23">
        <v>0</v>
      </c>
      <c r="H23">
        <v>0</v>
      </c>
      <c r="I23">
        <f t="shared" ref="I23:I31" si="6">G23/282817</f>
        <v>0</v>
      </c>
      <c r="J23">
        <f t="shared" ref="J23:J31" si="7">H23/3769</f>
        <v>0</v>
      </c>
    </row>
    <row r="24" spans="1:10" x14ac:dyDescent="0.25">
      <c r="A24" t="s">
        <v>94</v>
      </c>
      <c r="B24">
        <v>62</v>
      </c>
      <c r="C24" t="s">
        <v>95</v>
      </c>
      <c r="D24" t="s">
        <v>90</v>
      </c>
      <c r="E24" t="s">
        <v>96</v>
      </c>
      <c r="F24" t="s">
        <v>17</v>
      </c>
      <c r="G24">
        <v>29696</v>
      </c>
      <c r="H24">
        <v>420</v>
      </c>
      <c r="I24">
        <f t="shared" si="6"/>
        <v>0.10500076020889833</v>
      </c>
      <c r="J24">
        <f t="shared" si="7"/>
        <v>0.11143539400371451</v>
      </c>
    </row>
    <row r="25" spans="1:10" x14ac:dyDescent="0.25">
      <c r="A25" t="s">
        <v>97</v>
      </c>
      <c r="B25">
        <v>31</v>
      </c>
      <c r="C25" t="s">
        <v>98</v>
      </c>
      <c r="D25" t="s">
        <v>99</v>
      </c>
      <c r="E25" t="s">
        <v>40</v>
      </c>
      <c r="F25" t="s">
        <v>38</v>
      </c>
      <c r="G25">
        <v>55363</v>
      </c>
      <c r="H25">
        <v>908</v>
      </c>
      <c r="I25">
        <f t="shared" si="6"/>
        <v>0.19575555924856003</v>
      </c>
      <c r="J25">
        <f t="shared" si="7"/>
        <v>0.24091270894136377</v>
      </c>
    </row>
    <row r="26" spans="1:10" x14ac:dyDescent="0.25">
      <c r="A26" t="s">
        <v>100</v>
      </c>
      <c r="B26">
        <v>19</v>
      </c>
      <c r="C26" t="s">
        <v>101</v>
      </c>
      <c r="D26" t="s">
        <v>28</v>
      </c>
      <c r="E26" t="s">
        <v>82</v>
      </c>
      <c r="F26" t="s">
        <v>31</v>
      </c>
      <c r="G26">
        <v>3760</v>
      </c>
      <c r="H26">
        <v>12</v>
      </c>
      <c r="I26">
        <f t="shared" si="6"/>
        <v>1.3294816082484433E-2</v>
      </c>
      <c r="J26">
        <f t="shared" si="7"/>
        <v>3.1838684001061291E-3</v>
      </c>
    </row>
    <row r="27" spans="1:10" x14ac:dyDescent="0.25">
      <c r="A27" t="s">
        <v>102</v>
      </c>
      <c r="B27">
        <v>38</v>
      </c>
      <c r="C27" t="s">
        <v>103</v>
      </c>
      <c r="D27" t="s">
        <v>28</v>
      </c>
      <c r="E27" t="s">
        <v>29</v>
      </c>
      <c r="F27" t="s">
        <v>17</v>
      </c>
      <c r="G27">
        <v>1604</v>
      </c>
      <c r="H27">
        <v>23</v>
      </c>
      <c r="I27">
        <f t="shared" si="6"/>
        <v>5.6715119671024022E-3</v>
      </c>
      <c r="J27">
        <f t="shared" si="7"/>
        <v>6.1024144335367469E-3</v>
      </c>
    </row>
    <row r="28" spans="1:10" x14ac:dyDescent="0.25">
      <c r="A28" t="s">
        <v>104</v>
      </c>
      <c r="B28">
        <v>39</v>
      </c>
      <c r="C28" t="s">
        <v>105</v>
      </c>
      <c r="D28" t="s">
        <v>20</v>
      </c>
      <c r="E28" t="s">
        <v>40</v>
      </c>
      <c r="F28" t="s">
        <v>17</v>
      </c>
      <c r="G28">
        <v>10813</v>
      </c>
      <c r="H28">
        <v>141</v>
      </c>
      <c r="I28">
        <f t="shared" si="6"/>
        <v>3.8233203803166006E-2</v>
      </c>
      <c r="J28">
        <f t="shared" si="7"/>
        <v>3.7410453701247015E-2</v>
      </c>
    </row>
    <row r="29" spans="1:10" x14ac:dyDescent="0.25">
      <c r="A29" t="s">
        <v>106</v>
      </c>
      <c r="B29">
        <v>38</v>
      </c>
      <c r="C29" t="s">
        <v>107</v>
      </c>
      <c r="D29" t="s">
        <v>28</v>
      </c>
      <c r="E29" t="s">
        <v>82</v>
      </c>
      <c r="F29" t="s">
        <v>17</v>
      </c>
      <c r="G29">
        <v>7653</v>
      </c>
      <c r="H29">
        <v>169</v>
      </c>
      <c r="I29">
        <f t="shared" si="6"/>
        <v>2.7059900925333343E-2</v>
      </c>
      <c r="J29">
        <f t="shared" si="7"/>
        <v>4.4839479968161317E-2</v>
      </c>
    </row>
    <row r="30" spans="1:10" x14ac:dyDescent="0.25">
      <c r="A30" t="s">
        <v>108</v>
      </c>
      <c r="B30">
        <v>38</v>
      </c>
      <c r="C30" t="s">
        <v>109</v>
      </c>
      <c r="D30" t="s">
        <v>110</v>
      </c>
      <c r="E30" t="s">
        <v>40</v>
      </c>
      <c r="F30" t="s">
        <v>38</v>
      </c>
      <c r="G30">
        <v>27875</v>
      </c>
      <c r="H30">
        <v>479</v>
      </c>
      <c r="I30">
        <f t="shared" si="6"/>
        <v>9.8561967632780204E-2</v>
      </c>
      <c r="J30">
        <f t="shared" si="7"/>
        <v>0.12708941363756965</v>
      </c>
    </row>
    <row r="31" spans="1:10" x14ac:dyDescent="0.25">
      <c r="A31" t="s">
        <v>111</v>
      </c>
      <c r="B31">
        <v>34</v>
      </c>
      <c r="C31" t="s">
        <v>112</v>
      </c>
      <c r="D31" t="s">
        <v>113</v>
      </c>
      <c r="E31" t="s">
        <v>82</v>
      </c>
      <c r="F31" t="s">
        <v>17</v>
      </c>
      <c r="G31">
        <v>75049</v>
      </c>
      <c r="H31">
        <v>1069</v>
      </c>
      <c r="I31">
        <f t="shared" si="6"/>
        <v>0.26536240749318463</v>
      </c>
      <c r="J31">
        <f t="shared" si="7"/>
        <v>0.28362960997612097</v>
      </c>
    </row>
    <row r="32" spans="1:10" x14ac:dyDescent="0.25">
      <c r="A32" t="s">
        <v>174</v>
      </c>
    </row>
    <row r="33" spans="1:10" x14ac:dyDescent="0.25">
      <c r="A33" t="s">
        <v>114</v>
      </c>
      <c r="B33">
        <v>72</v>
      </c>
      <c r="C33" t="s">
        <v>115</v>
      </c>
      <c r="D33" t="s">
        <v>66</v>
      </c>
      <c r="E33" t="s">
        <v>66</v>
      </c>
      <c r="F33" t="s">
        <v>31</v>
      </c>
      <c r="G33">
        <v>0</v>
      </c>
      <c r="H33">
        <v>0</v>
      </c>
      <c r="I33">
        <f>G33/61834</f>
        <v>0</v>
      </c>
      <c r="J33">
        <f>H33/517</f>
        <v>0</v>
      </c>
    </row>
    <row r="34" spans="1:10" x14ac:dyDescent="0.25">
      <c r="A34" t="s">
        <v>116</v>
      </c>
      <c r="B34">
        <v>50</v>
      </c>
      <c r="C34" t="s">
        <v>58</v>
      </c>
      <c r="D34" t="s">
        <v>20</v>
      </c>
      <c r="E34" t="s">
        <v>117</v>
      </c>
      <c r="F34" t="s">
        <v>31</v>
      </c>
      <c r="G34">
        <v>16509</v>
      </c>
      <c r="H34">
        <v>65</v>
      </c>
      <c r="I34">
        <f t="shared" ref="I34:I38" si="8">G34/61834</f>
        <v>0.26698903515865058</v>
      </c>
      <c r="J34">
        <f t="shared" ref="J34:J38" si="9">H34/517</f>
        <v>0.12572533849129594</v>
      </c>
    </row>
    <row r="35" spans="1:10" x14ac:dyDescent="0.25">
      <c r="A35" t="s">
        <v>118</v>
      </c>
      <c r="B35">
        <v>59</v>
      </c>
      <c r="C35" t="s">
        <v>55</v>
      </c>
      <c r="D35" t="s">
        <v>20</v>
      </c>
      <c r="E35" t="s">
        <v>119</v>
      </c>
      <c r="F35" t="s">
        <v>17</v>
      </c>
      <c r="G35">
        <v>36765</v>
      </c>
      <c r="H35">
        <v>270</v>
      </c>
      <c r="I35">
        <f t="shared" si="8"/>
        <v>0.59457579972183583</v>
      </c>
      <c r="J35">
        <f t="shared" si="9"/>
        <v>0.52224371373307543</v>
      </c>
    </row>
    <row r="36" spans="1:10" x14ac:dyDescent="0.25">
      <c r="A36" t="s">
        <v>120</v>
      </c>
      <c r="B36">
        <v>57</v>
      </c>
      <c r="C36" t="s">
        <v>121</v>
      </c>
      <c r="D36" t="s">
        <v>20</v>
      </c>
      <c r="E36" t="s">
        <v>37</v>
      </c>
      <c r="F36" t="s">
        <v>17</v>
      </c>
      <c r="G36">
        <v>8560</v>
      </c>
      <c r="H36">
        <v>182</v>
      </c>
      <c r="I36">
        <f t="shared" si="8"/>
        <v>0.13843516511951354</v>
      </c>
      <c r="J36">
        <f t="shared" si="9"/>
        <v>0.3520309477756286</v>
      </c>
    </row>
    <row r="37" spans="1:10" x14ac:dyDescent="0.25">
      <c r="A37" t="s">
        <v>122</v>
      </c>
      <c r="B37">
        <v>41</v>
      </c>
      <c r="C37" t="s">
        <v>123</v>
      </c>
      <c r="D37" t="s">
        <v>28</v>
      </c>
      <c r="E37" t="s">
        <v>29</v>
      </c>
      <c r="F37" t="s">
        <v>17</v>
      </c>
      <c r="G37">
        <v>0</v>
      </c>
      <c r="H37">
        <v>0</v>
      </c>
      <c r="I37">
        <f t="shared" si="8"/>
        <v>0</v>
      </c>
      <c r="J37">
        <f t="shared" si="9"/>
        <v>0</v>
      </c>
    </row>
    <row r="38" spans="1:10" x14ac:dyDescent="0.25">
      <c r="A38" t="s">
        <v>125</v>
      </c>
      <c r="B38">
        <v>30</v>
      </c>
      <c r="C38" t="s">
        <v>124</v>
      </c>
      <c r="D38" t="s">
        <v>20</v>
      </c>
      <c r="E38" t="s">
        <v>37</v>
      </c>
      <c r="F38" t="s">
        <v>31</v>
      </c>
      <c r="G38">
        <v>0</v>
      </c>
      <c r="H38">
        <v>0</v>
      </c>
      <c r="I38">
        <f t="shared" si="8"/>
        <v>0</v>
      </c>
      <c r="J38">
        <f t="shared" si="9"/>
        <v>0</v>
      </c>
    </row>
    <row r="39" spans="1:10" x14ac:dyDescent="0.25">
      <c r="A39" t="s">
        <v>175</v>
      </c>
    </row>
    <row r="40" spans="1:10" x14ac:dyDescent="0.25">
      <c r="A40" t="s">
        <v>126</v>
      </c>
      <c r="B40">
        <v>35</v>
      </c>
      <c r="C40" t="s">
        <v>137</v>
      </c>
      <c r="D40" t="s">
        <v>28</v>
      </c>
      <c r="E40" t="s">
        <v>66</v>
      </c>
      <c r="F40" t="s">
        <v>17</v>
      </c>
      <c r="G40">
        <v>0</v>
      </c>
      <c r="H40">
        <v>0</v>
      </c>
      <c r="I40">
        <f>G40/279743</f>
        <v>0</v>
      </c>
      <c r="J40">
        <f>H40/3447</f>
        <v>0</v>
      </c>
    </row>
    <row r="41" spans="1:10" x14ac:dyDescent="0.25">
      <c r="A41" t="s">
        <v>127</v>
      </c>
      <c r="B41">
        <v>33</v>
      </c>
      <c r="C41" t="s">
        <v>128</v>
      </c>
      <c r="D41" t="s">
        <v>129</v>
      </c>
      <c r="E41" t="s">
        <v>130</v>
      </c>
      <c r="F41" t="s">
        <v>17</v>
      </c>
      <c r="G41">
        <v>52692</v>
      </c>
      <c r="H41">
        <v>725</v>
      </c>
      <c r="I41">
        <f t="shared" ref="I41:I53" si="10">G41/279743</f>
        <v>0.18835860057266848</v>
      </c>
      <c r="J41">
        <f t="shared" ref="J41:J53" si="11">H41/3447</f>
        <v>0.21032782129387873</v>
      </c>
    </row>
    <row r="42" spans="1:10" x14ac:dyDescent="0.25">
      <c r="A42" t="s">
        <v>131</v>
      </c>
      <c r="B42">
        <v>62</v>
      </c>
      <c r="C42" t="s">
        <v>132</v>
      </c>
      <c r="D42" t="s">
        <v>28</v>
      </c>
      <c r="E42" t="s">
        <v>96</v>
      </c>
      <c r="F42" t="s">
        <v>17</v>
      </c>
      <c r="G42">
        <v>0</v>
      </c>
      <c r="H42">
        <v>0</v>
      </c>
      <c r="I42">
        <f t="shared" si="10"/>
        <v>0</v>
      </c>
      <c r="J42">
        <f t="shared" si="11"/>
        <v>0</v>
      </c>
    </row>
    <row r="43" spans="1:10" x14ac:dyDescent="0.25">
      <c r="A43" t="s">
        <v>133</v>
      </c>
      <c r="B43">
        <v>50</v>
      </c>
      <c r="C43" t="s">
        <v>134</v>
      </c>
      <c r="D43" t="s">
        <v>135</v>
      </c>
      <c r="E43" t="s">
        <v>136</v>
      </c>
      <c r="F43" t="s">
        <v>17</v>
      </c>
      <c r="G43">
        <v>72097</v>
      </c>
      <c r="H43">
        <v>698</v>
      </c>
      <c r="I43">
        <f t="shared" si="10"/>
        <v>0.25772584121854702</v>
      </c>
      <c r="J43">
        <f t="shared" si="11"/>
        <v>0.20249492312155498</v>
      </c>
    </row>
    <row r="44" spans="1:10" x14ac:dyDescent="0.25">
      <c r="A44" t="s">
        <v>138</v>
      </c>
      <c r="B44">
        <v>52</v>
      </c>
      <c r="C44" t="s">
        <v>139</v>
      </c>
      <c r="D44" t="s">
        <v>140</v>
      </c>
      <c r="E44" t="s">
        <v>141</v>
      </c>
      <c r="F44" t="s">
        <v>17</v>
      </c>
      <c r="G44">
        <v>60478</v>
      </c>
      <c r="H44">
        <v>592</v>
      </c>
      <c r="I44">
        <f t="shared" si="10"/>
        <v>0.21619128986248093</v>
      </c>
      <c r="J44">
        <f t="shared" si="11"/>
        <v>0.17174354511169132</v>
      </c>
    </row>
    <row r="45" spans="1:10" x14ac:dyDescent="0.25">
      <c r="A45" t="s">
        <v>142</v>
      </c>
      <c r="B45">
        <v>37</v>
      </c>
      <c r="C45" t="s">
        <v>143</v>
      </c>
      <c r="D45" t="s">
        <v>144</v>
      </c>
      <c r="E45" t="s">
        <v>145</v>
      </c>
      <c r="F45" t="s">
        <v>17</v>
      </c>
      <c r="G45">
        <v>1424</v>
      </c>
      <c r="H45">
        <v>11</v>
      </c>
      <c r="I45">
        <f t="shared" si="10"/>
        <v>5.0903865333538287E-3</v>
      </c>
      <c r="J45">
        <f t="shared" si="11"/>
        <v>3.1911807368726428E-3</v>
      </c>
    </row>
    <row r="46" spans="1:10" x14ac:dyDescent="0.25">
      <c r="A46" t="s">
        <v>146</v>
      </c>
      <c r="B46">
        <v>28</v>
      </c>
      <c r="C46" t="s">
        <v>147</v>
      </c>
      <c r="D46" t="s">
        <v>148</v>
      </c>
      <c r="E46" t="s">
        <v>149</v>
      </c>
      <c r="F46" t="s">
        <v>17</v>
      </c>
      <c r="G46">
        <v>1989</v>
      </c>
      <c r="H46">
        <v>27</v>
      </c>
      <c r="I46">
        <f t="shared" si="10"/>
        <v>7.1100974823319974E-3</v>
      </c>
      <c r="J46">
        <f t="shared" si="11"/>
        <v>7.832898172323759E-3</v>
      </c>
    </row>
    <row r="47" spans="1:10" x14ac:dyDescent="0.25">
      <c r="A47" t="s">
        <v>150</v>
      </c>
      <c r="B47">
        <v>47</v>
      </c>
      <c r="C47" t="s">
        <v>151</v>
      </c>
      <c r="D47" t="s">
        <v>20</v>
      </c>
      <c r="E47" t="s">
        <v>136</v>
      </c>
      <c r="F47" t="s">
        <v>31</v>
      </c>
      <c r="G47">
        <v>2109</v>
      </c>
      <c r="H47">
        <v>0</v>
      </c>
      <c r="I47">
        <f t="shared" si="10"/>
        <v>7.539062639637095E-3</v>
      </c>
      <c r="J47">
        <f t="shared" si="11"/>
        <v>0</v>
      </c>
    </row>
    <row r="48" spans="1:10" x14ac:dyDescent="0.25">
      <c r="A48" t="s">
        <v>152</v>
      </c>
      <c r="B48">
        <v>61</v>
      </c>
      <c r="C48" t="s">
        <v>153</v>
      </c>
      <c r="D48" t="s">
        <v>154</v>
      </c>
      <c r="E48" t="s">
        <v>82</v>
      </c>
      <c r="F48" t="s">
        <v>17</v>
      </c>
      <c r="G48">
        <v>25541</v>
      </c>
      <c r="H48">
        <v>395</v>
      </c>
      <c r="I48">
        <f t="shared" si="10"/>
        <v>9.1301659022745882E-2</v>
      </c>
      <c r="J48">
        <f t="shared" si="11"/>
        <v>0.11459239918769945</v>
      </c>
    </row>
    <row r="49" spans="1:10" x14ac:dyDescent="0.25">
      <c r="A49" t="s">
        <v>155</v>
      </c>
      <c r="B49">
        <v>60</v>
      </c>
      <c r="C49" t="s">
        <v>156</v>
      </c>
      <c r="D49" t="s">
        <v>157</v>
      </c>
      <c r="E49" t="s">
        <v>158</v>
      </c>
      <c r="F49" t="s">
        <v>31</v>
      </c>
      <c r="G49">
        <v>0</v>
      </c>
      <c r="H49">
        <v>0</v>
      </c>
      <c r="I49">
        <f t="shared" si="10"/>
        <v>0</v>
      </c>
      <c r="J49">
        <f t="shared" si="11"/>
        <v>0</v>
      </c>
    </row>
    <row r="50" spans="1:10" x14ac:dyDescent="0.25">
      <c r="A50" t="s">
        <v>159</v>
      </c>
      <c r="B50">
        <v>61</v>
      </c>
      <c r="C50" t="s">
        <v>162</v>
      </c>
      <c r="D50" t="s">
        <v>161</v>
      </c>
      <c r="E50" t="s">
        <v>160</v>
      </c>
      <c r="G50">
        <v>10218</v>
      </c>
      <c r="H50">
        <v>173</v>
      </c>
      <c r="I50">
        <f t="shared" si="10"/>
        <v>3.6526383144529086E-2</v>
      </c>
      <c r="J50">
        <f t="shared" si="11"/>
        <v>5.0188569770815199E-2</v>
      </c>
    </row>
    <row r="51" spans="1:10" x14ac:dyDescent="0.25">
      <c r="A51" t="s">
        <v>163</v>
      </c>
      <c r="B51">
        <v>42</v>
      </c>
      <c r="C51" t="s">
        <v>58</v>
      </c>
      <c r="D51" t="s">
        <v>164</v>
      </c>
      <c r="E51" t="s">
        <v>82</v>
      </c>
      <c r="F51" t="s">
        <v>17</v>
      </c>
      <c r="G51">
        <v>7490</v>
      </c>
      <c r="H51">
        <v>77</v>
      </c>
      <c r="I51">
        <f t="shared" si="10"/>
        <v>2.6774575235126528E-2</v>
      </c>
      <c r="J51">
        <f t="shared" si="11"/>
        <v>2.2338265158108501E-2</v>
      </c>
    </row>
    <row r="52" spans="1:10" x14ac:dyDescent="0.25">
      <c r="A52" t="s">
        <v>165</v>
      </c>
      <c r="B52">
        <v>35</v>
      </c>
      <c r="C52" t="s">
        <v>166</v>
      </c>
      <c r="D52" t="s">
        <v>20</v>
      </c>
      <c r="E52" t="s">
        <v>167</v>
      </c>
      <c r="F52" t="s">
        <v>17</v>
      </c>
      <c r="G52">
        <v>35889</v>
      </c>
      <c r="H52">
        <v>505</v>
      </c>
      <c r="I52">
        <f t="shared" si="10"/>
        <v>0.12829275442102214</v>
      </c>
      <c r="J52">
        <f t="shared" si="11"/>
        <v>0.14650420655642588</v>
      </c>
    </row>
    <row r="53" spans="1:10" x14ac:dyDescent="0.25">
      <c r="A53" t="s">
        <v>168</v>
      </c>
      <c r="B53">
        <v>30</v>
      </c>
      <c r="C53" t="s">
        <v>169</v>
      </c>
      <c r="D53" t="s">
        <v>20</v>
      </c>
      <c r="E53" t="s">
        <v>82</v>
      </c>
      <c r="F53" t="s">
        <v>17</v>
      </c>
      <c r="G53">
        <v>9816</v>
      </c>
      <c r="H53">
        <v>244</v>
      </c>
      <c r="I53">
        <f t="shared" si="10"/>
        <v>3.5089349867557004E-2</v>
      </c>
      <c r="J53">
        <f t="shared" si="11"/>
        <v>7.0786190890629527E-2</v>
      </c>
    </row>
    <row r="54" spans="1:10" x14ac:dyDescent="0.25">
      <c r="A54" t="s">
        <v>176</v>
      </c>
    </row>
    <row r="55" spans="1:10" x14ac:dyDescent="0.25">
      <c r="A55" t="s">
        <v>7</v>
      </c>
      <c r="B55">
        <v>29</v>
      </c>
      <c r="C55" t="s">
        <v>46</v>
      </c>
      <c r="D55" t="s">
        <v>47</v>
      </c>
      <c r="E55" t="s">
        <v>24</v>
      </c>
      <c r="F55" t="s">
        <v>38</v>
      </c>
      <c r="G55">
        <v>63850</v>
      </c>
      <c r="H55">
        <v>800</v>
      </c>
      <c r="I55">
        <f>G55/197864</f>
        <v>0.32269639752557311</v>
      </c>
      <c r="J55">
        <f>H55/2141</f>
        <v>0.37365716954694067</v>
      </c>
    </row>
    <row r="56" spans="1:10" x14ac:dyDescent="0.25">
      <c r="A56" t="s">
        <v>8</v>
      </c>
      <c r="B56">
        <v>30</v>
      </c>
      <c r="C56" t="s">
        <v>45</v>
      </c>
      <c r="D56" t="s">
        <v>20</v>
      </c>
      <c r="E56" t="s">
        <v>40</v>
      </c>
      <c r="F56" t="s">
        <v>38</v>
      </c>
      <c r="G56">
        <v>10656</v>
      </c>
      <c r="H56">
        <v>163</v>
      </c>
      <c r="I56">
        <f t="shared" ref="I56:I64" si="12">G56/197864</f>
        <v>5.3855173250313346E-2</v>
      </c>
      <c r="J56">
        <f t="shared" ref="J56:J64" si="13">H56/2141</f>
        <v>7.6132648295189162E-2</v>
      </c>
    </row>
    <row r="57" spans="1:10" x14ac:dyDescent="0.25">
      <c r="A57" t="s">
        <v>9</v>
      </c>
      <c r="B57">
        <v>66</v>
      </c>
      <c r="C57" t="s">
        <v>42</v>
      </c>
      <c r="D57" t="s">
        <v>43</v>
      </c>
      <c r="E57" t="s">
        <v>44</v>
      </c>
      <c r="F57" t="s">
        <v>31</v>
      </c>
      <c r="G57">
        <v>9100</v>
      </c>
      <c r="H57">
        <v>37</v>
      </c>
      <c r="I57">
        <f t="shared" si="12"/>
        <v>4.5991185865038614E-2</v>
      </c>
      <c r="J57">
        <f t="shared" si="13"/>
        <v>1.7281644091546006E-2</v>
      </c>
    </row>
    <row r="58" spans="1:10" x14ac:dyDescent="0.25">
      <c r="A58" t="s">
        <v>10</v>
      </c>
      <c r="B58">
        <v>55</v>
      </c>
      <c r="C58" t="s">
        <v>39</v>
      </c>
      <c r="D58" t="s">
        <v>20</v>
      </c>
      <c r="E58" t="s">
        <v>40</v>
      </c>
      <c r="F58" t="s">
        <v>41</v>
      </c>
      <c r="G58">
        <v>390</v>
      </c>
      <c r="H58">
        <v>1</v>
      </c>
      <c r="I58">
        <f t="shared" si="12"/>
        <v>1.9710508227873693E-3</v>
      </c>
      <c r="J58">
        <f t="shared" si="13"/>
        <v>4.6707146193367583E-4</v>
      </c>
    </row>
    <row r="59" spans="1:10" x14ac:dyDescent="0.25">
      <c r="A59" t="s">
        <v>11</v>
      </c>
      <c r="B59">
        <v>23</v>
      </c>
      <c r="C59" t="s">
        <v>36</v>
      </c>
      <c r="D59" t="s">
        <v>35</v>
      </c>
      <c r="E59" t="s">
        <v>37</v>
      </c>
      <c r="F59" t="s">
        <v>38</v>
      </c>
      <c r="G59">
        <v>1317</v>
      </c>
      <c r="H59">
        <v>34</v>
      </c>
      <c r="I59">
        <f t="shared" si="12"/>
        <v>6.6560870092588851E-3</v>
      </c>
      <c r="J59">
        <f t="shared" si="13"/>
        <v>1.5880429705744978E-2</v>
      </c>
    </row>
    <row r="60" spans="1:10" x14ac:dyDescent="0.25">
      <c r="A60" t="s">
        <v>12</v>
      </c>
      <c r="B60">
        <v>62</v>
      </c>
      <c r="C60" t="s">
        <v>34</v>
      </c>
      <c r="D60" t="s">
        <v>33</v>
      </c>
      <c r="E60" t="s">
        <v>32</v>
      </c>
      <c r="F60" t="s">
        <v>31</v>
      </c>
      <c r="G60">
        <v>0</v>
      </c>
      <c r="H60">
        <v>0</v>
      </c>
      <c r="I60">
        <f t="shared" si="12"/>
        <v>0</v>
      </c>
      <c r="J60">
        <f t="shared" si="13"/>
        <v>0</v>
      </c>
    </row>
    <row r="61" spans="1:10" x14ac:dyDescent="0.25">
      <c r="A61" t="s">
        <v>13</v>
      </c>
      <c r="B61">
        <v>31</v>
      </c>
      <c r="C61" t="s">
        <v>14</v>
      </c>
      <c r="D61" t="s">
        <v>15</v>
      </c>
      <c r="E61" t="s">
        <v>16</v>
      </c>
      <c r="F61" t="s">
        <v>17</v>
      </c>
      <c r="G61">
        <v>19838</v>
      </c>
      <c r="H61">
        <v>215</v>
      </c>
      <c r="I61">
        <f t="shared" si="12"/>
        <v>0.10026078518578417</v>
      </c>
      <c r="J61">
        <f t="shared" si="13"/>
        <v>0.10042036431574031</v>
      </c>
    </row>
    <row r="62" spans="1:10" x14ac:dyDescent="0.25">
      <c r="A62" t="s">
        <v>18</v>
      </c>
      <c r="B62">
        <v>59</v>
      </c>
      <c r="C62" t="s">
        <v>19</v>
      </c>
      <c r="D62" t="s">
        <v>20</v>
      </c>
      <c r="E62" t="s">
        <v>21</v>
      </c>
      <c r="F62" t="s">
        <v>17</v>
      </c>
      <c r="G62">
        <v>43196</v>
      </c>
      <c r="H62">
        <v>317</v>
      </c>
      <c r="I62">
        <f t="shared" si="12"/>
        <v>0.21831156754134154</v>
      </c>
      <c r="J62">
        <f t="shared" si="13"/>
        <v>0.14806165343297525</v>
      </c>
    </row>
    <row r="63" spans="1:10" x14ac:dyDescent="0.25">
      <c r="A63" t="s">
        <v>22</v>
      </c>
      <c r="B63">
        <v>39</v>
      </c>
      <c r="C63" t="s">
        <v>23</v>
      </c>
      <c r="D63" t="s">
        <v>24</v>
      </c>
      <c r="E63" t="s">
        <v>25</v>
      </c>
      <c r="F63" t="s">
        <v>17</v>
      </c>
      <c r="G63">
        <v>42740</v>
      </c>
      <c r="H63">
        <v>543</v>
      </c>
      <c r="I63">
        <f t="shared" si="12"/>
        <v>0.21600695427162092</v>
      </c>
      <c r="J63">
        <f t="shared" si="13"/>
        <v>0.253619803829986</v>
      </c>
    </row>
    <row r="64" spans="1:10" x14ac:dyDescent="0.25">
      <c r="A64" t="s">
        <v>26</v>
      </c>
      <c r="B64">
        <v>42</v>
      </c>
      <c r="C64" t="s">
        <v>27</v>
      </c>
      <c r="D64" t="s">
        <v>28</v>
      </c>
      <c r="E64" t="s">
        <v>29</v>
      </c>
      <c r="F64" t="s">
        <v>30</v>
      </c>
      <c r="G64">
        <v>6777</v>
      </c>
      <c r="H64">
        <v>31</v>
      </c>
      <c r="I64">
        <f t="shared" si="12"/>
        <v>3.4250798528282049E-2</v>
      </c>
      <c r="J64">
        <f t="shared" si="13"/>
        <v>1.4479215319943952E-2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Young</dc:creator>
  <cp:lastModifiedBy>Gabriel Young</cp:lastModifiedBy>
  <dcterms:created xsi:type="dcterms:W3CDTF">2019-06-04T00:16:09Z</dcterms:created>
  <dcterms:modified xsi:type="dcterms:W3CDTF">2019-06-05T18:06:57Z</dcterms:modified>
</cp:coreProperties>
</file>