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unistec-my.sharepoint.com/personal/3011591650101_unis_edu_gt/Documents/UNIS/VII Semestre/Análisis, Diseño y Fabricación de Sistemas/Proyecto/Pre-Entrega III/"/>
    </mc:Choice>
  </mc:AlternateContent>
  <xr:revisionPtr revIDLastSave="16" documentId="8_{DF913088-2710-4A0F-8B5A-2B6112D1AA95}" xr6:coauthVersionLast="47" xr6:coauthVersionMax="47" xr10:uidLastSave="{B3E2D71C-37E6-4C68-84B4-BDD157232C17}"/>
  <bookViews>
    <workbookView xWindow="25974" yWindow="-109" windowWidth="26301" windowHeight="14169" xr2:uid="{00000000-000D-0000-FFFF-FFFF00000000}"/>
  </bookViews>
  <sheets>
    <sheet name="Identificación de Riesgos" sheetId="3" r:id="rId1"/>
    <sheet name="Matriz de Riegos e ImpactoSever" sheetId="1" r:id="rId2"/>
    <sheet name="Matriz de Evaluación de Riesg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D2" i="1"/>
  <c r="F6" i="1" s="1"/>
  <c r="F13" i="1" l="1"/>
  <c r="F5" i="1"/>
  <c r="F20" i="1"/>
  <c r="F12" i="1"/>
  <c r="F11" i="1"/>
  <c r="F19" i="1"/>
  <c r="F18" i="1"/>
  <c r="F10" i="1"/>
  <c r="F17" i="1"/>
  <c r="F8" i="1"/>
  <c r="F9" i="1"/>
  <c r="F7" i="1"/>
  <c r="F16" i="1"/>
  <c r="F15" i="1"/>
  <c r="E21" i="1"/>
  <c r="F21" i="1" l="1"/>
</calcChain>
</file>

<file path=xl/sharedStrings.xml><?xml version="1.0" encoding="utf-8"?>
<sst xmlns="http://schemas.openxmlformats.org/spreadsheetml/2006/main" count="256" uniqueCount="119">
  <si>
    <t>Utilidad Estimada</t>
  </si>
  <si>
    <t>Severidad</t>
  </si>
  <si>
    <t>Probabilidad</t>
  </si>
  <si>
    <t>Descripción del Peligro</t>
  </si>
  <si>
    <t>Riesgo</t>
  </si>
  <si>
    <t>Certeza</t>
  </si>
  <si>
    <t>Medio</t>
  </si>
  <si>
    <t>Alto</t>
  </si>
  <si>
    <t>Extremo</t>
  </si>
  <si>
    <t>R1</t>
  </si>
  <si>
    <t>Agotamiento de los créditos disponibles en la cuenta de Azure</t>
  </si>
  <si>
    <t>Muy probable</t>
  </si>
  <si>
    <t>Bajo</t>
  </si>
  <si>
    <t>R2</t>
  </si>
  <si>
    <t>Problemas con mantener la instancia activa de la máquina virtual</t>
  </si>
  <si>
    <t>Probable</t>
  </si>
  <si>
    <t>R3</t>
  </si>
  <si>
    <t>Problemas para mantener la conexión con la máquina virtual en Azure</t>
  </si>
  <si>
    <t>Improbable</t>
  </si>
  <si>
    <t>R4</t>
  </si>
  <si>
    <t>Dificultad en el aprendizaje de nuevas tecnologías</t>
  </si>
  <si>
    <t>Raro</t>
  </si>
  <si>
    <t>R5</t>
  </si>
  <si>
    <t>Definición incorrecta de la conexión entre el sistema de fábricas y ventas</t>
  </si>
  <si>
    <t>R6</t>
  </si>
  <si>
    <t>Código de pobre calidad que produzca problemas en el futuro</t>
  </si>
  <si>
    <t>R7</t>
  </si>
  <si>
    <t>Falta de documentación en el código que produzca problemas de comprensión</t>
  </si>
  <si>
    <t>R8</t>
  </si>
  <si>
    <t>Creación de una interfaz poco intuitiva que le dificulte el uso a los usuarios</t>
  </si>
  <si>
    <t>R9</t>
  </si>
  <si>
    <t>Limitaciones de tiempo</t>
  </si>
  <si>
    <t>R10</t>
  </si>
  <si>
    <t>Cambios en el alcance del proyecto</t>
  </si>
  <si>
    <t>R11</t>
  </si>
  <si>
    <t>Pérdida de la máquina virtual local</t>
  </si>
  <si>
    <t>R12</t>
  </si>
  <si>
    <t>Pérdida de la máquina</t>
  </si>
  <si>
    <t>R13</t>
  </si>
  <si>
    <t>Enfermedad por Covid de los desarrolladores</t>
  </si>
  <si>
    <t>R14</t>
  </si>
  <si>
    <t>R15</t>
  </si>
  <si>
    <t>Vulnerabilidades del sistema</t>
  </si>
  <si>
    <t>Riesgos Totales</t>
  </si>
  <si>
    <t>Utilidad Comprometida</t>
  </si>
  <si>
    <t>Consecuencia</t>
  </si>
  <si>
    <t>Causa de la Acción</t>
  </si>
  <si>
    <t>Responsable</t>
  </si>
  <si>
    <t>Plan de Respuesta</t>
  </si>
  <si>
    <t>Cobro por los servicios de las máquinas virtuales</t>
  </si>
  <si>
    <t>B</t>
  </si>
  <si>
    <t>Consumo excesivo de los créditos conforme al tiempo</t>
  </si>
  <si>
    <t>Gabriel Lemus</t>
  </si>
  <si>
    <t>Control constante del consumo de créditos</t>
  </si>
  <si>
    <t>Falta de conectividad para ambos sistemas</t>
  </si>
  <si>
    <t>Cancelación del servicio por parte de Azure</t>
  </si>
  <si>
    <t>Levantamiento de una nueva instancia</t>
  </si>
  <si>
    <t>Fallo de los webservices</t>
  </si>
  <si>
    <t>A</t>
  </si>
  <si>
    <t>Caída de los servicios de Azure</t>
  </si>
  <si>
    <t>Redefinir la conexión y consulta de IP de la máquina</t>
  </si>
  <si>
    <t>Retrasos para entregas e incumplimiento de funcionalidades</t>
  </si>
  <si>
    <t>M</t>
  </si>
  <si>
    <t>Implementación de herramientas muy avanzadas de desarrollo</t>
  </si>
  <si>
    <t>Cambio de las herramientas a implementar</t>
  </si>
  <si>
    <t>Fallo en la conexión entre sistemas</t>
  </si>
  <si>
    <t>Código incorrecto de los desarrolladores</t>
  </si>
  <si>
    <t>Definir un nuevo tipo de conexión</t>
  </si>
  <si>
    <t>Sistema obsoleto con un uso constante</t>
  </si>
  <si>
    <t>Poca experiencia de los desarrolladores</t>
  </si>
  <si>
    <t>Reescribir el código con mejores prácticas</t>
  </si>
  <si>
    <t>Incomprendimiento del sistema a futuros desarrolladores</t>
  </si>
  <si>
    <t>Poco conocimiento del sistema en los desarrolladores</t>
  </si>
  <si>
    <t>Redactar la documentación faltante</t>
  </si>
  <si>
    <t>Insatisfacción del consumidor final</t>
  </si>
  <si>
    <t>Falta de retroalimentación del sistema</t>
  </si>
  <si>
    <t>Diseñar una nueva interfaz del sistema</t>
  </si>
  <si>
    <t>Incumplimiento con funcionalidades del sistema</t>
  </si>
  <si>
    <t>Reducción de la fecha de entrega del sistema</t>
  </si>
  <si>
    <t>Aceleración del equipo de desarrolladores</t>
  </si>
  <si>
    <t>Incremento del presupuesto por repetir el pago de gastos mensuales</t>
  </si>
  <si>
    <t>Aumento de la fecha de entrega del sistema</t>
  </si>
  <si>
    <t>Compromiso de los desarrolladores por mayor tiempo</t>
  </si>
  <si>
    <t>Imposibilidad para continuar desarrollando el sistema</t>
  </si>
  <si>
    <t>Uso inadecuado del sistema operativo Linux o destrucción del disco duro</t>
  </si>
  <si>
    <t>Mantener una copia de seguridad actualizada en otro disco duro</t>
  </si>
  <si>
    <t>Descomposición de la máquina dada una catástrofe</t>
  </si>
  <si>
    <t>Compra de un nuevo equipo</t>
  </si>
  <si>
    <t>Gran exposición de los desarrolladores con infectados</t>
  </si>
  <si>
    <t>Ofrecimiento de servicios médicos a los desarrolladores</t>
  </si>
  <si>
    <t>Fallas del sistema con usos masivos y en servidores/clientes sencillos</t>
  </si>
  <si>
    <t>Poca experiencia de los desarrolladores para crear código de calidad</t>
  </si>
  <si>
    <t>Facilidad para recibir hackeos y descomposición del sistema</t>
  </si>
  <si>
    <t>Poca experiencia de los desarrolladores para reducir vulnerabilidades</t>
  </si>
  <si>
    <t>Dylan Rodas</t>
  </si>
  <si>
    <t>Desarrollo de parches de actualización en el sistema</t>
  </si>
  <si>
    <t>Presupuesto</t>
  </si>
  <si>
    <t>Insignificante
(0-5%)</t>
  </si>
  <si>
    <t>Menor
(5-15%)</t>
  </si>
  <si>
    <t>Moderado
(15-30%)</t>
  </si>
  <si>
    <t>Mayor
(30-50%)</t>
  </si>
  <si>
    <t>Grave
(&gt;50%)</t>
  </si>
  <si>
    <t>0.0 - 0.20</t>
  </si>
  <si>
    <t>0.20 - 0.40</t>
  </si>
  <si>
    <t>0.40 - 0.60</t>
  </si>
  <si>
    <t>0.60 - 0.80</t>
  </si>
  <si>
    <t>0.80 - 1.0</t>
  </si>
  <si>
    <t>% Utilidad</t>
  </si>
  <si>
    <t>Código Riesgo</t>
  </si>
  <si>
    <t>Problemas de rendimiento</t>
  </si>
  <si>
    <t>R16</t>
  </si>
  <si>
    <t>Desarrollo de pruebas unitarias con baja cobertura de evaluación</t>
  </si>
  <si>
    <t>Como la utilidad comprometida es menor a 75%, es viable realizar el proyecto, por lo que se recomienda llevarlo a cabo.</t>
  </si>
  <si>
    <t>Recomendación:</t>
  </si>
  <si>
    <t>Probabilidad de Ocurrencia
(B, M, A)</t>
  </si>
  <si>
    <t>Impacto
(B, M, A)</t>
  </si>
  <si>
    <t>Falta de certeza de que las unidades de código cumplan su propósito adecuadamente.</t>
  </si>
  <si>
    <t>Incorrecta definición de los objetivos de cada unidad de código</t>
  </si>
  <si>
    <t>Corrección de la definición de las unidades de código y de las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</si>
</sst>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164" formatCode="#,##0.00\ [$€-1]"/>
    <numFmt numFmtId="165" formatCode="[$Q-486]#,##0.00"/>
    <numFmt numFmtId="166" formatCode="_-[$Q-100A]* #,##0.00_-;\-[$Q-100A]* #,##0.00_-;_-[$Q-100A]* &quot;-&quot;??_-;_-@_-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5" tint="0.39997558519241921"/>
        <bgColor rgb="FFEA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/>
    <xf numFmtId="9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9" fontId="0" fillId="0" borderId="0" xfId="2" applyFont="1" applyAlignment="1"/>
    <xf numFmtId="10" fontId="0" fillId="0" borderId="0" xfId="2" applyNumberFormat="1" applyFont="1" applyAlignment="1"/>
    <xf numFmtId="0" fontId="2" fillId="0" borderId="1" xfId="0" applyFont="1" applyBorder="1"/>
    <xf numFmtId="0" fontId="5" fillId="0" borderId="0" xfId="0" applyFont="1" applyAlignment="1"/>
    <xf numFmtId="165" fontId="0" fillId="0" borderId="0" xfId="0" applyNumberFormat="1" applyFont="1" applyAlignment="1"/>
    <xf numFmtId="10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Font="1" applyBorder="1" applyAlignment="1"/>
  </cellXfs>
  <cellStyles count="3">
    <cellStyle name="Moneda" xfId="1" builtinId="4"/>
    <cellStyle name="Normal" xfId="0" builtinId="0"/>
    <cellStyle name="Porcentaje" xfId="2" builtinId="5"/>
  </cellStyles>
  <dxfs count="15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s-GT" b="1">
                <a:solidFill>
                  <a:srgbClr val="757575"/>
                </a:solidFill>
                <a:latin typeface="+mn-lt"/>
              </a:rPr>
              <a:t>Análisis de Riesgos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noFill/>
            </a:ln>
          </c:spPr>
          <c:invertIfNegative val="1"/>
          <c:cat>
            <c:strRef>
              <c:f>'Matriz de Riegos e ImpactoSever'!$A$5:$A$20</c:f>
              <c:strCache>
                <c:ptCount val="16"/>
                <c:pt idx="0">
                  <c:v>R15</c:v>
                </c:pt>
                <c:pt idx="1">
                  <c:v>R2</c:v>
                </c:pt>
                <c:pt idx="2">
                  <c:v>R3</c:v>
                </c:pt>
                <c:pt idx="3">
                  <c:v>R5</c:v>
                </c:pt>
                <c:pt idx="4">
                  <c:v>R13</c:v>
                </c:pt>
                <c:pt idx="5">
                  <c:v>R7</c:v>
                </c:pt>
                <c:pt idx="6">
                  <c:v>R16</c:v>
                </c:pt>
                <c:pt idx="7">
                  <c:v>R6</c:v>
                </c:pt>
                <c:pt idx="8">
                  <c:v>R8</c:v>
                </c:pt>
                <c:pt idx="9">
                  <c:v>R11</c:v>
                </c:pt>
                <c:pt idx="10">
                  <c:v>R12</c:v>
                </c:pt>
                <c:pt idx="11">
                  <c:v>R4</c:v>
                </c:pt>
                <c:pt idx="12">
                  <c:v>R14</c:v>
                </c:pt>
                <c:pt idx="13">
                  <c:v>R9</c:v>
                </c:pt>
                <c:pt idx="14">
                  <c:v>R1</c:v>
                </c:pt>
                <c:pt idx="15">
                  <c:v>R10</c:v>
                </c:pt>
              </c:strCache>
            </c:strRef>
          </c:cat>
          <c:val>
            <c:numRef>
              <c:f>'Matriz de Riegos e ImpactoSever'!$E$5:$E$20</c:f>
              <c:numCache>
                <c:formatCode>_("Q"* #,##0.00_);_("Q"* \(#,##0.00\);_("Q"* "-"??_);_(@_)</c:formatCode>
                <c:ptCount val="16"/>
                <c:pt idx="0">
                  <c:v>2250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1650</c:v>
                </c:pt>
                <c:pt idx="5">
                  <c:v>875</c:v>
                </c:pt>
                <c:pt idx="6">
                  <c:v>1000</c:v>
                </c:pt>
                <c:pt idx="7">
                  <c:v>1250</c:v>
                </c:pt>
                <c:pt idx="8">
                  <c:v>600</c:v>
                </c:pt>
                <c:pt idx="9">
                  <c:v>700</c:v>
                </c:pt>
                <c:pt idx="10">
                  <c:v>250</c:v>
                </c:pt>
                <c:pt idx="11">
                  <c:v>1400</c:v>
                </c:pt>
                <c:pt idx="12">
                  <c:v>700</c:v>
                </c:pt>
                <c:pt idx="13">
                  <c:v>1750</c:v>
                </c:pt>
                <c:pt idx="14">
                  <c:v>120</c:v>
                </c:pt>
                <c:pt idx="15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1D-447D-A9B8-BDCC332D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832054"/>
        <c:axId val="917841448"/>
      </c:barChart>
      <c:catAx>
        <c:axId val="15278320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GT" b="1">
                    <a:solidFill>
                      <a:srgbClr val="000000"/>
                    </a:solidFill>
                    <a:latin typeface="+mn-lt"/>
                  </a:rPr>
                  <a:t>Riesgo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GT"/>
          </a:p>
        </c:txPr>
        <c:crossAx val="917841448"/>
        <c:crosses val="autoZero"/>
        <c:auto val="1"/>
        <c:lblAlgn val="ctr"/>
        <c:lblOffset val="100"/>
        <c:noMultiLvlLbl val="1"/>
      </c:catAx>
      <c:valAx>
        <c:axId val="917841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GT" b="1">
                    <a:solidFill>
                      <a:srgbClr val="000000"/>
                    </a:solidFill>
                    <a:latin typeface="+mn-lt"/>
                  </a:rPr>
                  <a:t>Impacto</a:t>
                </a:r>
              </a:p>
            </c:rich>
          </c:tx>
          <c:overlay val="0"/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GT"/>
          </a:p>
        </c:txPr>
        <c:crossAx val="152783205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G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</xdr:row>
      <xdr:rowOff>190500</xdr:rowOff>
    </xdr:from>
    <xdr:ext cx="5676900" cy="35147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9F49-DD7D-413C-B9D1-F86C6B2CD9F0}">
  <dimension ref="A1:B20"/>
  <sheetViews>
    <sheetView tabSelected="1" workbookViewId="0"/>
  </sheetViews>
  <sheetFormatPr baseColWidth="10" defaultRowHeight="12.9" x14ac:dyDescent="0.2"/>
  <cols>
    <col min="1" max="1" width="14" bestFit="1" customWidth="1"/>
    <col min="2" max="2" width="66.25" bestFit="1" customWidth="1"/>
  </cols>
  <sheetData>
    <row r="1" spans="1:2" x14ac:dyDescent="0.2">
      <c r="A1" s="31"/>
    </row>
    <row r="4" spans="1:2" ht="13.6" x14ac:dyDescent="0.2">
      <c r="A4" s="4" t="s">
        <v>108</v>
      </c>
      <c r="B4" s="4" t="s">
        <v>3</v>
      </c>
    </row>
    <row r="5" spans="1:2" x14ac:dyDescent="0.2">
      <c r="A5" s="6" t="s">
        <v>9</v>
      </c>
      <c r="B5" s="9" t="s">
        <v>10</v>
      </c>
    </row>
    <row r="6" spans="1:2" x14ac:dyDescent="0.2">
      <c r="A6" s="6" t="s">
        <v>13</v>
      </c>
      <c r="B6" s="9" t="s">
        <v>14</v>
      </c>
    </row>
    <row r="7" spans="1:2" x14ac:dyDescent="0.2">
      <c r="A7" s="6" t="s">
        <v>16</v>
      </c>
      <c r="B7" s="9" t="s">
        <v>17</v>
      </c>
    </row>
    <row r="8" spans="1:2" x14ac:dyDescent="0.2">
      <c r="A8" s="6" t="s">
        <v>19</v>
      </c>
      <c r="B8" s="9" t="s">
        <v>20</v>
      </c>
    </row>
    <row r="9" spans="1:2" x14ac:dyDescent="0.2">
      <c r="A9" s="6" t="s">
        <v>22</v>
      </c>
      <c r="B9" s="9" t="s">
        <v>23</v>
      </c>
    </row>
    <row r="10" spans="1:2" x14ac:dyDescent="0.2">
      <c r="A10" s="6" t="s">
        <v>24</v>
      </c>
      <c r="B10" s="9" t="s">
        <v>25</v>
      </c>
    </row>
    <row r="11" spans="1:2" x14ac:dyDescent="0.2">
      <c r="A11" s="6" t="s">
        <v>26</v>
      </c>
      <c r="B11" s="9" t="s">
        <v>27</v>
      </c>
    </row>
    <row r="12" spans="1:2" x14ac:dyDescent="0.2">
      <c r="A12" s="6" t="s">
        <v>28</v>
      </c>
      <c r="B12" s="9" t="s">
        <v>29</v>
      </c>
    </row>
    <row r="13" spans="1:2" x14ac:dyDescent="0.2">
      <c r="A13" s="6" t="s">
        <v>30</v>
      </c>
      <c r="B13" s="9" t="s">
        <v>31</v>
      </c>
    </row>
    <row r="14" spans="1:2" x14ac:dyDescent="0.2">
      <c r="A14" s="6" t="s">
        <v>32</v>
      </c>
      <c r="B14" s="9" t="s">
        <v>33</v>
      </c>
    </row>
    <row r="15" spans="1:2" x14ac:dyDescent="0.2">
      <c r="A15" s="6" t="s">
        <v>34</v>
      </c>
      <c r="B15" s="9" t="s">
        <v>35</v>
      </c>
    </row>
    <row r="16" spans="1:2" x14ac:dyDescent="0.2">
      <c r="A16" s="6" t="s">
        <v>36</v>
      </c>
      <c r="B16" s="9" t="s">
        <v>37</v>
      </c>
    </row>
    <row r="17" spans="1:2" x14ac:dyDescent="0.2">
      <c r="A17" s="6" t="s">
        <v>38</v>
      </c>
      <c r="B17" s="9" t="s">
        <v>39</v>
      </c>
    </row>
    <row r="18" spans="1:2" x14ac:dyDescent="0.2">
      <c r="A18" s="6" t="s">
        <v>40</v>
      </c>
      <c r="B18" s="9" t="s">
        <v>109</v>
      </c>
    </row>
    <row r="19" spans="1:2" x14ac:dyDescent="0.2">
      <c r="A19" s="6" t="s">
        <v>41</v>
      </c>
      <c r="B19" s="9" t="s">
        <v>42</v>
      </c>
    </row>
    <row r="20" spans="1:2" x14ac:dyDescent="0.2">
      <c r="A20" s="6" t="s">
        <v>110</v>
      </c>
      <c r="B20" s="9" t="s">
        <v>111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30"/>
  <sheetViews>
    <sheetView workbookViewId="0"/>
  </sheetViews>
  <sheetFormatPr baseColWidth="10" defaultColWidth="12.625" defaultRowHeight="15.8" customHeight="1" x14ac:dyDescent="0.2"/>
  <cols>
    <col min="1" max="1" width="15.625" bestFit="1" customWidth="1"/>
    <col min="2" max="2" width="66.25" bestFit="1" customWidth="1"/>
    <col min="4" max="4" width="16.25" bestFit="1" customWidth="1"/>
    <col min="6" max="6" width="13.625" customWidth="1"/>
  </cols>
  <sheetData>
    <row r="1" spans="1:14" ht="13.6" x14ac:dyDescent="0.2">
      <c r="C1" s="1" t="s">
        <v>96</v>
      </c>
      <c r="D1" s="1" t="s">
        <v>0</v>
      </c>
    </row>
    <row r="2" spans="1:14" ht="13.6" x14ac:dyDescent="0.2">
      <c r="C2" s="21">
        <v>69050</v>
      </c>
      <c r="D2" s="21">
        <f>+C2/2</f>
        <v>34525</v>
      </c>
      <c r="J2" s="28" t="s">
        <v>1</v>
      </c>
      <c r="K2" s="29"/>
      <c r="L2" s="29"/>
      <c r="M2" s="29"/>
      <c r="N2" s="30"/>
    </row>
    <row r="3" spans="1:14" ht="32.950000000000003" customHeight="1" x14ac:dyDescent="0.2">
      <c r="D3" s="18"/>
      <c r="I3" s="2" t="s">
        <v>2</v>
      </c>
      <c r="J3" s="3" t="s">
        <v>97</v>
      </c>
      <c r="K3" s="3" t="s">
        <v>98</v>
      </c>
      <c r="L3" s="3" t="s">
        <v>99</v>
      </c>
      <c r="M3" s="3" t="s">
        <v>100</v>
      </c>
      <c r="N3" s="3" t="s">
        <v>101</v>
      </c>
    </row>
    <row r="4" spans="1:14" ht="13.6" x14ac:dyDescent="0.25">
      <c r="A4" s="4" t="s">
        <v>108</v>
      </c>
      <c r="B4" s="4" t="s">
        <v>3</v>
      </c>
      <c r="C4" s="4" t="s">
        <v>2</v>
      </c>
      <c r="D4" s="4" t="s">
        <v>1</v>
      </c>
      <c r="E4" s="4" t="s">
        <v>4</v>
      </c>
      <c r="F4" s="4" t="s">
        <v>107</v>
      </c>
      <c r="H4" s="5" t="s">
        <v>5</v>
      </c>
      <c r="I4" s="6" t="s">
        <v>106</v>
      </c>
      <c r="J4" s="7" t="s">
        <v>6</v>
      </c>
      <c r="K4" s="8" t="s">
        <v>7</v>
      </c>
      <c r="L4" s="8" t="s">
        <v>7</v>
      </c>
      <c r="M4" s="24" t="s">
        <v>8</v>
      </c>
      <c r="N4" s="24" t="s">
        <v>8</v>
      </c>
    </row>
    <row r="5" spans="1:14" ht="13.6" x14ac:dyDescent="0.25">
      <c r="A5" s="6" t="s">
        <v>41</v>
      </c>
      <c r="B5" s="16" t="s">
        <v>42</v>
      </c>
      <c r="C5" s="10">
        <v>0.25</v>
      </c>
      <c r="D5" s="20">
        <v>9000</v>
      </c>
      <c r="E5" s="22">
        <f>+$C5*$D5</f>
        <v>2250</v>
      </c>
      <c r="F5" s="19">
        <f>$E5/$D$2</f>
        <v>6.5170166545981179E-2</v>
      </c>
      <c r="H5" s="5" t="s">
        <v>11</v>
      </c>
      <c r="I5" s="6" t="s">
        <v>105</v>
      </c>
      <c r="J5" s="11" t="s">
        <v>12</v>
      </c>
      <c r="K5" s="7" t="s">
        <v>6</v>
      </c>
      <c r="L5" s="8" t="s">
        <v>7</v>
      </c>
      <c r="M5" s="8" t="s">
        <v>7</v>
      </c>
      <c r="N5" s="24" t="s">
        <v>8</v>
      </c>
    </row>
    <row r="6" spans="1:14" ht="13.6" x14ac:dyDescent="0.25">
      <c r="A6" s="6" t="s">
        <v>13</v>
      </c>
      <c r="B6" s="9" t="s">
        <v>14</v>
      </c>
      <c r="C6" s="10">
        <v>0.05</v>
      </c>
      <c r="D6" s="21">
        <v>3000</v>
      </c>
      <c r="E6" s="22">
        <f t="shared" ref="E6:E20" si="0">+$C6*$D6</f>
        <v>150</v>
      </c>
      <c r="F6" s="19">
        <f t="shared" ref="F6:F20" si="1">$E6/$D$2</f>
        <v>4.3446777697320783E-3</v>
      </c>
      <c r="H6" s="5" t="s">
        <v>15</v>
      </c>
      <c r="I6" s="6" t="s">
        <v>104</v>
      </c>
      <c r="J6" s="11" t="s">
        <v>12</v>
      </c>
      <c r="K6" s="7" t="s">
        <v>6</v>
      </c>
      <c r="L6" s="7" t="s">
        <v>6</v>
      </c>
      <c r="M6" s="8" t="s">
        <v>7</v>
      </c>
      <c r="N6" s="8" t="s">
        <v>7</v>
      </c>
    </row>
    <row r="7" spans="1:14" ht="13.6" x14ac:dyDescent="0.25">
      <c r="A7" s="6" t="s">
        <v>16</v>
      </c>
      <c r="B7" s="9" t="s">
        <v>17</v>
      </c>
      <c r="C7" s="10">
        <v>0.3</v>
      </c>
      <c r="D7" s="21">
        <v>1000</v>
      </c>
      <c r="E7" s="22">
        <f t="shared" si="0"/>
        <v>300</v>
      </c>
      <c r="F7" s="19">
        <f t="shared" si="1"/>
        <v>8.6893555394641567E-3</v>
      </c>
      <c r="H7" s="5" t="s">
        <v>18</v>
      </c>
      <c r="I7" s="6" t="s">
        <v>103</v>
      </c>
      <c r="J7" s="11" t="s">
        <v>12</v>
      </c>
      <c r="K7" s="11" t="s">
        <v>12</v>
      </c>
      <c r="L7" s="7" t="s">
        <v>6</v>
      </c>
      <c r="M7" s="7" t="s">
        <v>6</v>
      </c>
      <c r="N7" s="8" t="s">
        <v>7</v>
      </c>
    </row>
    <row r="8" spans="1:14" ht="13.6" x14ac:dyDescent="0.25">
      <c r="A8" s="6" t="s">
        <v>22</v>
      </c>
      <c r="B8" s="9" t="s">
        <v>23</v>
      </c>
      <c r="C8" s="10">
        <v>0.15</v>
      </c>
      <c r="D8" s="21">
        <v>3000</v>
      </c>
      <c r="E8" s="22">
        <f t="shared" si="0"/>
        <v>450</v>
      </c>
      <c r="F8" s="19">
        <f t="shared" si="1"/>
        <v>1.3034033309196235E-2</v>
      </c>
      <c r="H8" s="5" t="s">
        <v>21</v>
      </c>
      <c r="I8" s="6" t="s">
        <v>102</v>
      </c>
      <c r="J8" s="11" t="s">
        <v>12</v>
      </c>
      <c r="K8" s="11" t="s">
        <v>12</v>
      </c>
      <c r="L8" s="11" t="s">
        <v>12</v>
      </c>
      <c r="M8" s="11" t="s">
        <v>12</v>
      </c>
      <c r="N8" s="7" t="s">
        <v>6</v>
      </c>
    </row>
    <row r="9" spans="1:14" ht="12.9" x14ac:dyDescent="0.2">
      <c r="A9" s="6" t="s">
        <v>38</v>
      </c>
      <c r="B9" s="9" t="s">
        <v>39</v>
      </c>
      <c r="C9" s="10">
        <v>0.3</v>
      </c>
      <c r="D9" s="21">
        <v>5500</v>
      </c>
      <c r="E9" s="22">
        <f t="shared" si="0"/>
        <v>1650</v>
      </c>
      <c r="F9" s="19">
        <f t="shared" si="1"/>
        <v>4.7791455467052858E-2</v>
      </c>
    </row>
    <row r="10" spans="1:14" ht="12.9" x14ac:dyDescent="0.2">
      <c r="A10" s="6" t="s">
        <v>26</v>
      </c>
      <c r="B10" s="16" t="s">
        <v>27</v>
      </c>
      <c r="C10" s="10">
        <v>0.25</v>
      </c>
      <c r="D10" s="21">
        <v>3500</v>
      </c>
      <c r="E10" s="22">
        <f t="shared" si="0"/>
        <v>875</v>
      </c>
      <c r="F10" s="19">
        <f t="shared" si="1"/>
        <v>2.5343953656770456E-2</v>
      </c>
    </row>
    <row r="11" spans="1:14" ht="12.9" x14ac:dyDescent="0.2">
      <c r="A11" s="6" t="s">
        <v>110</v>
      </c>
      <c r="B11" s="16" t="s">
        <v>111</v>
      </c>
      <c r="C11" s="10">
        <v>0.25</v>
      </c>
      <c r="D11" s="21">
        <v>4000</v>
      </c>
      <c r="E11" s="22">
        <f t="shared" si="0"/>
        <v>1000</v>
      </c>
      <c r="F11" s="19">
        <f t="shared" si="1"/>
        <v>2.8964518464880521E-2</v>
      </c>
    </row>
    <row r="12" spans="1:14" ht="12.9" x14ac:dyDescent="0.2">
      <c r="A12" s="6" t="s">
        <v>24</v>
      </c>
      <c r="B12" s="16" t="s">
        <v>25</v>
      </c>
      <c r="C12" s="10">
        <v>0.25</v>
      </c>
      <c r="D12" s="21">
        <v>5000</v>
      </c>
      <c r="E12" s="22">
        <f t="shared" si="0"/>
        <v>1250</v>
      </c>
      <c r="F12" s="19">
        <f t="shared" si="1"/>
        <v>3.6205648081100654E-2</v>
      </c>
    </row>
    <row r="13" spans="1:14" ht="12.9" x14ac:dyDescent="0.2">
      <c r="A13" s="6" t="s">
        <v>28</v>
      </c>
      <c r="B13" s="16" t="s">
        <v>29</v>
      </c>
      <c r="C13" s="10">
        <v>0.15</v>
      </c>
      <c r="D13" s="21">
        <v>4000</v>
      </c>
      <c r="E13" s="22">
        <f t="shared" si="0"/>
        <v>600</v>
      </c>
      <c r="F13" s="19">
        <f t="shared" si="1"/>
        <v>1.7378711078928313E-2</v>
      </c>
    </row>
    <row r="14" spans="1:14" ht="12.9" x14ac:dyDescent="0.2">
      <c r="A14" s="6" t="s">
        <v>34</v>
      </c>
      <c r="B14" s="16" t="s">
        <v>35</v>
      </c>
      <c r="C14" s="10">
        <v>0.7</v>
      </c>
      <c r="D14" s="21">
        <v>1000</v>
      </c>
      <c r="E14" s="22">
        <f t="shared" si="0"/>
        <v>700</v>
      </c>
      <c r="F14" s="19">
        <f t="shared" si="1"/>
        <v>2.0275162925416364E-2</v>
      </c>
    </row>
    <row r="15" spans="1:14" ht="12.9" x14ac:dyDescent="0.2">
      <c r="A15" s="6" t="s">
        <v>36</v>
      </c>
      <c r="B15" s="16" t="s">
        <v>37</v>
      </c>
      <c r="C15" s="10">
        <v>0.05</v>
      </c>
      <c r="D15" s="21">
        <v>5000</v>
      </c>
      <c r="E15" s="22">
        <f t="shared" si="0"/>
        <v>250</v>
      </c>
      <c r="F15" s="19">
        <f t="shared" si="1"/>
        <v>7.2411296162201303E-3</v>
      </c>
    </row>
    <row r="16" spans="1:14" ht="12.9" x14ac:dyDescent="0.2">
      <c r="A16" s="6" t="s">
        <v>19</v>
      </c>
      <c r="B16" s="16" t="s">
        <v>20</v>
      </c>
      <c r="C16" s="10">
        <v>0.35</v>
      </c>
      <c r="D16" s="21">
        <v>4000</v>
      </c>
      <c r="E16" s="22">
        <f t="shared" si="0"/>
        <v>1400</v>
      </c>
      <c r="F16" s="19">
        <f t="shared" si="1"/>
        <v>4.0550325850832729E-2</v>
      </c>
    </row>
    <row r="17" spans="1:6" ht="12.9" x14ac:dyDescent="0.2">
      <c r="A17" s="6" t="s">
        <v>40</v>
      </c>
      <c r="B17" s="16" t="s">
        <v>109</v>
      </c>
      <c r="C17" s="10">
        <v>0.35</v>
      </c>
      <c r="D17" s="21">
        <v>2000</v>
      </c>
      <c r="E17" s="22">
        <f t="shared" si="0"/>
        <v>700</v>
      </c>
      <c r="F17" s="19">
        <f t="shared" si="1"/>
        <v>2.0275162925416364E-2</v>
      </c>
    </row>
    <row r="18" spans="1:6" ht="12.9" x14ac:dyDescent="0.2">
      <c r="A18" s="6" t="s">
        <v>30</v>
      </c>
      <c r="B18" s="16" t="s">
        <v>31</v>
      </c>
      <c r="C18" s="10">
        <v>0.35</v>
      </c>
      <c r="D18" s="21">
        <v>5000</v>
      </c>
      <c r="E18" s="22">
        <f t="shared" si="0"/>
        <v>1750</v>
      </c>
      <c r="F18" s="19">
        <f t="shared" si="1"/>
        <v>5.0687907313540913E-2</v>
      </c>
    </row>
    <row r="19" spans="1:6" ht="12.9" x14ac:dyDescent="0.2">
      <c r="A19" s="6" t="s">
        <v>9</v>
      </c>
      <c r="B19" s="16" t="s">
        <v>10</v>
      </c>
      <c r="C19" s="10">
        <v>0.15</v>
      </c>
      <c r="D19" s="21">
        <v>800</v>
      </c>
      <c r="E19" s="22">
        <f t="shared" si="0"/>
        <v>120</v>
      </c>
      <c r="F19" s="19">
        <f t="shared" si="1"/>
        <v>3.4757422157856628E-3</v>
      </c>
    </row>
    <row r="20" spans="1:6" ht="12.9" x14ac:dyDescent="0.2">
      <c r="A20" s="6" t="s">
        <v>32</v>
      </c>
      <c r="B20" s="16" t="s">
        <v>33</v>
      </c>
      <c r="C20" s="10">
        <v>0.1</v>
      </c>
      <c r="D20" s="21">
        <v>3000</v>
      </c>
      <c r="E20" s="22">
        <f t="shared" si="0"/>
        <v>300</v>
      </c>
      <c r="F20" s="19">
        <f t="shared" si="1"/>
        <v>8.6893555394641567E-3</v>
      </c>
    </row>
    <row r="21" spans="1:6" ht="13.6" x14ac:dyDescent="0.25">
      <c r="E21" s="23">
        <f>SUM(E4:E19)</f>
        <v>13445</v>
      </c>
      <c r="F21" s="12">
        <f>SUM(F4:F19)</f>
        <v>0.38942795076031861</v>
      </c>
    </row>
    <row r="22" spans="1:6" ht="25.85" x14ac:dyDescent="0.2">
      <c r="E22" s="13" t="s">
        <v>43</v>
      </c>
      <c r="F22" s="13" t="s">
        <v>44</v>
      </c>
    </row>
    <row r="23" spans="1:6" ht="15.8" customHeight="1" x14ac:dyDescent="0.2">
      <c r="E23" s="14"/>
    </row>
    <row r="24" spans="1:6" ht="15.8" customHeight="1" x14ac:dyDescent="0.25">
      <c r="A24" s="17" t="s">
        <v>113</v>
      </c>
      <c r="B24" t="s">
        <v>112</v>
      </c>
    </row>
    <row r="30" spans="1:6" ht="15.8" customHeight="1" x14ac:dyDescent="0.2">
      <c r="E30" s="15"/>
    </row>
  </sheetData>
  <mergeCells count="1">
    <mergeCell ref="J2:N2"/>
  </mergeCells>
  <conditionalFormatting sqref="E5:F20">
    <cfRule type="expression" dxfId="14" priority="1">
      <formula>AND($C5&lt;0.2,($D5/$D$2)&lt;0.5)</formula>
    </cfRule>
    <cfRule type="expression" dxfId="13" priority="2">
      <formula>AND($C5&lt;0.2,($D5/$D$2)&gt;=0.5)</formula>
    </cfRule>
    <cfRule type="expression" dxfId="12" priority="3">
      <formula>AND($C5&lt;0.4,($D5/$D$2)&lt;0.15)</formula>
    </cfRule>
    <cfRule type="expression" dxfId="11" priority="4">
      <formula>AND($C5&lt;0.4,($D5/$D$2)&lt;0.5)</formula>
    </cfRule>
    <cfRule type="expression" dxfId="10" priority="5">
      <formula>AND($C5&lt;0.4,($D5/$D$2)&gt;=0.5)</formula>
    </cfRule>
    <cfRule type="expression" dxfId="9" priority="6">
      <formula>AND($C5&lt;0.6,($D5/$D$2)&lt;0.05)</formula>
    </cfRule>
    <cfRule type="expression" dxfId="8" priority="7">
      <formula>AND($C5&lt;0.6,($D5/$D$2)&lt;0.3)</formula>
    </cfRule>
    <cfRule type="expression" dxfId="7" priority="8">
      <formula>AND($C5&lt;0.6,($D5/$D$2)&gt;=0.3)</formula>
    </cfRule>
    <cfRule type="expression" dxfId="6" priority="9">
      <formula>AND($C5&lt;0.8,($D5/$D$2)&lt;0.05)</formula>
    </cfRule>
    <cfRule type="expression" dxfId="5" priority="10">
      <formula>AND($C5&lt;0.8,($D5/$D$2)&lt;0.3)</formula>
    </cfRule>
    <cfRule type="expression" dxfId="4" priority="11">
      <formula>AND($C5&lt;0.8,($D5/$D$2)&lt;0.5)</formula>
    </cfRule>
    <cfRule type="expression" dxfId="3" priority="12">
      <formula>AND($C5&lt;0.8,($D5/$D$2)&gt;=0.5)</formula>
    </cfRule>
    <cfRule type="expression" dxfId="2" priority="13">
      <formula>AND($C5&gt;=0.8,($D5/$D$2)&lt;0.05)</formula>
    </cfRule>
    <cfRule type="expression" dxfId="1" priority="14">
      <formula>AND($C5&gt;=0.8,($D5/$D$2)&lt;0.3)</formula>
    </cfRule>
    <cfRule type="expression" dxfId="0" priority="16">
      <formula>AND($C5&gt;=0.8,($D5/$D$2)&gt;=0.3)</formula>
    </cfRule>
  </conditionalFormatting>
  <printOptions horizontalCentered="1" gridLines="1"/>
  <pageMargins left="0.7" right="0.7" top="0.75" bottom="0.75" header="0" footer="0"/>
  <pageSetup paperSize="5" scale="68" fitToHeight="0" pageOrder="overThenDown" orientation="landscape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/>
  </sheetViews>
  <sheetFormatPr baseColWidth="10" defaultColWidth="12.625" defaultRowHeight="15.8" customHeight="1" x14ac:dyDescent="0.2"/>
  <cols>
    <col min="1" max="1" width="14" bestFit="1" customWidth="1"/>
    <col min="2" max="2" width="60.625" customWidth="1"/>
    <col min="3" max="3" width="72.75" bestFit="1" customWidth="1"/>
    <col min="4" max="4" width="25.375" bestFit="1" customWidth="1"/>
    <col min="5" max="5" width="15.125" customWidth="1"/>
    <col min="6" max="6" width="61" bestFit="1" customWidth="1"/>
    <col min="7" max="7" width="20.125" customWidth="1"/>
    <col min="8" max="8" width="59" bestFit="1" customWidth="1"/>
  </cols>
  <sheetData>
    <row r="1" spans="1:8" ht="27.2" x14ac:dyDescent="0.2">
      <c r="A1" s="4" t="s">
        <v>108</v>
      </c>
      <c r="B1" s="3" t="s">
        <v>4</v>
      </c>
      <c r="C1" s="3" t="s">
        <v>45</v>
      </c>
      <c r="D1" s="25" t="s">
        <v>114</v>
      </c>
      <c r="E1" s="25" t="s">
        <v>115</v>
      </c>
      <c r="F1" s="3" t="s">
        <v>46</v>
      </c>
      <c r="G1" s="3" t="s">
        <v>47</v>
      </c>
      <c r="H1" s="3" t="s">
        <v>48</v>
      </c>
    </row>
    <row r="2" spans="1:8" ht="12.9" x14ac:dyDescent="0.2">
      <c r="A2" s="6" t="s">
        <v>9</v>
      </c>
      <c r="B2" s="9" t="s">
        <v>10</v>
      </c>
      <c r="C2" s="9" t="s">
        <v>49</v>
      </c>
      <c r="D2" s="6" t="s">
        <v>50</v>
      </c>
      <c r="E2" s="27" t="s">
        <v>62</v>
      </c>
      <c r="F2" s="9" t="s">
        <v>51</v>
      </c>
      <c r="G2" s="6" t="s">
        <v>52</v>
      </c>
      <c r="H2" s="9" t="s">
        <v>53</v>
      </c>
    </row>
    <row r="3" spans="1:8" ht="12.9" x14ac:dyDescent="0.2">
      <c r="A3" s="6" t="s">
        <v>13</v>
      </c>
      <c r="B3" s="9" t="s">
        <v>14</v>
      </c>
      <c r="C3" s="9" t="s">
        <v>54</v>
      </c>
      <c r="D3" s="6" t="s">
        <v>50</v>
      </c>
      <c r="E3" s="27" t="s">
        <v>62</v>
      </c>
      <c r="F3" s="9" t="s">
        <v>55</v>
      </c>
      <c r="G3" s="6" t="s">
        <v>94</v>
      </c>
      <c r="H3" s="9" t="s">
        <v>56</v>
      </c>
    </row>
    <row r="4" spans="1:8" ht="12.9" x14ac:dyDescent="0.2">
      <c r="A4" s="6" t="s">
        <v>16</v>
      </c>
      <c r="B4" s="9" t="s">
        <v>17</v>
      </c>
      <c r="C4" s="9" t="s">
        <v>57</v>
      </c>
      <c r="D4" s="6" t="s">
        <v>58</v>
      </c>
      <c r="E4" s="27" t="s">
        <v>58</v>
      </c>
      <c r="F4" s="9" t="s">
        <v>59</v>
      </c>
      <c r="G4" s="6" t="s">
        <v>94</v>
      </c>
      <c r="H4" s="9" t="s">
        <v>60</v>
      </c>
    </row>
    <row r="5" spans="1:8" ht="12.9" x14ac:dyDescent="0.2">
      <c r="A5" s="6" t="s">
        <v>19</v>
      </c>
      <c r="B5" s="9" t="s">
        <v>20</v>
      </c>
      <c r="C5" s="9" t="s">
        <v>61</v>
      </c>
      <c r="D5" s="6" t="s">
        <v>62</v>
      </c>
      <c r="E5" s="6" t="s">
        <v>50</v>
      </c>
      <c r="F5" s="9" t="s">
        <v>63</v>
      </c>
      <c r="G5" s="6" t="s">
        <v>94</v>
      </c>
      <c r="H5" s="9" t="s">
        <v>64</v>
      </c>
    </row>
    <row r="6" spans="1:8" ht="12.9" x14ac:dyDescent="0.2">
      <c r="A6" s="6" t="s">
        <v>22</v>
      </c>
      <c r="B6" s="9" t="s">
        <v>23</v>
      </c>
      <c r="C6" s="9" t="s">
        <v>65</v>
      </c>
      <c r="D6" s="6" t="s">
        <v>50</v>
      </c>
      <c r="E6" s="6" t="s">
        <v>50</v>
      </c>
      <c r="F6" s="9" t="s">
        <v>66</v>
      </c>
      <c r="G6" s="6" t="s">
        <v>52</v>
      </c>
      <c r="H6" s="9" t="s">
        <v>67</v>
      </c>
    </row>
    <row r="7" spans="1:8" ht="12.9" x14ac:dyDescent="0.2">
      <c r="A7" s="6" t="s">
        <v>24</v>
      </c>
      <c r="B7" s="9" t="s">
        <v>25</v>
      </c>
      <c r="C7" s="9" t="s">
        <v>68</v>
      </c>
      <c r="D7" s="6" t="s">
        <v>62</v>
      </c>
      <c r="E7" s="27" t="s">
        <v>62</v>
      </c>
      <c r="F7" s="9" t="s">
        <v>69</v>
      </c>
      <c r="G7" s="6" t="s">
        <v>52</v>
      </c>
      <c r="H7" s="9" t="s">
        <v>70</v>
      </c>
    </row>
    <row r="8" spans="1:8" ht="12.9" x14ac:dyDescent="0.2">
      <c r="A8" s="6" t="s">
        <v>26</v>
      </c>
      <c r="B8" s="9" t="s">
        <v>27</v>
      </c>
      <c r="C8" s="9" t="s">
        <v>71</v>
      </c>
      <c r="D8" s="6" t="s">
        <v>50</v>
      </c>
      <c r="E8" s="27" t="s">
        <v>62</v>
      </c>
      <c r="F8" s="9" t="s">
        <v>72</v>
      </c>
      <c r="G8" s="6" t="s">
        <v>94</v>
      </c>
      <c r="H8" s="9" t="s">
        <v>73</v>
      </c>
    </row>
    <row r="9" spans="1:8" ht="12.9" x14ac:dyDescent="0.2">
      <c r="A9" s="6" t="s">
        <v>28</v>
      </c>
      <c r="B9" s="9" t="s">
        <v>29</v>
      </c>
      <c r="C9" s="9" t="s">
        <v>74</v>
      </c>
      <c r="D9" s="6" t="s">
        <v>50</v>
      </c>
      <c r="E9" s="6" t="s">
        <v>50</v>
      </c>
      <c r="F9" s="9" t="s">
        <v>75</v>
      </c>
      <c r="G9" s="6" t="s">
        <v>52</v>
      </c>
      <c r="H9" s="9" t="s">
        <v>76</v>
      </c>
    </row>
    <row r="10" spans="1:8" ht="12.9" x14ac:dyDescent="0.2">
      <c r="A10" s="6" t="s">
        <v>30</v>
      </c>
      <c r="B10" s="9" t="s">
        <v>31</v>
      </c>
      <c r="C10" s="9" t="s">
        <v>77</v>
      </c>
      <c r="D10" s="6" t="s">
        <v>62</v>
      </c>
      <c r="E10" s="6" t="s">
        <v>50</v>
      </c>
      <c r="F10" s="9" t="s">
        <v>78</v>
      </c>
      <c r="G10" s="6" t="s">
        <v>94</v>
      </c>
      <c r="H10" s="9" t="s">
        <v>79</v>
      </c>
    </row>
    <row r="11" spans="1:8" ht="12.9" x14ac:dyDescent="0.2">
      <c r="A11" s="6" t="s">
        <v>32</v>
      </c>
      <c r="B11" s="9" t="s">
        <v>33</v>
      </c>
      <c r="C11" s="9" t="s">
        <v>80</v>
      </c>
      <c r="D11" s="6" t="s">
        <v>50</v>
      </c>
      <c r="E11" s="6" t="s">
        <v>50</v>
      </c>
      <c r="F11" s="9" t="s">
        <v>81</v>
      </c>
      <c r="G11" s="6" t="s">
        <v>52</v>
      </c>
      <c r="H11" s="9" t="s">
        <v>82</v>
      </c>
    </row>
    <row r="12" spans="1:8" ht="12.9" x14ac:dyDescent="0.2">
      <c r="A12" s="6" t="s">
        <v>34</v>
      </c>
      <c r="B12" s="9" t="s">
        <v>35</v>
      </c>
      <c r="C12" s="9" t="s">
        <v>83</v>
      </c>
      <c r="D12" s="6" t="s">
        <v>62</v>
      </c>
      <c r="E12" s="27" t="s">
        <v>62</v>
      </c>
      <c r="F12" s="9" t="s">
        <v>84</v>
      </c>
      <c r="G12" s="6" t="s">
        <v>52</v>
      </c>
      <c r="H12" s="9" t="s">
        <v>85</v>
      </c>
    </row>
    <row r="13" spans="1:8" ht="12.9" x14ac:dyDescent="0.2">
      <c r="A13" s="6" t="s">
        <v>36</v>
      </c>
      <c r="B13" s="9" t="s">
        <v>37</v>
      </c>
      <c r="C13" s="9" t="s">
        <v>83</v>
      </c>
      <c r="D13" s="6" t="s">
        <v>62</v>
      </c>
      <c r="E13" s="27" t="s">
        <v>58</v>
      </c>
      <c r="F13" s="9" t="s">
        <v>86</v>
      </c>
      <c r="G13" s="6" t="s">
        <v>94</v>
      </c>
      <c r="H13" s="9" t="s">
        <v>87</v>
      </c>
    </row>
    <row r="14" spans="1:8" ht="12.9" x14ac:dyDescent="0.2">
      <c r="A14" s="6" t="s">
        <v>38</v>
      </c>
      <c r="B14" s="9" t="s">
        <v>39</v>
      </c>
      <c r="C14" s="9" t="s">
        <v>83</v>
      </c>
      <c r="D14" s="6" t="s">
        <v>50</v>
      </c>
      <c r="E14" s="27" t="s">
        <v>58</v>
      </c>
      <c r="F14" s="9" t="s">
        <v>88</v>
      </c>
      <c r="G14" s="6" t="s">
        <v>52</v>
      </c>
      <c r="H14" s="9" t="s">
        <v>89</v>
      </c>
    </row>
    <row r="15" spans="1:8" ht="12.9" x14ac:dyDescent="0.2">
      <c r="A15" s="6" t="s">
        <v>40</v>
      </c>
      <c r="B15" s="9" t="s">
        <v>109</v>
      </c>
      <c r="C15" s="9" t="s">
        <v>90</v>
      </c>
      <c r="D15" s="6" t="s">
        <v>62</v>
      </c>
      <c r="E15" s="6" t="s">
        <v>50</v>
      </c>
      <c r="F15" s="9" t="s">
        <v>91</v>
      </c>
      <c r="G15" s="6" t="s">
        <v>94</v>
      </c>
      <c r="H15" s="9" t="s">
        <v>70</v>
      </c>
    </row>
    <row r="16" spans="1:8" ht="12.9" x14ac:dyDescent="0.2">
      <c r="A16" s="6" t="s">
        <v>41</v>
      </c>
      <c r="B16" s="9" t="s">
        <v>42</v>
      </c>
      <c r="C16" s="9" t="s">
        <v>92</v>
      </c>
      <c r="D16" s="6" t="s">
        <v>62</v>
      </c>
      <c r="E16" s="27" t="s">
        <v>58</v>
      </c>
      <c r="F16" s="9" t="s">
        <v>93</v>
      </c>
      <c r="G16" s="6" t="s">
        <v>52</v>
      </c>
      <c r="H16" s="9" t="s">
        <v>95</v>
      </c>
    </row>
    <row r="17" spans="1:8" ht="15.8" customHeight="1" x14ac:dyDescent="0.2">
      <c r="A17" s="6" t="s">
        <v>110</v>
      </c>
      <c r="B17" s="9" t="s">
        <v>111</v>
      </c>
      <c r="C17" s="26" t="s">
        <v>116</v>
      </c>
      <c r="D17" s="6" t="s">
        <v>62</v>
      </c>
      <c r="E17" s="27" t="s">
        <v>62</v>
      </c>
      <c r="F17" s="26" t="s">
        <v>117</v>
      </c>
      <c r="G17" s="6" t="s">
        <v>94</v>
      </c>
      <c r="H17" s="2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 de Riesgos</vt:lpstr>
      <vt:lpstr>Matriz de Riegos e ImpactoSever</vt:lpstr>
      <vt:lpstr>Matriz de Evaluación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Lemus</dc:creator>
  <cp:lastModifiedBy>Gabriel Lemus</cp:lastModifiedBy>
  <cp:lastPrinted>2022-04-19T18:25:25Z</cp:lastPrinted>
  <dcterms:created xsi:type="dcterms:W3CDTF">2022-04-19T18:25:02Z</dcterms:created>
  <dcterms:modified xsi:type="dcterms:W3CDTF">2022-04-19T22:23:40Z</dcterms:modified>
</cp:coreProperties>
</file>